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3.xml" ContentType="application/vnd.openxmlformats-officedocument.spreadsheetml.table+xml"/>
  <Override PartName="/xl/tables/table15.xml" ContentType="application/vnd.openxmlformats-officedocument.spreadsheetml.table+xml"/>
  <Override PartName="/xl/tables/table18.xml" ContentType="application/vnd.openxmlformats-officedocument.spreadsheetml.table+xml"/>
  <Override PartName="/xl/tables/table17.xml" ContentType="application/vnd.openxmlformats-officedocument.spreadsheetml.table+xml"/>
  <Override PartName="/xl/tables/table14.xml" ContentType="application/vnd.openxmlformats-officedocument.spreadsheetml.table+xml"/>
  <Override PartName="/xl/tables/table11.xml" ContentType="application/vnd.openxmlformats-officedocument.spreadsheetml.table+xml"/>
  <Override PartName="/xl/tables/table16.xml" ContentType="application/vnd.openxmlformats-officedocument.spreadsheetml.table+xml"/>
  <Override PartName="/xl/tables/table12.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<sst xmlns="http://schemas.openxmlformats.org/spreadsheetml/2006/main" count="26367" uniqueCount="4746">
  <si>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</si>
  <si>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</si>
  <si>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</si>
  <si>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</si>
  <si>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</si>
  <si>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</si>
  <si>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</si>
  <si>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</si>
  <si>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</si>
  <si>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</si>
  <si>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</si>
  <si>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</si>
  <si>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</si>
  <si>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</si>
  <si>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</si>
  <si>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</si>
  <si>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</si>
  <si>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</si>
  <si>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</si>
  <si>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</si>
  <si>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</si>
  <si>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</si>
  <si>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</si>
  <si>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</si>
  <si>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</si>
  <si>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</si>
  <si>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</si>
  <si>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</si>
  <si>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</si>
  <si>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</si>
  <si>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</si>
  <si>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</si>
  <si>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</si>
  <si>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</si>
  <si>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</si>
  <si>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</si>
  <si>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</si>
  <si>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</si>
  <si>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</si>
  <si>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</si>
  <si>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</si>
  <si>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</si>
  <si>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</si>
  <si>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</si>
  <si>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</si>
  <si>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</si>
  <si>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</si>
  <si>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</si>
  <si>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</si>
  <si>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</si>
  <si>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</si>
  <si>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</si>
  <si>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</si>
  <si>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</si>
  <si>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</si>
  <si>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</si>
  <si>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</si>
  <si>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</si>
  <si>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</si>
  <si>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</si>
  <si>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</si>
  <si>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</si>
  <si>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</si>
  <si>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</si>
  <si>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</si>
  <si>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</si>
  <si>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</si>
  <si>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</si>
  <si>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</si>
  <si>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</si>
  <si>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</si>
  <si>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</si>
  <si>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</si>
  <si>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</si>
  <si>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</si>
  <si>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</si>
  <si>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</si>
  <si>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</si>
  <si>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</si>
  <si>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</si>
  <si>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</si>
  <si>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</si>
  <si>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</si>
  <si>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</si>
  <si>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</si>
  <si>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</si>
  <si>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</si>
  <si>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</si>
  <si>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</si>
  <si>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</si>
  <si>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</si>
  <si>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</si>
  <si>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</si>
  <si>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</si>
  <si>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</si>
  <si>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</si>
  <si>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</si>
  <si>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</si>
  <si>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</si>
  <si>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</si>
  <si>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</si>
  <si>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</si>
  <si>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</si>
  <si>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</si>
  <si>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</si>
  <si>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</si>
  <si>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</si>
  <si>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</si>
  <si>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</si>
  <si>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</si>
  <si>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</si>
  <si>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</si>
  <si>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</si>
  <si>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</si>
  <si>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</si>
  <si>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</si>
  <si>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</si>
  <si>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</si>
  <si>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</si>
  <si>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</si>
  <si>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</si>
  <si>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</si>
  <si>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</si>
  <si>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</si>
  <si>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</si>
  <si>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</si>
  <si>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</si>
  <si>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</si>
  <si>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</si>
  <si>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</si>
  <si>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</si>
  <si>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</si>
  <si>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</si>
  <si>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</si>
  <si>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</si>
  <si>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</si>
  <si>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</si>
  <si>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</si>
  <si>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</si>
  <si>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</si>
  <si>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</si>
  <si>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</si>
  <si>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</si>
  <si>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</si>
  <si>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</si>
  <si>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</si>
  <si>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</si>
  <si>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</si>
  <si>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</si>
  <si>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</si>
  <si>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</si>
  <si>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</si>
  <si>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</si>
  <si>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</si>
  <si>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</si>
  <si>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</si>
  <si>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</si>
  <si>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</si>
  <si>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</si>
  <si>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</si>
  <si>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</si>
  <si>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</si>
  <si>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</si>
  <si>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</si>
  <si>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</si>
  <si>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</si>
  <si>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</si>
  <si>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</si>
  <si>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</si>
  <si>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</si>
  <si>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</si>
  <si>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</si>
  <si>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</si>
  <si>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</si>
  <si>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</si>
  <si>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</si>
  <si>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</si>
  <si>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</si>
  <si>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</si>
  <si>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</si>
  <si>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</si>
  <si>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</si>
  <si>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</si>
  <si>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</si>
  <si>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</si>
  <si>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</si>
  <si>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</si>
  <si>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</si>
  <si>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</si>
  <si>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</si>
  <si>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</si>
  <si>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</si>
  <si>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</si>
  <si>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</si>
  <si>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</si>
  <si>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</si>
  <si>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</si>
  <si>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</si>
  <si>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</si>
  <si>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</si>
  <si>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</si>
  <si>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</si>
  <si>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</si>
  <si>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</si>
  <si>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</si>
  <si>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</si>
  <si>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</si>
  <si>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</si>
  <si>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</si>
  <si>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</si>
  <si>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</si>
  <si>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</si>
  <si>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drmhofman</t>
  </si>
  <si>
    <t>luketv</t>
  </si>
  <si>
    <t>khushrowb</t>
  </si>
  <si>
    <t>radleys</t>
  </si>
  <si>
    <t>yusuactivities</t>
  </si>
  <si>
    <t>cwdanielpereira</t>
  </si>
  <si>
    <t>oraclecourse</t>
  </si>
  <si>
    <t>nosqldigest</t>
  </si>
  <si>
    <t>movemberuk</t>
  </si>
  <si>
    <t>rancho5132</t>
  </si>
  <si>
    <t>daniela_lo88</t>
  </si>
  <si>
    <t>itsjusttonyok</t>
  </si>
  <si>
    <t>recepet51817257</t>
  </si>
  <si>
    <t>mocalgary</t>
  </si>
  <si>
    <t>cameronwbriggs</t>
  </si>
  <si>
    <t>ollie_hampton</t>
  </si>
  <si>
    <t>motovaquero</t>
  </si>
  <si>
    <t>gordinho80</t>
  </si>
  <si>
    <t>leedavis1975</t>
  </si>
  <si>
    <t>tri_boucher</t>
  </si>
  <si>
    <t>warrendalyict4d</t>
  </si>
  <si>
    <t>warrendalymusic</t>
  </si>
  <si>
    <t>ebauchemusic</t>
  </si>
  <si>
    <t>lifeandengines</t>
  </si>
  <si>
    <t>xtremeflyerz</t>
  </si>
  <si>
    <t>heyhim_ovrthere</t>
  </si>
  <si>
    <t>tripleplates</t>
  </si>
  <si>
    <t>skawars1</t>
  </si>
  <si>
    <t>anna_robogirl</t>
  </si>
  <si>
    <t>vannapragal</t>
  </si>
  <si>
    <t>radiantgeorge</t>
  </si>
  <si>
    <t>amandalwaldrop</t>
  </si>
  <si>
    <t>coco_welly</t>
  </si>
  <si>
    <t>perfectday2play</t>
  </si>
  <si>
    <t>8278jogador8728</t>
  </si>
  <si>
    <t>indie_booster</t>
  </si>
  <si>
    <t>abigail29808882</t>
  </si>
  <si>
    <t>jlbravin</t>
  </si>
  <si>
    <t>cheshirero</t>
  </si>
  <si>
    <t>clubquoits</t>
  </si>
  <si>
    <t>dominictshepo</t>
  </si>
  <si>
    <t>castle_neil</t>
  </si>
  <si>
    <t>diotermaocowb</t>
  </si>
  <si>
    <t>scanoma</t>
  </si>
  <si>
    <t>li_travel</t>
  </si>
  <si>
    <t>macellooo</t>
  </si>
  <si>
    <t>ann_dente</t>
  </si>
  <si>
    <t>bikram_robotics</t>
  </si>
  <si>
    <t>moustachemiler</t>
  </si>
  <si>
    <t>seanpchajek</t>
  </si>
  <si>
    <t>coidedopdo</t>
  </si>
  <si>
    <t>nobodylaugh</t>
  </si>
  <si>
    <t>projecthyraxapp</t>
  </si>
  <si>
    <t>gameandroidnews</t>
  </si>
  <si>
    <t>merrittrevival</t>
  </si>
  <si>
    <t>caferacer76</t>
  </si>
  <si>
    <t>ingare_rev</t>
  </si>
  <si>
    <t>clintcrockett</t>
  </si>
  <si>
    <t>danleafy94</t>
  </si>
  <si>
    <t>liathrestaurant</t>
  </si>
  <si>
    <t>indiedev_rt</t>
  </si>
  <si>
    <t>ericgaffen</t>
  </si>
  <si>
    <t>kimburd</t>
  </si>
  <si>
    <t>apccc19</t>
  </si>
  <si>
    <t>thephoenix_exp</t>
  </si>
  <si>
    <t>saltydogsbot</t>
  </si>
  <si>
    <t>cjdogtajames</t>
  </si>
  <si>
    <t>indiegamesharer</t>
  </si>
  <si>
    <t>felixeroles</t>
  </si>
  <si>
    <t>healthqurator</t>
  </si>
  <si>
    <t>wicaksono_as</t>
  </si>
  <si>
    <t>jarheadmarine1</t>
  </si>
  <si>
    <t>offycrawl</t>
  </si>
  <si>
    <t>talkingpulp</t>
  </si>
  <si>
    <t>sv_lawfirm</t>
  </si>
  <si>
    <t>sim_racing</t>
  </si>
  <si>
    <t>projectx_ios</t>
  </si>
  <si>
    <t>cosmicflood</t>
  </si>
  <si>
    <t>zelda_doodle</t>
  </si>
  <si>
    <t>ashlie_christie</t>
  </si>
  <si>
    <t>dleggio33</t>
  </si>
  <si>
    <t>jujueisblumme</t>
  </si>
  <si>
    <t>georgechiesa</t>
  </si>
  <si>
    <t>acredite_co</t>
  </si>
  <si>
    <t>sirtallmarc</t>
  </si>
  <si>
    <t>lutzanalytics</t>
  </si>
  <si>
    <t>oracle_france</t>
  </si>
  <si>
    <t>realstulloyd</t>
  </si>
  <si>
    <t>djhibrahim</t>
  </si>
  <si>
    <t>safetytweety</t>
  </si>
  <si>
    <t>infamous_rjk</t>
  </si>
  <si>
    <t>tony_sacto</t>
  </si>
  <si>
    <t>astrobot314</t>
  </si>
  <si>
    <t>absorbunderwear</t>
  </si>
  <si>
    <t>richiix27</t>
  </si>
  <si>
    <t>elvinbox</t>
  </si>
  <si>
    <t>pickenan</t>
  </si>
  <si>
    <t>teamincredimo</t>
  </si>
  <si>
    <t>cate2pilates</t>
  </si>
  <si>
    <t>ballsy_62</t>
  </si>
  <si>
    <t>bandis61</t>
  </si>
  <si>
    <t>riggleskimaster</t>
  </si>
  <si>
    <t>skateboard12341</t>
  </si>
  <si>
    <t>lichtwitch</t>
  </si>
  <si>
    <t>sparkysynth</t>
  </si>
  <si>
    <t>sradzik</t>
  </si>
  <si>
    <t>joecavanaugh0</t>
  </si>
  <si>
    <t>kslouha421</t>
  </si>
  <si>
    <t>trisclaxton</t>
  </si>
  <si>
    <t>stevesmithnz</t>
  </si>
  <si>
    <t>natteramnoslo</t>
  </si>
  <si>
    <t>lamasmarina92</t>
  </si>
  <si>
    <t>kojonup</t>
  </si>
  <si>
    <t>bernhardkerres</t>
  </si>
  <si>
    <t>marianneschro11</t>
  </si>
  <si>
    <t>lomegb</t>
  </si>
  <si>
    <t>uyajola99_sa</t>
  </si>
  <si>
    <t>lavignelesba</t>
  </si>
  <si>
    <t>tellmeltsover</t>
  </si>
  <si>
    <t>ituyhi31</t>
  </si>
  <si>
    <t>biimafpoetra</t>
  </si>
  <si>
    <t>perryshotel</t>
  </si>
  <si>
    <t>lavignelatesta</t>
  </si>
  <si>
    <t>gransielavigne</t>
  </si>
  <si>
    <t>lullaby727</t>
  </si>
  <si>
    <t>mimitcheeng</t>
  </si>
  <si>
    <t>im_jdlavigne</t>
  </si>
  <si>
    <t>drivevauxhall</t>
  </si>
  <si>
    <t>philgrove1973</t>
  </si>
  <si>
    <t>sonsrap10</t>
  </si>
  <si>
    <t>artful_doodler</t>
  </si>
  <si>
    <t>alexgingerbaker</t>
  </si>
  <si>
    <t>itv</t>
  </si>
  <si>
    <t>skuemy</t>
  </si>
  <si>
    <t>greg___howard</t>
  </si>
  <si>
    <t>bettie_official</t>
  </si>
  <si>
    <t>chandraaa_cs</t>
  </si>
  <si>
    <t>jrd_ftw99</t>
  </si>
  <si>
    <t>_beautyriri_</t>
  </si>
  <si>
    <t>xptr</t>
  </si>
  <si>
    <t>chaelinsky</t>
  </si>
  <si>
    <t>wakndaz</t>
  </si>
  <si>
    <t>hugavril</t>
  </si>
  <si>
    <t>divine04179084</t>
  </si>
  <si>
    <t>dinfomall</t>
  </si>
  <si>
    <t>momandnewborn</t>
  </si>
  <si>
    <t>camilomurillo06</t>
  </si>
  <si>
    <t>tellmeitsover12</t>
  </si>
  <si>
    <t>avril_strong</t>
  </si>
  <si>
    <t>avriil_eilish</t>
  </si>
  <si>
    <t>savingmusiclive</t>
  </si>
  <si>
    <t>maxlxlreal</t>
  </si>
  <si>
    <t>gnomudalavigne</t>
  </si>
  <si>
    <t>sebbastv</t>
  </si>
  <si>
    <t>queenavril97</t>
  </si>
  <si>
    <t>novmarines</t>
  </si>
  <si>
    <t>josephrockon</t>
  </si>
  <si>
    <t>lavigneholt</t>
  </si>
  <si>
    <t>nel_iglesias</t>
  </si>
  <si>
    <t>luisdanielc2</t>
  </si>
  <si>
    <t>enzoberni</t>
  </si>
  <si>
    <t>gentlemansride</t>
  </si>
  <si>
    <t>ducativipclub</t>
  </si>
  <si>
    <t>rvtbuzz</t>
  </si>
  <si>
    <t>klowlbs</t>
  </si>
  <si>
    <t>jodyvandenburg</t>
  </si>
  <si>
    <t>akoimari</t>
  </si>
  <si>
    <t>riot84s</t>
  </si>
  <si>
    <t>paulrreed</t>
  </si>
  <si>
    <t>jaddlavigne13</t>
  </si>
  <si>
    <t>brodyjenner</t>
  </si>
  <si>
    <t>abbeydawnskull</t>
  </si>
  <si>
    <t>rndmzdtv</t>
  </si>
  <si>
    <t>kircar76</t>
  </si>
  <si>
    <t>evs06387972</t>
  </si>
  <si>
    <t>ingenieros_ejc</t>
  </si>
  <si>
    <t>javiere94918256</t>
  </si>
  <si>
    <t>brooksies_mo</t>
  </si>
  <si>
    <t>french_stick</t>
  </si>
  <si>
    <t>thecube365</t>
  </si>
  <si>
    <t>declangmurphy</t>
  </si>
  <si>
    <t>azadoncology</t>
  </si>
  <si>
    <t>petermaccc</t>
  </si>
  <si>
    <t>gu_onc</t>
  </si>
  <si>
    <t>gordonramsay</t>
  </si>
  <si>
    <t>ginofantastico</t>
  </si>
  <si>
    <t>predragvuckovic</t>
  </si>
  <si>
    <t>hairyhandlebars</t>
  </si>
  <si>
    <t>astrogaminguk</t>
  </si>
  <si>
    <t>movemberaus</t>
  </si>
  <si>
    <t>adamhenrique</t>
  </si>
  <si>
    <t>movember</t>
  </si>
  <si>
    <t>flyingdog</t>
  </si>
  <si>
    <t>shinesty</t>
  </si>
  <si>
    <t>whatsymondssays</t>
  </si>
  <si>
    <t>officialmrdeen</t>
  </si>
  <si>
    <t>savvyrinu</t>
  </si>
  <si>
    <t>officialtriumph</t>
  </si>
  <si>
    <t>livemotofoto</t>
  </si>
  <si>
    <t>philips_aktuell</t>
  </si>
  <si>
    <t>bimon</t>
  </si>
  <si>
    <t>tomdeecee</t>
  </si>
  <si>
    <t>nienketrienke</t>
  </si>
  <si>
    <t>wordpressdotcom</t>
  </si>
  <si>
    <t>cuttenfields</t>
  </si>
  <si>
    <t>sascha_p</t>
  </si>
  <si>
    <t>myswimpro</t>
  </si>
  <si>
    <t>oshikorosu</t>
  </si>
  <si>
    <t>ethansgrumps</t>
  </si>
  <si>
    <t>beausallnatural</t>
  </si>
  <si>
    <t>emilybones</t>
  </si>
  <si>
    <t>qantaswallabies</t>
  </si>
  <si>
    <t>sonycrackle</t>
  </si>
  <si>
    <t>superklovn</t>
  </si>
  <si>
    <t>avrillavigne</t>
  </si>
  <si>
    <t>ihadcancer</t>
  </si>
  <si>
    <t>paulsinha</t>
  </si>
  <si>
    <t>itvchase</t>
  </si>
  <si>
    <t>cararose19130</t>
  </si>
  <si>
    <t>pipeburn</t>
  </si>
  <si>
    <t>bikeexif</t>
  </si>
  <si>
    <t>hedonworkshop</t>
  </si>
  <si>
    <t>motogp</t>
  </si>
  <si>
    <t>petrux9</t>
  </si>
  <si>
    <t>clintonmckenzie</t>
  </si>
  <si>
    <t>fredsirieix1</t>
  </si>
  <si>
    <t>adamatko</t>
  </si>
  <si>
    <t>waltonandy</t>
  </si>
  <si>
    <t>stpetersbethnal</t>
  </si>
  <si>
    <t>thecube</t>
  </si>
  <si>
    <t>jefffrick</t>
  </si>
  <si>
    <t>byronhillonline</t>
  </si>
  <si>
    <t>Mentions</t>
  </si>
  <si>
    <t>Replies to</t>
  </si>
  <si>
    <t>@apccc19 Fantastic to see! #Movember have recently supported 3 new prostate cancer research alliances in Australia with &amp;gt;$12m funds. @gu_onc @PeterMacCC @AzadOncology @declangmurphy  grateful to be one of the recipients funding #TheraPv2 and #LuTectomy studies</t>
  </si>
  <si>
    <t>Connecting with the #GordonGinoandFred cast - literally!  Amazing day sparring with @fredsirieix1 at the @ClintonMcKenzie gym. Clinton uses boxing to help men connect with each other. Total hero! ☘️_xD83E__xDD4A_#Movember #ProstateCancerUK My next duels with @Ginofantastico  &amp;amp; @GordonRamsay https://t.co/k93qvL8LNs</t>
  </si>
  <si>
    <t>RT @gentlemansride: The 2019 season starts on August 1st! 3 days to go! 
Ride city: Belgrade, Serbia
Photo by: @predragvuckovic
Charity Par…</t>
  </si>
  <si>
    <t>Back to when @HairyHandlebars were in Romania, look at that sunset! Now arrived in China, Japan is in sight! Cycling from London to Japan to raise money for @MovemberUK Read their story here: https://t.co/al2B1JwePH #mentalhealthawareness #menshealth #movember https://t.co/Y9e8fYRR86</t>
  </si>
  <si>
    <t>@MovemberUK doing a great talk on successful fundraising #movember #TNSFC19 https://t.co/c5m54qvTk4</t>
  </si>
  <si>
    <t>Em preparação para #Movember eu vou estar ostentando esta capa incrível. Não seja ciumento. #WishTheyLetMeSportAStache https://t.co/InRjfbJb1e</t>
  </si>
  <si>
    <t>RT @CwDanielPereira: Em preparação para #Movember eu vou estar ostentando esta capa incrível. Não seja ciumento. #WishTheyLetMeSportAStache…</t>
  </si>
  <si>
    <t>Grab your gift coupons before 31-8-2019
 Unlimited access full online courses in : 
Extensive Oracle Database 12c RAC Administration From 200$ to 15$ only, 92%off 
a coupon is: 
https://t.co/tUQ1dqwTdK
#MeetACS #Movember #mariadb #mssql #MongoDB 
#MachineLearning #Modeler</t>
  </si>
  <si>
    <t>RT @OracleCourse: Grab your gift coupons before 31-8-2019
 Unlimited access full online courses in : 
Extensive Oracle Database 12c RAC Adm…</t>
  </si>
  <si>
    <t>We’ve teamed up with our friends over at @ASTROGamingUK for Father’s Day and giving away
5* A40 TR Headsets for EMEA 
To win follow us both and tag two people you know are passionate about men’s health 
Winners announced on 23rd June #Movember #ASTROfamily https://t.co/4DtLIKqtdh</t>
  </si>
  <si>
    <t>RT @MovemberUK: We’ve teamed up with our friends over at @ASTROGamingUK for Father’s Day and giving away
5* A40 TR Headsets for EMEA 
To…</t>
  </si>
  <si>
    <t>RT @dinfomall: #supplements #men #diet #shopping #maternity #headphones #indiedev #gamedev #win #vitamins #health #movember #protein #vitam…</t>
  </si>
  <si>
    <t>If you were #mallemile2019 and would like to download a pic of yourself racing and make a donation to #movember then visit  https://t.co/w0uONkf4a5</t>
  </si>
  <si>
    <t>Thousands of men with advanced prostate cancer could benefit from a radical new 'search and destroy' treatment, according to a Movember-funded study published this week. https://t.co/acWLELsDOt #Movember #menshealth</t>
  </si>
  <si>
    <t>Spent the afternoon yesterday picking up waste plastics and rubbish from Port Melbourne beach. @MovemberAUS Is truly an organisation that lives its values. #movember #menshealth #reducesingleuse #cleanupourbeaches https://t.co/6zV5YRxAk8</t>
  </si>
  <si>
    <t>Just a couple of classic throwbacks of some great times wearing POOLBOYS! #tb #40 #throwback #poolboys #adventures #newzealandlads #kiwis #lads #thebros #bro #bros #happybirthday #beards #mo #movember #kiwisdofly @… https://t.co/HluGp0ZKOz</t>
  </si>
  <si>
    <t>@AdamHenrique trying to do my part for a great cause. It would be amazing if you could help me out here. #movember @Movember Go to https://t.co/y6mKOLrH18 to donate. https://t.co/LPbHDB9YfT</t>
  </si>
  <si>
    <t>This is a great charity event that I take part in each year, would be fab if my friends, colleagues &amp;amp; associates would support #MensHealth #distinguishedgentlemensride #triumphmotorcycles #movember https://t.co/ckP3dhtKmj</t>
  </si>
  <si>
    <t>@WhatSymondsSays @Shinesty @FlyingDog Mine will be back for Halloween and #movember</t>
  </si>
  <si>
    <t>Please sponsor me if you have a chance. https://t.co/0Qe0Gr0sH9
Get excited folks, it's DGR Season! 
#gentlemansride
#dgr2019
#movember
#ridedapper #cambodia</t>
  </si>
  <si>
    <t>Please sponsor me if you have a chance. https://t.co/d7SFDR0jZU
Get excited folks, it's DGR Season! 
#gentlemansride
#dgr2019
#movember
#ridedapper #cambodia</t>
  </si>
  <si>
    <t>RT @WarrenDalyMusic: Please sponsor me if you have a chance. https://t.co/d7SFDR0jZU
Get excited folks, it's DGR Season! 
#gentlemansride
#â€¦</t>
  </si>
  <si>
    <t>Weâ€™ll be doing the #DGR in #Reims ... ðŸ¤™ðŸðŸ›  ðŸ‡«ðŸ‡· ... raising funds for @MovemberUK #Movember - go to https://t.co/42O2aJyujX and register to ride and donate ðŸ’°#lifeandengines https://t.co/NSVNP4gDDy</t>
  </si>
  <si>
    <t>#Movember #Flyer #Template : https://t.co/NJLX1Ap3jG #Awareness #Bash #Cancer #Charity #Hipster #Moustache #Mustache #Party #Poster #Psd</t>
  </si>
  <si>
    <t>Iâ€™m probably the muhfucka the rest of yâ€™all need to be shaving for #Movember ðŸ¤·ðŸ½â€â™‚ï¸ðŸ˜‚</t>
  </si>
  <si>
    <t>RT @dinfomall: #supplements #men #diet #shopping #maternity #headphones #indiedev #gamedev #win #vitamins #health #movember #protein #vitamâ€¦</t>
  </si>
  <si>
    <t>My annual cancer free anniversary tradition continues. Run a mile for every year clear. At 7 years itâ€™s getting f-ing challenging. #fuckcancer #movember #dadlife @ Moraga Commons Park https://t.co/mWk5wvqRoX</t>
  </si>
  <si>
    <t>Growing my hair for the first time in a while. Considering offering to shave it all off for 2020â€™s #Movember if my team can raise some high target. I dunno, $50K seems like it might be right?</t>
  </si>
  <si>
    <t>#movember #stache and #tomford #eyewearfashion #velvetjacket Photographed by @vann_apragal_photographer for @soho_street_style_magazine https://t.co/weQzye5EZJ https://t.co/uEXY5N4MZ3</t>
  </si>
  <si>
    <t>Donate to help raise much-needed funds for #menshealth this #Movember â€“ for all the dads, brothers, sons and mates in our lives. Stop men dying too young. https://t.co/PmGGgz1QwX.</t>
  </si>
  <si>
    <t>RT @RadiantGeorge: Donate to help raise much-needed funds for #menshealth this #Movember â€“ for all the dads, brothers, sons and mates in ouâ€¦</t>
  </si>
  <si>
    <t>Mo-st excellent to see #Movember #Menshealth https://t.co/FpkIWkadrZ</t>
  </si>
  <si>
    <t>RT @MoustacheMiler: And today we get to brag all we want. ðŸ˜ŽHappy BC Day, everyone! â˜€ï¸ðŸŒŠðŸŒ²â›° 
#momiler #movember #veryvancouver #explorebc #weâ€¦</t>
  </si>
  <si>
    <t>Transpirada de tanto correr / cafÃ© en cafÃ©
â€¢
â€¢
â€¢
â€¢
â€¢
#dgr2018 #gentlemansride #dgr2019 #movember #ridedapper
#dgrrosario #ridedapper #rosariomotos #distinguished #triumphrosario #dgrâ€¦ https://t.co/xS8UUvmgcG</t>
  </si>
  <si>
    <t>#HairyArchives being demonstrated brilliantly by the Neston Quoits Club in 1895. #quoits #beard #movember https://t.co/J6aqOBuJ76</t>
  </si>
  <si>
    <t>RT @CheshireRO: #HairyArchives being demonstrated brilliantly by the Neston Quoits Club in 1895. #quoits #beard #movember https://t.co/J6aqâ€¦</t>
  </si>
  <si>
    <t>@SavvyRinu @officialmrdeen Yeah we are Move member #Movember #November #Let'sMove</t>
  </si>
  <si>
    <t>#1weekin #movember #poorshow https://t.co/0o5BWHs987 https://t.co/oiQLCkW3P4</t>
  </si>
  <si>
    <t>RT @castle_neil: #1weekin #movember #poorshow https://t.co/0o5BWHs987 https://t.co/oiQLCkW3P4</t>
  </si>
  <si>
    <t>RT @gentlemansride: Let the show begin! 
Ride - Los Angeles, California 
Photo by @livemotofoto 
Sponsored by @officialtriumph 
Supported bâ€¦</t>
  </si>
  <si>
    <t>Mit dem #Motorrad durch #Liechtenstein fahren fÃ¼r einen guten Zweck? 
Am 29. September findet weltweit der #Gentleman'sRide statt - jetzt auch in Liechtenstein. #Movember
Nun suchen wir noch Fahrer und Fahrerinnen, hier kostenlos registrieren âž¡ https://t.co/DMeQeGiAEo 
#300LI https://t.co/RxIO03woIe</t>
  </si>
  <si>
    <t>@Bimon @Philips_aktuell watt is schon #Movember ?</t>
  </si>
  <si>
    <t>@nienketrienke @TomDeeCee Ik vind Tom nen toffe (check zijn #movember tweets, ik vind jou ook een toffe... match made in heaven! ðŸ˜</t>
  </si>
  <si>
    <t>And today we get to brag all we want. ðŸ˜ŽHappy BC Day, everyone! â˜€ï¸ðŸŒŠðŸŒ²â›° 
#momiler #movember #veryvancouver #explorebc #werunvan #bcday https://t.co/G1jcsyW4Sv</t>
  </si>
  <si>
    <t>A step forward in the fight against prostate cancer (via @Movember) #movember  #knowthynuts https://t.co/4tLCeda52d</t>
  </si>
  <si>
    <t>I'll see ya in a month upper lip, can't wait to see everyone's dusters! #movember</t>
  </si>
  <si>
    <t>RT @SeanPchajek: I'll see ya in a month upper lip, can't wait to see everyone's dusters! #movember</t>
  </si>
  <si>
    <t>#guncontrol is like #peniscontrol. we should stand tall for both issues.
#movember https://t.co/1O1ENCIHG5</t>
  </si>
  <si>
    <t>RT @gentlemansride: We are always proud to have our friends at @revit_urban supporting the spectacle which is The Distinguished Gentlemanâ€™sâ€¦</t>
  </si>
  <si>
    <t>#Donate to help me raise much-needed funds for #MensHealth this #Movember â€“ for all the dads, brothers, sons and mates in our lives. Stop men dying too young! #Mustache #MoBro #UnitedWeMo #MentalHealth #SuicudePrevention #GrowAmoSaveABro https://t.co/pOuVNbujan via @Movember</t>
  </si>
  <si>
    <t>Struggled to get in with the Ronnie but @liathrestaurant was a touch ðŸ’¯ðŸ¥‚ðŸ‘ŒðŸ¼ #movember #whathavewedonetotheworld https://t.co/kn0di77PEi</t>
  </si>
  <si>
    <t>@DanLeafy94 Ronnies get a round of applause in movember @LiathRestaurant thank you for joining us and thank you for supporting #movember #menshealth</t>
  </si>
  <si>
    <t>RT @DanLeafy94: Struggled to get in with the Ronnie but @liathrestaurant was a touch ðŸ’¯ðŸ¥‚ðŸ‘ŒðŸ¼ #movember #whathavewedonetotheworld https://t.co/â€¦</t>
  </si>
  <si>
    <t>This is why i do #Movember - they directly fund studies that yield results! Radical New Treatment https://t.co/xjKlQsNWcM</t>
  </si>
  <si>
    <t>RT @EricGaffen: This is why i do #Movember - they directly fund studies that yield results! Radical New Treatment https://t.co/xjKlQsNWcM</t>
  </si>
  <si>
    <t>RT @DrMHofman: @apccc19 Fantastic to see! #Movember have recently supported 3 new prostate cancer research alliances in Australia with &amp;gt;$12â€¦</t>
  </si>
  <si>
    <t>Promo for â€Journey to meâ€ a #menshealth #mensmentalhealth #Mentalhealth story. Short film premieres globally 5/9/19 #ruok #movember https://t.co/41ecfRykt8</t>
  </si>
  <si>
    <t>#Movember: Reivindicación de la salud masculina https://t.co/BjSthSMnlg #activismo</t>
  </si>
  <si>
    <t>RT @gentlemansride: Off road classics built to keep the weight down and slide sideways. There is no sliding at DGR. 
#tracker #gentlemansri…</t>
  </si>
  <si>
    <t>JARHEAD PILL
PSA. In terms of time. #Movember and #Beardcember are just around the corner. Don’t get caught looking scraggly.
Get Some</t>
  </si>
  <si>
    <t>RT @jodyvandenburg: My brother Sacha died last week aged 34, he would have been 35 on 11th August. Please donate to help me raise much-need…</t>
  </si>
  <si>
    <t>Retro Relpase: Hey There, Mr. Movember https://t.co/H7YArAEw4T via @wordpressdotcom #movember #noshave #november #manliness #manup #weirdos #joiners #selfhelp #commentary #culture</t>
  </si>
  <si>
    <t>On August 12, we're hitting the links at @CuttenFields in support of #Movember and #menshealth awareness! ⛳️
More info ⤵️  https://t.co/NXPJuuWRdE</t>
  </si>
  <si>
    <t>@sascha_p Perfect car for #Movember</t>
  </si>
  <si>
    <t>Cheers @myswimpro for supporting me and this fantastic cause. #movember @MovemberUK https://t.co/u4OnaHH07X</t>
  </si>
  <si>
    <t>Cancer sucks. So itâ€™s never too early to start planning for No Shave November. Our design team certainly has...
#movember #CancerResearch #noshavenovember #beards https://t.co/gcVGN6246z</t>
  </si>
  <si>
    <t>The thing with #Movember is: you look like a pro if you start growing now.
Also, we have totes now. Yaaaa.
#NoShaveNovember #FCancer #Cancer #CancerResearch #beards https://t.co/18z4kfKR2z</t>
  </si>
  <si>
    <t>If anyone is interested... #worldclimatemarch #ourplanet #myworldtoo #yourworld #dublin #movember #november29th2019 #customhousequay #tcd #trinity https://t.co/UDDp11m6Wu</t>
  </si>
  <si>
    <t>Raising awarenessfor men's health by making myself look hideous,donate #Movember team here! https://t.co/KulUQoErHV https://t.co/sgldcK1mwl</t>
  </si>
  <si>
    <t>RT @DLeggio33: Raising awarenessfor men's health by making myself look hideous,donate #Movember team here! https://t.co/KulUQoErHV https://…</t>
  </si>
  <si>
    <t>#movember is one of the charities that I campaign for. See: results.  Good news. https://t.co/POPOnjUfVb</t>
  </si>
  <si>
    <t>Be bearded. Be brave. #Movember e Novembro Azul. 
Leia este e outros artigos no blog da AcrediteCo! https://t.co/uqYOdWcRJJ #barba #barbudo #beard #bearded #bigode</t>
  </si>
  <si>
    <t>@Oshikorosu I cant grow mine!!!
But I do rock an awesome moustache for #Movember month</t>
  </si>
  <si>
    <t>50 days left to support prostate cancer research and men's mental health! 
On September 29th, I'll be wearing my Sunday best and riding my vintage #Ossa AE250 1973 bike _xD83C__xDFCD_️ with the Distinguished Gentleman's Ride, as part of the #Movember Foundation.
I…https://t.co/3Dd807uM0L</t>
  </si>
  <si>
    <t>Des moustaches qui sauvent des vies ! ❤ Dan Cooper nous raconte l’histoire du #Movember et comment il innove avec #OracleCloud. https://t.co/e1msXZySar   
_xD83D__xDCCC_ @Movember https://t.co/TAnfDK9Kms</t>
  </si>
  <si>
    <t>Des moustaches qui sauvent des vies ! ❤ Dan Cooper nous raconte l’histoire du #Movember et comment il innove avec #OracleCloud. https://t.co/e1msXZySar   
_xD83D__xDCCC_ @Movember https://t.co/biePkGVk8z</t>
  </si>
  <si>
    <t>I’m taking part in The Distinguished Gentleman's Ride to raise funding and awareness for men's health and prostate cancer on behalf of the Movember Foundation. Please reach out to give what you can to show your support. Donate via this link:
https://t.co/8acG1sYQ3L #movember #dgr https://t.co/GVVD1zPE3D</t>
  </si>
  <si>
    <t>Fondue â¤ï¸ 
.
.
.
.
#bomdia #boatarde #boanoite #goodmorning #goodafternoon #goodnight #gutenmorgen #gutentag #gutenabend #gutenacht #summer #verao #hot #calor #party #festa #friends #amigos #movember #love #amorâ€¦ https://t.co/a4p4US1KSb</t>
  </si>
  <si>
    <t>Fondue â¤ï¸ #bomdia #boatarde #boanoite #goodmorning #goodafternoon #goodnight #gutenmorgen #gutentag #gutenabend #gutenacht #summer #verao #hot #calor #party #festa #friends #amigos #movember #love #amor #musicaâ€¦ https://t.co/mrvtTzAvGj</t>
  </si>
  <si>
    <t>Praia / Beach  _xD83C__xDF0A_☀️⛱_xD83C__xDFD6_
.
.
.
.
. 
#bomdia #boatarde #boanoite #goodmorning #goodafternoon #goodnight #gutenmorgen #gutentag #gutenabend #gutenacht #summer #verao #hot #calor #party #festa #friends #amigos #movember… https://t.co/JDcG86aksP</t>
  </si>
  <si>
    <t>Know thy nuts. Simple. What man doesn't. but do you really know them well.
Get to know what’s normal for your testicles. Give them a check regularly and go to the doctor if something doesn’t feel right. #movember. https://t.co/cuxnZN8rXr</t>
  </si>
  <si>
    <t>No... We won't...
#Movember #Movember2019
#JusSayin #SorryNotSorry #MyINFAMOUSLife #ImINFAMOUS #LetsBeINFAMOUSTogether #YerDoinItWrong @ Briarcliff, Texas https://t.co/q8jP0jFPsH</t>
  </si>
  <si>
    <t>RT @SavingMusicLIVE: And we are now LIVE from The Netherlands for a jam session and a ton of music performances! All funds raised go toward…</t>
  </si>
  <si>
    <t>For @ethansgrumps &amp;amp; the like, who are supporting others in their fight against #prostatecancer. Great use of metaphor to describe those who truly live their life as their brother's keeper #menunited #movember #LifeWithCancer https://t.co/bxoJo6dwXZ</t>
  </si>
  <si>
    <t>RT @ElvinBox: For @ethansgrumps &amp;amp; the like, who are supporting others in their fight against #prostatecancer. Great use of metaphor to desc…</t>
  </si>
  <si>
    <t>Feeling Inspired!
#inspirationpoint #sevenfalls 
for #MENSHEALTH #MENTALHEALTH #MYHEALTH #teamincrediMO #suicideprevention #endthestigma #mentalhealthawareness #SeasitCancer  #Teamihatecancer #movember… https://t.co/3alS8IirVg</t>
  </si>
  <si>
    <t>Heading for a night out to an acoustic @emilybones set for @beausallnatural #movember #fundraiser. Great set Mz Bones! _xD83D__xDDA4_ https://t.co/G48epCxEss</t>
  </si>
  <si>
    <t>@qantaswallabies #movember</t>
  </si>
  <si>
    <t>The A-Z of Men's Health 2019 is back. Donate to help me raise much-needed funds for #menshealth this #Movember – Stop men dying too young. Look me up on https://t.co/H6o3JMxvGP</t>
  </si>
  <si>
    <t>Dirk mustache you a question! Have you seen all episodes of #RobRiggleSkiMaster Academy on @SonyCrackle yet? #Movember https://t.co/m9lk74P4Lh https://t.co/sAlQzSKzgG</t>
  </si>
  <si>
    <t>RT @RiggleSkiMaster: Dirk mustache you a question! Have you seen all episodes of #RobRiggleSkiMaster Academy on @SonyCrackle yet? #Movember…</t>
  </si>
  <si>
    <t>RT @Rndmzdtv: Streaming in 10 minutes (5pm uk time) come hang out! https://t.co/KM5KLj8q76
#streaming #netherlands #twitch #savingmusicliv…</t>
  </si>
  <si>
    <t>RT @SavingMusicLIVE: EU Music Meetup 2019 continues with more music performances from various #Twitch musicians!
https://t.co/42vXGg5q6R…</t>
  </si>
  <si>
    <t>Such a worthy cause! #Movember #twitch EU Music Meetup 2019 | Tiltify https://t.co/33FVARVayb</t>
  </si>
  <si>
    <t>Help men all over the world who suffer from #mentalhealth and need #support
Donate here https://t.co/7JUY3oc2OG
#gentlemansride #prostatecancer #suicidepreventionawareness #mensmentalhealth
#movember #
dgrauckland… https://t.co/NXepSaMuIN</t>
  </si>
  <si>
    <t>Help men all over the world who suffer from #mentalhealth and need #support
Donate here https://t.co/7JUY3oc2OG
#gentlemansride #prostatecancer #suicidepreventionawareness #mensmentalhealth
#movember #
dgraucklandâ€¦ https://t.co/XbFi5tX8kR</t>
  </si>
  <si>
    <t>I think this picture speaks 1000 words, I lost a friend who used to smile like this.
A $10 donation will help 1000's of men worldwide, please think about it
https://t.co/7JUY3otDGe
#menshealth #SuicideAwareness #SuicidePrevention #support #movember #DGR2019 https://t.co/VP0jYpPK6C</t>
  </si>
  <si>
    <t>@superklovn Men Lerkendal i #movember  ? 
Det kan vel aldri gå  ?</t>
  </si>
  <si>
    <t>RT @BrodyJenner: Having the best night with the love of my life @AvrilLavigne so happy right now!! .. #Movember CRUSH!! haha http://t.co/VP…</t>
  </si>
  <si>
    <t>Donate to help me raise much-needed funds for #menshealth this #Movember – for all the dads, brothers, sons and mates in our lives. Stop men dying too young. https://t.co/hjhxw7h4qP</t>
  </si>
  <si>
    <t>Another 1,000+ words written. The draft of my next book telling my cancer story is coming along nicely so far :)
#author #cancer #movember #ihadcancer #writing @Movember @ihadcancer</t>
  </si>
  <si>
    <t>RT @BernhardKerres: Another 1,000+ words written. The draft of my next book telling my cancer story is coming along nicely so far :)
#autho…</t>
  </si>
  <si>
    <t>Who's doing it?#Movember</t>
  </si>
  <si>
    <t>RT @LomeGB: Who's doing it?#Movember</t>
  </si>
  <si>
    <t>This year our Service Sales Manager from Weston-super-Mare, Philip Grove, is taking part in The #DistinguishedGentlemansRide to raise funds and awareness for men's health and prostate cancer on behalf of the #Movember Foundation.
Find out more: https://t.co/lYdRq9MdUq
#DGR https://t.co/HNYW0B0lTG</t>
  </si>
  <si>
    <t>RT @DriveVauxhall: This year our Service Sales Manager from Weston-super-Mare, Philip Grove, is taking part in The #DistinguishedGentlemans…</t>
  </si>
  <si>
    <t>RT @ITV: Wait, you're telling us Abraham Lincoln *didn't* start #Movember?? #TheChase @ITVChase @PaulSinha https://t.co/xcrYXpXSzw</t>
  </si>
  <si>
    <t>Wait, you're telling us Abraham Lincoln *didn't* start #Movember?? #TheChase @ITVChase @PaulSinha https://t.co/xcrYXpXSzw</t>
  </si>
  <si>
    <t>Support me in raising funds and awareness for the DGR by dressing dapper and riding for prostate cancer and men's mental health. 
#GivingBack #Charity #Movember #Prostate #Cancer #Distinguished #Gentlemans #Ride #Southend 
https://t.co/YF3pneHvMJ</t>
  </si>
  <si>
    <t>#Movember #Beards #moustache #Music #ShawnMendes #Queen #TaylorSwift https://t.co/I4lfngKSEc</t>
  </si>
  <si>
    <t>@cararose19130 #movember around the corner.</t>
  </si>
  <si>
    <t>RT @dinfomall: "#supplements #men #diet #shopping #maternity #headphones #indiedev #gamedev #win #vitamins #health #movember #protein #vita…</t>
  </si>
  <si>
    <t>#supplements #men #diet #shopping #maternity #headphones #indiedev #gamedev #win #vitamins #health #movember #protein #vitamin #vitamind #nutrition #taking #loss #review #hair
ENHANCE YOUR MIND AND BODY
SHOP NOW https://t.co/11h6R4aYho</t>
  </si>
  <si>
    <t>#supplements #men #diet #shopping #maternity #headphones #indiedev #gamedev #win #vitamins #health #movember #protein #vitamin #vitamind #nutrition #taking #loss #review #hair
ENHANCE YOUR MIND AND BODY
SHOP NOW https://t.co/uvGDJs1cYW</t>
  </si>
  <si>
    <t>#supplements #men #diet #shopping #maternity #headphones #indiedev #gamedev #win #vitamins #health #movember #protein #vitamin #vitamind #nutrition #taking #loss #review #hair
ENHANCE YOUR MIND AND BODY
SHOP NOW https://t.co/3dNZbvl0PH</t>
  </si>
  <si>
    <t>#supplements #men #diet #shopping #maternity #headphones #indiedev #gamedev #win #vitamins #health #movember #protein #vitamin #vitamind #nutrition #taking #loss #review #hair
ENHANCE YOUR MIND AND BODY
SHOP NOW https://t.co/dMAhThacRJ</t>
  </si>
  <si>
    <t>#supplements #men #diet #shopping #maternity #headphones #indiedev #gamedev #win #vitamins #health #movember #protein #vitamin #vitamind #nutrition #taking #loss #review #hair
ENHANCE YOUR MIND AND BODY
SHOP NOW https://t.co/bmscePF9wt</t>
  </si>
  <si>
    <t>#supplements #men #diet #shopping #maternity #headphones #indiedev #gamedev #win #vitamins #health #movember #protein #vitamin #vitamind #nutrition #taking #loss #review #hair
ENHANCE YOUR MIND AND BODY
SHOP NOW https://t.co/6Pa37OVENg</t>
  </si>
  <si>
    <t>#supplements #men #diet #shopping #maternity #headphones #indiedev #gamedev #win #vitamins #health #movember #protein #vitamin #vitamind #nutrition #taking #loss #review #hair
ENHANCE YOUR MIND AND BODY
SHOP NOW https://t.co/YoFhfYuQ4I</t>
  </si>
  <si>
    <t>#supplements #men #diet #shopping #maternity #headphones #indiedev #gamedev #win #vitamins #health #movember #protein #vitamin #vitamind #nutrition #taking #loss #review #hair
ENHANCE YOUR MIND AND BODY
SHOP NOW https://t.co/LGXKLpRxwm</t>
  </si>
  <si>
    <t>#supplements #men #diet #shopping #maternity #headphones #indiedev #gamedev #win #vitamins #health #movember #protein #vitamin #vitamind #nutrition #taking #loss #review #hair
ENHANCE YOUR MIND AND BODY
SHOP NOW https://t.co/5bGG3IFjAV</t>
  </si>
  <si>
    <t>#supplements #men #diet #shopping #maternity #headphones #indiedev #gamedev #win #vitamins #health #movember #protein #vitamin #vitamind #nutrition #taking #loss #review #hair
ENHANCE YOUR MIND AND BODY
SHOP NOW https://t.co/8MKjyMQdMk</t>
  </si>
  <si>
    <t>#supplements #men #diet #shopping #maternity #headphones #indiedev #gamedev #win #vitamins #health #movember #protein #vitamin #vitamind #nutrition #taking #loss #review #hair
ENHANCE YOUR MIND AND BODY
SHOP NOW https://t.co/wJQ532k5qo</t>
  </si>
  <si>
    <t>#supplements #men #diet #shopping #maternity #headphones #indiedev #gamedev #win #vitamins #health #movember #protein #vitamin #vitamind #nutrition #taking #loss #review #hair
ENHANCE YOUR MIND AND BODY
SHOP NOW https://t.co/RJQtxV3CWb</t>
  </si>
  <si>
    <t>#supplements #men #diet #shopping #maternity #headphones #indiedev #gamedev #win #vitamins #health #movember #protein #vitamin #vitamind #nutrition #taking #loss #review #hair
ENHANCE YOUR MIND AND BODY
SHOP NOW https://t.co/gZ4MI2mK4e</t>
  </si>
  <si>
    <t>#supplements #men #diet #shopping #maternity #headphones #indiedev #gamedev #win #vitamins #health #movember #protein #vitamin #vitamind #nutrition #taking #loss #review #hair
ENHANCE YOUR MIND AND BODY
SHOP NOW https://t.co/3j2tUwYfSQ</t>
  </si>
  <si>
    <t>#supplements #men #diet #shopping #maternity #headphones #indiedev #gamedev #win #vitamins #health #movember #protein #vitamin #vitamind #nutrition #taking #loss #review #hair
ENHANCE YOUR MIND AND BODY
SHOP NOW https://t.co/TyGvWwuKez</t>
  </si>
  <si>
    <t>#supplements #men #diet #shopping #maternity #headphones #indiedev #gamedev #win #vitamins #health #movember #protein #vitamin #vitamind #nutrition #taking #loss #review #hair
ENHANCE YOUR MIND AND BODY
SHOP NOW https://t.co/uvGDJrJBAm</t>
  </si>
  <si>
    <t>#supplements #men #diet #shopping #maternity #headphones #indiedev #gamedev #win #vitamins #health #movember #protein #vitamin #vitamind #nutrition #taking #loss #review #hair
ENHANCE YOUR MIND AND BODY
SHOP NOW https://t.co/Y72x71qqBB</t>
  </si>
  <si>
    <t>#supplements #men #diet #shopping #maternity #headphones #indiedev #gamedev #win #vitamins #health #movember #protein #vitamin #vitamind #nutrition #taking #loss #review #hair
ENHANCE YOUR MIND AND BODY
SHOP NOW https://t.co/ge2RKPwVoH</t>
  </si>
  <si>
    <t>#supplements #men #diet #shopping #maternity #headphones #indiedev #gamedev #win #vitamins #health #movember #protein #vitamin #vitamind #nutrition #taking #loss #review #hair
ENHANCE YOUR MIND AND BODY
SHOP NOW https://t.co/AWmQzrD1SY</t>
  </si>
  <si>
    <t>#supplements #men #diet #shopping #maternity #headphones #indiedev #gamedev #win #vitamins #health #movember #protein #vitamin #vitamind #nutrition #taking #loss #review #hair
ENHANCE YOUR MIND AND BODY
SHOP NOW https://t.co/zosVqkzcGv</t>
  </si>
  <si>
    <t>#supplements #men #diet #shopping #maternity #headphones #indiedev #gamedev #win #vitamins #health #movember #protein #vitamin #vitamind #nutrition #taking #loss #review #hair
ENHANCE YOUR MIND AND BODY
SHOP NOW https://t.co/YJU0Zk9aWu</t>
  </si>
  <si>
    <t>#supplements #men #diet #shopping #maternity #headphones #indiedev #gamedev #win #vitamins #health #movember #protein #vitamin #vitamind #nutrition #taking #loss #review #hair
ENHANCE YOUR MIND AND BODY
SHOP NOW https://t.co/vZrhO7pJEQ</t>
  </si>
  <si>
    <t>#supplements #men #diet #shopping #maternity #headphones #indiedev #gamedev #win #vitamins #health #movember #protein #vitamin #vitamind #nutrition #taking #loss #review #hair
ENHANCE YOUR MIND AND BODY
SHOP NOW https://t.co/odkqcZp8Wy</t>
  </si>
  <si>
    <t>#supplements #men #diet #shopping #maternity #headphones #indiedev #gamedev #win #vitamins #health #movember #protein #vitamin #vitamind #nutrition #taking #loss #review #hair
ENHANCE YOUR MIND AND BODY
SHOP NOW https://t.co/wfE3iasDXq</t>
  </si>
  <si>
    <t>#supplements #men #diet #shopping #maternity #headphones #indiedev #gamedev #win #vitamins #health #movember #protein #vitamin #vitamind #nutrition #taking #loss #review #hair
ENHANCE YOUR MIND AND BODY
SHOP NOW https://t.co/If3AEELZBh</t>
  </si>
  <si>
    <t>#supplements #men #diet #shopping #maternity #headphones #indiedev #gamedev #win #vitamins #health #movember #protein #vitamin #vitamind #nutrition #taking #loss #review #hair
ENHANCE YOUR MIND AND BODY
SHOP NOW https://t.co/xf1NbVGHrs</t>
  </si>
  <si>
    <t>#supplements #men #diet #shopping #maternity #headphones #indiedev #gamedev #win #vitamins #health #movember #protein #vitamin #vitamind #nutrition #taking #loss #review #hair
ENHANCE YOUR MIND AND BODY
SHOP NOW https://t.co/gpDqSlvXN6</t>
  </si>
  <si>
    <t>#supplements #men #diet #shopping #maternity #headphones #indiedev #gamedev #win #vitamins #health #movember #protein #vitamin #vitamind #nutrition #taking #loss #review #hair
ENHANCE YOUR MIND AND BODY
SHOP NOW https://t.co/UjMMFndN80</t>
  </si>
  <si>
    <t>#supplements #men #diet #shopping #maternity #headphones #indiedev #gamedev #win #vitamins #health #movember #protein #vitamin #vitamind #nutrition #taking #loss #review #hair
ENHANCE YOUR MIND AND BODY
SHOP NOW https://t.co/C7Y1k2R6iN</t>
  </si>
  <si>
    <t>#supplements #men #diet #shopping #maternity #headphones #indiedev #gamedev #win #vitamins #health #movember #protein #vitamin #vitamind #nutrition #taking #loss #review #hair
Mason Natural
Up to 45% offOffering nutritional products for all ages! https://t.co/xEqZMyyvRv https://t.co/fCyRrIHfTp</t>
  </si>
  <si>
    <t>#supplements #men #diet #shopping #maternity #headphones #indiedev #gamedev #win #vitamins #health #movember #protein #vitamin #vitamind #nutrition #taking #loss #review #hair
Mason Natural
Up to 45% off Offering nutritional products for all ages! https://t.co/Y8r5ClJIKv https://t.co/dbn4uYg3FN</t>
  </si>
  <si>
    <t>#supplements #men #diet #shopping #maternity #headphones #indiedev #gamedev #win #vitamins #health #movember #protein #vitamin #vitamind #nutrition #taking #loss #review #hair
Mason Natural
Up to 45% off Offering nutritional products for all ages! https://t.co/pGbBJwwu7r https://t.co/4dAVGc4USH</t>
  </si>
  <si>
    <t>#supplements #men #diet #shopping #maternity #headphones #indiedev #gamedev #win #vitamins #health #movember #protein #vitamin #vitamind #nutrition #taking #loss #review #hair
Mason Natural
Up to 45% off Offering nutritional products for all ages! https://t.co/Wd6cvrOBcj https://t.co/4DoLo4y33A</t>
  </si>
  <si>
    <t>#supplements #men #diet #shopping #maternity #headphones #indiedev #gamedev #win #vitamins #health #movember #protein #vitamin #vitamind #nutrition #taking #loss #review #hair
Mason Natural
Up to 45% off Offering nutritional products for all ages! https://t.co/S5MLgEXkhy https://t.co/LeDkfSPRU6</t>
  </si>
  <si>
    <t>#supplements #men #diet #shopping #maternity #headphones #indiedev #gamedev #win #vitamins #health #movember #protein #vitamin #vitamind #nutrition #taking #loss #review #hair
Mason Natural
Up to 45% off Offering nutritional products for all ages! https://t.co/koZMDKb8uZ https://t.co/TSSKlKBM8E</t>
  </si>
  <si>
    <t>#supplements #men #diet #shopping #maternity #headphones #indiedev #gamedev #win #vitamins #health #movember #protein #vitamin #vitamind #nutrition #taking #loss #review #hair
Mason Natural
Up to 45% off Offering nutritional products for all ages! https://t.co/wI0q7IBQBX https://t.co/gm4D64A10o</t>
  </si>
  <si>
    <t>#supplements #men #diet #shopping #maternity #headphones #indiedev #gamedev #win #vitamins #health #movember #protein #vitamin #vitamind #nutrition #taking #loss #review #hair
Mason Natural
Up to 45% off Offering nutritional products for all ages! https://t.co/rpspTRjBP5 https://t.co/Rpevoqu30Q</t>
  </si>
  <si>
    <t>#supplements #men #diet #shopping #maternity #headphones #indiedev #gamedev #win #vitamins #health #movember #protein #vitamin #vitamind #nutrition #taking #loss #review #hair
ENHANCE YOUR MIND AND BODY
SHOP NOW https://t.co/B28f2o5JBN</t>
  </si>
  <si>
    <t>#supplements #men #diet #shopping #maternity #headphones #indiedev #gamedev #win #vitamins #health #movember #protein #vitamin #vitamind #nutrition #taking #loss #review #hair
ENHANCE YOUR MIND AND BODY
SHOP NOW https://t.co/J8TaEUnfXu</t>
  </si>
  <si>
    <t>#supplements #men #diet #shopping #maternity #headphones #indiedev #gamedev #win #vitamins #health #movember #protein #vitamin #vitamind #nutrition #taking #loss #review #hair
ENHANCE YOUR MIND AND BODY
SHOP NOW https://t.co/TyGvWwMlD9</t>
  </si>
  <si>
    <t>#supplements #men #diet #shopping #maternity #headphones #indiedev #gamedev #win #vitamins #health #movember #protein #vitamin #vitamind #nutrition #taking #loss #review #hair
Mason Natural
Up to 45% off Offering nutritional products for all ages! https://t.co/OzP9r4WCkv https://t.co/querBVzm0H</t>
  </si>
  <si>
    <t>#supplements #men #diet #shopping #maternity #headphones #indiedev #gamedev #win #vitamins #health #movember #protein #vitamin #vitamind #nutrition #taking #loss #review #hair
ENHANCE YOUR MIND AND BODY
SHOP NOW https://t.co/UFkdmfzxli</t>
  </si>
  <si>
    <t>#supplements #men #diet #shopping #maternity #headphones #indiedev #gamedev #win #vitamins #health #movember #protein #vitamin #vitamind #nutrition #taking #loss #review #hair
ENHANCE YOUR MIND AND BODY
SHOP NOW https://t.co/KxeHomcrnY</t>
  </si>
  <si>
    <t>"#supplements #men #diet #shopping #maternity #headphones #indiedev #gamedev #win #vitamins #health #movember #protein #vitamin #vitamind #nutrition #taking #loss #review #hairENHANCE YOUR MIND AND BODY</t>
  </si>
  <si>
    <t>And we are now LIVE from The Netherlands for a jam session and a ton of music performances! All funds raised go towards @Movember!
https://t.co/42vXGgn1vr
#Movember #TwitchMusic #TwitchCharity</t>
  </si>
  <si>
    <t>EU Music Meetup 2019 continues with more music performances from various #Twitch musicians!
https://t.co/42vXGg5q6R
#Movember #TwitchMusic #TwitchCharity</t>
  </si>
  <si>
    <t>RT @gentlemansride: Inspired by Easy Rider, these machines feature large capacity engines and small capacity tanks. The taller the sissy ba…</t>
  </si>
  <si>
    <t>The 2019 season starts on August 1st! 3 days to go! 
Ride city: Belgrade, Serbia
Photo by: @predragvuckovic
Charity Partner: Movember Foundation
Event Sponsors: Triumph Motorcycles 
Supported by: Hedon, REV'IT!, Bike EXIF
#gentlemansride #movember #pros… https://t.co/Fqa4BcTRKD https://t.co/F38tqDVDqB</t>
  </si>
  <si>
    <t>Let the show begin! 
Ride - Los Angeles, California 
Photo by @livemotofoto 
Sponsored by @officialtriumph 
Supported by @elflubricants @revit_urban @hedonworkshop @skramcc 
Media Partners @bikeexif @pipeburn 
#gentlemansride #movember #dgr2019 #chopper â€¦ https://t.co/f8f9GAC2W2 https://t.co/qDrTyEdEoM</t>
  </si>
  <si>
    <t>Team @hedonworkshop have been supporting DGR since 2016! Now is your turn to join the team, fundraise and win some great prizes! Click here: https://t.co/cgpiauvBg1
#gentlemansride #movember #hedon #hedonist #helmet https://t.co/Ns6XmSKTsx https://t.co/RRMSWcxikc</t>
  </si>
  <si>
    <t>RT @gentlemansride: Thank you @petrux9, @revit_urban and @motogp for the support! Tally Ho
#gentlemansride #motogp #movember #dgr2019 #rid…</t>
  </si>
  <si>
    <t>Thank you @petrux9, @revit_urban and @motogp for the support! Tally Ho
#gentlemansride #motogp #movember #dgr2019 #ridedapper #revit #reviturban #petrucci https://t.co/IQX7ilSUkY https://t.co/vpMGNciOWX</t>
  </si>
  <si>
    <t>We are always proud to have our friends at @revit_urban supporting the spectacle which is The Distinguished Gentlemanâ€™s Ride! If you are a REVâ€™IT! Rider then make sure to join the team! Heading to featured teams on our website! 
#gentlemansride #movemberâ€¦ https://t.co/jpvOGdCZSO https://t.co/jlCbhGHf9k</t>
  </si>
  <si>
    <t>Off road classics built to keep the weight down and slide sideways. There is no sliding at DGR. 
#tracker #gentlemansride #dgr2019 #movember #classic https://t.co/f9brJkF7pK https://t.co/DFeNElOtzI</t>
  </si>
  <si>
    <t>Inspired by Easy Rider, these machines feature large capacity engines and small capacity tanks. The taller the sissy bar the better. A heap of fun to ride and rigid on the rear! #chopper #easyrider #gentlemansride #movember #dgr2019 https://t.co/r8AgfBcOM1 https://t.co/9Y0OAbNCsu</t>
  </si>
  <si>
    <t>My brother died last week. Please donate to help me raise much-needed funds for #menshealth this #Movember @MovemberUK â€“ for all the dads, brothers, sons and mates in our lives. Stop men dying too young. https://t.co/hKxjXXSvEH</t>
  </si>
  <si>
    <t>My brother Sacha died last week aged 34, he would have been 35 on 11th August. Please donate to help me raise much-needed funds for #menshealth this #Movember @MovemberUK – for all the dads, brothers, sons and mates in our lives. Stop men dying too young.
https://t.co/T2tJHmno8j</t>
  </si>
  <si>
    <t>My brother Sacha died last week aged 34, he would have been 35 on 11th August. Please donate to help me raise much-needed funds for #menshealth this #Movember @MovemberUK – for all the dads, brothers, sons and mates in our lives. Stop men dying too young. https://t.co/1bcYGQNX1F</t>
  </si>
  <si>
    <t>Know thy nuts #movember https://t.co/bU8lpQXbHB</t>
  </si>
  <si>
    <t>Having the best night with the love of my life @AvrilLavigne so happy right now!! .. #Movember CRUSH!! haha http://t.co/VPRHkhhN</t>
  </si>
  <si>
    <t>Streaming in 10 minutes (5pm uk time) come hang out! https://t.co/KM5KLj8q76
#streaming #netherlands #twitch #savingmusiclive #movember https://t.co/ul2fKPijAC</t>
  </si>
  <si>
    <t>I have been handed a martin guitar today.. ooo nice! Come hang and listen to some songs! https://t.co/r4ulZ761mp 
#martinguitars #movember #twitch #music #streaming #savingmusiclive @ Netherlands https://t.co/pqSHuI3Fnf</t>
  </si>
  <si>
    <t>Learning about the work, the growth and the way #movember is #imaginingabetterworld at this years #Imagine conference presented by #amazon https://t.co/Rbd7djgVd5</t>
  </si>
  <si>
    <t>RT @LukeTV: Connecting with the #GordonGinoandFred cast - literally!  Amazing day sparring with @fredsirieix1 at the @ClintonMcKenzie gym.…</t>
  </si>
  <si>
    <t>Soldados del Batallón de @Ingenieros_EJC de Desminado Humanitario n.4, realizaron Campaña de prevención contra el cáncer de próstata #Movember en Granada,  Mesetas y Vista Hermosa #Meta. Somos #HéroesMultimisión #SoldadosHorus. https://t.co/8I4ChJz0SC</t>
  </si>
  <si>
    <t>RT @Ingenieros_EJC: Soldados del Batallón de @Ingenieros_EJC de Desminado Humanitario n.4, realizaron Campaña de prevención contra el cánce…</t>
  </si>
  <si>
    <t>jimmyfallon FallonTonight will you do #Movember this year? And support men's health? Grow that #sexymo!Tweets everyday until Mov 1st!!</t>
  </si>
  <si>
    <t>⁦many moons ago @stpetersbethnal⁩ ⁦@waltonandy⁩ ⁦@adamatko⁩ #movember on 1 Dec. https://t.co/UwMdbVrl9r</t>
  </si>
  <si>
    <t>Byron Hill shares the humble origins of the Movember Foundation.
https://t.co/gOyXihxdyt
@byronhillonline @Movember @JeffFrick @theCUBE #ImagineABetterWorld #theCUBE #Movember #MovemberFoundation #EnterpriseTech #MensHealth #mustache https://t.co/rI2ytM9E44</t>
  </si>
  <si>
    <t>Byron Hill of the Movember Foundation states the importance of falling in love with the problem before delivering a solution.
https://t.co/ZnzBbnlgWr
@byronhillonline @Movember @JeffFrick @theCUBE #ImagineABetterWorld #Movember #MovemberFoundation #EnterpriseTech #MensHealth https://t.co/Zb5f52BZRd</t>
  </si>
  <si>
    <t>http://www.thehairyhandlebars.co.uk/?utm_source=hootsuite&amp;utm_medium=&amp;utm_term=&amp;utm_content=&amp;utm_campaign=</t>
  </si>
  <si>
    <t>https://www.udemy.com/oracle-database-12c-rac-administration/?couponCode=ABIDRACOFFER1</t>
  </si>
  <si>
    <t>https://mancavemedialtd.pixieset.com/mallemile2019/</t>
  </si>
  <si>
    <t>https://ca.movember.com/story/view/id/11870/gene-test-identifies-which-patients-benefit-from-search-and-destroy-medicine?utm_campaign=20190729_BIG4_PCTestBreakthrough_SL1&amp;utm_medium=email&amp;utm_source=Eloqua&amp;elqTrackId=6f6b5fc2260e455d8c12c79ba3b2971e&amp;elq=7ac1a4a282e142cbb2a20b2570479d34&amp;elqaid=2003&amp;elqat=1&amp;elqCampaignId=1002</t>
  </si>
  <si>
    <t>https://www.instagram.com/p/B0pYuBsAsXc/?igshid=10132t77c5zu9</t>
  </si>
  <si>
    <t>https://www.gentlemansride.com/fundraiser/MarioAlmeida1980</t>
  </si>
  <si>
    <t>https://twitter.com/gentlemansride/status/1157226379076952064</t>
  </si>
  <si>
    <t>https://www.gentlemansride.com/rider/WarrenDaly</t>
  </si>
  <si>
    <t>http://www.gentlemansride.com/ https://twitter.com/gentlemansride/status/1157588710915039233</t>
  </si>
  <si>
    <t>https://www.xtremeflyers.com/movember-flyer-template/</t>
  </si>
  <si>
    <t>https://www.instagram.com/p/B0ua-4-BrfB/?igshid=qde47fhyn3xy</t>
  </si>
  <si>
    <t>https://www.instagram.com/p/B0v_5M0CJfq/</t>
  </si>
  <si>
    <t>https://twitter.com/intent/tweet?text=Donate%20to%20help%20my%20friend%20raise%20much-needed%20funds%20for%20%23menshealth%20this%20%23Movember%20%E2%80%93%20for%20all%20the%20dads%2C%20brothers%2C%20sons%20and%20mates%20in%20our%20lives.%20Stop%20men%20dying%20too%20young&amp;url=&amp;original_referer=</t>
  </si>
  <si>
    <t>https://twitter.com/RadioHaurakiNZ/status/1158222717834817536</t>
  </si>
  <si>
    <t>https://www.instagram.com/p/B0y2czCHIsS/?igshid=1qx832n8mt4dl</t>
  </si>
  <si>
    <t>https://mobro.co/13336481</t>
  </si>
  <si>
    <t>https://www.gentlemansride.com/rides/liechtenstein</t>
  </si>
  <si>
    <t>https://ca.movember.com/story/view/id/11870/gene-test-identifies-which-patients-benefit-from-search-and-destroy-medicine</t>
  </si>
  <si>
    <t>https://twitter.com/FairVoteGA/status/1158828320139743236</t>
  </si>
  <si>
    <t>https://us.movember.com/mospace/1451998?utm_medium=share&amp;utm_source=twitter&amp;utm_campaign=fundraise</t>
  </si>
  <si>
    <t>https://www.instagram.com/p/B04BjPZnJBM/?igshid=x5xx559x6sq0</t>
  </si>
  <si>
    <t>https://us.movember.com/story/view/id/11870/gene-test-identifies-which-patients-benefit-from-search-and-destroy-medicine?utm_campaign=20190729_BIG4_PCTestBreakthrough_SL2</t>
  </si>
  <si>
    <t>http://personasqueaprenden.net/2016/08/movember-reivindicacion-la-salud-masculina/?utm_source=ReviveOldPost&amp;utm_medium=social&amp;utm_campaign=ReviveOldPost</t>
  </si>
  <si>
    <t>https://talkingpulp.com/2019/08/08/retro-relpase-hey-there-mr-movember/</t>
  </si>
  <si>
    <t>https://ca.movember.com/en/events/view/id/OXYl</t>
  </si>
  <si>
    <t>https://twitter.com/myswimpro/status/1159539964830502912</t>
  </si>
  <si>
    <t>https://de.movember.com/en/mospace/team/2003085/</t>
  </si>
  <si>
    <t>https://www.linkedin.com/slink?code=dRzA-NQ</t>
  </si>
  <si>
    <t>https://acredite.co/movember-novembro-azul/?utm_source=ReviveOldPost&amp;utm_medium=social&amp;utm_campaign=ReviveOldPost</t>
  </si>
  <si>
    <t>https://www.linkedin.com/slink?code=dUscQyh</t>
  </si>
  <si>
    <t>https://www.oracle.com/fr/index.html?bcid=5840572836001&amp;source=:so:ch:or::RC_EMMK180924P00022:YTTFY19_GE_UN_HA_CH_FR_C22_Q22_VI3_SoM&amp;SC=:so:ch:or::RC_EMMK180924P00022:YTTFY19_GE_UN_HA_CH_FR_C22_Q22_VI3_SoM&amp;pcode=EMMK180924P00022</t>
  </si>
  <si>
    <t>https://www.gentlemansride.com/rider/StuLloyd294331</t>
  </si>
  <si>
    <t>https://www.instagram.com/p/B04DjItncYO/?igshid=11i5n4ry155k2</t>
  </si>
  <si>
    <t>https://www.instagram.com/p/B04DjItncYO/?igshid=3m4r7kkrkb5h</t>
  </si>
  <si>
    <t>https://www.instagram.com/p/B091XVsHqCL/?igshid=16o2evzczeq7z</t>
  </si>
  <si>
    <t>https://youtu.be/KUtIlwLa_KY</t>
  </si>
  <si>
    <t>https://www.instagram.com/p/B0_V1fHF1xV/?igshid=1whj43bj7f6t1</t>
  </si>
  <si>
    <t>https://www.instagram.com/p/B1Ah5ADFAn5/?igshid=4ja8j64s5fw4</t>
  </si>
  <si>
    <t>https://www.instagram.com/p/B1AnSM-AB3x/?igshid=elmxizq8wc3a</t>
  </si>
  <si>
    <t>https://mobro.co/sanjeevbandi</t>
  </si>
  <si>
    <t>https://www.sonycrackle.com/rob-riggles-ski-master-academy?cmpid=Social_Boosted_11_18_FB_TW_TuneIn_Originals_GIF_DirkstacheGIF</t>
  </si>
  <si>
    <t>https://www.twitch.tv/rndmzd</t>
  </si>
  <si>
    <t>https://www.twitch.tv/savingmusiclive</t>
  </si>
  <si>
    <t>https://tiltify.com/@savingmusiclive/eumm2019/donate/complete#.XVBym56C-OI.twitter</t>
  </si>
  <si>
    <t>https://goo.gl/ymuENN https://www.instagram.com/p/B0rjGdKpuGu/?igshid=oml7wuejgbu2</t>
  </si>
  <si>
    <t>https://goo.gl/ymuENN https://www.instagram.com/p/B00SEA8JrkN/?igshid=pwranqbmj342</t>
  </si>
  <si>
    <t>https://goo.gl/ymuENN</t>
  </si>
  <si>
    <t>https://au.movember.com/mospace/13979078?utm_medium=share&amp;utm_source=twitter&amp;utm_campaign=fundraise</t>
  </si>
  <si>
    <t>https://www.gentlemansride.com/rider/DriveVauxhall297302</t>
  </si>
  <si>
    <t>https://www.gentlemansride.com/fundraiser/GregHoward298747</t>
  </si>
  <si>
    <t>https://twitter.com/Mereshas/status/1160974016565395462</t>
  </si>
  <si>
    <t>http://link.sylikes.com/?publisherId=615103&amp;afPlacementId=4931386&amp;afCampaignId=jxq4yglxwk02xp2y04pbz&amp;url=https://www.samsclub.com/p/megared-750mg-ultra-omega-3-krill-oil-80ct-dha-epa-supplement/prod22302479%3Fxid%3Dplp_product_1_115</t>
  </si>
  <si>
    <t>http://link.sylikes.com/?publisherId=615103&amp;afPlacementId=4931386&amp;afCampaignId=jxq4znkkby02xp2y04pbz&amp;url=https://www.samsclub.com/p/mm-potassium-gluco-500ct/prod17690223%3Fxid%3Dplp_product_1_117</t>
  </si>
  <si>
    <t>http://cj.dotomi.com/nh65ox54N/x38/MOMUPPUS/TMRNNQQ/L/L/L?x=u4up%3Dv90Ezq69v1CE91EACHrI2%2663x%3Dt5514%25FM%25ER%25ER888.163u5mz.o0y%25ERqzq3sA-EGG%25ER6nu26uz0x-DCC-ys-CDKIIC&lt;&lt;t551://888.5w2xtoq.o0y:KC/oxuow-KDIEEHH-DFDLGGLJ&lt;&lt;S&lt;t551://nu5.xA/EVwUG8Z&lt;&lt;D&lt;D&lt;C&lt;C&lt;</t>
  </si>
  <si>
    <t>http://link.sylikes.com/?publisherId=615103&amp;afPlacementId=4931386&amp;afCampaignId=jxpxurs2ab02xp2y04pbz&amp;url=https://www.samsclub.com/p/mm-ultra-3x-joint-125ct/prod21990809%3Fxid%3Dplp_product_1_53</t>
  </si>
  <si>
    <t>http://link.sylikes.com/?publisherId=615103&amp;afPlacementId=4931386&amp;afCampaignId=jxpc0at4dg02xp2y04pbz&amp;url=https://www.samsclub.com/p/hsn-gummies-220ct/prod15130064%3Fxid%3Dplp_product_1_30</t>
  </si>
  <si>
    <t>http://link.sylikes.com/?publisherId=615103&amp;afPlacementId=4931386&amp;afCampaignId=jxq4wfrnwx02xp2y04pbz&amp;url=https://www.samsclub.com/p/schiff-super-calcium-softgel-120-count/prod18150204%3Fxid%3Dplp_product_1_112</t>
  </si>
  <si>
    <t>http://link.sylikes.com/?publisherId=615103&amp;afPlacementId=4931386&amp;afCampaignId=jxpappazx202xp2y04pbz&amp;url=https://www.samsclub.com/p/mm-vitamin-b12-300ct-5000-mcg/prod19820626%3Fxid%3Dplp_product_1_15</t>
  </si>
  <si>
    <t>http://link.sylikes.com/?publisherId=615103&amp;afPlacementId=4931386&amp;afCampaignId=jxpanut4ic02xp2y04pbz&amp;url=https://www.samsclub.com/p/joint-juice-supplement-glucosamine-and-chondroitin-30-pk-8-oz-bottles/prod3230010%3Fxid%3Dplp_product_1_13</t>
  </si>
  <si>
    <t>http://click.linksynergy.com/deeplink?id=je6NUbpObpQ&amp;mid=38733&amp;u1=jxpar4i2qv02xp2y01eve&amp;murl=https://www.samsclub.com/p/emergen-c-variety-flavor-pack-90-ct/prod4180023%3Fxid%3Dplp_product_1_17</t>
  </si>
  <si>
    <t>http://link.sylikes.com/?publisherId=615103&amp;afPlacementId=4931386&amp;afCampaignId=jxpb6co77g02xp2y04pbz&amp;url=https://www.samsclub.com/p/oad-men-s-multi-300ct/prod15980883%3Fxid%3Dplp_product_1_25</t>
  </si>
  <si>
    <t>http://link.sylikes.com/?publisherId=615103&amp;afPlacementId=4931386&amp;afCampaignId=jxpc6efgvw02xp2y04pbz&amp;url=https://www.samsclub.com/p/gnc-mega-men-energy-metabolism-caplets-180-ct/prod3460699%3Fxid%3Dplp_product_1_37</t>
  </si>
  <si>
    <t>http://link.sylikes.com/?publisherId=615103&amp;afPlacementId=4931386&amp;afCampaignId=jxpc932bz102xp2y04pbz&amp;url=https://www.samsclub.com/p/mm-biocumin-turmeric-250ct/prod17030275%3Fxid%3Dplp_product_1_41</t>
  </si>
  <si>
    <t>http://link.sylikes.com/?publisherId=615103&amp;afPlacementId=4931386&amp;afCampaignId=jxq4t0fozn02xp2y04pbz&amp;url=https://www.samsclub.com/p/nm-fish-oil-double-300ct/prod22910776%3Fxid%3Dplp_product_1_108</t>
  </si>
  <si>
    <t>http://link.sylikes.com/?publisherId=615103&amp;afPlacementId=4931386&amp;afCampaignId=jxpc7hneyl02xp2y04pbz&amp;url=https://www.samsclub.com/p/nature-made-vitamin-d3-25mcg-1000iu-softgels-650ct/prod23141134%3Fxid%3Dplp_product_1_39</t>
  </si>
  <si>
    <t>http://click.linksynergy.com/deeplink?id=je6NUbpObpQ&amp;mid=38733&amp;u1=jxq4rwqny902xp2y01eve&amp;murl=https://www.samsclub.com/p/members-mark-melatonin-5mg-fast-dissolve-260ct/prod22370391%3Fxid%3Dplp_product_1_106</t>
  </si>
  <si>
    <t>http://link.sylikes.com/?publisherId=615103&amp;afPlacementId=4931386&amp;afCampaignId=jxpa8wzs2w02xp2y04pbz&amp;url=https://www.samsclub.com/p/mm-fish-oil-dbl-d3-200ct-fish-gelatin/prod19720090%3Fxid%3Dplp_product_1_7</t>
  </si>
  <si>
    <t>http://link.sylikes.com/?publisherId=615103&amp;afPlacementId=4931386&amp;afCampaignId=jxpc6znwaq02xp2y04pbz&amp;url=https://www.samsclub.com/p/mm-vitamin-d3-5000iu-400ct/prod17690276%3Fxid%3Dplp_product_1_38</t>
  </si>
  <si>
    <t>http://link.sylikes.com/?publisherId=615103&amp;afPlacementId=4931386&amp;afCampaignId=jxpa7srar702xp2y04pbz&amp;url=https://www.samsclub.com/p/move-free-ultra-75ct/prod19542697%3Fxid%3Dplp_product_1_5</t>
  </si>
  <si>
    <t>http://link.sylikes.com/?publisherId=615103&amp;afPlacementId=4931386&amp;afCampaignId=jxpa9ejoh402xp2y04pbz&amp;url=https://www.samsclub.com/p/vitafusion-women-s-220-ct/prod20410465%3Fxid%3Dplp_product_1_8</t>
  </si>
  <si>
    <t>http://link.sylikes.com/?publisherId=615103&amp;afPlacementId=4931386&amp;afCampaignId=jxq4p5ylnj02xp2y04pbz&amp;url=https://www.samsclub.com/p/mm-coq10-400mg-90ct/prod17030278%3Fxid%3Dplp_product_1_102</t>
  </si>
  <si>
    <t>http://link.sylikes.com/?publisherId=615103&amp;afPlacementId=4931386&amp;afCampaignId=jxq4vxul7q02xp2y04pbz&amp;url=https://www.samsclub.com/p/megared-ex-str-90ct/prod18570128%3Fxid%3Dplp_product_1_111</t>
  </si>
  <si>
    <t>http://link.sylikes.com/?publisherId=615103&amp;afPlacementId=4931386&amp;afCampaignId=jxpc44ein802xp2y04pbz&amp;url=https://www.samsclub.com/p/culturelle-80ct/prod9390121%3Fxid%3Dplp_product_1_33</t>
  </si>
  <si>
    <t>http://link.sylikes.com/?publisherId=615103&amp;afPlacementId=4931386&amp;afCampaignId=jxpxubgtl002xp2y04pbz&amp;url=https://www.samsclub.com/p/centrum-silver-325ct/prod20960981%3Fxid%3Dplp_product_1_52</t>
  </si>
  <si>
    <t>http://link.sylikes.com/?publisherId=615103&amp;afPlacementId=4931386&amp;afCampaignId=jxq54sdlfr02xp2y04pbz&amp;url=https://www.samsclub.com/p/rainbow-light-prenatal-vitamin/prod23180018%3Fxid%3Dplp_product_1_126</t>
  </si>
  <si>
    <t>http://rd.bizrate.com/rd2?t=https://www.samsclub.com/p/amazing-grass/prod21441117%3Fxid%3Dplp_product_1_61%26pid%3DCSE_Connex_&amp;mid=31509&amp;dMid=31509&amp;tokenId=18P&amp;bId=314&amp;bidType=11&amp;rf_code=af1&amp;oid=8427845778&amp;af_id=615103&amp;af_rid=5f2d5854c511dd8a58b6eabb6d7061d49cd29b68&amp;cobrand=1&amp;af_placement_id=4931386&amp;afCampaignId=jxpy0r4hx502xp2y04pbz&amp;af_assettype_id=14&amp;af_creative_id=2913</t>
  </si>
  <si>
    <t>http://link.sylikes.com/?publisherId=615103&amp;afPlacementId=4931386&amp;afCampaignId=jxparpzuib02xp2y04pbz&amp;url=https://www.samsclub.com/p/vitafusion-fiberwell-220-ct-gummies/prod20414373%3Fxid%3Dplp_product_1_18</t>
  </si>
  <si>
    <t>http://link.sylikes.com/?publisherId=615103&amp;afPlacementId=4931386&amp;afCampaignId=jxpxst9ty302xp2y04pbz&amp;url=https://www.samsclub.com/p/centrum-silver-ultra-men-s-250-ct/prod740535%3Fxid%3Dplp_product_1_50</t>
  </si>
  <si>
    <t>http://link.sylikes.com/?publisherId=615103&amp;afPlacementId=4931386&amp;afCampaignId=jxpc9sfba602xp2y04pbz&amp;url=https://www.samsclub.com/p/mm-calcium-600mg-d3-600ct/prod17710112%3Fxid%3Dplp_product_1_42</t>
  </si>
  <si>
    <t>http://zulily.gfpv.net/c/27795/597527/9643?subId1=jyyrv57as202xp2y0mp34&amp;u=https://www.zulily.com/p/60-ct-magnesium-vitamin-d3-supplement-set-of-3-390419-25179898.html%3Fpos%3D0%26fromEvent%3D390419</t>
  </si>
  <si>
    <t>http://zulily.gfpv.net/c/27795/597527/9643?subId1=jyyrw26zvg02xp2y0mp34&amp;u=https://www.zulily.com/p/120-ct-collagen-1500-capsules-set-of-3-390419-25179906.html%3Fpos%3D1%26fromEvent%3D390419</t>
  </si>
  <si>
    <t>http://zulily.gfpv.net/c/27795/597527/9643?subId1=jyys652yp602xp2y0mp34&amp;u=https://www.zulily.com/p/60-ct-body-hair-skin-nails-capsules-set-of-3-390419-25179886.html%3Fpos%3D3%26fromEvent%3D390419</t>
  </si>
  <si>
    <t>http://zulily.gfpv.net/c/27795/597527/9643?subId1=jyys8cq74y02xp2y0mp34&amp;u=https://www.zulily.com/p/60-ct-green-tea-slim-supplement-set-of-3-390419-25179920.html%3Fpos%3D6%26fromEvent%3D390419</t>
  </si>
  <si>
    <t>http://zulily.gfpv.net/c/27795/597527/9643?subId1=jyys94g0g602xp2y0mp34&amp;u=https://www.zulily.com/p/60-ct-heart-trio-softgels-set-of-3-390419-27413332.html%3Fpos%3D7%26fromEvent%3D390419</t>
  </si>
  <si>
    <t>http://zulily.gfpv.net/c/27795/597527/9643?subId1=jyysa7o7gm02xp2y0mp34&amp;u=https://www.zulily.com/p/60-ct-turmeric-complex-tablets-set-of-3-390419-36459269.html%3Fpos%3D8%26fromEvent%3D390419</t>
  </si>
  <si>
    <t>http://zulily.gfpv.net/c/27795/597527/9643?subId1=jyysbiwb0w02xp2y0mp34&amp;u=https://www.zulily.com/p/collagen-beauty-cream-set-of-3-390419-25179882.html%3Fpos%3D9%26fromEvent%3D390419</t>
  </si>
  <si>
    <t>http://zulily.gfpv.net/c/27795/597527/9643?subId1=jyyscgvmiq02xp2y0mp34&amp;u=https://www.zulily.com/p/60-ct-cranberry-with-probiotic-tablets-set-of-3-390419-25179932.html%3Fpos%3D11%26fromEvent%3D390419</t>
  </si>
  <si>
    <t>http://link.sylikes.com/?publisherId=615103&amp;afPlacementId=4931386&amp;afCampaignId=jxpxxwq0ml02xp2y04pbz&amp;url=https://www.samsclub.com/p/da-probiotic-gummies-120ct/prod13110112%3Fxid%3Dplp_product_1_58</t>
  </si>
  <si>
    <t>http://link.sylikes.com/?publisherId=615103&amp;afPlacementId=4931386&amp;afCampaignId=jxpc3l254k02xp2y04pbz&amp;url=https://www.samsclub.com/p/mm-lutein-zeaxanth-150ct/prod20161539%3Fxid%3Dplp_product_1_32</t>
  </si>
  <si>
    <t>http://zulily.gfpv.net/c/27795/597527/9643?subId1=jyys44xhjt02xp2y0mp34&amp;u=https://www.zulily.com/p/60-ct-tart-cherry-with-turmeric-100-mg-supplement-set-of-3-390419-52949441.html%3Fpos%3D2%26fromEvent%3D390419</t>
  </si>
  <si>
    <t>http://rd.bizrate.com/rd2?t=https://www.samsclub.com/p/mm-vitamin-d3-5000iu-400ct/prod17690276%3Fxid%3Dplp_product_1_38%26pid%3DCSE_Connex_&amp;mid=31509&amp;dMid=31509&amp;tokenId=18P&amp;bId=314&amp;bidType=11&amp;rf_code=af1&amp;oid=7004987455&amp;af_id=615103&amp;af_rid=bef79163cb6857e9dc34deb592ba3bbc1e2c08d5&amp;cobrand=1&amp;af_placement_id=4931386&amp;afCampaignId=jxpc6znwaq02xp2y04pbz&amp;af_assettype_id=14&amp;af_creative_id=2913</t>
  </si>
  <si>
    <t>http://rd.bizrate.com/rd2?t=https://www.samsclub.com/p/move-free-ultra-75ct/prod19542697%3Fxid%3Dplp_product_1_5%26pid%3DCSE_Connex_&amp;mid=31509&amp;dMid=31509&amp;tokenId=18P&amp;bId=314&amp;bidType=11&amp;rf_code=af1&amp;oid=7005025562&amp;af_id=615103&amp;af_rid=65cb0846393a15a9f8eb49996d02232f45d71f0f&amp;cobrand=1&amp;af_placement_id=4931386&amp;afCampaignId=jxpa7srar702xp2y04pbz&amp;af_assettype_id=14&amp;af_creative_id=2913</t>
  </si>
  <si>
    <t>https://ift.tt/2GMQTz9</t>
  </si>
  <si>
    <t>https://www.instagram.com/p/B0x03ecg4Li/</t>
  </si>
  <si>
    <t>https://www.gentlemansride.com/team/hedonhelmets https://www.instagram.com/p/B1FzG9ngUKg/</t>
  </si>
  <si>
    <t>https://www.instagram.com/p/B1F57KeAfMK/</t>
  </si>
  <si>
    <t>https://www.instagram.com/p/B0107LWANNE/</t>
  </si>
  <si>
    <t>https://www.instagram.com/p/B03J9kkgRt3/</t>
  </si>
  <si>
    <t>https://www.instagram.com/p/B1FXe2lAkLy/</t>
  </si>
  <si>
    <t>https://uk.movember.com/mospace/13978980?utm_medium=share&amp;utm_source=twitter&amp;utm_campaign=fundraise</t>
  </si>
  <si>
    <t>https://uk.movember.com/mospace/13978980</t>
  </si>
  <si>
    <t>https://uk.movember.com/mospace/13978980?utm_medium=app&amp;utm_source=ios&amp;utm_campaign=share-mospace</t>
  </si>
  <si>
    <t>https://www.twitch.tv/rndmzd https://www.instagram.com/p/B1B4b5mHBPt/?igshid=16sdi9zxpdu70</t>
  </si>
  <si>
    <t>https://www.twitch.tv/rndmzd https://www.instagram.com/p/B1HBvvZHpqN/?igshid=1vuy7m2mpvavn</t>
  </si>
  <si>
    <t>https://video.cube365.net/c/918134</t>
  </si>
  <si>
    <t>https://video.cube365.net/c/918136</t>
  </si>
  <si>
    <t>co.uk</t>
  </si>
  <si>
    <t>udemy.com</t>
  </si>
  <si>
    <t>pixieset.com</t>
  </si>
  <si>
    <t>movember.com</t>
  </si>
  <si>
    <t>instagram.com</t>
  </si>
  <si>
    <t>gentlemansride.com</t>
  </si>
  <si>
    <t>twitter.com</t>
  </si>
  <si>
    <t>gentlemansride.com twitter.com</t>
  </si>
  <si>
    <t>xtremeflyers.com</t>
  </si>
  <si>
    <t>mobro.co</t>
  </si>
  <si>
    <t>personasqueaprenden.net</t>
  </si>
  <si>
    <t>talkingpulp.com</t>
  </si>
  <si>
    <t>linkedin.com</t>
  </si>
  <si>
    <t>acredite.co</t>
  </si>
  <si>
    <t>oracle.com</t>
  </si>
  <si>
    <t>youtu.be</t>
  </si>
  <si>
    <t>sonycrackle.com</t>
  </si>
  <si>
    <t>twitch.tv</t>
  </si>
  <si>
    <t>tiltify.com</t>
  </si>
  <si>
    <t>goo.gl instagram.com</t>
  </si>
  <si>
    <t>goo.gl</t>
  </si>
  <si>
    <t>sylikes.com</t>
  </si>
  <si>
    <t>dotomi.com</t>
  </si>
  <si>
    <t>linksynergy.com</t>
  </si>
  <si>
    <t>bizrate.com</t>
  </si>
  <si>
    <t>gfpv.net</t>
  </si>
  <si>
    <t>ift.tt</t>
  </si>
  <si>
    <t>gentlemansride.com instagram.com</t>
  </si>
  <si>
    <t>twitch.tv instagram.com</t>
  </si>
  <si>
    <t>cube365.net</t>
  </si>
  <si>
    <t>movember therapv2 lutectomy</t>
  </si>
  <si>
    <t>gordonginoandfred movember prostatecanceruk</t>
  </si>
  <si>
    <t>mentalhealthawareness menshealth movember</t>
  </si>
  <si>
    <t>movember tnsfc19</t>
  </si>
  <si>
    <t>movember wishtheyletmesportastache</t>
  </si>
  <si>
    <t>meetacs movember mariadb mssql mongodb machinelearning modeler</t>
  </si>
  <si>
    <t>movember astrofamily</t>
  </si>
  <si>
    <t>supplements men diet shopping maternity headphones indiedev gamedev win vitamins health movember protein</t>
  </si>
  <si>
    <t>mallemile2019 movember</t>
  </si>
  <si>
    <t>movember menshealth</t>
  </si>
  <si>
    <t>movember menshealth reducesingleuse cleanupourbeaches</t>
  </si>
  <si>
    <t>tb throwback poolboys adventures newzealandlads kiwis lads thebros bro bros happybirthday beards mo movember kiwisdofly</t>
  </si>
  <si>
    <t>menshealth distinguishedgentlemensride triumphmotorcycles movember</t>
  </si>
  <si>
    <t>gentlemansride dgr2019 movember ridedapper cambodia</t>
  </si>
  <si>
    <t>dgr reims movember lifeandengines</t>
  </si>
  <si>
    <t>movember flyer template awareness bash cancer charity hipster moustache mustache party poster psd</t>
  </si>
  <si>
    <t>fuckcancer movember dadlife</t>
  </si>
  <si>
    <t>movember stache tomford eyewearfashion velvetjacket</t>
  </si>
  <si>
    <t>menshealth movember</t>
  </si>
  <si>
    <t>momiler movember veryvancouver explorebc</t>
  </si>
  <si>
    <t>dgr2018 gentlemansride dgr2019 movember ridedapper dgrrosario ridedapper rosariomotos distinguished triumphrosario dgr</t>
  </si>
  <si>
    <t>hairyarchives quoits beard movember</t>
  </si>
  <si>
    <t>movember november let</t>
  </si>
  <si>
    <t>1weekin movember poorshow</t>
  </si>
  <si>
    <t>motorrad liechtenstein gentleman movember 300li</t>
  </si>
  <si>
    <t>momiler movember veryvancouver explorebc werunvan bcday</t>
  </si>
  <si>
    <t>movember knowthynuts</t>
  </si>
  <si>
    <t>guncontrol peniscontrol movember</t>
  </si>
  <si>
    <t>donate menshealth movember mustache mobro unitedwemo mentalhealth suicudeprevention growamosaveabro</t>
  </si>
  <si>
    <t>movember whathavewedonetotheworld</t>
  </si>
  <si>
    <t>menshealth mensmentalhealth mentalhealth ruok movember</t>
  </si>
  <si>
    <t>movember activismo</t>
  </si>
  <si>
    <t>tracker</t>
  </si>
  <si>
    <t>movember beardcember</t>
  </si>
  <si>
    <t>movember noshave november manliness manup weirdos joiners selfhelp commentary culture</t>
  </si>
  <si>
    <t>movember cancerresearch noshavenovember beards</t>
  </si>
  <si>
    <t>movember noshavenovember fcancer cancer cancerresearch beards</t>
  </si>
  <si>
    <t>worldclimatemarch ourplanet myworldtoo yourworld dublin movember november29th2019 customhousequay tcd trinity</t>
  </si>
  <si>
    <t>movember barba barbudo beard bearded bigode</t>
  </si>
  <si>
    <t>ossa movember</t>
  </si>
  <si>
    <t>movember oraclecloud</t>
  </si>
  <si>
    <t>movember dgr</t>
  </si>
  <si>
    <t>bomdia boatarde boanoite goodmorning goodafternoon goodnight gutenmorgen gutentag gutenabend gutenacht summer verao hot calor party festa friends amigos movember love amor</t>
  </si>
  <si>
    <t>bomdia boatarde boanoite goodmorning goodafternoon goodnight gutenmorgen gutentag gutenabend gutenacht summer verao hot calor party festa friends amigos movember love amor musica</t>
  </si>
  <si>
    <t>bomdia boatarde boanoite goodmorning goodafternoon goodnight gutenmorgen gutentag gutenabend gutenacht summer verao hot calor party festa friends amigos movember</t>
  </si>
  <si>
    <t>movember movember2019 jussayin sorrynotsorry myinfamouslife iminfamous letsbeinfamoustogether yerdoinitwrong</t>
  </si>
  <si>
    <t>prostatecancer menunited movember lifewithcancer</t>
  </si>
  <si>
    <t>prostatecancer</t>
  </si>
  <si>
    <t>inspirationpoint sevenfalls menshealth mentalhealth myhealth teamincredimo suicideprevention endthestigma mentalhealthawareness seasitcancer teamihatecancer movember</t>
  </si>
  <si>
    <t>movember fundraiser</t>
  </si>
  <si>
    <t>robriggleskimaster movember</t>
  </si>
  <si>
    <t>robriggleskimaster</t>
  </si>
  <si>
    <t>streaming netherlands twitch</t>
  </si>
  <si>
    <t>twitch</t>
  </si>
  <si>
    <t>movember twitch</t>
  </si>
  <si>
    <t>mentalhealth support gentlemansride prostatecancer suicidepreventionawareness mensmentalhealth movember</t>
  </si>
  <si>
    <t>menshealth suicideawareness suicideprevention support movember dgr2019</t>
  </si>
  <si>
    <t>author cancer movember ihadcancer writing</t>
  </si>
  <si>
    <t>distinguishedgentlemansride movember dgr</t>
  </si>
  <si>
    <t>movember thechase</t>
  </si>
  <si>
    <t>givingback charity movember prostate cancer distinguished gentlemans ride southend</t>
  </si>
  <si>
    <t>movember beards moustache music shawnmendes queen taylorswift</t>
  </si>
  <si>
    <t>supplements men diet shopping maternity headphones indiedev gamedev win vitamins health movember protein vitamin vitamind nutrition taking loss review hair</t>
  </si>
  <si>
    <t>supplements men diet shopping maternity headphones indiedev gamedev win vitamins health movember protein vitamin vitamind nutrition taking loss review hairenhance</t>
  </si>
  <si>
    <t>movember twitchmusic twitchcharity</t>
  </si>
  <si>
    <t>twitch movember twitchmusic twitchcharity</t>
  </si>
  <si>
    <t>gentlemansride movember pros</t>
  </si>
  <si>
    <t>gentlemansride movember dgr2019 chopper</t>
  </si>
  <si>
    <t>gentlemansride movember hedon hedonist helmet</t>
  </si>
  <si>
    <t>gentlemansride motogp movember dgr2019 ridedapper revit reviturban petrucci</t>
  </si>
  <si>
    <t>gentlemansride movember</t>
  </si>
  <si>
    <t>tracker gentlemansride dgr2019 movember classic</t>
  </si>
  <si>
    <t>chopper easyrider gentlemansride movember dgr2019</t>
  </si>
  <si>
    <t>streaming netherlands twitch savingmusiclive movember</t>
  </si>
  <si>
    <t>martinguitars movember twitch music streaming savingmusiclive</t>
  </si>
  <si>
    <t>movember imaginingabetterworld imagine amazon</t>
  </si>
  <si>
    <t>gordonginoandfred</t>
  </si>
  <si>
    <t>movember meta héroesmultimisión soldadoshorus</t>
  </si>
  <si>
    <t>movember sexymo</t>
  </si>
  <si>
    <t>imagineabetterworld thecube movember movemberfoundation enterprisetech menshealth mustache</t>
  </si>
  <si>
    <t>imagineabetterworld movember movemberfoundation enterprisetech menshealth</t>
  </si>
  <si>
    <t>https://pbs.twimg.com/media/D9sZTh8W4AEy56z.jpg</t>
  </si>
  <si>
    <t>https://pbs.twimg.com/ext_tw_video_thumb/1156511154891579392/pu/img/7WeGrKbCoCLbU10i.jpg</t>
  </si>
  <si>
    <t>https://pbs.twimg.com/media/EAzENyuXYAAHXEK.jpg</t>
  </si>
  <si>
    <t>https://pbs.twimg.com/media/DZZW3yYWAAg9pYw.jpg</t>
  </si>
  <si>
    <t>https://pbs.twimg.com/media/D9LVnrKWsAAFPLT.jpg</t>
  </si>
  <si>
    <t>https://pbs.twimg.com/media/EA68BSGVUAEkXWo.jpg</t>
  </si>
  <si>
    <t>https://pbs.twimg.com/media/EA95QXKX4AAKg9w.jpg</t>
  </si>
  <si>
    <t>https://pbs.twimg.com/media/EBJFaTmX4AALd5B.jpg</t>
  </si>
  <si>
    <t>https://pbs.twimg.com/media/DPOgy4GVoAEB_kp.jpg</t>
  </si>
  <si>
    <t>https://pbs.twimg.com/ext_tw_video_thumb/795709985900601344/pu/img/I6_a_X5QPb1fjaYt.jpg</t>
  </si>
  <si>
    <t>https://pbs.twimg.com/media/EBSyYRuWsAExZkw.jpg</t>
  </si>
  <si>
    <t>https://pbs.twimg.com/media/EBOWBcWU4AACAbo.jpg</t>
  </si>
  <si>
    <t>https://pbs.twimg.com/ext_tw_video_thumb/1159313412628742145/pu/img/hp0sWdh6fkKbcCGo.jpg</t>
  </si>
  <si>
    <t>https://pbs.twimg.com/media/EBar_2nU0AAkeEV.jpg</t>
  </si>
  <si>
    <t>https://pbs.twimg.com/media/EBfNCagUIAEv1cT.jpg</t>
  </si>
  <si>
    <t>https://pbs.twimg.com/media/EBg9TDbWwAAwQA1.jpg</t>
  </si>
  <si>
    <t>https://pbs.twimg.com/media/CT718mTXAAUH1sQ.jpg</t>
  </si>
  <si>
    <t>https://pbs.twimg.com/amplify_video_thumb/1053263197770338305/img/qi5nKHsIYS8LH5A2.jpg</t>
  </si>
  <si>
    <t>https://pbs.twimg.com/media/EBj79QtVAAEkhMm.jpg</t>
  </si>
  <si>
    <t>https://pbs.twimg.com/media/EBn2VGUX4AElbZr.jpg</t>
  </si>
  <si>
    <t>https://pbs.twimg.com/tweet_video_thumb/DrX_8qaUcAY0JKq.jpg</t>
  </si>
  <si>
    <t>https://pbs.twimg.com/media/EBt7bfHUwAAVoQJ.jpg</t>
  </si>
  <si>
    <t>https://pbs.twimg.com/media/EBxnRkyXsAEpjX9.jpg</t>
  </si>
  <si>
    <t>https://pbs.twimg.com/media/EByEciAWsAAZGOT.jpg</t>
  </si>
  <si>
    <t>https://pbs.twimg.com/media/EBOpeVaW4AE-Ire.jpg</t>
  </si>
  <si>
    <t>https://pbs.twimg.com/media/EBOpo4hXUAEhenC.jpg</t>
  </si>
  <si>
    <t>https://pbs.twimg.com/media/EBOrbl3WwAUQWME.jpg</t>
  </si>
  <si>
    <t>https://pbs.twimg.com/media/EBOr07HWkAMXEzv.jpg</t>
  </si>
  <si>
    <t>https://pbs.twimg.com/media/EBOr9iJWwAQNfP0.jpg</t>
  </si>
  <si>
    <t>https://pbs.twimg.com/media/EBOsKefXsAAFV7y.jpg</t>
  </si>
  <si>
    <t>https://pbs.twimg.com/media/EBOsZAMXsAodfEW.jpg</t>
  </si>
  <si>
    <t>https://pbs.twimg.com/media/EBOskCSXUAgFxTE.jpg</t>
  </si>
  <si>
    <t>https://pbs.twimg.com/media/EBYmPTdXkAQn7PB.jpg</t>
  </si>
  <si>
    <t>https://pbs.twimg.com/media/EAn8bfpXsAEpNTZ.jpg</t>
  </si>
  <si>
    <t>https://pbs.twimg.com/media/EBM4dpGXsAEPWF7.jpg</t>
  </si>
  <si>
    <t>https://pbs.twimg.com/media/EB08fzGXUAEK61S.jpg</t>
  </si>
  <si>
    <t>https://pbs.twimg.com/media/EB08gIoXYAAfyem.jpg</t>
  </si>
  <si>
    <t>https://pbs.twimg.com/media/EBVCbFMWkAAcHM4.jpg</t>
  </si>
  <si>
    <t>https://pbs.twimg.com/media/EBXnKXbWsAEfyjO.jpg</t>
  </si>
  <si>
    <t>https://pbs.twimg.com/media/EB0FdrsX4AAb1Ox.jpg</t>
  </si>
  <si>
    <t>https://pbs.twimg.com/media/EB2odaKX4AAk_sK.jpg</t>
  </si>
  <si>
    <t>https://pbs.twimg.com/media/AdjQ2KBCEAAxHNK.jpg</t>
  </si>
  <si>
    <t>https://pbs.twimg.com/media/EB3TuNyUEAACWF8.jpg</t>
  </si>
  <si>
    <t>https://pbs.twimg.com/media/DsyzFm2XoAABVH4.jpg</t>
  </si>
  <si>
    <t>https://pbs.twimg.com/media/EB4V9O4WsAUi4TZ.jpg</t>
  </si>
  <si>
    <t>https://pbs.twimg.com/ext_tw_video_thumb/1161404067316453382/pu/img/Eb5pM9C5dH3lqItR.jpg</t>
  </si>
  <si>
    <t>https://pbs.twimg.com/ext_tw_video_thumb/1161412183672180736/pu/img/YjK3sMH_DGuZR4e6.jpg</t>
  </si>
  <si>
    <t>http://pbs.twimg.com/profile_images/794739425120952320/zYoAglcy_normal.jpg</t>
  </si>
  <si>
    <t>http://abs.twimg.com/sticky/default_profile_images/default_profile_normal.png</t>
  </si>
  <si>
    <t>http://pbs.twimg.com/profile_images/1145880393364754432/jnWB9pJm_normal.jpg</t>
  </si>
  <si>
    <t>http://pbs.twimg.com/profile_images/956551490205835264/ODMsVpoX_normal.jpg</t>
  </si>
  <si>
    <t>http://pbs.twimg.com/profile_images/499257180009529344/CSWhr7LZ_normal.jpeg</t>
  </si>
  <si>
    <t>http://pbs.twimg.com/profile_images/1151670780192841728/ygWfW5vt_normal.jpg</t>
  </si>
  <si>
    <t>http://pbs.twimg.com/profile_images/1141243860489789440/4j-yFkd__normal.jpg</t>
  </si>
  <si>
    <t>http://pbs.twimg.com/profile_images/1151986555872878592/i1Nuthu0_normal.jpg</t>
  </si>
  <si>
    <t>http://pbs.twimg.com/profile_images/646756202551091202/6L79IjLg_normal.jpg</t>
  </si>
  <si>
    <t>http://pbs.twimg.com/profile_images/1058610935139655680/2XWI_A91_normal.jpg</t>
  </si>
  <si>
    <t>http://pbs.twimg.com/profile_images/1143363537529708544/GPxWeiOv_normal.jpg</t>
  </si>
  <si>
    <t>http://pbs.twimg.com/profile_images/798085893781356545/ZtidHDhw_normal.jpg</t>
  </si>
  <si>
    <t>http://pbs.twimg.com/profile_images/897495745678512130/-9_swxKk_normal.jpg</t>
  </si>
  <si>
    <t>http://pbs.twimg.com/profile_images/974125461134389248/jCjcZ5DJ_normal.jpg</t>
  </si>
  <si>
    <t>http://pbs.twimg.com/profile_images/837160895457349632/zAeIr2cy_normal.jpg</t>
  </si>
  <si>
    <t>http://pbs.twimg.com/profile_images/1110094619180756992/JRCt_-OC_normal.png</t>
  </si>
  <si>
    <t>http://pbs.twimg.com/profile_images/531101297445847041/O-4uDbzw_normal.jpeg</t>
  </si>
  <si>
    <t>http://pbs.twimg.com/profile_images/1086245155475214337/29hfJe9__normal.jpg</t>
  </si>
  <si>
    <t>http://pbs.twimg.com/profile_images/960894460057063424/BGjrhGwA_normal.jpg</t>
  </si>
  <si>
    <t>http://pbs.twimg.com/profile_images/674821090456178689/IIfYznhN_normal.jpg</t>
  </si>
  <si>
    <t>http://pbs.twimg.com/profile_images/492013656356294656/R76S3V-o_normal.jpeg</t>
  </si>
  <si>
    <t>http://pbs.twimg.com/profile_images/1111434267257536512/LFU4X4uo_normal.jpg</t>
  </si>
  <si>
    <t>http://pbs.twimg.com/profile_images/1152265124327174144/V8i-NYGq_normal.jpg</t>
  </si>
  <si>
    <t>http://pbs.twimg.com/profile_images/1155358168765161472/wbMun3kZ_normal.jpg</t>
  </si>
  <si>
    <t>http://pbs.twimg.com/profile_images/1152401807433322496/shXluUh6_normal.jpg</t>
  </si>
  <si>
    <t>http://pbs.twimg.com/profile_images/1157438057718661125/scuK71MH_normal.jpg</t>
  </si>
  <si>
    <t>http://pbs.twimg.com/profile_images/820670671168700417/xxjeviGN_normal.jpg</t>
  </si>
  <si>
    <t>http://pbs.twimg.com/profile_images/1122482069521747969/MYlJpfoe_normal.jpg</t>
  </si>
  <si>
    <t>http://pbs.twimg.com/profile_images/522795287719317504/cPW2PV6Q_normal.jpeg</t>
  </si>
  <si>
    <t>http://pbs.twimg.com/profile_images/1117333245761343489/24fLbeV0_normal.jpg</t>
  </si>
  <si>
    <t>http://pbs.twimg.com/profile_images/1140851893616500736/BohnhD6K_normal.jpg</t>
  </si>
  <si>
    <t>http://pbs.twimg.com/profile_images/1127535352061747200/vnukLfkr_normal.jpg</t>
  </si>
  <si>
    <t>http://pbs.twimg.com/profile_images/3068531910/44a97b48635ff902de6843ec2dbb0962_normal.jpeg</t>
  </si>
  <si>
    <t>http://pbs.twimg.com/profile_images/1146865911288291333/_uihUQPs_normal.jpg</t>
  </si>
  <si>
    <t>http://pbs.twimg.com/profile_images/1064341772623503360/OPI1qulX_normal.jpg</t>
  </si>
  <si>
    <t>http://pbs.twimg.com/profile_images/971403618698997760/4ZUKScgT_normal.jpg</t>
  </si>
  <si>
    <t>http://pbs.twimg.com/profile_images/980928060873760768/SQQJzyfK_normal.jpg</t>
  </si>
  <si>
    <t>http://pbs.twimg.com/profile_images/1157745248103227394/Vg7S8v-q_normal.jpg</t>
  </si>
  <si>
    <t>http://pbs.twimg.com/profile_images/1135014411314352128/dMKk3QAq_normal.jpg</t>
  </si>
  <si>
    <t>http://pbs.twimg.com/profile_images/998222370174218240/T7lghpJV_normal.jpg</t>
  </si>
  <si>
    <t>http://pbs.twimg.com/profile_images/771707116272975873/LBmOciH6_normal.jpg</t>
  </si>
  <si>
    <t>http://pbs.twimg.com/profile_images/705438561437249537/1jbq-K9f_normal.jpg</t>
  </si>
  <si>
    <t>http://pbs.twimg.com/profile_images/1096105020641165312/JC49VNRU_normal.jpg</t>
  </si>
  <si>
    <t>http://pbs.twimg.com/profile_images/719505024901128197/oSxtT-DM_normal.jpg</t>
  </si>
  <si>
    <t>http://pbs.twimg.com/profile_images/1153513302342819840/xho-M_MX_normal.jpg</t>
  </si>
  <si>
    <t>http://pbs.twimg.com/profile_images/791370988567031808/61xHKoGX_normal.jpg</t>
  </si>
  <si>
    <t>http://pbs.twimg.com/profile_images/1145438308765487106/tSBu-14x_normal.jpg</t>
  </si>
  <si>
    <t>http://pbs.twimg.com/profile_images/884496693303033856/TTE88OIE_normal.jpg</t>
  </si>
  <si>
    <t>http://pbs.twimg.com/profile_images/885169320678043648/oPL61db0_normal.jpg</t>
  </si>
  <si>
    <t>http://pbs.twimg.com/profile_images/1107799142670233600/cyx8tCwx_normal.jpg</t>
  </si>
  <si>
    <t>http://pbs.twimg.com/profile_images/959362466038865920/JoCXd2jL_normal.jpg</t>
  </si>
  <si>
    <t>http://pbs.twimg.com/profile_images/991527455734120449/HA12m65M_normal.jpg</t>
  </si>
  <si>
    <t>http://pbs.twimg.com/profile_images/1161997625299783681/WFxPjff-_normal.jpg</t>
  </si>
  <si>
    <t>http://pbs.twimg.com/profile_images/976299399822262272/s0tNT1_U_normal.jpg</t>
  </si>
  <si>
    <t>http://pbs.twimg.com/profile_images/818173754673086469/fFY6udrh_normal.jpg</t>
  </si>
  <si>
    <t>http://pbs.twimg.com/profile_images/975459642527698944/vJFrT4Ho_normal.jpg</t>
  </si>
  <si>
    <t>http://pbs.twimg.com/profile_images/1152032412294975488/0HZ5nrAQ_normal.jpg</t>
  </si>
  <si>
    <t>http://pbs.twimg.com/profile_images/1156949477690892288/YfgviGeJ_normal.jpg</t>
  </si>
  <si>
    <t>http://pbs.twimg.com/profile_images/1018460313971290113/1AHFC85Q_normal.jpg</t>
  </si>
  <si>
    <t>http://pbs.twimg.com/profile_images/1013430995452821504/Ur6XzqBC_normal.jpg</t>
  </si>
  <si>
    <t>http://pbs.twimg.com/profile_images/959045226303074306/xlThbooM_normal.jpg</t>
  </si>
  <si>
    <t>http://pbs.twimg.com/profile_images/1033451437873917953/l2i7RIG7_normal.jpg</t>
  </si>
  <si>
    <t>http://pbs.twimg.com/profile_images/998210998208053250/y2AURhUX_normal.jpg</t>
  </si>
  <si>
    <t>http://pbs.twimg.com/profile_images/896135367698599936/72TEGrRC_normal.jpg</t>
  </si>
  <si>
    <t>http://pbs.twimg.com/profile_images/1159136638305492992/Gjj9xGXM_normal.jpg</t>
  </si>
  <si>
    <t>http://pbs.twimg.com/profile_images/1048858776634310657/WVY4xbLi_normal.jpg</t>
  </si>
  <si>
    <t>http://pbs.twimg.com/profile_images/748552404665241600/vH8AHajP_normal.jpg</t>
  </si>
  <si>
    <t>http://pbs.twimg.com/profile_images/1106514338230226946/e2-FABJP_normal.jpg</t>
  </si>
  <si>
    <t>http://pbs.twimg.com/profile_images/1042858468640796672/Feik8ntv_normal.jpg</t>
  </si>
  <si>
    <t>http://pbs.twimg.com/profile_images/650352681614221313/aLV-X4Ww_normal.jpg</t>
  </si>
  <si>
    <t>http://pbs.twimg.com/profile_images/1068524018058182656/15OUKZQk_normal.jpg</t>
  </si>
  <si>
    <t>http://pbs.twimg.com/profile_images/1125878012405342209/r9Falz6a_normal.jpg</t>
  </si>
  <si>
    <t>http://pbs.twimg.com/profile_images/806756164390129664/Rf0-4jXy_normal.jpg</t>
  </si>
  <si>
    <t>http://pbs.twimg.com/profile_images/907746782574080000/Mx97tb7m_normal.jpg</t>
  </si>
  <si>
    <t>http://pbs.twimg.com/profile_images/1149467852266561536/dAHlIV0G_normal.png</t>
  </si>
  <si>
    <t>http://pbs.twimg.com/profile_images/1146513193046618114/gaHePY4D_normal.png</t>
  </si>
  <si>
    <t>http://pbs.twimg.com/profile_images/645263333839343622/7bnxubgm_normal.jpg</t>
  </si>
  <si>
    <t>http://pbs.twimg.com/profile_images/689075496336801792/0HUERLbC_normal.jpg</t>
  </si>
  <si>
    <t>http://pbs.twimg.com/profile_images/1058709442395541504/kyPs4s24_normal.jpg</t>
  </si>
  <si>
    <t>http://pbs.twimg.com/profile_images/587854467401297920/FG957x2-_normal.jpg</t>
  </si>
  <si>
    <t>http://pbs.twimg.com/profile_images/1124439217931735040/7jX5yfo7_normal.jpg</t>
  </si>
  <si>
    <t>http://pbs.twimg.com/profile_images/1160894051316453380/6NgvJEf3_normal.jpg</t>
  </si>
  <si>
    <t>http://pbs.twimg.com/profile_images/1002260410060357632/0-OVEYvL_normal.jpg</t>
  </si>
  <si>
    <t>http://pbs.twimg.com/profile_images/963189338430468096/Mroaew9G_normal.jpg</t>
  </si>
  <si>
    <t>http://pbs.twimg.com/profile_images/528446200941260801/_v6igVv0_normal.jpeg</t>
  </si>
  <si>
    <t>http://pbs.twimg.com/profile_images/1041930796024528901/v9e6R2Eg_normal.jpg</t>
  </si>
  <si>
    <t>http://pbs.twimg.com/profile_images/1110186735319871489/B5VMe6tt_normal.png</t>
  </si>
  <si>
    <t>http://pbs.twimg.com/profile_images/1131000110966484993/EXyxvBIS_normal.png</t>
  </si>
  <si>
    <t>http://pbs.twimg.com/profile_images/1009365796295004161/A1-MD5m9_normal.jpg</t>
  </si>
  <si>
    <t>http://pbs.twimg.com/profile_images/1140017527139053568/A1M-IqgD_normal.jpg</t>
  </si>
  <si>
    <t>http://pbs.twimg.com/profile_images/1078570425037148160/21T46TKP_normal.jpg</t>
  </si>
  <si>
    <t>http://pbs.twimg.com/profile_images/1146681949806833670/OfliMFz2_normal.png</t>
  </si>
  <si>
    <t>http://pbs.twimg.com/profile_images/1012806442817122304/PFPRBkWE_normal.jpg</t>
  </si>
  <si>
    <t>http://pbs.twimg.com/profile_images/1134655373305176065/7r7IinOr_normal.png</t>
  </si>
  <si>
    <t>http://pbs.twimg.com/profile_images/1156598074917163010/Hie2WdBw_normal.jpg</t>
  </si>
  <si>
    <t>http://pbs.twimg.com/profile_images/1158469336295780357/xnDtpALW_normal.png</t>
  </si>
  <si>
    <t>http://pbs.twimg.com/profile_images/1135231448921907200/MuKU9t7g_normal.jpg</t>
  </si>
  <si>
    <t>http://pbs.twimg.com/profile_images/1161066480928247808/NbhA751T_normal.jpg</t>
  </si>
  <si>
    <t>http://pbs.twimg.com/profile_images/1120333656734748673/ry0Kxmkt_normal.jpg</t>
  </si>
  <si>
    <t>http://pbs.twimg.com/profile_images/1160730605191086080/3q8yiBg9_normal.jpg</t>
  </si>
  <si>
    <t>http://pbs.twimg.com/profile_images/1147588053994749952/172iHI0y_normal.jpg</t>
  </si>
  <si>
    <t>http://pbs.twimg.com/profile_images/1072953076657635328/FAsIhow__normal.jpg</t>
  </si>
  <si>
    <t>http://pbs.twimg.com/profile_images/1093032356414480384/IFiss8CS_normal.jpg</t>
  </si>
  <si>
    <t>http://pbs.twimg.com/profile_images/1154071443895832576/mLY9qFIH_normal.jpg</t>
  </si>
  <si>
    <t>http://pbs.twimg.com/profile_images/1155072078489370625/q_YE4Nq0_normal.jpg</t>
  </si>
  <si>
    <t>http://pbs.twimg.com/profile_images/1105109047148244992/eBE-iHlc_normal.jpg</t>
  </si>
  <si>
    <t>http://pbs.twimg.com/profile_images/734677390299934721/I_ZWYJPR_normal.jpg</t>
  </si>
  <si>
    <t>http://pbs.twimg.com/profile_images/1160578186633240577/-cxxi0xP_normal.jpg</t>
  </si>
  <si>
    <t>http://pbs.twimg.com/profile_images/1152982424579526656/WGyGt7Ju_normal.jpg</t>
  </si>
  <si>
    <t>http://pbs.twimg.com/profile_images/999354037232267264/saRubdXb_normal.jpg</t>
  </si>
  <si>
    <t>http://pbs.twimg.com/profile_images/1156287942811406337/LYF5LMmA_normal.jpg</t>
  </si>
  <si>
    <t>http://pbs.twimg.com/profile_images/1469720962/twitter_normal.jpg</t>
  </si>
  <si>
    <t>http://pbs.twimg.com/profile_images/1159280163466698752/s52-b6Cv_normal.jpg</t>
  </si>
  <si>
    <t>http://pbs.twimg.com/profile_images/1158892368390709249/JNBbpth3_normal.jpg</t>
  </si>
  <si>
    <t>http://pbs.twimg.com/profile_images/1150936416295276545/DVEC52Jw_normal.jpg</t>
  </si>
  <si>
    <t>http://pbs.twimg.com/profile_images/1119556187442249729/VlusZmGn_normal.jpg</t>
  </si>
  <si>
    <t>http://pbs.twimg.com/profile_images/1151380385563140096/AhTMe8GY_normal.png</t>
  </si>
  <si>
    <t>http://pbs.twimg.com/profile_images/963620395931881472/ekZ171aA_normal.jpg</t>
  </si>
  <si>
    <t>http://pbs.twimg.com/profile_images/1090027071093526528/9I30Jepk_normal.jpg</t>
  </si>
  <si>
    <t>http://pbs.twimg.com/profile_images/1151066416189255680/phADCKna_normal.jpg</t>
  </si>
  <si>
    <t>http://pbs.twimg.com/profile_images/1104780189341573123/09Pw0Rtl_normal.jpg</t>
  </si>
  <si>
    <t>http://pbs.twimg.com/profile_images/1161139023311757312/kF1g7CFR_normal.jpg</t>
  </si>
  <si>
    <t>http://pbs.twimg.com/profile_images/1153192836851892224/rdQLPvdj_normal.png</t>
  </si>
  <si>
    <t>http://pbs.twimg.com/profile_images/1107740893312966662/Zon1XbuL_normal.png</t>
  </si>
  <si>
    <t>http://pbs.twimg.com/profile_images/1159631092443471872/cAMfzmTW_normal.jpg</t>
  </si>
  <si>
    <t>http://pbs.twimg.com/profile_images/1087234607773294592/fRi7WWv7_normal.jpg</t>
  </si>
  <si>
    <t>http://pbs.twimg.com/profile_images/1156299620198359045/ePWbq8dt_normal.jpg</t>
  </si>
  <si>
    <t>http://pbs.twimg.com/profile_images/1156142298050117632/GAVwNwQJ_normal.jpg</t>
  </si>
  <si>
    <t>http://pbs.twimg.com/profile_images/1111454531731292160/kVRgn86g_normal.jpg</t>
  </si>
  <si>
    <t>http://pbs.twimg.com/profile_images/1060223485409198081/ijfavWM-_normal.jpg</t>
  </si>
  <si>
    <t>http://pbs.twimg.com/profile_images/1059843386306428929/EDSaKRLS_normal.jpg</t>
  </si>
  <si>
    <t>http://pbs.twimg.com/profile_images/1105448882358665217/FjzxgIoy_normal.jpg</t>
  </si>
  <si>
    <t>http://pbs.twimg.com/profile_images/2841350804/abbc5d72ce9e9c209424d2070d89cba5_normal.jpeg</t>
  </si>
  <si>
    <t>http://pbs.twimg.com/profile_images/922868436828610561/hfZSlKo8_normal.jpg</t>
  </si>
  <si>
    <t>http://pbs.twimg.com/profile_images/795745815386095617/RwyN71hG_normal.jpg</t>
  </si>
  <si>
    <t>http://pbs.twimg.com/profile_images/1150889221684678662/otNcZMHL_normal.jpg</t>
  </si>
  <si>
    <t>http://pbs.twimg.com/profile_images/543806663749152770/-eYNFYLc_normal.jpeg</t>
  </si>
  <si>
    <t>http://pbs.twimg.com/profile_images/1096469198279188485/cCjMYSJc_normal.jpg</t>
  </si>
  <si>
    <t>http://pbs.twimg.com/profile_images/1159920755435593728/OuGmlIip_normal.jpg</t>
  </si>
  <si>
    <t>http://pbs.twimg.com/profile_images/1073736439421034496/bHrO47iZ_normal.jpg</t>
  </si>
  <si>
    <t>http://pbs.twimg.com/profile_images/1038427612769447937/K9DA-do8_normal.jpg</t>
  </si>
  <si>
    <t>http://pbs.twimg.com/profile_images/1098050374559297537/BhPVWT4f_normal.png</t>
  </si>
  <si>
    <t>http://pbs.twimg.com/profile_images/1160897895412973568/ptYpNQNb_normal.jpg</t>
  </si>
  <si>
    <t>http://pbs.twimg.com/profile_images/378800000794324726/5b8f189963a94d62de4482443657a625_normal.png</t>
  </si>
  <si>
    <t>https://twitter.com/#!/drmhofman/status/1154287221211459584</t>
  </si>
  <si>
    <t>https://twitter.com/#!/luketv/status/1142534793374109696</t>
  </si>
  <si>
    <t>https://twitter.com/#!/khushrowb/status/1156418965268291585</t>
  </si>
  <si>
    <t>https://twitter.com/#!/radleys/status/1156512377212420097</t>
  </si>
  <si>
    <t>https://twitter.com/#!/yusuactivities/status/1156514949742702592</t>
  </si>
  <si>
    <t>https://twitter.com/#!/cwdanielpereira/status/979065503070203904</t>
  </si>
  <si>
    <t>https://twitter.com/#!/cwdanielpereira/status/1156766054804275200</t>
  </si>
  <si>
    <t>https://twitter.com/#!/oraclecourse/status/1156824018349187072</t>
  </si>
  <si>
    <t>https://twitter.com/#!/nosqldigest/status/1156849399198171136</t>
  </si>
  <si>
    <t>https://twitter.com/#!/movemberuk/status/1140208567192084480</t>
  </si>
  <si>
    <t>https://twitter.com/#!/rancho5132/status/1156870852144766977</t>
  </si>
  <si>
    <t>https://twitter.com/#!/daniela_lo88/status/1156935476516937729</t>
  </si>
  <si>
    <t>https://twitter.com/#!/itsjusttonyok/status/1156953076768616448</t>
  </si>
  <si>
    <t>https://twitter.com/#!/recepet51817257/status/1157008965882011648</t>
  </si>
  <si>
    <t>https://twitter.com/#!/mocalgary/status/1157026687525249024</t>
  </si>
  <si>
    <t>https://twitter.com/#!/cameronwbriggs/status/1157068894911131648</t>
  </si>
  <si>
    <t>https://twitter.com/#!/ollie_hampton/status/1157132344668696576</t>
  </si>
  <si>
    <t>https://twitter.com/#!/motovaquero/status/1157269357313105921</t>
  </si>
  <si>
    <t>https://twitter.com/#!/gordinho80/status/1157276957131890689</t>
  </si>
  <si>
    <t>https://twitter.com/#!/leedavis1975/status/1157299369294618626</t>
  </si>
  <si>
    <t>https://twitter.com/#!/tri_boucher/status/1157317115751411713</t>
  </si>
  <si>
    <t>https://twitter.com/#!/warrendalyict4d/status/1157528018245435392</t>
  </si>
  <si>
    <t>https://twitter.com/#!/warrendalymusic/status/1157528671730540544</t>
  </si>
  <si>
    <t>https://twitter.com/#!/ebauchemusic/status/1157533524846678016</t>
  </si>
  <si>
    <t>https://twitter.com/#!/lifeandengines/status/1157631884236591109</t>
  </si>
  <si>
    <t>https://twitter.com/#!/xtremeflyerz/status/1157664904784089088</t>
  </si>
  <si>
    <t>https://twitter.com/#!/heyhim_ovrthere/status/1157725998911299584</t>
  </si>
  <si>
    <t>https://twitter.com/#!/tripleplates/status/1157822362974339072</t>
  </si>
  <si>
    <t>https://twitter.com/#!/skawars1/status/1157841022593855493</t>
  </si>
  <si>
    <t>https://twitter.com/#!/anna_robogirl/status/1157859605650845696</t>
  </si>
  <si>
    <t>https://twitter.com/#!/vannapragal/status/1158064373392449536</t>
  </si>
  <si>
    <t>https://twitter.com/#!/radiantgeorge/status/1057925708947832833</t>
  </si>
  <si>
    <t>https://twitter.com/#!/amandalwaldrop/status/1158091996197728256</t>
  </si>
  <si>
    <t>https://twitter.com/#!/coco_welly/status/1158242075550220289</t>
  </si>
  <si>
    <t>https://twitter.com/#!/perfectday2play/status/1158441725565775873</t>
  </si>
  <si>
    <t>https://twitter.com/#!/8278jogador8728/status/1158456612308357122</t>
  </si>
  <si>
    <t>https://twitter.com/#!/indie_booster/status/1158458168105717760</t>
  </si>
  <si>
    <t>https://twitter.com/#!/abigail29808882/status/1158458227618697216</t>
  </si>
  <si>
    <t>https://twitter.com/#!/jlbravin/status/1158464344709111809</t>
  </si>
  <si>
    <t>https://twitter.com/#!/cheshirero/status/933266347370225665</t>
  </si>
  <si>
    <t>https://twitter.com/#!/clubquoits/status/1158491150187139074</t>
  </si>
  <si>
    <t>https://twitter.com/#!/dominictshepo/status/1158497399356215296</t>
  </si>
  <si>
    <t>https://twitter.com/#!/castle_neil/status/795709997527220225</t>
  </si>
  <si>
    <t>https://twitter.com/#!/diotermaocowb/status/1158594950327668743</t>
  </si>
  <si>
    <t>https://twitter.com/#!/scanoma/status/1158735529669607424</t>
  </si>
  <si>
    <t>https://twitter.com/#!/li_travel/status/1158747136219111424</t>
  </si>
  <si>
    <t>https://twitter.com/#!/macellooo/status/1158751871865147393</t>
  </si>
  <si>
    <t>https://twitter.com/#!/ann_dente/status/1158758469870202881</t>
  </si>
  <si>
    <t>https://twitter.com/#!/bikram_robotics/status/1158778169761026048</t>
  </si>
  <si>
    <t>https://twitter.com/#!/moustachemiler/status/1158434489250398210</t>
  </si>
  <si>
    <t>https://twitter.com/#!/moustachemiler/status/1158825989893476353</t>
  </si>
  <si>
    <t>https://twitter.com/#!/seanpchajek/status/264010879249575936</t>
  </si>
  <si>
    <t>https://twitter.com/#!/coidedopdo/status/1158838132479074310</t>
  </si>
  <si>
    <t>https://twitter.com/#!/nobodylaugh/status/1158874997437423618</t>
  </si>
  <si>
    <t>https://twitter.com/#!/projecthyraxapp/status/1156748318556512260</t>
  </si>
  <si>
    <t>https://twitter.com/#!/projecthyraxapp/status/1157820559641722881</t>
  </si>
  <si>
    <t>https://twitter.com/#!/projecthyraxapp/status/1158922793641238528</t>
  </si>
  <si>
    <t>https://twitter.com/#!/gameandroidnews/status/1156901804673777664</t>
  </si>
  <si>
    <t>https://twitter.com/#!/gameandroidnews/status/1158638268008845312</t>
  </si>
  <si>
    <t>https://twitter.com/#!/gameandroidnews/status/1158925120305606661</t>
  </si>
  <si>
    <t>https://twitter.com/#!/merrittrevival/status/1158957504950177792</t>
  </si>
  <si>
    <t>https://twitter.com/#!/caferacer76/status/1158335296829820929</t>
  </si>
  <si>
    <t>https://twitter.com/#!/caferacer76/status/1158968403853500416</t>
  </si>
  <si>
    <t>https://twitter.com/#!/ingare_rev/status/1156725811896049670</t>
  </si>
  <si>
    <t>https://twitter.com/#!/ingare_rev/status/1156861730338889729</t>
  </si>
  <si>
    <t>https://twitter.com/#!/ingare_rev/status/1156922195702177792</t>
  </si>
  <si>
    <t>https://twitter.com/#!/ingare_rev/status/1157027851369091072</t>
  </si>
  <si>
    <t>https://twitter.com/#!/ingare_rev/status/1157873381900992512</t>
  </si>
  <si>
    <t>https://twitter.com/#!/ingare_rev/status/1158703855678435328</t>
  </si>
  <si>
    <t>https://twitter.com/#!/ingare_rev/status/1158975668132175872</t>
  </si>
  <si>
    <t>https://twitter.com/#!/clintcrockett/status/1159156986505814021</t>
  </si>
  <si>
    <t>https://twitter.com/#!/danleafy94/status/1159192437832716288</t>
  </si>
  <si>
    <t>https://twitter.com/#!/liathrestaurant/status/1159205974072102912</t>
  </si>
  <si>
    <t>https://twitter.com/#!/liathrestaurant/status/1159206063276564480</t>
  </si>
  <si>
    <t>https://twitter.com/#!/indiedev_rt/status/1156811064387883008</t>
  </si>
  <si>
    <t>https://twitter.com/#!/indiedev_rt/status/1156901651166502913</t>
  </si>
  <si>
    <t>https://twitter.com/#!/indiedev_rt/status/1157822778671808512</t>
  </si>
  <si>
    <t>https://twitter.com/#!/indiedev_rt/status/1158411637398888455</t>
  </si>
  <si>
    <t>https://twitter.com/#!/indiedev_rt/status/1158638139503763456</t>
  </si>
  <si>
    <t>https://twitter.com/#!/indiedev_rt/status/1158925063430836226</t>
  </si>
  <si>
    <t>https://twitter.com/#!/indiedev_rt/status/1159242078536261644</t>
  </si>
  <si>
    <t>https://twitter.com/#!/ericgaffen/status/1159191913515429888</t>
  </si>
  <si>
    <t>https://twitter.com/#!/kimburd/status/1159280462893932544</t>
  </si>
  <si>
    <t>https://twitter.com/#!/apccc19/status/1159293156019580928</t>
  </si>
  <si>
    <t>https://twitter.com/#!/thephoenix_exp/status/1159313468522037249</t>
  </si>
  <si>
    <t>https://twitter.com/#!/saltydogsbot/status/1156809524302503937</t>
  </si>
  <si>
    <t>https://twitter.com/#!/saltydogsbot/status/1156975596028796929</t>
  </si>
  <si>
    <t>https://twitter.com/#!/saltydogsbot/status/1158168443310526464</t>
  </si>
  <si>
    <t>https://twitter.com/#!/saltydogsbot/status/1159240482154786816</t>
  </si>
  <si>
    <t>https://twitter.com/#!/saltydogsbot/status/1159315994738909185</t>
  </si>
  <si>
    <t>https://twitter.com/#!/cjdogtajames/status/1159318362717114369</t>
  </si>
  <si>
    <t>https://twitter.com/#!/indiegamesharer/status/1156948305739440128</t>
  </si>
  <si>
    <t>https://twitter.com/#!/indiegamesharer/status/1158337405071634437</t>
  </si>
  <si>
    <t>https://twitter.com/#!/indiegamesharer/status/1158458279653249026</t>
  </si>
  <si>
    <t>https://twitter.com/#!/indiegamesharer/status/1158684703618207744</t>
  </si>
  <si>
    <t>https://twitter.com/#!/indiegamesharer/status/1159318925097820160</t>
  </si>
  <si>
    <t>https://twitter.com/#!/felixeroles/status/1159367020485500929</t>
  </si>
  <si>
    <t>https://twitter.com/#!/healthqurator/status/1159368803488292864</t>
  </si>
  <si>
    <t>https://twitter.com/#!/wicaksono_as/status/1159410131488010241</t>
  </si>
  <si>
    <t>https://twitter.com/#!/jarheadmarine1/status/1159447605581144065</t>
  </si>
  <si>
    <t>https://twitter.com/#!/offycrawl/status/1159449684936712192</t>
  </si>
  <si>
    <t>https://twitter.com/#!/talkingpulp/status/1159449853946146816</t>
  </si>
  <si>
    <t>https://twitter.com/#!/sv_lawfirm/status/1159488439655567361</t>
  </si>
  <si>
    <t>https://twitter.com/#!/sim_racing/status/1159542099831906304</t>
  </si>
  <si>
    <t>https://twitter.com/#!/projectx_ios/status/1157719506103492609</t>
  </si>
  <si>
    <t>https://twitter.com/#!/projectx_ios/status/1157885811326631936</t>
  </si>
  <si>
    <t>https://twitter.com/#!/projectx_ios/status/1158459092614168576</t>
  </si>
  <si>
    <t>https://twitter.com/#!/projectx_ios/status/1158655673011511296</t>
  </si>
  <si>
    <t>https://twitter.com/#!/projectx_ios/status/1158836842596392962</t>
  </si>
  <si>
    <t>https://twitter.com/#!/projectx_ios/status/1159319680621993984</t>
  </si>
  <si>
    <t>https://twitter.com/#!/projectx_ios/status/1159546321906405376</t>
  </si>
  <si>
    <t>https://twitter.com/#!/cosmicflood/status/1159549993528778752</t>
  </si>
  <si>
    <t>https://twitter.com/#!/zelda_doodle/status/1159303071731576832</t>
  </si>
  <si>
    <t>https://twitter.com/#!/zelda_doodle/status/1159620879615029258</t>
  </si>
  <si>
    <t>https://twitter.com/#!/ashlie_christie/status/1159744434856181761</t>
  </si>
  <si>
    <t>https://twitter.com/#!/dleggio33/status/666240221911121920</t>
  </si>
  <si>
    <t>https://twitter.com/#!/jujueisblumme/status/1159762549686112256</t>
  </si>
  <si>
    <t>https://twitter.com/#!/georgechiesa/status/1159768782883229696</t>
  </si>
  <si>
    <t>https://twitter.com/#!/acredite_co/status/1159776964720431104</t>
  </si>
  <si>
    <t>https://twitter.com/#!/sirtallmarc/status/1159795727041736710</t>
  </si>
  <si>
    <t>https://twitter.com/#!/lutzanalytics/status/1159808571091144704</t>
  </si>
  <si>
    <t>https://twitter.com/#!/oracle_france/status/1156836968300367873</t>
  </si>
  <si>
    <t>https://twitter.com/#!/oracle_france/status/1159811568894279681</t>
  </si>
  <si>
    <t>https://twitter.com/#!/realstulloyd/status/1159953945608855552</t>
  </si>
  <si>
    <t>https://twitter.com/#!/djhibrahim/status/1159196826706124800</t>
  </si>
  <si>
    <t>https://twitter.com/#!/djhibrahim/status/1159198547121790978</t>
  </si>
  <si>
    <t>https://twitter.com/#!/djhibrahim/status/1160010060786876417</t>
  </si>
  <si>
    <t>https://twitter.com/#!/safetytweety/status/1160211812429832192</t>
  </si>
  <si>
    <t>https://twitter.com/#!/infamous_rjk/status/1160222207416684544</t>
  </si>
  <si>
    <t>https://twitter.com/#!/tony_sacto/status/1160255731246911490</t>
  </si>
  <si>
    <t>https://twitter.com/#!/astrobot314/status/1160258882159153152</t>
  </si>
  <si>
    <t>https://twitter.com/#!/absorbunderwear/status/1160271915405193216</t>
  </si>
  <si>
    <t>https://twitter.com/#!/richiix27/status/1160290380044218369</t>
  </si>
  <si>
    <t>https://twitter.com/#!/elvinbox/status/1160229230766120960</t>
  </si>
  <si>
    <t>https://twitter.com/#!/pickenan/status/1160296125129252864</t>
  </si>
  <si>
    <t>https://twitter.com/#!/teamincredimo/status/1160389465216389122</t>
  </si>
  <si>
    <t>https://twitter.com/#!/cate2pilates/status/1160401313194270720</t>
  </si>
  <si>
    <t>https://twitter.com/#!/ballsy_62/status/1160500869776850945</t>
  </si>
  <si>
    <t>https://twitter.com/#!/bandis61/status/1160504516191481856</t>
  </si>
  <si>
    <t>https://twitter.com/#!/riggleskimaster/status/1060940082809425925</t>
  </si>
  <si>
    <t>https://twitter.com/#!/skateboard12341/status/1160567336031539205</t>
  </si>
  <si>
    <t>https://twitter.com/#!/lichtwitch/status/1160580222187651073</t>
  </si>
  <si>
    <t>https://twitter.com/#!/sparkysynth/status/1160613739483320320</t>
  </si>
  <si>
    <t>https://twitter.com/#!/sradzik/status/1160614328078405634</t>
  </si>
  <si>
    <t>https://twitter.com/#!/joecavanaugh0/status/1160274846422589440</t>
  </si>
  <si>
    <t>https://twitter.com/#!/joecavanaugh0/status/1160614789263036418</t>
  </si>
  <si>
    <t>https://twitter.com/#!/kslouha421/status/1160617632598331392</t>
  </si>
  <si>
    <t>https://twitter.com/#!/trisclaxton/status/1160640946066862083</t>
  </si>
  <si>
    <t>https://twitter.com/#!/stevesmithnz/status/1157436632477437953</t>
  </si>
  <si>
    <t>https://twitter.com/#!/stevesmithnz/status/1158665816730230784</t>
  </si>
  <si>
    <t>https://twitter.com/#!/stevesmithnz/status/1160657047328681984</t>
  </si>
  <si>
    <t>https://twitter.com/#!/natteramnoslo/status/1160678944288518144</t>
  </si>
  <si>
    <t>https://twitter.com/#!/lamasmarina92/status/1160709320520208389</t>
  </si>
  <si>
    <t>https://twitter.com/#!/kojonup/status/1160742558051364864</t>
  </si>
  <si>
    <t>https://twitter.com/#!/bernhardkerres/status/1160849656244576258</t>
  </si>
  <si>
    <t>https://twitter.com/#!/marianneschro11/status/1160853839165231104</t>
  </si>
  <si>
    <t>https://twitter.com/#!/lomegb/status/531795675990994944</t>
  </si>
  <si>
    <t>https://twitter.com/#!/uyajola99_sa/status/1160859059756703744</t>
  </si>
  <si>
    <t>https://twitter.com/#!/lavignelesba/status/1160870257336016896</t>
  </si>
  <si>
    <t>https://twitter.com/#!/tellmeltsover/status/1160870438651801601</t>
  </si>
  <si>
    <t>https://twitter.com/#!/ituyhi31/status/1160895455556976641</t>
  </si>
  <si>
    <t>https://twitter.com/#!/biimafpoetra/status/1160916936773033984</t>
  </si>
  <si>
    <t>https://twitter.com/#!/perryshotel/status/1160926100123525120</t>
  </si>
  <si>
    <t>https://twitter.com/#!/lavignelatesta/status/1160928179109994496</t>
  </si>
  <si>
    <t>https://twitter.com/#!/gransielavigne/status/1160930211233509376</t>
  </si>
  <si>
    <t>https://twitter.com/#!/lullaby727/status/1160935368595845120</t>
  </si>
  <si>
    <t>https://twitter.com/#!/mimitcheeng/status/1160937292568989696</t>
  </si>
  <si>
    <t>https://twitter.com/#!/im_jdlavigne/status/1160941726246137860</t>
  </si>
  <si>
    <t>https://twitter.com/#!/drivevauxhall/status/1160916360131743745</t>
  </si>
  <si>
    <t>https://twitter.com/#!/philgrove1973/status/1160947532966617089</t>
  </si>
  <si>
    <t>https://twitter.com/#!/sonsrap10/status/1160948632054620162</t>
  </si>
  <si>
    <t>https://twitter.com/#!/artful_doodler/status/1160948738568986624</t>
  </si>
  <si>
    <t>https://twitter.com/#!/alexgingerbaker/status/1160948776154124288</t>
  </si>
  <si>
    <t>https://twitter.com/#!/itv/status/1160948464857112576</t>
  </si>
  <si>
    <t>https://twitter.com/#!/skuemy/status/1160950497563545600</t>
  </si>
  <si>
    <t>https://twitter.com/#!/greg___howard/status/1160953982531059712</t>
  </si>
  <si>
    <t>https://twitter.com/#!/bettie_official/status/1160958076029198336</t>
  </si>
  <si>
    <t>https://twitter.com/#!/chandraaa_cs/status/1160966849049141249</t>
  </si>
  <si>
    <t>https://twitter.com/#!/jrd_ftw99/status/1160976882382364673</t>
  </si>
  <si>
    <t>https://twitter.com/#!/_beautyriri_/status/1160978981438599168</t>
  </si>
  <si>
    <t>https://twitter.com/#!/xptr/status/1160984179187884032</t>
  </si>
  <si>
    <t>https://twitter.com/#!/chaelinsky/status/1160985927063343104</t>
  </si>
  <si>
    <t>https://twitter.com/#!/wakndaz/status/1161012711477710848</t>
  </si>
  <si>
    <t>https://twitter.com/#!/hugavril/status/1161014692820803584</t>
  </si>
  <si>
    <t>https://twitter.com/#!/divine04179084/status/1161018919748087812</t>
  </si>
  <si>
    <t>https://twitter.com/#!/dinfomall/status/1156724980996030465</t>
  </si>
  <si>
    <t>https://twitter.com/#!/dinfomall/status/1156747627339440128</t>
  </si>
  <si>
    <t>https://twitter.com/#!/dinfomall/status/1156753927871877126</t>
  </si>
  <si>
    <t>https://twitter.com/#!/dinfomall/status/1156771537623687168</t>
  </si>
  <si>
    <t>https://twitter.com/#!/dinfomall/status/1156809285780877313</t>
  </si>
  <si>
    <t>https://twitter.com/#!/dinfomall/status/1156850808543207424</t>
  </si>
  <si>
    <t>https://twitter.com/#!/dinfomall/status/1156860874788937728</t>
  </si>
  <si>
    <t>https://twitter.com/#!/dinfomall/status/1156901156167323650</t>
  </si>
  <si>
    <t>https://twitter.com/#!/dinfomall/status/1156920104963203073</t>
  </si>
  <si>
    <t>https://twitter.com/#!/dinfomall/status/1156921278873440258</t>
  </si>
  <si>
    <t>https://twitter.com/#!/dinfomall/status/1156947710467039233</t>
  </si>
  <si>
    <t>https://twitter.com/#!/dinfomall/status/1156970352377061378</t>
  </si>
  <si>
    <t>https://twitter.com/#!/dinfomall/status/1156975381808857090</t>
  </si>
  <si>
    <t>https://twitter.com/#!/dinfomall/status/1157026968308781056</t>
  </si>
  <si>
    <t>https://twitter.com/#!/dinfomall/status/1157074784288743424</t>
  </si>
  <si>
    <t>https://twitter.com/#!/dinfomall/status/1157106242940047361</t>
  </si>
  <si>
    <t>https://twitter.com/#!/dinfomall/status/1157166641957892097</t>
  </si>
  <si>
    <t>https://twitter.com/#!/dinfomall/status/1157169193323782144</t>
  </si>
  <si>
    <t>https://twitter.com/#!/dinfomall/status/1157193063707684864</t>
  </si>
  <si>
    <t>https://twitter.com/#!/dinfomall/status/1157288698477780993</t>
  </si>
  <si>
    <t>https://twitter.com/#!/dinfomall/status/1157336509659471874</t>
  </si>
  <si>
    <t>https://twitter.com/#!/dinfomall/status/1157574327019159553</t>
  </si>
  <si>
    <t>https://twitter.com/#!/dinfomall/status/1157719031518027777</t>
  </si>
  <si>
    <t>https://twitter.com/#!/dinfomall/status/1157722802922938368</t>
  </si>
  <si>
    <t>https://twitter.com/#!/dinfomall/status/1157763068778168320</t>
  </si>
  <si>
    <t>https://twitter.com/#!/dinfomall/status/1157819691680841733</t>
  </si>
  <si>
    <t>https://twitter.com/#!/dinfomall/status/1157822214093320193</t>
  </si>
  <si>
    <t>https://twitter.com/#!/dinfomall/status/1157872540045533184</t>
  </si>
  <si>
    <t>https://twitter.com/#!/dinfomall/status/1157885124547153922</t>
  </si>
  <si>
    <t>https://twitter.com/#!/dinfomall/status/1157891416095436801</t>
  </si>
  <si>
    <t>https://twitter.com/#!/dinfomall/status/1158148107714158592</t>
  </si>
  <si>
    <t>https://twitter.com/#!/dinfomall/status/1158168241879035904</t>
  </si>
  <si>
    <t>https://twitter.com/#!/dinfomall/status/1158336849179480064</t>
  </si>
  <si>
    <t>https://twitter.com/#!/dinfomall/status/1158411094333042689</t>
  </si>
  <si>
    <t>https://twitter.com/#!/dinfomall/status/1158436257984405504</t>
  </si>
  <si>
    <t>https://twitter.com/#!/dinfomall/status/1158455869257986051</t>
  </si>
  <si>
    <t>https://twitter.com/#!/dinfomall/status/1158456051085299713</t>
  </si>
  <si>
    <t>https://twitter.com/#!/dinfomall/status/1158458021187661824</t>
  </si>
  <si>
    <t>https://twitter.com/#!/dinfomall/status/1158458456246038533</t>
  </si>
  <si>
    <t>https://twitter.com/#!/dinfomall/status/1158458604183334916</t>
  </si>
  <si>
    <t>https://twitter.com/#!/dinfomall/status/1158458826607202304</t>
  </si>
  <si>
    <t>https://twitter.com/#!/dinfomall/status/1158459076147367944</t>
  </si>
  <si>
    <t>https://twitter.com/#!/dinfomall/status/1158459265666994178</t>
  </si>
  <si>
    <t>https://twitter.com/#!/dinfomall/status/1158507979056058371</t>
  </si>
  <si>
    <t>https://twitter.com/#!/dinfomall/status/1158588510179344384</t>
  </si>
  <si>
    <t>https://twitter.com/#!/dinfomall/status/1158604531367841792</t>
  </si>
  <si>
    <t>https://twitter.com/#!/dinfomall/status/1158637593942269953</t>
  </si>
  <si>
    <t>https://twitter.com/#!/dinfomall/status/1158655197197082627</t>
  </si>
  <si>
    <t>https://twitter.com/#!/dinfomall/status/1158684145490567169</t>
  </si>
  <si>
    <t>https://twitter.com/#!/dinfomall/status/1158690438381035520</t>
  </si>
  <si>
    <t>https://twitter.com/#!/dinfomall/status/1158703015903322114</t>
  </si>
  <si>
    <t>https://twitter.com/#!/dinfomall/status/1158755866373435392</t>
  </si>
  <si>
    <t>https://twitter.com/#!/dinfomall/status/1158798650224599040</t>
  </si>
  <si>
    <t>https://twitter.com/#!/dinfomall/status/1158836392954355720</t>
  </si>
  <si>
    <t>https://twitter.com/#!/dinfomall/status/1158840168448757761</t>
  </si>
  <si>
    <t>https://twitter.com/#!/dinfomall/status/1158842686151036928</t>
  </si>
  <si>
    <t>https://twitter.com/#!/dinfomall/status/1158885467737264129</t>
  </si>
  <si>
    <t>https://twitter.com/#!/dinfomall/status/1158922336889921536</t>
  </si>
  <si>
    <t>https://twitter.com/#!/dinfomall/status/1158924471274737664</t>
  </si>
  <si>
    <t>https://twitter.com/#!/dinfomall/status/1158974804596318208</t>
  </si>
  <si>
    <t>https://twitter.com/#!/dinfomall/status/1158982354263793664</t>
  </si>
  <si>
    <t>https://twitter.com/#!/dinfomall/status/1158988717043961856</t>
  </si>
  <si>
    <t>https://twitter.com/#!/dinfomall/status/1159155999728705538</t>
  </si>
  <si>
    <t>https://twitter.com/#!/dinfomall/status/1159206327828340740</t>
  </si>
  <si>
    <t>https://twitter.com/#!/dinfomall/status/1159237824207605760</t>
  </si>
  <si>
    <t>https://twitter.com/#!/dinfomall/status/1159240303313903619</t>
  </si>
  <si>
    <t>https://twitter.com/#!/dinfomall/status/1159262953704701957</t>
  </si>
  <si>
    <t>https://twitter.com/#!/dinfomall/status/1159315799930224640</t>
  </si>
  <si>
    <t>https://twitter.com/#!/dinfomall/status/1159318317871632384</t>
  </si>
  <si>
    <t>https://twitter.com/#!/dinfomall/status/1159368647883788289</t>
  </si>
  <si>
    <t>https://twitter.com/#!/dinfomall/status/1159456730767679490</t>
  </si>
  <si>
    <t>https://twitter.com/#!/dinfomall/status/1159459252127305728</t>
  </si>
  <si>
    <t>https://twitter.com/#!/dinfomall/status/1159476880405389312</t>
  </si>
  <si>
    <t>https://twitter.com/#!/dinfomall/status/1159546069518303232</t>
  </si>
  <si>
    <t>https://twitter.com/#!/dinfomall/status/1159580040797069313</t>
  </si>
  <si>
    <t>https://twitter.com/#!/dinfomall/status/1159692080593166336</t>
  </si>
  <si>
    <t>https://twitter.com/#!/dinfomall/status/1161018268708159488</t>
  </si>
  <si>
    <t>https://twitter.com/#!/momandnewborn/status/1156764698492186624</t>
  </si>
  <si>
    <t>https://twitter.com/#!/momandnewborn/status/1156779797420396545</t>
  </si>
  <si>
    <t>https://twitter.com/#!/momandnewborn/status/1156817562010886144</t>
  </si>
  <si>
    <t>https://twitter.com/#!/momandnewborn/status/1156870389626265600</t>
  </si>
  <si>
    <t>https://twitter.com/#!/momandnewborn/status/1157172381388922881</t>
  </si>
  <si>
    <t>https://twitter.com/#!/momandnewborn/status/1157179930960154624</t>
  </si>
  <si>
    <t>https://twitter.com/#!/momandnewborn/status/1157293178300588032</t>
  </si>
  <si>
    <t>https://twitter.com/#!/momandnewborn/status/1157723533671325696</t>
  </si>
  <si>
    <t>https://twitter.com/#!/momandnewborn/status/1157731064980357120</t>
  </si>
  <si>
    <t>https://twitter.com/#!/momandnewborn/status/1157829211069059072</t>
  </si>
  <si>
    <t>https://twitter.com/#!/momandnewborn/status/1157829225283543040</t>
  </si>
  <si>
    <t>https://twitter.com/#!/momandnewborn/status/1158153865788895239</t>
  </si>
  <si>
    <t>https://twitter.com/#!/momandnewborn/status/1158176498043510787</t>
  </si>
  <si>
    <t>https://twitter.com/#!/momandnewborn/status/1158342606293741575</t>
  </si>
  <si>
    <t>https://twitter.com/#!/momandnewborn/status/1158516238500454402</t>
  </si>
  <si>
    <t>https://twitter.com/#!/momandnewborn/status/1158644581283586049</t>
  </si>
  <si>
    <t>https://twitter.com/#!/momandnewborn/status/1158689893427634177</t>
  </si>
  <si>
    <t>https://twitter.com/#!/momandnewborn/status/1158697451492171776</t>
  </si>
  <si>
    <t>https://twitter.com/#!/momandnewborn/status/1158712538844020736</t>
  </si>
  <si>
    <t>https://twitter.com/#!/momandnewborn/status/1158757844998598656</t>
  </si>
  <si>
    <t>https://twitter.com/#!/momandnewborn/status/1158803138658406401</t>
  </si>
  <si>
    <t>https://twitter.com/#!/momandnewborn/status/1158848425754058757</t>
  </si>
  <si>
    <t>https://twitter.com/#!/momandnewborn/status/1158848436789305347</t>
  </si>
  <si>
    <t>https://twitter.com/#!/momandnewborn/status/1158893723293540352</t>
  </si>
  <si>
    <t>https://twitter.com/#!/momandnewborn/status/1158931473883377664</t>
  </si>
  <si>
    <t>https://twitter.com/#!/momandnewborn/status/1158931488248872960</t>
  </si>
  <si>
    <t>https://twitter.com/#!/momandnewborn/status/1158984326819848192</t>
  </si>
  <si>
    <t>https://twitter.com/#!/momandnewborn/status/1158999420253462528</t>
  </si>
  <si>
    <t>https://twitter.com/#!/momandnewborn/status/1159248572589780992</t>
  </si>
  <si>
    <t>https://twitter.com/#!/momandnewborn/status/1159271224746356744</t>
  </si>
  <si>
    <t>https://twitter.com/#!/momandnewborn/status/1159324068665069569</t>
  </si>
  <si>
    <t>https://twitter.com/#!/momandnewborn/status/1159376920850640896</t>
  </si>
  <si>
    <t>https://twitter.com/#!/momandnewborn/status/1159482612920016897</t>
  </si>
  <si>
    <t>https://twitter.com/#!/momandnewborn/status/1159550557633306629</t>
  </si>
  <si>
    <t>https://twitter.com/#!/momandnewborn/status/1159588300438609922</t>
  </si>
  <si>
    <t>https://twitter.com/#!/momandnewborn/status/1159694010082091009</t>
  </si>
  <si>
    <t>https://twitter.com/#!/momandnewborn/status/1161022760111484928</t>
  </si>
  <si>
    <t>https://twitter.com/#!/camilomurillo06/status/1161023375474679808</t>
  </si>
  <si>
    <t>https://twitter.com/#!/tellmeitsover12/status/1161028958290436102</t>
  </si>
  <si>
    <t>https://twitter.com/#!/avril_strong/status/1161030079390134278</t>
  </si>
  <si>
    <t>https://twitter.com/#!/avriil_eilish/status/1161038415363825664</t>
  </si>
  <si>
    <t>https://twitter.com/#!/savingmusiclive/status/1160249703365300224</t>
  </si>
  <si>
    <t>https://twitter.com/#!/savingmusiclive/status/1160613097716895745</t>
  </si>
  <si>
    <t>https://twitter.com/#!/maxlxlreal/status/1161048959722446850</t>
  </si>
  <si>
    <t>https://twitter.com/#!/gnomudalavigne/status/1161052197087535104</t>
  </si>
  <si>
    <t>https://twitter.com/#!/sebbastv/status/1161062236640690176</t>
  </si>
  <si>
    <t>https://twitter.com/#!/queenavril97/status/1161062963064844289</t>
  </si>
  <si>
    <t>https://twitter.com/#!/novmarines/status/1161083185276411904</t>
  </si>
  <si>
    <t>https://twitter.com/#!/josephrockon/status/1161083389052518405</t>
  </si>
  <si>
    <t>https://twitter.com/#!/lavigneholt/status/1161086845851242497</t>
  </si>
  <si>
    <t>https://twitter.com/#!/nel_iglesias/status/1161116942977130496</t>
  </si>
  <si>
    <t>https://twitter.com/#!/luisdanielc2/status/1161121267501740034</t>
  </si>
  <si>
    <t>https://twitter.com/#!/enzoberni/status/1161145294060511238</t>
  </si>
  <si>
    <t>https://twitter.com/#!/gentlemansride/status/1155732329773633539</t>
  </si>
  <si>
    <t>https://twitter.com/#!/gentlemansride/status/1158331612129636353</t>
  </si>
  <si>
    <t>https://twitter.com/#!/gentlemansride/status/1161150796848881664</t>
  </si>
  <si>
    <t>https://twitter.com/#!/ducativipclub/status/1161161445918351360</t>
  </si>
  <si>
    <t>https://twitter.com/#!/gentlemansride/status/1161150802632880128</t>
  </si>
  <si>
    <t>https://twitter.com/#!/rvtbuzz/status/1161165758602326016</t>
  </si>
  <si>
    <t>https://twitter.com/#!/gentlemansride/status/1158905513192697857</t>
  </si>
  <si>
    <t>https://twitter.com/#!/gentlemansride/status/1159086645330751490</t>
  </si>
  <si>
    <t>https://twitter.com/#!/gentlemansride/status/1161090287881637888</t>
  </si>
  <si>
    <t>https://twitter.com/#!/klowlbs/status/1161182889909923840</t>
  </si>
  <si>
    <t>https://twitter.com/#!/jodyvandenburg/status/1159134686171545601</t>
  </si>
  <si>
    <t>https://twitter.com/#!/jodyvandenburg/status/1159368969469550592</t>
  </si>
  <si>
    <t>https://twitter.com/#!/jodyvandenburg/status/1161242643944366080</t>
  </si>
  <si>
    <t>https://twitter.com/#!/akoimari/status/1161251155864883200</t>
  </si>
  <si>
    <t>https://twitter.com/#!/riot84s/status/1161263212467249153</t>
  </si>
  <si>
    <t>https://twitter.com/#!/paulrreed/status/1161269507291328512</t>
  </si>
  <si>
    <t>https://twitter.com/#!/jaddlavigne13/status/1161272379512745984</t>
  </si>
  <si>
    <t>https://twitter.com/#!/brodyjenner/status/133085817823432705</t>
  </si>
  <si>
    <t>https://twitter.com/#!/abbeydawnskull/status/1161294752832086016</t>
  </si>
  <si>
    <t>https://twitter.com/#!/rndmzdtv/status/1160579769098014721</t>
  </si>
  <si>
    <t>https://twitter.com/#!/rndmzdtv/status/1161303943718277120</t>
  </si>
  <si>
    <t>https://twitter.com/#!/kircar76/status/1161318082754703360</t>
  </si>
  <si>
    <t>https://twitter.com/#!/evs06387972/status/1161325116963377152</t>
  </si>
  <si>
    <t>https://twitter.com/#!/ingenieros_ejc/status/1066424141149085696</t>
  </si>
  <si>
    <t>https://twitter.com/#!/javiere94918256/status/1161359109519826945</t>
  </si>
  <si>
    <t>https://twitter.com/#!/brooksies_mo/status/1156648388621938688</t>
  </si>
  <si>
    <t>https://twitter.com/#!/brooksies_mo/status/1157010801741520898</t>
  </si>
  <si>
    <t>https://twitter.com/#!/brooksies_mo/status/1157373186922688523</t>
  </si>
  <si>
    <t>https://twitter.com/#!/brooksies_mo/status/1157735569117650944</t>
  </si>
  <si>
    <t>https://twitter.com/#!/brooksies_mo/status/1158097801160658945</t>
  </si>
  <si>
    <t>https://twitter.com/#!/brooksies_mo/status/1158460251307462660</t>
  </si>
  <si>
    <t>https://twitter.com/#!/brooksies_mo/status/1158822709352116224</t>
  </si>
  <si>
    <t>https://twitter.com/#!/brooksies_mo/status/1159185074476204034</t>
  </si>
  <si>
    <t>https://twitter.com/#!/brooksies_mo/status/1159547455236694018</t>
  </si>
  <si>
    <t>https://twitter.com/#!/brooksies_mo/status/1159909874689593345</t>
  </si>
  <si>
    <t>https://twitter.com/#!/brooksies_mo/status/1160272202727677952</t>
  </si>
  <si>
    <t>https://twitter.com/#!/brooksies_mo/status/1160634523362758657</t>
  </si>
  <si>
    <t>https://twitter.com/#!/brooksies_mo/status/1160996965745864705</t>
  </si>
  <si>
    <t>https://twitter.com/#!/brooksies_mo/status/1161359274859204608</t>
  </si>
  <si>
    <t>https://twitter.com/#!/french_stick/status/1161389910487703554</t>
  </si>
  <si>
    <t>https://twitter.com/#!/thecube365/status/1161404168046878721</t>
  </si>
  <si>
    <t>https://twitter.com/#!/thecube365/status/1161412321064955905</t>
  </si>
  <si>
    <t>1154287221211459584</t>
  </si>
  <si>
    <t>1142534793374109696</t>
  </si>
  <si>
    <t>1156418965268291585</t>
  </si>
  <si>
    <t>1156512377212420097</t>
  </si>
  <si>
    <t>1156514949742702592</t>
  </si>
  <si>
    <t>979065503070203904</t>
  </si>
  <si>
    <t>1156766054804275200</t>
  </si>
  <si>
    <t>1156824018349187072</t>
  </si>
  <si>
    <t>1156849399198171136</t>
  </si>
  <si>
    <t>1140208567192084480</t>
  </si>
  <si>
    <t>1156870852144766977</t>
  </si>
  <si>
    <t>1156935476516937729</t>
  </si>
  <si>
    <t>1156953076768616448</t>
  </si>
  <si>
    <t>1157008965882011648</t>
  </si>
  <si>
    <t>1157026687525249024</t>
  </si>
  <si>
    <t>1157068894911131648</t>
  </si>
  <si>
    <t>1157132344668696576</t>
  </si>
  <si>
    <t>1157269357313105921</t>
  </si>
  <si>
    <t>1157276957131890689</t>
  </si>
  <si>
    <t>1157299369294618626</t>
  </si>
  <si>
    <t>1157317115751411713</t>
  </si>
  <si>
    <t>1157528018245435392</t>
  </si>
  <si>
    <t>1157528671730540544</t>
  </si>
  <si>
    <t>1157533524846678016</t>
  </si>
  <si>
    <t>1157631884236591109</t>
  </si>
  <si>
    <t>1157664904784089088</t>
  </si>
  <si>
    <t>1157725998911299584</t>
  </si>
  <si>
    <t>1157822362974339072</t>
  </si>
  <si>
    <t>1157841022593855493</t>
  </si>
  <si>
    <t>1157859605650845696</t>
  </si>
  <si>
    <t>1158064373392449536</t>
  </si>
  <si>
    <t>1057925708947832833</t>
  </si>
  <si>
    <t>1158091996197728256</t>
  </si>
  <si>
    <t>1158242075550220289</t>
  </si>
  <si>
    <t>1158441725565775873</t>
  </si>
  <si>
    <t>1158456612308357122</t>
  </si>
  <si>
    <t>1158458168105717760</t>
  </si>
  <si>
    <t>1158458227618697216</t>
  </si>
  <si>
    <t>1158464344709111809</t>
  </si>
  <si>
    <t>933266347370225665</t>
  </si>
  <si>
    <t>1158491150187139074</t>
  </si>
  <si>
    <t>1158497399356215296</t>
  </si>
  <si>
    <t>795709997527220225</t>
  </si>
  <si>
    <t>1158594950327668743</t>
  </si>
  <si>
    <t>1158735529669607424</t>
  </si>
  <si>
    <t>1158747136219111424</t>
  </si>
  <si>
    <t>1158751871865147393</t>
  </si>
  <si>
    <t>1158758469870202881</t>
  </si>
  <si>
    <t>1158778169761026048</t>
  </si>
  <si>
    <t>1158434489250398210</t>
  </si>
  <si>
    <t>1158825989893476353</t>
  </si>
  <si>
    <t>264010879249575936</t>
  </si>
  <si>
    <t>1158838132479074310</t>
  </si>
  <si>
    <t>1158874997437423618</t>
  </si>
  <si>
    <t>1156748318556512260</t>
  </si>
  <si>
    <t>1157820559641722881</t>
  </si>
  <si>
    <t>1158922793641238528</t>
  </si>
  <si>
    <t>1156901804673777664</t>
  </si>
  <si>
    <t>1158638268008845312</t>
  </si>
  <si>
    <t>1158925120305606661</t>
  </si>
  <si>
    <t>1158957504950177792</t>
  </si>
  <si>
    <t>1158335296829820929</t>
  </si>
  <si>
    <t>1158968403853500416</t>
  </si>
  <si>
    <t>1156725811896049670</t>
  </si>
  <si>
    <t>1156861730338889729</t>
  </si>
  <si>
    <t>1156922195702177792</t>
  </si>
  <si>
    <t>1157027851369091072</t>
  </si>
  <si>
    <t>1157873381900992512</t>
  </si>
  <si>
    <t>1158703855678435328</t>
  </si>
  <si>
    <t>1158975668132175872</t>
  </si>
  <si>
    <t>1159156986505814021</t>
  </si>
  <si>
    <t>1159192437832716288</t>
  </si>
  <si>
    <t>1159205974072102912</t>
  </si>
  <si>
    <t>1159206063276564480</t>
  </si>
  <si>
    <t>1156811064387883008</t>
  </si>
  <si>
    <t>1156901651166502913</t>
  </si>
  <si>
    <t>1157822778671808512</t>
  </si>
  <si>
    <t>1158411637398888455</t>
  </si>
  <si>
    <t>1158638139503763456</t>
  </si>
  <si>
    <t>1158925063430836226</t>
  </si>
  <si>
    <t>1159242078536261644</t>
  </si>
  <si>
    <t>1159191913515429888</t>
  </si>
  <si>
    <t>1159280462893932544</t>
  </si>
  <si>
    <t>1159293156019580928</t>
  </si>
  <si>
    <t>1159313468522037249</t>
  </si>
  <si>
    <t>1156809524302503937</t>
  </si>
  <si>
    <t>1156975596028796929</t>
  </si>
  <si>
    <t>1158168443310526464</t>
  </si>
  <si>
    <t>1159240482154786816</t>
  </si>
  <si>
    <t>1159315994738909185</t>
  </si>
  <si>
    <t>1159318362717114369</t>
  </si>
  <si>
    <t>1156948305739440128</t>
  </si>
  <si>
    <t>1158337405071634437</t>
  </si>
  <si>
    <t>1158458279653249026</t>
  </si>
  <si>
    <t>1158684703618207744</t>
  </si>
  <si>
    <t>1159318925097820160</t>
  </si>
  <si>
    <t>1159367020485500929</t>
  </si>
  <si>
    <t>1159368803488292864</t>
  </si>
  <si>
    <t>1159410131488010241</t>
  </si>
  <si>
    <t>1159447605581144065</t>
  </si>
  <si>
    <t>1159449684936712192</t>
  </si>
  <si>
    <t>1159449853946146816</t>
  </si>
  <si>
    <t>1159488439655567361</t>
  </si>
  <si>
    <t>1159542099831906304</t>
  </si>
  <si>
    <t>1157719506103492609</t>
  </si>
  <si>
    <t>1157885811326631936</t>
  </si>
  <si>
    <t>1158459092614168576</t>
  </si>
  <si>
    <t>1158655673011511296</t>
  </si>
  <si>
    <t>1158836842596392962</t>
  </si>
  <si>
    <t>1159319680621993984</t>
  </si>
  <si>
    <t>1159546321906405376</t>
  </si>
  <si>
    <t>1159549993528778752</t>
  </si>
  <si>
    <t>1159303071731576832</t>
  </si>
  <si>
    <t>1159620879615029258</t>
  </si>
  <si>
    <t>1159744434856181761</t>
  </si>
  <si>
    <t>666240221911121920</t>
  </si>
  <si>
    <t>1159762549686112256</t>
  </si>
  <si>
    <t>1159768782883229696</t>
  </si>
  <si>
    <t>1159776964720431104</t>
  </si>
  <si>
    <t>1159795727041736710</t>
  </si>
  <si>
    <t>1159808571091144704</t>
  </si>
  <si>
    <t>1156836968300367873</t>
  </si>
  <si>
    <t>1159811568894279681</t>
  </si>
  <si>
    <t>1159953945608855552</t>
  </si>
  <si>
    <t>1159196826706124800</t>
  </si>
  <si>
    <t>1159198547121790978</t>
  </si>
  <si>
    <t>1160010060786876417</t>
  </si>
  <si>
    <t>1160211812429832192</t>
  </si>
  <si>
    <t>1160222207416684544</t>
  </si>
  <si>
    <t>1160255731246911490</t>
  </si>
  <si>
    <t>1160258882159153152</t>
  </si>
  <si>
    <t>1160271915405193216</t>
  </si>
  <si>
    <t>1160290380044218369</t>
  </si>
  <si>
    <t>1160229230766120960</t>
  </si>
  <si>
    <t>1160296125129252864</t>
  </si>
  <si>
    <t>1160389465216389122</t>
  </si>
  <si>
    <t>1160401313194270720</t>
  </si>
  <si>
    <t>1160500869776850945</t>
  </si>
  <si>
    <t>1160504516191481856</t>
  </si>
  <si>
    <t>1060940082809425925</t>
  </si>
  <si>
    <t>1160567336031539205</t>
  </si>
  <si>
    <t>1160580222187651073</t>
  </si>
  <si>
    <t>1160613739483320320</t>
  </si>
  <si>
    <t>1160614328078405634</t>
  </si>
  <si>
    <t>1160274846422589440</t>
  </si>
  <si>
    <t>1160614789263036418</t>
  </si>
  <si>
    <t>1160617632598331392</t>
  </si>
  <si>
    <t>1160640946066862083</t>
  </si>
  <si>
    <t>1157436632477437953</t>
  </si>
  <si>
    <t>1158665816730230784</t>
  </si>
  <si>
    <t>1160657047328681984</t>
  </si>
  <si>
    <t>1160678944288518144</t>
  </si>
  <si>
    <t>1160709320520208389</t>
  </si>
  <si>
    <t>1160742558051364864</t>
  </si>
  <si>
    <t>1160849656244576258</t>
  </si>
  <si>
    <t>1160853839165231104</t>
  </si>
  <si>
    <t>531795675990994944</t>
  </si>
  <si>
    <t>1160859059756703744</t>
  </si>
  <si>
    <t>1160870257336016896</t>
  </si>
  <si>
    <t>1160870438651801601</t>
  </si>
  <si>
    <t>1160895455556976641</t>
  </si>
  <si>
    <t>1160916936773033984</t>
  </si>
  <si>
    <t>1160926100123525120</t>
  </si>
  <si>
    <t>1160928179109994496</t>
  </si>
  <si>
    <t>1160930211233509376</t>
  </si>
  <si>
    <t>1160935368595845120</t>
  </si>
  <si>
    <t>1160937292568989696</t>
  </si>
  <si>
    <t>1160941726246137860</t>
  </si>
  <si>
    <t>1160916360131743745</t>
  </si>
  <si>
    <t>1160947532966617089</t>
  </si>
  <si>
    <t>1160948632054620162</t>
  </si>
  <si>
    <t>1160948738568986624</t>
  </si>
  <si>
    <t>1160948776154124288</t>
  </si>
  <si>
    <t>1160948464857112576</t>
  </si>
  <si>
    <t>1160950497563545600</t>
  </si>
  <si>
    <t>1160953982531059712</t>
  </si>
  <si>
    <t>1160958076029198336</t>
  </si>
  <si>
    <t>1160966849049141249</t>
  </si>
  <si>
    <t>1160976882382364673</t>
  </si>
  <si>
    <t>1160978981438599168</t>
  </si>
  <si>
    <t>1160984179187884032</t>
  </si>
  <si>
    <t>1160985927063343104</t>
  </si>
  <si>
    <t>1161012711477710848</t>
  </si>
  <si>
    <t>1161014692820803584</t>
  </si>
  <si>
    <t>1161018919748087812</t>
  </si>
  <si>
    <t>1156724980996030465</t>
  </si>
  <si>
    <t>1156747627339440128</t>
  </si>
  <si>
    <t>1156753927871877126</t>
  </si>
  <si>
    <t>1156771537623687168</t>
  </si>
  <si>
    <t>1156809285780877313</t>
  </si>
  <si>
    <t>1156850808543207424</t>
  </si>
  <si>
    <t>1156860874788937728</t>
  </si>
  <si>
    <t>1156901156167323650</t>
  </si>
  <si>
    <t>1156920104963203073</t>
  </si>
  <si>
    <t>1156921278873440258</t>
  </si>
  <si>
    <t>1156947710467039233</t>
  </si>
  <si>
    <t>1156970352377061378</t>
  </si>
  <si>
    <t>1156975381808857090</t>
  </si>
  <si>
    <t>1157026968308781056</t>
  </si>
  <si>
    <t>1157074784288743424</t>
  </si>
  <si>
    <t>1157106242940047361</t>
  </si>
  <si>
    <t>1157166641957892097</t>
  </si>
  <si>
    <t>1157169193323782144</t>
  </si>
  <si>
    <t>1157193063707684864</t>
  </si>
  <si>
    <t>1157288698477780993</t>
  </si>
  <si>
    <t>1157336509659471874</t>
  </si>
  <si>
    <t>1157574327019159553</t>
  </si>
  <si>
    <t>1157719031518027777</t>
  </si>
  <si>
    <t>1157722802922938368</t>
  </si>
  <si>
    <t>1157763068778168320</t>
  </si>
  <si>
    <t>1157819691680841733</t>
  </si>
  <si>
    <t>1157822214093320193</t>
  </si>
  <si>
    <t>1157872540045533184</t>
  </si>
  <si>
    <t>1157885124547153922</t>
  </si>
  <si>
    <t>1157891416095436801</t>
  </si>
  <si>
    <t>1158148107714158592</t>
  </si>
  <si>
    <t>1158168241879035904</t>
  </si>
  <si>
    <t>1158336849179480064</t>
  </si>
  <si>
    <t>1158411094333042689</t>
  </si>
  <si>
    <t>1158436257984405504</t>
  </si>
  <si>
    <t>1158455869257986051</t>
  </si>
  <si>
    <t>1158456051085299713</t>
  </si>
  <si>
    <t>1158458021187661824</t>
  </si>
  <si>
    <t>1158458456246038533</t>
  </si>
  <si>
    <t>1158458604183334916</t>
  </si>
  <si>
    <t>1158458826607202304</t>
  </si>
  <si>
    <t>1158459076147367944</t>
  </si>
  <si>
    <t>1158459265666994178</t>
  </si>
  <si>
    <t>1158507979056058371</t>
  </si>
  <si>
    <t>1158588510179344384</t>
  </si>
  <si>
    <t>1158604531367841792</t>
  </si>
  <si>
    <t>1158637593942269953</t>
  </si>
  <si>
    <t>1158655197197082627</t>
  </si>
  <si>
    <t>1158684145490567169</t>
  </si>
  <si>
    <t>1158690438381035520</t>
  </si>
  <si>
    <t>1158703015903322114</t>
  </si>
  <si>
    <t>1158755866373435392</t>
  </si>
  <si>
    <t>1158798650224599040</t>
  </si>
  <si>
    <t>1158836392954355720</t>
  </si>
  <si>
    <t>1158840168448757761</t>
  </si>
  <si>
    <t>1158842686151036928</t>
  </si>
  <si>
    <t>1158885467737264129</t>
  </si>
  <si>
    <t>1158922336889921536</t>
  </si>
  <si>
    <t>1158924471274737664</t>
  </si>
  <si>
    <t>1158974804596318208</t>
  </si>
  <si>
    <t>1158982354263793664</t>
  </si>
  <si>
    <t>1158988717043961856</t>
  </si>
  <si>
    <t>1159155999728705538</t>
  </si>
  <si>
    <t>1159206327828340740</t>
  </si>
  <si>
    <t>1159237824207605760</t>
  </si>
  <si>
    <t>1159240303313903619</t>
  </si>
  <si>
    <t>1159262953704701957</t>
  </si>
  <si>
    <t>1159315799930224640</t>
  </si>
  <si>
    <t>1159318317871632384</t>
  </si>
  <si>
    <t>1159368647883788289</t>
  </si>
  <si>
    <t>1159456730767679490</t>
  </si>
  <si>
    <t>1159459252127305728</t>
  </si>
  <si>
    <t>1159476880405389312</t>
  </si>
  <si>
    <t>1159546069518303232</t>
  </si>
  <si>
    <t>1159580040797069313</t>
  </si>
  <si>
    <t>1159692080593166336</t>
  </si>
  <si>
    <t>1161018268708159488</t>
  </si>
  <si>
    <t>1156764698492186624</t>
  </si>
  <si>
    <t>1156779797420396545</t>
  </si>
  <si>
    <t>1156817562010886144</t>
  </si>
  <si>
    <t>1156870389626265600</t>
  </si>
  <si>
    <t>1157172381388922881</t>
  </si>
  <si>
    <t>1157179930960154624</t>
  </si>
  <si>
    <t>1157293178300588032</t>
  </si>
  <si>
    <t>1157723533671325696</t>
  </si>
  <si>
    <t>1157731064980357120</t>
  </si>
  <si>
    <t>1157829211069059072</t>
  </si>
  <si>
    <t>1157829225283543040</t>
  </si>
  <si>
    <t>1158153865788895239</t>
  </si>
  <si>
    <t>1158176498043510787</t>
  </si>
  <si>
    <t>1158342606293741575</t>
  </si>
  <si>
    <t>1158516238500454402</t>
  </si>
  <si>
    <t>1158644581283586049</t>
  </si>
  <si>
    <t>1158689893427634177</t>
  </si>
  <si>
    <t>1158697451492171776</t>
  </si>
  <si>
    <t>1158712538844020736</t>
  </si>
  <si>
    <t>1158757844998598656</t>
  </si>
  <si>
    <t>1158803138658406401</t>
  </si>
  <si>
    <t>1158848425754058757</t>
  </si>
  <si>
    <t>1158848436789305347</t>
  </si>
  <si>
    <t>1158893723293540352</t>
  </si>
  <si>
    <t>1158931473883377664</t>
  </si>
  <si>
    <t>1158931488248872960</t>
  </si>
  <si>
    <t>1158984326819848192</t>
  </si>
  <si>
    <t>1158999420253462528</t>
  </si>
  <si>
    <t>1159248572589780992</t>
  </si>
  <si>
    <t>1159271224746356744</t>
  </si>
  <si>
    <t>1159324068665069569</t>
  </si>
  <si>
    <t>1159376920850640896</t>
  </si>
  <si>
    <t>1159482612920016897</t>
  </si>
  <si>
    <t>1159550557633306629</t>
  </si>
  <si>
    <t>1159588300438609922</t>
  </si>
  <si>
    <t>1159694010082091009</t>
  </si>
  <si>
    <t>1161022760111484928</t>
  </si>
  <si>
    <t>1161023375474679808</t>
  </si>
  <si>
    <t>1161028958290436102</t>
  </si>
  <si>
    <t>1161030079390134278</t>
  </si>
  <si>
    <t>1161038415363825664</t>
  </si>
  <si>
    <t>1160249703365300224</t>
  </si>
  <si>
    <t>1160613097716895745</t>
  </si>
  <si>
    <t>1161048959722446850</t>
  </si>
  <si>
    <t>1161052197087535104</t>
  </si>
  <si>
    <t>1161062236640690176</t>
  </si>
  <si>
    <t>1161062963064844289</t>
  </si>
  <si>
    <t>1161083185276411904</t>
  </si>
  <si>
    <t>1161083389052518405</t>
  </si>
  <si>
    <t>1161086845851242497</t>
  </si>
  <si>
    <t>1161116942977130496</t>
  </si>
  <si>
    <t>1161121267501740034</t>
  </si>
  <si>
    <t>1161145294060511238</t>
  </si>
  <si>
    <t>1155732329773633539</t>
  </si>
  <si>
    <t>1158331612129636353</t>
  </si>
  <si>
    <t>1161150796848881664</t>
  </si>
  <si>
    <t>1161161445918351360</t>
  </si>
  <si>
    <t>1161150802632880128</t>
  </si>
  <si>
    <t>1161165758602326016</t>
  </si>
  <si>
    <t>1158905513192697857</t>
  </si>
  <si>
    <t>1159086645330751490</t>
  </si>
  <si>
    <t>1161090287881637888</t>
  </si>
  <si>
    <t>1161182889909923840</t>
  </si>
  <si>
    <t>1159134686171545601</t>
  </si>
  <si>
    <t>1159368969469550592</t>
  </si>
  <si>
    <t>1161242643944366080</t>
  </si>
  <si>
    <t>1161251155864883200</t>
  </si>
  <si>
    <t>1161263212467249153</t>
  </si>
  <si>
    <t>1161269507291328512</t>
  </si>
  <si>
    <t>1161272379512745984</t>
  </si>
  <si>
    <t>133085817823432705</t>
  </si>
  <si>
    <t>1161294752832086016</t>
  </si>
  <si>
    <t>1160579769098014721</t>
  </si>
  <si>
    <t>1161303943718277120</t>
  </si>
  <si>
    <t>1161318082754703360</t>
  </si>
  <si>
    <t>1161325116963377152</t>
  </si>
  <si>
    <t>1066424141149085696</t>
  </si>
  <si>
    <t>1161359109519826945</t>
  </si>
  <si>
    <t>1156648388621938688</t>
  </si>
  <si>
    <t>1157010801741520898</t>
  </si>
  <si>
    <t>1157373186922688523</t>
  </si>
  <si>
    <t>1157735569117650944</t>
  </si>
  <si>
    <t>1158097801160658945</t>
  </si>
  <si>
    <t>1158460251307462660</t>
  </si>
  <si>
    <t>1158822709352116224</t>
  </si>
  <si>
    <t>1159185074476204034</t>
  </si>
  <si>
    <t>1159547455236694018</t>
  </si>
  <si>
    <t>1159909874689593345</t>
  </si>
  <si>
    <t>1160272202727677952</t>
  </si>
  <si>
    <t>1160634523362758657</t>
  </si>
  <si>
    <t>1160996965745864705</t>
  </si>
  <si>
    <t>1161359274859204608</t>
  </si>
  <si>
    <t>1161389910487703554</t>
  </si>
  <si>
    <t>1161404168046878721</t>
  </si>
  <si>
    <t>1161412321064955905</t>
  </si>
  <si>
    <t>1154203878767902724</t>
  </si>
  <si>
    <t>1157315794449195009</t>
  </si>
  <si>
    <t>1158490911573192709</t>
  </si>
  <si>
    <t>1158749526414548992</t>
  </si>
  <si>
    <t>1158758067221213184</t>
  </si>
  <si>
    <t>1159509000356081665</t>
  </si>
  <si>
    <t>1159780860628832256</t>
  </si>
  <si>
    <t>1160419413738213377</t>
  </si>
  <si>
    <t>1160583193038336000</t>
  </si>
  <si>
    <t>875929436603940864</t>
  </si>
  <si>
    <t>2192533356</t>
  </si>
  <si>
    <t/>
  </si>
  <si>
    <t>74974943</t>
  </si>
  <si>
    <t>3544755562</t>
  </si>
  <si>
    <t>140113862</t>
  </si>
  <si>
    <t>991043283534139392</t>
  </si>
  <si>
    <t>29235865</t>
  </si>
  <si>
    <t>2436019424</t>
  </si>
  <si>
    <t>1205851802</t>
  </si>
  <si>
    <t>14525652</t>
  </si>
  <si>
    <t>2913024984</t>
  </si>
  <si>
    <t>36292202</t>
  </si>
  <si>
    <t>2355358625</t>
  </si>
  <si>
    <t>2773033158</t>
  </si>
  <si>
    <t>en</t>
  </si>
  <si>
    <t>pt</t>
  </si>
  <si>
    <t>und</t>
  </si>
  <si>
    <t>es</t>
  </si>
  <si>
    <t>de</t>
  </si>
  <si>
    <t>nl</t>
  </si>
  <si>
    <t>fr</t>
  </si>
  <si>
    <t>eu</t>
  </si>
  <si>
    <t>no</t>
  </si>
  <si>
    <t>1157226379076952064</t>
  </si>
  <si>
    <t>1157588710915039233</t>
  </si>
  <si>
    <t>1158222717834817536</t>
  </si>
  <si>
    <t>1158828320139743236</t>
  </si>
  <si>
    <t>1159539964830502912</t>
  </si>
  <si>
    <t>1160974016565395462</t>
  </si>
  <si>
    <t>Twitter for Android</t>
  </si>
  <si>
    <t>Twitter for iPhone</t>
  </si>
  <si>
    <t>Hootsuite Inc.</t>
  </si>
  <si>
    <t>Twitter Web Client</t>
  </si>
  <si>
    <t>Twitter Web App</t>
  </si>
  <si>
    <t>NoSQLDigest</t>
  </si>
  <si>
    <t>Instagram</t>
  </si>
  <si>
    <t>Fenix 2</t>
  </si>
  <si>
    <t>XtremeFlyers</t>
  </si>
  <si>
    <t>SmartFavRTBot</t>
  </si>
  <si>
    <t>IFTTT</t>
  </si>
  <si>
    <t>PDTP TweetFavy</t>
  </si>
  <si>
    <t>jigajoga</t>
  </si>
  <si>
    <t>Indie Booster</t>
  </si>
  <si>
    <t>Abbie's Research</t>
  </si>
  <si>
    <t>Twuffer</t>
  </si>
  <si>
    <t>Facelift Cloud</t>
  </si>
  <si>
    <t>Planable</t>
  </si>
  <si>
    <t>HyraXRun</t>
  </si>
  <si>
    <t>Game Development shares</t>
  </si>
  <si>
    <t>Twitter for iPad</t>
  </si>
  <si>
    <t>INGARE</t>
  </si>
  <si>
    <t>Indie Dev Goodness</t>
  </si>
  <si>
    <t>Sprout Social</t>
  </si>
  <si>
    <t>saltydogsbotretweets</t>
  </si>
  <si>
    <t>IndieDevSharer</t>
  </si>
  <si>
    <t>PqA</t>
  </si>
  <si>
    <t>Bot Libre!</t>
  </si>
  <si>
    <t>JackyiOS</t>
  </si>
  <si>
    <t>LinkedIn</t>
  </si>
  <si>
    <t>AcrediteCoOldTweets</t>
  </si>
  <si>
    <t>Twitter Media Studio</t>
  </si>
  <si>
    <t>TwitchLichBot</t>
  </si>
  <si>
    <t>TweetDeck</t>
  </si>
  <si>
    <t>Twitter for BlackBerry®</t>
  </si>
  <si>
    <t>Grabyo</t>
  </si>
  <si>
    <t>Buffer</t>
  </si>
  <si>
    <t>RFD monitor backup 2</t>
  </si>
  <si>
    <t>Gravity Forever</t>
  </si>
  <si>
    <t>RVTbuzzB</t>
  </si>
  <si>
    <t>Retweet</t>
  </si>
  <si>
    <t>173.180651,-42.565431 
174.06338,-42.565431 
174.06338,-41.907383 
173.180651,-41.907383</t>
  </si>
  <si>
    <t>-122.156161,37.810854 
-122.091283,37.810854 
-122.091283,37.87575 
-122.156161,37.87575</t>
  </si>
  <si>
    <t>-60.781306,-33.033993 
-60.6135057,-33.033993 
-60.6135057,-32.8692378 
-60.781306,-32.8692378</t>
  </si>
  <si>
    <t>-81.834561,42.134397 
-81.249833,42.134397 
-81.249833,42.702415 
-81.834561,42.702415</t>
  </si>
  <si>
    <t>-106.645646,25.837092 
-93.508131,25.837092 
-93.508131,36.500695 
-106.645646,36.500695</t>
  </si>
  <si>
    <t>-109.060257,36.992427 
-102.041524,36.992427 
-102.041524,41.003445 
-109.060257,41.003445</t>
  </si>
  <si>
    <t>New Zealand</t>
  </si>
  <si>
    <t>United States</t>
  </si>
  <si>
    <t>Argentina</t>
  </si>
  <si>
    <t>Canada</t>
  </si>
  <si>
    <t>NZ</t>
  </si>
  <si>
    <t>US</t>
  </si>
  <si>
    <t>AR</t>
  </si>
  <si>
    <t>CA</t>
  </si>
  <si>
    <t>Kaikoura District, New Zealand</t>
  </si>
  <si>
    <t>Moraga, CA</t>
  </si>
  <si>
    <t>Rosario, Argentina</t>
  </si>
  <si>
    <t>West Elgin, Ontario</t>
  </si>
  <si>
    <t>Texas, USA</t>
  </si>
  <si>
    <t>Colorado, USA</t>
  </si>
  <si>
    <t>01aec4dd0386f35d</t>
  </si>
  <si>
    <t>a3d48e0ce0736723</t>
  </si>
  <si>
    <t>0079bbc151fa56d2</t>
  </si>
  <si>
    <t>4eab1c58d3cc678e</t>
  </si>
  <si>
    <t>e0060cda70f5f341</t>
  </si>
  <si>
    <t>e21c8e4914eef2b3</t>
  </si>
  <si>
    <t>Kaikoura District</t>
  </si>
  <si>
    <t>Moraga</t>
  </si>
  <si>
    <t>Rosario</t>
  </si>
  <si>
    <t>West Elgin</t>
  </si>
  <si>
    <t>Texas</t>
  </si>
  <si>
    <t>Colorado</t>
  </si>
  <si>
    <t>city</t>
  </si>
  <si>
    <t>admin</t>
  </si>
  <si>
    <t>https://api.twitter.com/1.1/geo/id/01aec4dd0386f35d.json</t>
  </si>
  <si>
    <t>https://api.twitter.com/1.1/geo/id/a3d48e0ce0736723.json</t>
  </si>
  <si>
    <t>https://api.twitter.com/1.1/geo/id/0079bbc151fa56d2.json</t>
  </si>
  <si>
    <t>https://api.twitter.com/1.1/geo/id/4eab1c58d3cc678e.json</t>
  </si>
  <si>
    <t>https://api.twitter.com/1.1/geo/id/e0060cda70f5f341.json</t>
  </si>
  <si>
    <t>https://api.twitter.com/1.1/geo/id/e21c8e4914eef2b3.json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</si>
  <si>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</si>
  <si>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</si>
  <si>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</si>
  <si>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</si>
  <si>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</si>
  <si>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</si>
  <si>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</si>
  <si>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</si>
  <si>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</si>
  <si>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</si>
  <si>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</si>
  <si>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</si>
  <si>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</si>
  <si>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</si>
  <si>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</si>
  <si>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</si>
  <si>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</si>
  <si>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</si>
  <si>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</si>
  <si>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</si>
  <si>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</si>
  <si>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Michael Hofman</t>
  </si>
  <si>
    <t>Declan Murphy</t>
  </si>
  <si>
    <t>Arun Azad</t>
  </si>
  <si>
    <t>Peter Mac Cancer Centre</t>
  </si>
  <si>
    <t>Peter Mac GU Oncology</t>
  </si>
  <si>
    <t>Luke Campbell</t>
  </si>
  <si>
    <t>Gordon Ramsay</t>
  </si>
  <si>
    <t>Gino D'Acampo</t>
  </si>
  <si>
    <t>Khushrow Buhariwala</t>
  </si>
  <si>
    <t>Predrag Vuckovic</t>
  </si>
  <si>
    <t>The Distinguished Gentleman's Ride</t>
  </si>
  <si>
    <t>Radleys</t>
  </si>
  <si>
    <t>The Hairy Handlebars</t>
  </si>
  <si>
    <t>Movember UK</t>
  </si>
  <si>
    <t>Ollie Martin SU</t>
  </si>
  <si>
    <t>Daniel  Pereira</t>
  </si>
  <si>
    <t>Oracle DBA Courses</t>
  </si>
  <si>
    <t>NoSQL</t>
  </si>
  <si>
    <t>ASTRO Gaming UK</t>
  </si>
  <si>
    <t>Gideon Boadi</t>
  </si>
  <si>
    <t>Daniela López</t>
  </si>
  <si>
    <t>DinfoMall.com™ Great Deals</t>
  </si>
  <si>
    <t>Tony Walters</t>
  </si>
  <si>
    <t>Recep Çetin</t>
  </si>
  <si>
    <t>Movember Calgary</t>
  </si>
  <si>
    <t>Cameron Briggs</t>
  </si>
  <si>
    <t>Movember Australia</t>
  </si>
  <si>
    <t>Ollie Hampton</t>
  </si>
  <si>
    <t>Alfredo Miranda</t>
  </si>
  <si>
    <t>Mario Almeida</t>
  </si>
  <si>
    <t>Adam Henrique</t>
  </si>
  <si>
    <t>Movember USA</t>
  </si>
  <si>
    <t>Lee Davis</t>
  </si>
  <si>
    <t>M. Boucher</t>
  </si>
  <si>
    <t>Flying Dog Brewery</t>
  </si>
  <si>
    <t>Shinesty</t>
  </si>
  <si>
    <t>Nate Symonds</t>
  </si>
  <si>
    <t>Warren Daly</t>
  </si>
  <si>
    <t>Ebauche</t>
  </si>
  <si>
    <t>Life &amp; Engines</t>
  </si>
  <si>
    <t>Cornbr3ad</t>
  </si>
  <si>
    <t>-III-----III-</t>
  </si>
  <si>
    <t>brent</t>
  </si>
  <si>
    <t>A.Z. Davis</t>
  </si>
  <si>
    <t>Vann Apragal</t>
  </si>
  <si>
    <t>The droïds _xD83E__xDD9D_</t>
  </si>
  <si>
    <t>Amanda (I love Meggie &amp; Kathy)</t>
  </si>
  <si>
    <t>I Should Coco</t>
  </si>
  <si>
    <t>PerfectDayToPlay</t>
  </si>
  <si>
    <t>Moustache Miler</t>
  </si>
  <si>
    <t>GIVEAWAYS</t>
  </si>
  <si>
    <t>IndieBooster</t>
  </si>
  <si>
    <t>Abigail Robinson</t>
  </si>
  <si>
    <t>Joaquín L. Bravín</t>
  </si>
  <si>
    <t>Cheshire Archives</t>
  </si>
  <si>
    <t>Corbridge Cricket Club Quoits</t>
  </si>
  <si>
    <t>Tshepo Dominic M</t>
  </si>
  <si>
    <t>uncle DEEN</t>
  </si>
  <si>
    <t>Chemical Sister_xD83D__xDD25__xD83D__xDD2B_</t>
  </si>
  <si>
    <t>Neil Castle</t>
  </si>
  <si>
    <t>Janie</t>
  </si>
  <si>
    <t>スカノマ</t>
  </si>
  <si>
    <t>Triumph Motorcycles</t>
  </si>
  <si>
    <t>Sam Bendall</t>
  </si>
  <si>
    <t>LI_Travel</t>
  </si>
  <si>
    <t>Marcello</t>
  </si>
  <si>
    <t>Philips aktuell</t>
  </si>
  <si>
    <t>Simon Krätschmer</t>
  </si>
  <si>
    <t>Ann Dente</t>
  </si>
  <si>
    <t>Tom _xD83C__xDDE7__xD83C__xDDEA_</t>
  </si>
  <si>
    <t>nienke</t>
  </si>
  <si>
    <t>Bikram Adhikari</t>
  </si>
  <si>
    <t>Sean Pchajek</t>
  </si>
  <si>
    <t>Doreen</t>
  </si>
  <si>
    <t>_xD83D__xDCA9_ Patrick CD Hébert Jr.</t>
  </si>
  <si>
    <t>Project Hyrax (Horror Text Adventure)</t>
  </si>
  <si>
    <t>Game Android News</t>
  </si>
  <si>
    <t>The Traveller's Rest</t>
  </si>
  <si>
    <t>Chief♠️DeadRockers♠️</t>
  </si>
  <si>
    <t>INGARE _xD83C__xDFAE_</t>
  </si>
  <si>
    <t>Clin Crocke</t>
  </si>
  <si>
    <t>Dan Leavy</t>
  </si>
  <si>
    <t>Liath Restaurant</t>
  </si>
  <si>
    <t>Indie Dev Retweets</t>
  </si>
  <si>
    <t>Eric Gaffen</t>
  </si>
  <si>
    <t>Kim Shubow Burd</t>
  </si>
  <si>
    <t>APCCC19</t>
  </si>
  <si>
    <t>ThePhoenixExperience</t>
  </si>
  <si>
    <t>Saltydogsbot</t>
  </si>
  <si>
    <t>Bolsonaro Opressor Ano 1 DPDVDC</t>
  </si>
  <si>
    <t>Indie Game Sharer</t>
  </si>
  <si>
    <t>Félⓘx Eroles Ⓐ</t>
  </si>
  <si>
    <t>David Bucannan</t>
  </si>
  <si>
    <t>pengANGGURan</t>
  </si>
  <si>
    <t>JARHEADMARINE1</t>
  </si>
  <si>
    <t>i heart the offy</t>
  </si>
  <si>
    <t>Jody VandenBurg</t>
  </si>
  <si>
    <t>Talking Pulp</t>
  </si>
  <si>
    <t>WordPress.com</t>
  </si>
  <si>
    <t>SV Law</t>
  </si>
  <si>
    <t>Cutten Fields</t>
  </si>
  <si>
    <t>Tor#11-1979</t>
  </si>
  <si>
    <t>Sascha Pallenberg</t>
  </si>
  <si>
    <t>Project Hyrax for Mobile Devices</t>
  </si>
  <si>
    <t>Bob Flood</t>
  </si>
  <si>
    <t>MySwimPro</t>
  </si>
  <si>
    <t>ZeldaDoodleDesigns</t>
  </si>
  <si>
    <t>Ashlie.s.christie</t>
  </si>
  <si>
    <t>David Leggio</t>
  </si>
  <si>
    <t>Jujueisblumme</t>
  </si>
  <si>
    <t>George Chiesa</t>
  </si>
  <si>
    <t>Acredite.Co</t>
  </si>
  <si>
    <t>Marc Bradley</t>
  </si>
  <si>
    <t>Oshikorosu</t>
  </si>
  <si>
    <t>Michel Lutz</t>
  </si>
  <si>
    <t>Oracle France</t>
  </si>
  <si>
    <t>Stu Lloyd</t>
  </si>
  <si>
    <t>DJ Hibrahim</t>
  </si>
  <si>
    <t>The Safety Man</t>
  </si>
  <si>
    <t>My_INFAMOUS_Life</t>
  </si>
  <si>
    <t>Anthony Donnelly</t>
  </si>
  <si>
    <t>Saving Music LIVE</t>
  </si>
  <si>
    <t>Astrobot314</t>
  </si>
  <si>
    <t>Roland</t>
  </si>
  <si>
    <t>Richii</t>
  </si>
  <si>
    <t>Elvin K. Box MCIOB MBA(Open)</t>
  </si>
  <si>
    <t>Tony Collier BEM</t>
  </si>
  <si>
    <t>andrew picken</t>
  </si>
  <si>
    <t>TeamIncrediMO</t>
  </si>
  <si>
    <t>Cate_xD83C__xDDE8__xD83C__xDDE6__xD83C__xDFA8_❤️_xD83D__xDC99_⚾️_xD83D__xDC99_</t>
  </si>
  <si>
    <t>Beau’s Brewery</t>
  </si>
  <si>
    <t>Emily Bones</t>
  </si>
  <si>
    <t>Greg Ballesty</t>
  </si>
  <si>
    <t>Qantas Wallabies</t>
  </si>
  <si>
    <t>Sanjeev Bandi</t>
  </si>
  <si>
    <t>Rob Riggle's Ski Master Academy</t>
  </si>
  <si>
    <t>Sony Crackle</t>
  </si>
  <si>
    <t>Skateboard123458</t>
  </si>
  <si>
    <t>The Twitch Lich</t>
  </si>
  <si>
    <t>Randomized</t>
  </si>
  <si>
    <t>SparkySynth</t>
  </si>
  <si>
    <t>Stephen Radzik</t>
  </si>
  <si>
    <t>Joe Cavanaugh</t>
  </si>
  <si>
    <t>Chico</t>
  </si>
  <si>
    <t>TrisClaxton</t>
  </si>
  <si>
    <t>Steve</t>
  </si>
  <si>
    <t>Natteramn</t>
  </si>
  <si>
    <t>Nicolas Perle</t>
  </si>
  <si>
    <t>Marina  Lamas</t>
  </si>
  <si>
    <t>Avril Lavigne</t>
  </si>
  <si>
    <t>Brody Jenner</t>
  </si>
  <si>
    <t>рАਹомį _xD83D__xDEB4__xD83C__xDFFD_‍♂️</t>
  </si>
  <si>
    <t>Bernhard Kerres</t>
  </si>
  <si>
    <t>IHadCancer</t>
  </si>
  <si>
    <t>Marianne Schroeder</t>
  </si>
  <si>
    <t>Lome</t>
  </si>
  <si>
    <t>#Uyajola99?_xD83D__xDC40__xD83D__xDD1E_</t>
  </si>
  <si>
    <t>ale</t>
  </si>
  <si>
    <t>danny</t>
  </si>
  <si>
    <t>thiago</t>
  </si>
  <si>
    <t>Biima Fellani Poetra</t>
  </si>
  <si>
    <t>ERIC _xD83E__xDD8B__xD83D__xDC97_</t>
  </si>
  <si>
    <t>Avril Lavigne Colombia - Latest ✨</t>
  </si>
  <si>
    <t>Gran Sie Lavigne</t>
  </si>
  <si>
    <t>Crush</t>
  </si>
  <si>
    <t>dead</t>
  </si>
  <si>
    <t>jeydee</t>
  </si>
  <si>
    <t>Drive Vauxhall</t>
  </si>
  <si>
    <t>Philip Grove _xD83C__xDFF4__xDB40__xDC67__xDB40__xDC62__xDB40__xDC77__xDB40__xDC6C__xDB40__xDC73__xDB40__xDC7F__xD83C__xDDEE__xD83C__xDDF9__xD83C__xDFCD_☢_xD83D__xDE1C__xD83C__xDF7B_</t>
  </si>
  <si>
    <t>Trevor parsons</t>
  </si>
  <si>
    <t>Paul Sinha</t>
  </si>
  <si>
    <t>The Chase</t>
  </si>
  <si>
    <t>ITV</t>
  </si>
  <si>
    <t>Jennifer Agu_xD83C__xDDEC__xD83C__xDDE7__xD83C__xDDF3__xD83C__xDDEC_</t>
  </si>
  <si>
    <t>Alex_xD83C__xDFF4_</t>
  </si>
  <si>
    <t>Schoenfelder</t>
  </si>
  <si>
    <t>Greg Howard</t>
  </si>
  <si>
    <t>Dumb Blonde</t>
  </si>
  <si>
    <t>Sam</t>
  </si>
  <si>
    <t>JRD™</t>
  </si>
  <si>
    <t>_xD83E__xDD40_ _xD835__xDD97_ _xD835__xDD8E_ _xD835__xDD8A_ _xD835__xDD90_ _xD835__xDD8A_ - _xD835__xDD92_ _xD835__xDD86_ _xD835__xDD97_ _xD835__xDD8E_ _xD835__xDD8A_ _xD83E__xDD40_</t>
  </si>
  <si>
    <t>Webinart</t>
  </si>
  <si>
    <t>Cara Rose Petit</t>
  </si>
  <si>
    <t>matheus</t>
  </si>
  <si>
    <t>withtheshit</t>
  </si>
  <si>
    <t>Carol above water _xD83C__xDF0A_</t>
  </si>
  <si>
    <t>divine</t>
  </si>
  <si>
    <t>Mom and Newborn</t>
  </si>
  <si>
    <t>Camilo Murillo</t>
  </si>
  <si>
    <t>LBS</t>
  </si>
  <si>
    <t>Avril Lavigne Egypt</t>
  </si>
  <si>
    <t>Roox</t>
  </si>
  <si>
    <t>maxlxl</t>
  </si>
  <si>
    <t>sk8erboi _xD83D__xDC4A_</t>
  </si>
  <si>
    <t>sebbas_tv</t>
  </si>
  <si>
    <t>AVRIL NEWS</t>
  </si>
  <si>
    <t>marimas✨</t>
  </si>
  <si>
    <t>Joseph Asoy II _xD83D__xDC95_</t>
  </si>
  <si>
    <t>douglas</t>
  </si>
  <si>
    <t>NeL Iglesias</t>
  </si>
  <si>
    <t>Daniel Cáceres.</t>
  </si>
  <si>
    <t>ENZO BERNI</t>
  </si>
  <si>
    <t>Pipeburn</t>
  </si>
  <si>
    <t>Bike EXIF</t>
  </si>
  <si>
    <t xml:space="preserve">Hedon </t>
  </si>
  <si>
    <t>Ducati VIP Club</t>
  </si>
  <si>
    <t>MotoGP™ _xD83C__xDDE6__xD83C__xDDF9_</t>
  </si>
  <si>
    <t>Danilo Petrucci</t>
  </si>
  <si>
    <t>RVTbuzz</t>
  </si>
  <si>
    <t>Claudia Fell In Love With The Devil</t>
  </si>
  <si>
    <t>_xD83D__xDC83__xD83D__xDC83__xD83D__xDC83__xD83D__xDC83_</t>
  </si>
  <si>
    <t>chuck</t>
  </si>
  <si>
    <t>ポール リード</t>
  </si>
  <si>
    <t>Jadd Lavigne</t>
  </si>
  <si>
    <t>HEAD ABOVE WATER</t>
  </si>
  <si>
    <t>Kirsten Carlile</t>
  </si>
  <si>
    <t>McKenzie's Boxing</t>
  </si>
  <si>
    <t>Evs</t>
  </si>
  <si>
    <t>Fred Sirieix</t>
  </si>
  <si>
    <t>Ingenieros Militares</t>
  </si>
  <si>
    <t>Javier Echeverry</t>
  </si>
  <si>
    <t>Brooksie</t>
  </si>
  <si>
    <t>Alexander French</t>
  </si>
  <si>
    <t>adam atkinson</t>
  </si>
  <si>
    <t>Andy Walton</t>
  </si>
  <si>
    <t>StPetersBethnalGreen</t>
  </si>
  <si>
    <t>theCUBE365</t>
  </si>
  <si>
    <t>theCUBE</t>
  </si>
  <si>
    <t>Jeff Frick</t>
  </si>
  <si>
    <t>Byron Hill</t>
  </si>
  <si>
    <t>Improving patient outcomes with truely personalised medicine: PET scanning, ☢️
theranostics &amp; phase 1 - 3 clinical trials. Nuclear medicine physician_xD83C__xDDE6__xD83C__xDDFA_</t>
  </si>
  <si>
    <t>Urologist and Director of GU Oncology, Peter MacCallum Cancer Centre | Professor, University of Melbourne |Associate Editor BJUI. Views my own. RT = endorsement</t>
  </si>
  <si>
    <t>GU Med Onc, A/Prof at Peter Mac &amp; UoM, ANZUP Translational Chair, Co-Lead Movember/Cancer Aust Upfront PSMA Alliance</t>
  </si>
  <si>
    <t>Peter Mac is an integrated cancer research, treatment and education centre. A place where normal days are extraordinary – as are the people we care for.</t>
  </si>
  <si>
    <t>Multidisciplinary team | Urology | Medical Oncology | Radiation Oncology | Nuclear Medicine | Nursing &amp; Allied Health
Based at Peter MacCallum Cancer Centre</t>
  </si>
  <si>
    <t>Dad to 3 fine sons _xD83D__xDC4A__xD83D__xDC4A__xD83D__xDC4A_ Showrunner/Exec Producer #GordonGinoandFred _xD83D__xDE48__xD83D__xDE49__xD83D__xDE4A_#AnIdiotAbroad _xD83E__xDD8D_#prostate #cancer warrior of @themontyarmy &amp; #Movember Ambassador</t>
  </si>
  <si>
    <t>Always near food</t>
  </si>
  <si>
    <t>Official twitter page of Gino D'Acampo! _xD83C__xDDEE__xD83C__xDDF9_Visit Gino D’Acampo - My Restaurant: @GinoRestaurants Co-owner of leading food importer, Bonta Italia: @BontaItalia</t>
  </si>
  <si>
    <t>The Distinguished Gentleman's Ride is a  charity ride held worldwide for owners of Cafe Racers, Trackers, Classics, Bobbers &amp; Modern Classics. 29 September 2019</t>
  </si>
  <si>
    <t>Innovative chemistry equipment for safer, cleaner, greener and more productive research. Style and substance. sales@radleys.co.uk</t>
  </si>
  <si>
    <t>We (George &amp; Ben) are cycling from London to Tokyo in 2019, fundraising for Movember and TIWF https://t.co/QUAwbKWpSE</t>
  </si>
  <si>
    <t>The Movember Foundation is the only charity tackling men’s health on a global scale, year round. We have one goal: to stop men dying too young.</t>
  </si>
  <si>
    <t>Student Activities Officer at @yorkunisu. Loving all societies, media, Give It A Go, RAG and volunteering! Get in touch: ActivitiesOfficer@yusu.org _xD83E__xDD19_</t>
  </si>
  <si>
    <t>I'm here just to burn my baby #DarkRenata / utt name with all my heart. ʔ. b # DarkRenata / utt you're my sweet angel; thanks for existing ☨</t>
  </si>
  <si>
    <t>Online Professional Courses for Oracle DBA</t>
  </si>
  <si>
    <t>NoSQL Digest of tweets.</t>
  </si>
  <si>
    <t>The ASTRO crew shares our favourite news about gaming products, lifestyle &amp; events. #ASTROfamily @ASTROStreams @AstroSupport</t>
  </si>
  <si>
    <t>EL DÍA MAS BONITO EL DÍA QUE YO NACÍ ❤❤</t>
  </si>
  <si>
    <t>We search the web to bring you the best deal. The posts may contain affiliate links. A small commission might generate if you purchase at no extra cost to you.</t>
  </si>
  <si>
    <t>UK based Photographer - I’ll share some work on here but it will mostly be tweets of the musings that rattle around in my head.....</t>
  </si>
  <si>
    <t>iyi insan</t>
  </si>
  <si>
    <t>The official Twitter account of the Calgary Movember Committee</t>
  </si>
  <si>
    <t>Business Analyst / MO Bro / Outdoors Enthusiast</t>
  </si>
  <si>
    <t>Just living life and making shit happen since first breath. Lusting - Traveling - Exploring - Adventures - Playing with Booze - Lampin</t>
  </si>
  <si>
    <t>Motociclista
------------------------------------------------------------
BMW motorrad/triumph/husqvarna/royal enfield/harley davidson/ducati/indian/moto guzzi.</t>
  </si>
  <si>
    <t>Official Twitter of Adam Henrique #14 Anaheim Ducks Instagram: @AdamHenrique</t>
  </si>
  <si>
    <t>British Army Veteran of 25 years, Outdoor enthusiast, Bushcraft amateur, Classic motorbikes, Fitness, Disaster response volunteer</t>
  </si>
  <si>
    <t>i do triathlons and stuff. @Lions fan for life, even if it kills me.
Rocking @justsaiyan_gear and @getphysiclo</t>
  </si>
  <si>
    <t>Craft beer crusaders and defenders of the First Amendment for over 25 years.</t>
  </si>
  <si>
    <t>Where babies come from. Shop Wearable Aphrodesiacs:</t>
  </si>
  <si>
    <t>Just want to make the world a better place #SymondsSays Follows and Retweets do not mean endorsement. Opinions are sarcastically my own _xD83D__xDC4D__xD83C__xDFFB_</t>
  </si>
  <si>
    <t>Tech consultant, systems architect, #tech4resilience, ICT4D, IoT, making tech work for business. Working with USAID FHI360 GIZ SCI CIMMYT. ALL views my own</t>
  </si>
  <si>
    <t>Hello. I'm a multidisciplinary artist. 
I own &amp; operate @invisibleagent records</t>
  </si>
  <si>
    <t>Ebauche (aka Alex Leonard) is an electronic music producer. Listen at https://t.co/DIvojysXO3 or https://t.co/iau49Y2GdP</t>
  </si>
  <si>
    <t>Making stuff happen, having adventures on 2 &amp; 4 wheels ... Every mile, every corner, every coffee. #lifestyle - Insta @lifeandengines [ other stuff @sbmktg ]</t>
  </si>
  <si>
    <t>Free and Premium Flyer Templates and Graphic Design Resources. Visit our site and start downloading !</t>
  </si>
  <si>
    <t>if I’m not remembered as a great father first, I’ve failed in life</t>
  </si>
  <si>
    <t>I am a smart bot focused on weightlifting, fitness, and motivation.</t>
  </si>
  <si>
    <t>I like soccer and beer full stop. #fuckcancer</t>
  </si>
  <si>
    <t>high-functioning depressive. robo-girl. soft and chaotic. she/her, 30-something</t>
  </si>
  <si>
    <t>New York city Photographer</t>
  </si>
  <si>
    <t>Cover photo: @lindablacker _xD83D__xDCF8_ Seoul is incredible ⚡ London is the dream _xD83C__xDF3B_ Subscribe to TTK below for good health</t>
  </si>
  <si>
    <t>Proving bookworms can fight fires and INTJs have a heart _xD83D__xDC69_‍_xD83D__xDE92__xD83E__xDD16_</t>
  </si>
  <si>
    <t>Lifestyle and Travel Blog. Healthy, Eco &amp; Sustainable family lifestyle. Kids-friendly hiking, travel &amp; fun activities _xD83E__xDD8E__xD83C__xDF0E_</t>
  </si>
  <si>
    <t>MOVING FOR MOVEMBER! 1-mile • 5km • Post-Race Party • November 24, 2018  #momiler</t>
  </si>
  <si>
    <t>I just love Giveaways. _xD83D__xDE0D_ God bless.</t>
  </si>
  <si>
    <t>I am a Bot/Human boosting random #gamedev tweets! Check out my creator at @nightsoundgames</t>
  </si>
  <si>
    <t>22 | Student | Events</t>
  </si>
  <si>
    <t>Diseñador</t>
  </si>
  <si>
    <t>Cheshire Archives &amp; Local Studies: where Cheshire's history lives. A shared service of Cheshire East and Cheshire West and Chester Councils.</t>
  </si>
  <si>
    <t>Recently joined the Allen Valley Quoits League
Corbridge have two teams and plenty of opportunities for locals to come and have a go</t>
  </si>
  <si>
    <t>Wat goes around comes around ™✌ 
♊gemini | Barcelona</t>
  </si>
  <si>
    <t>JesusAddict|| Social Activist|| Lab. Technologist|| Chemist|| Controversial Writer|| A mensch|| Advocate For humanity_xD83D__xDCAA_|| iPromote|| I shoot shots 4 Fun_xD83D__xDC98__xD83D__xDD25_</t>
  </si>
  <si>
    <t>_xD83D__xDC3B_</t>
  </si>
  <si>
    <t>日々是ぜ〜ぜ〜</t>
  </si>
  <si>
    <t>Welcome to the Global Official Twitter feed for Triumph Motorcycles bringing you Triumph news from across the globe #TriumphOfficial</t>
  </si>
  <si>
    <t>Moto and Auto Writer / Photographer / Whiskey Hunter --- My Views and Opinions are my own and forgive me for being crass.</t>
  </si>
  <si>
    <t>Einfach fürstlich! Es twittert das Team von Liechtenstein Marketing über die Ferien- und Freizeitdestination Fürstentum Liechtenstein</t>
  </si>
  <si>
    <t>Schläft schlecht</t>
  </si>
  <si>
    <t>Das offizielle deutschsprachige Twitterprofil von Philips Deutschland, Österreich, Schweiz. Impressum: https://t.co/w4VEapoPtH</t>
  </si>
  <si>
    <t>Muss man nicht kennen. Mag Medien. War früher bei #Giga. (Mit)Gründer #gameone, #GameTwo &amp; #RBTV. _xD83D__xDE18_ Hier nur meine kleine, naive Privatmeinung.</t>
  </si>
  <si>
    <t>Half gaar is close enough! Koken en zwanzen is mijn tegengif voor stressy dagen. #Twitterrusthuis. The boobs are just hiding a really big heart. _xD83D__xDC9E_</t>
  </si>
  <si>
    <t>Zot van _xD83C__xDD70_️. Leest wel eens tweets verkeerd. #Movember</t>
  </si>
  <si>
    <t>mijn superheldkracht is onzichtbaar zijn, voor elke kelner ter wereld in elk geval</t>
  </si>
  <si>
    <t>Engineer, Robots&amp;Society</t>
  </si>
  <si>
    <t>_xD83D__xDC39_</t>
  </si>
  <si>
    <t>_xD83D__xDCA9_DM _xD83E__xDD14_ #INTP.
#resist, #conservationist #centrist #reason 
#Arts, #Ethics, #Faith, #Humour, #Culture, #Sex, #Politics</t>
  </si>
  <si>
    <t>Project Hyrax: Beyond Time, a horror text adventure. Available on ANDROID and iOS. Featured as "Best App of the Week" on https://t.co/El5IW1d558</t>
  </si>
  <si>
    <t>Keeping you up to date with all the #Gamedev tweets you can handle. Part of Grander Scheme Creative, supporting indie creators everywhere!</t>
  </si>
  <si>
    <t>coming soon to the Nicola Valley, BC</t>
  </si>
  <si>
    <t>I'm a RocknRolla with a love of Cafe Racers, Bobbers, Harleys &amp; Ducatis. President of the @Dead_Rockers Work for @WatermanAspen1 Ex @131Commando Ex @24CdoRE</t>
  </si>
  <si>
    <t>Tweeting everything #gaming_xD83C__xDFAE_. Follow for the latest news in gaming. Providing #indie game developers better exposure. #followback | https://t.co/UOSVhZsfMI</t>
  </si>
  <si>
    <t>I'm just this Guy... you know? 
Living in Denver, loving life, and looking for what's next... Did you say Naked Bacon?</t>
  </si>
  <si>
    <t>Verandas bois for life #cornfed</t>
  </si>
  <si>
    <t>Small restaurant located in the seaside village of Blackrock, Co. Dublin. For reservations please visit our website.</t>
  </si>
  <si>
    <t>When you say #indiedev I say retweet! Check out my creator at @CJstudios!</t>
  </si>
  <si>
    <t>Talent Acquisition Leader @ERTGlobal; father to 3 crazy boys; fanatical Boston sports nut. #BostonTech, #digitalhealth Instagram: egaffen Opinions are my own</t>
  </si>
  <si>
    <t>Talent Acquisition Partner by day, Boston Mom by night.</t>
  </si>
  <si>
    <t>The next Advanced Prostate Cancer Consensus Conference (APCCC) will take place 29.-31. August 2019 in Basel, _xD83C__xDDE8__xD83C__xDDED_#APCCC19</t>
  </si>
  <si>
    <t>To #inspire people to #change their lives. I take busy professionals on #lifechanging experiences. #teambuilding #adventuretravel #teamdevelopment #motivation</t>
  </si>
  <si>
    <t>I'm a scurvy cur of a bot, retweeting all #indiedev and #gamedev tags. Follow me for retweets!</t>
  </si>
  <si>
    <t>SEM DM! ROAMING! De VEZ em QUANDO eu ENTRO em Modo "ROBÔ" #BOLSONARO2022</t>
  </si>
  <si>
    <t>IndieGameBot that retweets your content #gamedev.
Follow so we can share your video game content. _xD83D__xDE01__xD83D__xDD79_️</t>
  </si>
  <si>
    <t>Neuroeducación, Social Learning, uLearning . Profesor e investigador. Linuxero. Indignado.</t>
  </si>
  <si>
    <t>#Weight Loss. #Fitness. #Real Body Positivity. #Health&amp;Beauty</t>
  </si>
  <si>
    <t>*LEBIH SUKA MISUH DARIPADA SAMBAT*</t>
  </si>
  <si>
    <t>My favorite things. No politics allowed.</t>
  </si>
  <si>
    <t>a refreshing summery twist on the stale old pub crawl</t>
  </si>
  <si>
    <t>Director/Producer of @themalcolmfilm</t>
  </si>
  <si>
    <t>We cover film, comics and other stuff. We love superheroes, spaghetti westerns, kaiju, tokusatsu, film-noir and classic horror and sci-fi.</t>
  </si>
  <si>
    <t>News from http://t.co/Z3JOKIYzYa (that's the hosted version). Follow @WordPress for .org updates. Get support at: http://t.co/uAI0RPs8hM An @Automattic product.</t>
  </si>
  <si>
    <t>SV Law has a long and distinguished history of providing Ontario residents and businesses with high-quality, personal and professional legal services.</t>
  </si>
  <si>
    <t>Baseball - Motorsport - Simracing</t>
  </si>
  <si>
    <t>Former Techblogger who became the Head of Digital Transformation at Daimler AG. Views are my own. Always ;)</t>
  </si>
  <si>
    <t>Family, United, Volkswagen, Music, #movember Community ambassador</t>
  </si>
  <si>
    <t>Meet your new swim coach. _xD83D__xDCF2_ 
MySwimPro is the #1 training app for swimmers. Get the app on iPhone, Android, and most smart watches.</t>
  </si>
  <si>
    <t>Help make films. Photography. And designs for fun on the side. New to Twitter.</t>
  </si>
  <si>
    <t>Creative Business Mind with no axes to grind. Let's play life!</t>
  </si>
  <si>
    <t>Professional Hockey player- Olympian _xD83C__xDDFA__xD83C__xDDF8_-Summer Goalie Coach @leggiogoaltend, Clarkson 08</t>
  </si>
  <si>
    <t>i like EHC_xD83D__xDC2E__xD83C__xDFD2_and Play Volleyball
and Like Music _xD83C__xDFA7__xD83C__xDFB6__xD83C__xDFB6__xD83C__xDFB6_</t>
  </si>
  <si>
    <t>I make your stakeholders understand complexity, simply! Polymath w/ Sprezzatura, Speaker, Coach, Inventor, Journalist, Author, EP, Filmmaker. RT not endorsement</t>
  </si>
  <si>
    <t>Experiência em comunicação digital para você alavancar sua empresa na internet e fora dela! Vamos crescer juntos! #Blog #Site #Conteúdo #Ads #Mkt #eMkt #Social</t>
  </si>
  <si>
    <t>@Twitch affiliate; @BulldogsOHL fanatic; #cat whisperer; @Overwatch gamer and @TorontoDefiant fan in the Hammer.
Proud to be Canadian_xD83C__xDDE8__xD83C__xDDE6_</t>
  </si>
  <si>
    <t>PARTNERED Twitch &amp; YouTube Creator.  Canadian, Colourful Beard, Handsome Voice.  
Powered by @GFuelEnergy</t>
  </si>
  <si>
    <t>Group Data Officer @Total and research fellow @Limos / PhD, MBA / #DataScientist and #researcher since 2008 / Supporting @Total 's #data revolution since 2016</t>
  </si>
  <si>
    <t>Toute l'actu, les innovations et les initiatives d'Oracle en France _xD83D__xDE80_ #Cloud #Application #Autonomous #IaaS #PaaS #SaaS #Tech #TransfoNum</t>
  </si>
  <si>
    <t>#Storyteller / TEDx MC &amp; Speaker Coach/ Hothead. Massive love for motorcycle touring, world music and labradors. #creativity #innovation #storytelling #author</t>
  </si>
  <si>
    <t>Official Twitter of DJ Hibrahim</t>
  </si>
  <si>
    <t>Just a mild mannered Safety Advisor sharing some tweets._xD83D__xDC77_‍♀️_xD83D__xDC77_‍♂️_xD83D__xDEA7__xD83C__xDFD7_️</t>
  </si>
  <si>
    <t>He's the INFAMOUS RJK; BARTENDER to the rich and INFAMOUS!</t>
  </si>
  <si>
    <t>"What Orwell failed to predict is that we'd buy the cameras ourselves, and that our biggest fear would be that nobody was watching."  - @keithlowell</t>
  </si>
  <si>
    <t>Musicians team up on @Twitch to keep music alive in our schools &amp; hearts | Next Event: TBA! | Join us on Discord: https://t.co/Dgn7jpP6sc</t>
  </si>
  <si>
    <t>Space robot from outer space</t>
  </si>
  <si>
    <t>Citizen of Earth - GeoPolitics - PirateParty - Humanist - Gaming - Racing - OnlineCreators - Technology - Space - Environmentalist</t>
  </si>
  <si>
    <t>Musician, @Twitch and @Discord partner, Founder of @SavingMusicLIVE
                                                         business email: richiix27@gmail.com</t>
  </si>
  <si>
    <t>Chair @LondonCEClub Innovation Consultant; Executive Coach; Motivational Speaker; Ambassador @MovemberUK 1 of @TheMontyArmy #Movember #MenUnited #LifeWithCancer</t>
  </si>
  <si>
    <t>Diagnosed with incurable Prostate Cancer in May 2017. Now spending time raising awareness to prevent others from having to go through the same as me.</t>
  </si>
  <si>
    <t>Proud to be an ambassador for Golfshake. An average golfer who loves the game and its traditions.</t>
  </si>
  <si>
    <t>A group of Beer loving, Cancer Hating, Fuzzy Lipped, duck fat connoisseurs. Fighting the good fight to change Men's Health!!! #noMOexcuses</t>
  </si>
  <si>
    <t>painter, music lover, missing my Cherry Darling Mitten _xD83D__xDE14__xD83D__xDC08__xD83C__xDF52_ #Kikigrrrrl n #TimTim _xD83D__xDE2A__xD83D__xDC94_mother of @emilybones @AntiQueens #alopecia @bluejays _xD83D__xDC99__xD83C__xDDE8__xD83C__xDDE6_</t>
  </si>
  <si>
    <t>Family run. Employee owned. Organic.
Entreprise familiale. Employés propriétaires. Biologique.</t>
  </si>
  <si>
    <t>singer/strummer for @antiqueens</t>
  </si>
  <si>
    <t>Proud father, happy husband, former SG resident, ever hopeful Wallabies supporter and a Menefreghista at heart - look it up</t>
  </si>
  <si>
    <t>Official Home of the Qantas #Wallabies on Twitter.</t>
  </si>
  <si>
    <t>Devoted Father , Urologist, loves cooking, passionate about Men's Health and well being, Cricket Tragic and Car Enthusiast</t>
  </si>
  <si>
    <t>Rob Riggle's Ski Master Academy premieres August 23 free on @SonyCrackle. #RobRiggleSkiMaster</t>
  </si>
  <si>
    <t>Escape and recharge with Sony Crackle. Watch exclusive Originals, blockbuster movies and hit TV shows whenever, wherever. #SonyCrackle</t>
  </si>
  <si>
    <t>i stand up for people's rights and make america a better place and stop judging others and be who you are and being in fatherless homes is upsetting</t>
  </si>
  <si>
    <t>Keeping an eternal eye on streamers that deserve to be seen and recognized!</t>
  </si>
  <si>
    <t>Music, Music and more music! 2019 is my music year!</t>
  </si>
  <si>
    <t>Streamer. Keyboardist.</t>
  </si>
  <si>
    <t>Loves Christmas, Muppets, Voice Actors, Hand Drawn Animation, Sitcoms, Doctor Who, Arrowverse, Galavant, The Wiggles. muppetsstoogesfan1 on most other platforms</t>
  </si>
  <si>
    <t>*
  https://t.co/gCHdIHSENV  All of my favorite guitarists are assholes.</t>
  </si>
  <si>
    <t>Twitch Music enthusiast.  chico421</t>
  </si>
  <si>
    <t>I'm an aspiring musician &amp; singer/songwriter, also write poems, love gaming, photography &amp; a bit of a nerd/geek.
#MentalHealthAwareness #NeverGiveUp</t>
  </si>
  <si>
    <t>Geek | UAV Pilot | Gym freak | JAFA | Royal Enfield Rider</t>
  </si>
  <si>
    <t>Ingen relasjon til @ravnene,ikkje med i Tryg
Partipolitisk nøytral
Privat,ingen org
Spor av sarkasme og ironi
#Klem</t>
  </si>
  <si>
    <t>*Avdanket Robinson-deltaker fra 2011!     *A Notorious Gambler&amp;Arsenalfan from top to toe! Årets Stand-Up 2020!
snapchat: superklovn</t>
  </si>
  <si>
    <t>Rio de Janeiro/ Santos - Apaixonada por @avrillavigne e Sandy e Júnior ❤️</t>
  </si>
  <si>
    <t>New single 'Fly' supporting @SpecialOlympics available now: http://t.co/0DmpRKONGs</t>
  </si>
  <si>
    <t>BOOKINGS: Spencer.Sherman@caa.com 
MGR: bjennerbookings@gmail.com</t>
  </si>
  <si>
    <t>A knack for innovation.  A passion for classical music. Speaker | Consultant | Entrepreneur Founding Partner of @haydn_1791 and Founder of @hellostage</t>
  </si>
  <si>
    <t>It all begins with three words: You have cancer. https://t.co/a1NlAD5wuf is where you can go to talk about what that means -before, during &amp; after. #ihadcancer</t>
  </si>
  <si>
    <t>Retired from the rat race in the IT World. Sharing: #peace #environment #classicalmusic #opera #yoga #tennis #newMedia #smiles</t>
  </si>
  <si>
    <t>Come what may time and the hour runs through the roughest day</t>
  </si>
  <si>
    <t>#Uyajola99? _xD83D__xDD1E_☡
For Business PROMO, email:_xD83D__xDC49_ MduduziSdzivaSolutions@gmail.com or
Call: +27 73 134 7850_xD83D__xDCDE_.</t>
  </si>
  <si>
    <t>everyone say thank you avril lavigne</t>
  </si>
  <si>
    <t>¹⁸/⁰⁴/¹⁸ ♡</t>
  </si>
  <si>
    <t>#POP _xD83D__xDD25_♥️_xD83C__xDF08__xD83D__xDDA4_</t>
  </si>
  <si>
    <t>Find me on Instagram @biimafpoetra
_xD83D__xDCE9_ contact for bussiness biimafpoetra1@gmail.com</t>
  </si>
  <si>
    <t>#1 red stan</t>
  </si>
  <si>
    <t>My name is Samir - Official club of Avril Lavigne's fans from Colombia. _xD83C__xDDE8__xD83C__xDDF4_♥️ - Buy and play #HeadAboveWater here:</t>
  </si>
  <si>
    <t>#IFellInLoveWithTheDevil nuevo single del album #HeadAboveWater donde tambien viene #Tellmeitsover de la mejor @avrillavigne ... Todos a escuchar el nuevo album</t>
  </si>
  <si>
    <t>babae hindi kaya ipagtanggol sarili nya.</t>
  </si>
  <si>
    <t>fb: jd lavigne</t>
  </si>
  <si>
    <t>If you're looking to buy a new car, you've come to the right place. Give us a call on 0844 558 4846! (Tweeting Mon-Fri, 9-5pm)</t>
  </si>
  <si>
    <t>ex forces, Welsh and just a bit special. lover of truth, starter of rumour. fan of the Swans, Ospreys, _xD83C__xDF34_☀and motorcycling.
All opinions probably someone else's</t>
  </si>
  <si>
    <t>I am a passionate wildlife photographer.I am a member of the Royal photographic society,I've been published in the Times newspaper and Jessops follows me ☺</t>
  </si>
  <si>
    <t>Your gran is a fan.</t>
  </si>
  <si>
    <t>The official Twitter account for The Chase. 
Winner: Quiz Show - 2019 National Television Awards _xD83C__xDFC6_</t>
  </si>
  <si>
    <t>The official Twitter home of ITV. Please note that tweets to @ITV may be displayed on online and on air by ITV. Full interactive terms at https://t.co/baHiOti6xN</t>
  </si>
  <si>
    <t>Shy and awkward but creative and imaginative. I like to tweet about @Hollyoaks and @ITVChase</t>
  </si>
  <si>
    <t>19. Bradford.</t>
  </si>
  <si>
    <t>Born and life where others do their Holidays, even ein Nordlicht _xD83C__xDDEA__xD83C__xDDFA_ _xD83C__xDFF3_️‍_xD83C__xDF08_
Nurse who loves Film. #WillkommenImWach</t>
  </si>
  <si>
    <t>Love working at Ricoh UK &amp; when I am not working keeping my Tropical Marine tank.</t>
  </si>
  <si>
    <t>_xD83C__xDDED__xD83C__xDDFA_Hungarian girl_xD83C__xDDED__xD83C__xDDFA_ Betti 25 yrs.. Avon Sales Leader #TeamFCB #ViscaBarca #Barcelonista #LittleBlackStar #AvrilLavigne #Fradi #FCDAC1904 #Hungary Follow me!</t>
  </si>
  <si>
    <t>spam account</t>
  </si>
  <si>
    <t>_xD83D__xDCAF_ Great Guy and I got the Twitter to prove it.  [̲̅F̲̅][̲̅o̲̅][̲̅r̲̅] [̲̅t̲̅][̲̅h̲̅][̲̅e̲̅] [̲̅w̲̅][̲̅i̲̅][̲̅n̲̅] _xD83D__xDE0E_ Vegan _xD83D__xDC96_ #StarWars #Marvel &amp; #Moonlighting</t>
  </si>
  <si>
    <t>★ Why should I care what other people think of me? I am who I am. And who I wanna be ☆ _xD835__xDC9C__xD835__xDCCB__xD835__xDCC7__xD835__xDCBE__xD835__xDCC1_ _xD835__xDC3F__xD835__xDCB6__xD835__xDCCB__xD835__xDCBE__xD835__xDC54__xD835__xDCC3__xD835__xDC52_ _xD83D__xDD4A_</t>
  </si>
  <si>
    <t>Last seen on a jumbotron in Times Square...</t>
  </si>
  <si>
    <t>drugs rule everything around me</t>
  </si>
  <si>
    <t>Dylan</t>
  </si>
  <si>
    <t>fan account</t>
  </si>
  <si>
    <t>THING$ CH@N9E</t>
  </si>
  <si>
    <t>All about #newmom, #newborn, #maternity, #pregnant, #nursery and much more...</t>
  </si>
  <si>
    <t>_xD83C__xDFB6_Everyone's got an opinion but i don't care_xD83C__xDFB6_</t>
  </si>
  <si>
    <t>Just supporting my idol Avril Lavigne ♡
Avril liked ×7 ♡ The new album “Head Above Water” Out Now</t>
  </si>
  <si>
    <t>Avril Lavigne and Billie Eilish ❤</t>
  </si>
  <si>
    <t>System administrator at GeoForschungsZentrum Potsdam, Twitch Mod for @hi_kokodama and mickisiz, CEO https://t.co/jCFHQeibGQ, Organizer Twitch Music Community Meetup EU</t>
  </si>
  <si>
    <t>Perfil dedicado ao Ícone do Pop/Rock! 
_xD83C__xDF93_Serviço Social -  2.9 years _xD83C__xDF88_- Fã da Avril Lavigne _xD83D__xDC51_- Fotografia ♡ _xD83D__xDCF7_</t>
  </si>
  <si>
    <t>snapchat: zlo_sebastian40</t>
  </si>
  <si>
    <t>penyuka warna biru</t>
  </si>
  <si>
    <t>22 | Sagittarius | Real | God Fearing</t>
  </si>
  <si>
    <t>Avril Lavigne, Olivia Holt, Kerli, Selena Gomez and Panic! at the Disco. _xD83E__xDD18__xD83D__xDC99_</t>
  </si>
  <si>
    <t>Trabajo en @ims-company. 
Si hay algo que no te convence, o si no te gusta, cambialo. 
Hincha de Boca y Diseñador Industrial</t>
  </si>
  <si>
    <t>18. @AvrilLavigne! No necesito la aprobación de mentes inferiores! wreak havoc. Bazinga Head Above Water _xD83C__xDF0A__xD83D__xDC99_. @billieeilish _xD83D__xDC51_ (fan account).</t>
  </si>
  <si>
    <t>Bringing you the world's best cafe racers, trackers, scramblers, bobbers &amp; custom motorcycles.</t>
  </si>
  <si>
    <t>The premier showcase for cafe racer, scrambler, bobber and tracker #motorcycles.</t>
  </si>
  <si>
    <t>Hedon, handcrafted motorcycle helmets based in London
http://www.hedon.com</t>
  </si>
  <si>
    <t>Pieles Rojas de Corazón Desmodrómico / Lucky Ba$tard$ / Nunca dejes de Soñar.</t>
  </si>
  <si>
    <t>First on the throttle, last on the brakes _xD83C__xDFC1_</t>
  </si>
  <si>
    <t>I like bikes.</t>
  </si>
  <si>
    <t>Your daily dose of #Revit</t>
  </si>
  <si>
    <t>@PalumboClarissa + @klowlbs = ∞BFF since ∞08✧07✧2013∞, @AvrilLavigne @Zendaya @daniellemcam @1PhoebeJTonkin, #Stelena #Kolvina #Haylijah</t>
  </si>
  <si>
    <t>Little Black star</t>
  </si>
  <si>
    <t>só falo m...</t>
  </si>
  <si>
    <t>Meh.</t>
  </si>
  <si>
    <t>too young to fall asleep</t>
  </si>
  <si>
    <t>Let's get wasted
#HeadAboveWater
D.A.M.N.E.D.</t>
  </si>
  <si>
    <t>wife . wa wine lover. fundraiser . wanna be comedian. fly fishing fan . accidental gamer . workin hard for @cpcharity but this isnt me speaking on their behalf</t>
  </si>
  <si>
    <t>A friendly #Boxing #Fitness #Gym run by Clinton McKenzie, former British and European boxing champion. Mostly my own tweets. #boxingclub #SE22 #London.</t>
  </si>
  <si>
    <t>Enjoy life, learn forever and make a difference To order Secret Service https://www.amazon.co.uk/Secret-Service-Sirieix-Fred/dp/1787130118</t>
  </si>
  <si>
    <t>Somos los ingenieros militares del @COL_EJERCITO, una capacidad diferencial al servicio de las comunidades colombianas. ¡Construyendo país, salvando vidas!</t>
  </si>
  <si>
    <t>Mo Bro, Real Man, &amp; Mo Captain</t>
  </si>
  <si>
    <t>Married to Eva. Father of two. Growing love for the garden. Live in Oxfordshire.</t>
  </si>
  <si>
    <t>Vicar of @stpetersbethnal, work w http://www.crtrust.org at @htbchurch learner gardener, drive Morris Traveller w @heatheratko into new life &amp; good ice cream</t>
  </si>
  <si>
    <t>Head of Media Relations for @JustinWelby at @LambethPalace. Bolton Wanderers &amp; Bruce @Springsteen fan. Warden @StPetersBethnal. Views my own.</t>
  </si>
  <si>
    <t>We're a church in Bethnal Green, East London. We meet at 10, 11 and 5 on Sundays. We are here to Worship God, Make Friends and Change the World.</t>
  </si>
  <si>
    <t>Extending theCUBE, The ESPN of Tech, with 24x365 coverage of 'tech athletes' worldwide
@siliconangle @thecube @wikibon #cubegems</t>
  </si>
  <si>
    <t>Welcome to theCUBE! 
Follow @theCUBE for unparalleled first person insight. Extracting the signal from the noise since 2010.</t>
  </si>
  <si>
    <t>Dad, Husband, Son, Brother, Friend. GM for @theCUBE, the Leading Interview format show covering Enterprise Tech &amp; Innovation. &amp; avid eVehicle enthusiast</t>
  </si>
  <si>
    <t>Project Manager and Consultant in Application and Software Development.</t>
  </si>
  <si>
    <t>Melbourne, Victoria</t>
  </si>
  <si>
    <t>Melbourne, Australia</t>
  </si>
  <si>
    <t>Australia</t>
  </si>
  <si>
    <t>London, England</t>
  </si>
  <si>
    <t>Mumbai, India</t>
  </si>
  <si>
    <t>In The Heart of Every City</t>
  </si>
  <si>
    <t>Global</t>
  </si>
  <si>
    <t>South East, England</t>
  </si>
  <si>
    <t>UK</t>
  </si>
  <si>
    <t>York, England</t>
  </si>
  <si>
    <t>Burning in Hell _xD83D__xDD25_</t>
  </si>
  <si>
    <t>United Kingdom</t>
  </si>
  <si>
    <t>ECUADOR</t>
  </si>
  <si>
    <t>England, United Kingdom</t>
  </si>
  <si>
    <t>Calgary, Alberta</t>
  </si>
  <si>
    <t>melbourne</t>
  </si>
  <si>
    <t>Christchurch, New Zealand</t>
  </si>
  <si>
    <t>Anaheim, CA</t>
  </si>
  <si>
    <t>South West, England</t>
  </si>
  <si>
    <t>Frederick, MD</t>
  </si>
  <si>
    <t>Michigan</t>
  </si>
  <si>
    <t>South East Asia | Cambodia</t>
  </si>
  <si>
    <t>Phnom Penh</t>
  </si>
  <si>
    <t>Berlin, Germany</t>
  </si>
  <si>
    <t>England, UK</t>
  </si>
  <si>
    <t>Italy</t>
  </si>
  <si>
    <t>Oakland, CA</t>
  </si>
  <si>
    <t>New York</t>
  </si>
  <si>
    <t>France</t>
  </si>
  <si>
    <t>Michigan _xD83E__xDD20_</t>
  </si>
  <si>
    <t>Vancouver, British Columbia</t>
  </si>
  <si>
    <t>Vancouver, BC</t>
  </si>
  <si>
    <t>Citizen of the Internet</t>
  </si>
  <si>
    <t>Universe</t>
  </si>
  <si>
    <t>Chester</t>
  </si>
  <si>
    <t>Here _xD83E__xDD26_‍♂</t>
  </si>
  <si>
    <t>Presence of the Lord</t>
  </si>
  <si>
    <t>Hinckley, England</t>
  </si>
  <si>
    <t>Los Angeles</t>
  </si>
  <si>
    <t>Vaduz, Liechtenstein</t>
  </si>
  <si>
    <t>wer mir folgt wird geblockt..</t>
  </si>
  <si>
    <t>Hamburg</t>
  </si>
  <si>
    <t>Nipawomsett</t>
  </si>
  <si>
    <t>België</t>
  </si>
  <si>
    <t>Antwerpen</t>
  </si>
  <si>
    <t>Rodney, Ontario, Canada</t>
  </si>
  <si>
    <t>Donegal, Ireland</t>
  </si>
  <si>
    <t>Bristol, England</t>
  </si>
  <si>
    <t>Internet</t>
  </si>
  <si>
    <t>Denver, CO</t>
  </si>
  <si>
    <t>Blackrock, Co Dublin</t>
  </si>
  <si>
    <t>Deep in the internet</t>
  </si>
  <si>
    <t>Boston, MA</t>
  </si>
  <si>
    <t>Boston</t>
  </si>
  <si>
    <t>Basel, Schweiz</t>
  </si>
  <si>
    <t>Brasil</t>
  </si>
  <si>
    <t>Barcelona</t>
  </si>
  <si>
    <t>USA</t>
  </si>
  <si>
    <t>Temanggung</t>
  </si>
  <si>
    <t>London, bogota,  &amp;  Wellington</t>
  </si>
  <si>
    <t>Florida, USA</t>
  </si>
  <si>
    <t>All over the world</t>
  </si>
  <si>
    <t>Guelph and Fergus, Ontario</t>
  </si>
  <si>
    <t xml:space="preserve">Guelph Ontario </t>
  </si>
  <si>
    <t>Germany</t>
  </si>
  <si>
    <t>localhost</t>
  </si>
  <si>
    <t>Leyland, UK</t>
  </si>
  <si>
    <t>Water</t>
  </si>
  <si>
    <t>California, USA</t>
  </si>
  <si>
    <t>Buffalo,NY</t>
  </si>
  <si>
    <t>Bayern, Deutschland</t>
  </si>
  <si>
    <t>London, UK</t>
  </si>
  <si>
    <t>Vale do Paraíba, São Paulo</t>
  </si>
  <si>
    <t>Hamilton, Ontario</t>
  </si>
  <si>
    <t>youtube.com/Oshikorosu</t>
  </si>
  <si>
    <t>Chiang Mai, Thailand</t>
  </si>
  <si>
    <t>Portugal</t>
  </si>
  <si>
    <t>EU</t>
  </si>
  <si>
    <t xml:space="preserve">Spicewood, Texas </t>
  </si>
  <si>
    <t>California</t>
  </si>
  <si>
    <t>The Netherlands</t>
  </si>
  <si>
    <t>Waterloo, London, England</t>
  </si>
  <si>
    <t>Los Angeles, CA</t>
  </si>
  <si>
    <t>Toronto, Ontario</t>
  </si>
  <si>
    <t>Vankleek Hill, Ontario, Canada</t>
  </si>
  <si>
    <t>Toronto</t>
  </si>
  <si>
    <t xml:space="preserve">Gold Coast, Queensland </t>
  </si>
  <si>
    <t>-33.804886,151.134474</t>
  </si>
  <si>
    <t>Mackay</t>
  </si>
  <si>
    <t>Culver City, Ca.</t>
  </si>
  <si>
    <t>Las Vegas, NV</t>
  </si>
  <si>
    <t>Evil Lair, Dark Side of the Moon</t>
  </si>
  <si>
    <t>Dumfries &amp; Galloway</t>
  </si>
  <si>
    <t>Hampton, NH 03842</t>
  </si>
  <si>
    <t>Auckland, New Zealand</t>
  </si>
  <si>
    <t>Oslo, Norge</t>
  </si>
  <si>
    <t>Santos</t>
  </si>
  <si>
    <t>Malibu</t>
  </si>
  <si>
    <t>Wherever there is good music!</t>
  </si>
  <si>
    <t>Zürich, Switzerland</t>
  </si>
  <si>
    <t>King Williams Town</t>
  </si>
  <si>
    <t>South Africa</t>
  </si>
  <si>
    <t>Scotland</t>
  </si>
  <si>
    <t>Solo-Jogja</t>
  </si>
  <si>
    <t>Rio de Janeiro, Brasil</t>
  </si>
  <si>
    <t>Colombia</t>
  </si>
  <si>
    <t>_xD83C__xDF19_</t>
  </si>
  <si>
    <t>Weston-super-Mare, England</t>
  </si>
  <si>
    <t>The land of photographic dream</t>
  </si>
  <si>
    <t>Entertainment</t>
  </si>
  <si>
    <t>ITV Towers</t>
  </si>
  <si>
    <t>BRADFORD</t>
  </si>
  <si>
    <t>Greifswald to Hamburg</t>
  </si>
  <si>
    <t>Globe trotter</t>
  </si>
  <si>
    <t>Jake follows</t>
  </si>
  <si>
    <t>Ontario, Canada</t>
  </si>
  <si>
    <t xml:space="preserve">Argentina </t>
  </si>
  <si>
    <t>Potsdam, Deutschland</t>
  </si>
  <si>
    <t>Palmas-TO/Brasil</t>
  </si>
  <si>
    <t>Bogotá, D.C., Colombia</t>
  </si>
  <si>
    <t>Kota Surabaya, Jawa Timur</t>
  </si>
  <si>
    <t>Davao City</t>
  </si>
  <si>
    <t>San Fernando, Argentina</t>
  </si>
  <si>
    <t>Cundinamarca, Colombia</t>
  </si>
  <si>
    <t>Città di Castello, Umbria</t>
  </si>
  <si>
    <t>Worldwide</t>
  </si>
  <si>
    <t>studio@bikeexif.com</t>
  </si>
  <si>
    <t>The World</t>
  </si>
  <si>
    <t>Here, There &amp; Everywhere</t>
  </si>
  <si>
    <t xml:space="preserve">Mystic Falls and New Orleans </t>
  </si>
  <si>
    <t xml:space="preserve">boulevard of broken dreams </t>
  </si>
  <si>
    <t>Norwich</t>
  </si>
  <si>
    <t>Spokane Valley, WA</t>
  </si>
  <si>
    <t>East Dulwich, SE22 8BD</t>
  </si>
  <si>
    <t>London</t>
  </si>
  <si>
    <t>Oxfordshire</t>
  </si>
  <si>
    <t>Bethnal Green, London</t>
  </si>
  <si>
    <t>Bow, via Bolton</t>
  </si>
  <si>
    <t>Palo Alto, CA</t>
  </si>
  <si>
    <t>Silicon Valley, CA</t>
  </si>
  <si>
    <t>https://t.co/2kXQuIeAlf</t>
  </si>
  <si>
    <t>https://t.co/c8K9tlZASt</t>
  </si>
  <si>
    <t>https://t.co/RMaSt4OaB2</t>
  </si>
  <si>
    <t>https://t.co/6qXtgM3j4r</t>
  </si>
  <si>
    <t>https://t.co/zKThYjzAX4</t>
  </si>
  <si>
    <t>https://t.co/2fZDEDCy3z</t>
  </si>
  <si>
    <t>https://t.co/lypXO00zKh</t>
  </si>
  <si>
    <t>https://t.co/Fo4kbW8Bwo</t>
  </si>
  <si>
    <t>http://www.radleys.com/</t>
  </si>
  <si>
    <t>https://t.co/khtugxxV5u</t>
  </si>
  <si>
    <t>https://t.co/ErVpWUlZGb</t>
  </si>
  <si>
    <t>https://t.co/9XTv1jB1n6</t>
  </si>
  <si>
    <t>https://www.facebook.com/OracleCourses</t>
  </si>
  <si>
    <t>https://t.co/MRgMdVGXMj</t>
  </si>
  <si>
    <t>https://t.co/01poVDPLGD</t>
  </si>
  <si>
    <t>https://t.co/vdJtEsAvhz</t>
  </si>
  <si>
    <t>http://t.co/wNCOa1Jbq2</t>
  </si>
  <si>
    <t>https://t.co/gysFjsNe9h</t>
  </si>
  <si>
    <t>https://t.co/7Oa0ysrImQ</t>
  </si>
  <si>
    <t>https://t.co/5qgIveAkpd</t>
  </si>
  <si>
    <t>http://www.flyingdog.com</t>
  </si>
  <si>
    <t>https://t.co/YSfKU3BKVD</t>
  </si>
  <si>
    <t>https://t.co/LI8lkSQN5Z</t>
  </si>
  <si>
    <t>https://t.co/1k92PIsLmg</t>
  </si>
  <si>
    <t>https://t.co/DIvojysXO3</t>
  </si>
  <si>
    <t>https://t.co/Ilgj6Ld06z</t>
  </si>
  <si>
    <t>http://t.co/yk7Ur7K7Gx</t>
  </si>
  <si>
    <t>http://www.kandaapplesauce.com</t>
  </si>
  <si>
    <t>http://t.co/Hj7jIYZO4U</t>
  </si>
  <si>
    <t>https://t.co/NjDbTrHDRi</t>
  </si>
  <si>
    <t>https://t.co/Hxtf5zUnWw</t>
  </si>
  <si>
    <t>https://t.co/F28WjaSwaK</t>
  </si>
  <si>
    <t>http://t.co/jCf99DfMmn</t>
  </si>
  <si>
    <t>https://t.co/zQliFaW854</t>
  </si>
  <si>
    <t>http://instagram.com/savvyrinu/</t>
  </si>
  <si>
    <t>https://t.co/EMDMu1B6bb</t>
  </si>
  <si>
    <t>https://t.co/qR36l696Ob</t>
  </si>
  <si>
    <t>https://t.co/vICBgIhFVb</t>
  </si>
  <si>
    <t>https://t.co/M98mJ0Eh0k</t>
  </si>
  <si>
    <t>https://t.co/EuXk4NI0l9</t>
  </si>
  <si>
    <t>http://www.instagram.com/tomdeecee</t>
  </si>
  <si>
    <t>https://t.co/rxCt9ypCdS</t>
  </si>
  <si>
    <t>https://t.co/VzaWTDRfmo</t>
  </si>
  <si>
    <t>https://t.co/gHDt9gSTDA</t>
  </si>
  <si>
    <t>https://t.co/v1o9vynO3o</t>
  </si>
  <si>
    <t>https://t.co/T2h6BuM65s</t>
  </si>
  <si>
    <t>http://t.co/pHwBzS9hDw</t>
  </si>
  <si>
    <t>https://t.co/UYeGebYimh</t>
  </si>
  <si>
    <t>https://t.co/Uyv2q4xwgk</t>
  </si>
  <si>
    <t>http://ert.com</t>
  </si>
  <si>
    <t>https://t.co/iNWvXJypdF</t>
  </si>
  <si>
    <t>https://t.co/FiLLEuYGcC</t>
  </si>
  <si>
    <t>https://t.co/fJSx8ecIUt</t>
  </si>
  <si>
    <t>https://t.co/DiJsHEW2NO</t>
  </si>
  <si>
    <t>https://t.co/lYGrxy8Kgl</t>
  </si>
  <si>
    <t>http://personasqueaprenden.net</t>
  </si>
  <si>
    <t>https://t.co/Tw5bGo9e0y</t>
  </si>
  <si>
    <t>http://www.soundcloud.com/mytherapist</t>
  </si>
  <si>
    <t>https://t.co/nqtFkozcgG</t>
  </si>
  <si>
    <t>http://WordPress.com</t>
  </si>
  <si>
    <t>http://t.co/CEByzsNFpv</t>
  </si>
  <si>
    <t>http://www.cuttenfields.com</t>
  </si>
  <si>
    <t>https://t.co/GFudlWy2GD</t>
  </si>
  <si>
    <t>https://t.co/gHDt9hauv8</t>
  </si>
  <si>
    <t>https://t.co/uuefcgTxWZ</t>
  </si>
  <si>
    <t>https://t.co/aFNHhl8LNA</t>
  </si>
  <si>
    <t>https://t.co/QPoma2VimY</t>
  </si>
  <si>
    <t>http://LeggioGoaltending.com</t>
  </si>
  <si>
    <t>https://t.co/igQh5Gb6Y6</t>
  </si>
  <si>
    <t>https://t.co/lVjJbTDfGS</t>
  </si>
  <si>
    <t>https://t.co/WrPIs7F0tS</t>
  </si>
  <si>
    <t>https://t.co/UA3ltmQnfY</t>
  </si>
  <si>
    <t>https://t.co/DjHFM1FuvN</t>
  </si>
  <si>
    <t>https://t.co/XaI6LRhyJf</t>
  </si>
  <si>
    <t>https://t.co/KQMR4Y9CSl</t>
  </si>
  <si>
    <t>http://t.co/zumIpVlu0f</t>
  </si>
  <si>
    <t>https://t.co/Pej2AyX97t</t>
  </si>
  <si>
    <t>https://www.facebook.com/theINFAMOUSRJK/</t>
  </si>
  <si>
    <t>https://www.twitch.tv/meriamber</t>
  </si>
  <si>
    <t>https://t.co/FqupsOc176</t>
  </si>
  <si>
    <t>https://t.co/Yh8bwUm2tg</t>
  </si>
  <si>
    <t>https://t.co/DhRd0Y09sf</t>
  </si>
  <si>
    <t>https://t.co/Sv3djqGatk</t>
  </si>
  <si>
    <t>http://www.beaus.ca/</t>
  </si>
  <si>
    <t>http://t.co/1gotLQeFyL</t>
  </si>
  <si>
    <t>https://t.co/eHYn3642UB</t>
  </si>
  <si>
    <t>https://t.co/UWcRiGgUei</t>
  </si>
  <si>
    <t>https://t.co/C37x9v6rA6</t>
  </si>
  <si>
    <t>https://t.co/98PpocIu3J</t>
  </si>
  <si>
    <t>https://t.co/vNSAllBnO9</t>
  </si>
  <si>
    <t>https://t.co/Iu3VumvBzw</t>
  </si>
  <si>
    <t>https://t.co/WGAmiEtVJR</t>
  </si>
  <si>
    <t>http://t.co/3qzblFUWRi</t>
  </si>
  <si>
    <t>https://t.co/15bZKSaZwc</t>
  </si>
  <si>
    <t>https://t.co/om2hWDzgvl</t>
  </si>
  <si>
    <t>https://t.co/TaQK0FQmus</t>
  </si>
  <si>
    <t>https://t.co/mj98wjK4CC</t>
  </si>
  <si>
    <t>https://t.co/WxOhzCoJsz</t>
  </si>
  <si>
    <t>https://t.co/M2SufTOFtm</t>
  </si>
  <si>
    <t>https://t.co/leX71tY8si</t>
  </si>
  <si>
    <t>https://t.co/npDAhMO9o1</t>
  </si>
  <si>
    <t>https://t.co/9KzbQKN5Ov</t>
  </si>
  <si>
    <t>http://t.co/JRqTzAVByq</t>
  </si>
  <si>
    <t>https://t.co/z2azq85NGG</t>
  </si>
  <si>
    <t>https://t.co/GX4N3Cnjoe</t>
  </si>
  <si>
    <t>http://www.itv.com/thechase</t>
  </si>
  <si>
    <t>https://t.co/yVqyjVPHlA</t>
  </si>
  <si>
    <t>http://t.co/2GhC7WVT9C</t>
  </si>
  <si>
    <t>https://t.co/vEcjWsZKEa</t>
  </si>
  <si>
    <t>https://t.co/IUmLgCGAcR</t>
  </si>
  <si>
    <t>https://t.co/phaTsndI8G</t>
  </si>
  <si>
    <t>https://t.co/xIhSKq4GE7</t>
  </si>
  <si>
    <t>https://t.co/Q5cCjgtuca</t>
  </si>
  <si>
    <t>https://t.co/xhjlVcDSoJ</t>
  </si>
  <si>
    <t>https://t.co/fSSFIvWzHr</t>
  </si>
  <si>
    <t>https://t.co/Z82btfXzge</t>
  </si>
  <si>
    <t>https://t.co/2R3UbnKlkh</t>
  </si>
  <si>
    <t>https://t.co/IAloJGXdjq</t>
  </si>
  <si>
    <t>http://t.co/eUhEa3K7qy</t>
  </si>
  <si>
    <t>https://t.co/Hi4uNhOE14</t>
  </si>
  <si>
    <t>https://t.co/0g7cPHyzNy</t>
  </si>
  <si>
    <t>http://t.co/MFfHKv2rwK</t>
  </si>
  <si>
    <t>https://t.co/4OloL7MgyV</t>
  </si>
  <si>
    <t>http://www.hedonworkshop.com</t>
  </si>
  <si>
    <t>https://t.co/Ro9AGrsXku</t>
  </si>
  <si>
    <t>https://t.co/BhSH9SjnvW</t>
  </si>
  <si>
    <t>http://www.danilopetrucci.it</t>
  </si>
  <si>
    <t>https://t.co/qGvcq0nXOV</t>
  </si>
  <si>
    <t>https://t.co/IfHBV6n7fs</t>
  </si>
  <si>
    <t>https://t.co/W7vD4XUxp3</t>
  </si>
  <si>
    <t>http://www.fredsirieix.com</t>
  </si>
  <si>
    <t>https://t.co/qTQspHuJTx</t>
  </si>
  <si>
    <t>http://t.co/ZhKn3510Wf</t>
  </si>
  <si>
    <t>http://stpetersbethnalgreen.org</t>
  </si>
  <si>
    <t>http://t.co/qJ69CvOO8c</t>
  </si>
  <si>
    <t>https://t.co/wAuljfxXqC</t>
  </si>
  <si>
    <t>https://t.co/QpL9tE2Bxr</t>
  </si>
  <si>
    <t>https://t.co/FS8c6Kd3mW</t>
  </si>
  <si>
    <t>Pacific Time (US &amp; Canada)</t>
  </si>
  <si>
    <t>Eastern Time (US &amp; Canada)</t>
  </si>
  <si>
    <t>Wellington</t>
  </si>
  <si>
    <t>Beijing</t>
  </si>
  <si>
    <t>Rome</t>
  </si>
  <si>
    <t>https://pbs.twimg.com/profile_banners/2268531445/1429785580</t>
  </si>
  <si>
    <t>https://pbs.twimg.com/profile_banners/272785838/1439603126</t>
  </si>
  <si>
    <t>https://pbs.twimg.com/profile_banners/1191978126/1561012642</t>
  </si>
  <si>
    <t>https://pbs.twimg.com/profile_banners/1079301959935377409/1546164154</t>
  </si>
  <si>
    <t>https://pbs.twimg.com/profile_banners/47944598/1387669627</t>
  </si>
  <si>
    <t>https://pbs.twimg.com/profile_banners/110365072/1559227525</t>
  </si>
  <si>
    <t>https://pbs.twimg.com/profile_banners/114721074/1544641453</t>
  </si>
  <si>
    <t>https://pbs.twimg.com/profile_banners/864389521/1501472294</t>
  </si>
  <si>
    <t>https://pbs.twimg.com/profile_banners/3240538529/1542273899</t>
  </si>
  <si>
    <t>https://pbs.twimg.com/profile_banners/984417180870692866/1550264522</t>
  </si>
  <si>
    <t>https://pbs.twimg.com/profile_banners/74974943/1560414255</t>
  </si>
  <si>
    <t>https://pbs.twimg.com/profile_banners/281543858/1534416238</t>
  </si>
  <si>
    <t>https://pbs.twimg.com/profile_banners/4270332135/1560136965</t>
  </si>
  <si>
    <t>https://pbs.twimg.com/profile_banners/872808354720223236/1562063249</t>
  </si>
  <si>
    <t>https://pbs.twimg.com/profile_banners/2426025308/1518564720</t>
  </si>
  <si>
    <t>https://pbs.twimg.com/profile_banners/1151658742745878533/1563414673</t>
  </si>
  <si>
    <t>https://pbs.twimg.com/profile_banners/950969243864125446/1547665023</t>
  </si>
  <si>
    <t>https://pbs.twimg.com/profile_banners/1068220416450285569/1543523538</t>
  </si>
  <si>
    <t>https://pbs.twimg.com/profile_banners/360863814/1443033656</t>
  </si>
  <si>
    <t>https://pbs.twimg.com/profile_banners/1253661756/1564577537</t>
  </si>
  <si>
    <t>https://pbs.twimg.com/profile_banners/186272170/1536101875</t>
  </si>
  <si>
    <t>https://pbs.twimg.com/profile_banners/21377965/1452328955</t>
  </si>
  <si>
    <t>https://pbs.twimg.com/profile_banners/1113114779579711489/1560914914</t>
  </si>
  <si>
    <t>https://pbs.twimg.com/profile_banners/3544755562/1512680076</t>
  </si>
  <si>
    <t>https://pbs.twimg.com/profile_banners/16683739/1538923553</t>
  </si>
  <si>
    <t>https://pbs.twimg.com/profile_banners/735100186964418560/1560785573</t>
  </si>
  <si>
    <t>https://pbs.twimg.com/profile_banners/1483324069/1516306885</t>
  </si>
  <si>
    <t>https://pbs.twimg.com/profile_banners/8965932/1542897563</t>
  </si>
  <si>
    <t>https://pbs.twimg.com/profile_banners/1422131725/1549306660</t>
  </si>
  <si>
    <t>https://pbs.twimg.com/profile_banners/140113862/1551804975</t>
  </si>
  <si>
    <t>https://pbs.twimg.com/profile_banners/974094224130850816/1521084780</t>
  </si>
  <si>
    <t>https://pbs.twimg.com/profile_banners/791621643726688257/1488429779</t>
  </si>
  <si>
    <t>https://pbs.twimg.com/profile_banners/166463002/1555760446</t>
  </si>
  <si>
    <t>https://pbs.twimg.com/profile_banners/2867452181/1502434239</t>
  </si>
  <si>
    <t>https://pbs.twimg.com/profile_banners/229308261/1517930067</t>
  </si>
  <si>
    <t>https://pbs.twimg.com/profile_banners/4481258965/1449836927</t>
  </si>
  <si>
    <t>https://pbs.twimg.com/profile_banners/97753298/1427475582</t>
  </si>
  <si>
    <t>https://pbs.twimg.com/profile_banners/3349173314/1565177752</t>
  </si>
  <si>
    <t>https://pbs.twimg.com/profile_banners/3014285441/1563549197</t>
  </si>
  <si>
    <t>https://pbs.twimg.com/profile_banners/69894922/1564686867</t>
  </si>
  <si>
    <t>https://pbs.twimg.com/profile_banners/1968224881/1564560007</t>
  </si>
  <si>
    <t>https://pbs.twimg.com/profile_banners/1121477461076795392/1560984097</t>
  </si>
  <si>
    <t>https://pbs.twimg.com/profile_banners/1315042424/1520435680</t>
  </si>
  <si>
    <t>https://pbs.twimg.com/profile_banners/820670256830173184/1484498151</t>
  </si>
  <si>
    <t>https://pbs.twimg.com/profile_banners/1122473084194312192/1556455956</t>
  </si>
  <si>
    <t>https://pbs.twimg.com/profile_banners/35150867/1397661350</t>
  </si>
  <si>
    <t>https://pbs.twimg.com/profile_banners/321870550/1445608386</t>
  </si>
  <si>
    <t>https://pbs.twimg.com/profile_banners/193328017/1537605038</t>
  </si>
  <si>
    <t>https://pbs.twimg.com/profile_banners/991043283534139392/1562709508</t>
  </si>
  <si>
    <t>https://pbs.twimg.com/profile_banners/1156420239078416384/1564852714</t>
  </si>
  <si>
    <t>https://pbs.twimg.com/profile_banners/210101376/1491052154</t>
  </si>
  <si>
    <t>https://pbs.twimg.com/profile_banners/3375917824/1556708702</t>
  </si>
  <si>
    <t>https://pbs.twimg.com/profile_banners/272195557/1511900608</t>
  </si>
  <si>
    <t>https://pbs.twimg.com/profile_banners/74165198/1554304000</t>
  </si>
  <si>
    <t>https://pbs.twimg.com/profile_banners/231575788/1437985669</t>
  </si>
  <si>
    <t>https://pbs.twimg.com/profile_banners/377961421/1559133865</t>
  </si>
  <si>
    <t>https://pbs.twimg.com/profile_banners/29235865/1564943665</t>
  </si>
  <si>
    <t>https://pbs.twimg.com/profile_banners/879441718151700482/1562269116</t>
  </si>
  <si>
    <t>https://pbs.twimg.com/profile_banners/54662957/1549964173</t>
  </si>
  <si>
    <t>https://pbs.twimg.com/profile_banners/2436019424/1421244329</t>
  </si>
  <si>
    <t>https://pbs.twimg.com/profile_banners/2964473245/1542592913</t>
  </si>
  <si>
    <t>https://pbs.twimg.com/profile_banners/1157344957088313346/1564862960</t>
  </si>
  <si>
    <t>https://pbs.twimg.com/profile_banners/17532463/1565216897</t>
  </si>
  <si>
    <t>https://pbs.twimg.com/profile_banners/998167260920451072/1526830311</t>
  </si>
  <si>
    <t>https://pbs.twimg.com/profile_banners/771679918874890240/1472824466</t>
  </si>
  <si>
    <t>https://pbs.twimg.com/profile_banners/2912058809/1418102619</t>
  </si>
  <si>
    <t>https://pbs.twimg.com/profile_banners/78003004/1550166780</t>
  </si>
  <si>
    <t>https://pbs.twimg.com/profile_banners/3837382332/1535881242</t>
  </si>
  <si>
    <t>https://pbs.twimg.com/profile_banners/119539076/1397577605</t>
  </si>
  <si>
    <t>https://pbs.twimg.com/profile_banners/1205851802/1405169639</t>
  </si>
  <si>
    <t>https://pbs.twimg.com/profile_banners/952943966839824386/1561928750</t>
  </si>
  <si>
    <t>https://pbs.twimg.com/profile_banners/884492546046644225/1499732336</t>
  </si>
  <si>
    <t>https://pbs.twimg.com/profile_banners/1095434342/1512418954</t>
  </si>
  <si>
    <t>https://pbs.twimg.com/profile_banners/2192533356/1517564841</t>
  </si>
  <si>
    <t>https://pbs.twimg.com/profile_banners/3231334866/1446408711</t>
  </si>
  <si>
    <t>https://pbs.twimg.com/profile_banners/190035026/1565577760</t>
  </si>
  <si>
    <t>https://pbs.twimg.com/profile_banners/976296019204780033/1521602916</t>
  </si>
  <si>
    <t>https://pbs.twimg.com/profile_banners/43863845/1417353770</t>
  </si>
  <si>
    <t>https://pbs.twimg.com/profile_banners/975450452144816129/1521402467</t>
  </si>
  <si>
    <t>https://pbs.twimg.com/profile_banners/3249333774/1560268518</t>
  </si>
  <si>
    <t>https://pbs.twimg.com/profile_banners/1097927643117301764/1550709916</t>
  </si>
  <si>
    <t>https://pbs.twimg.com/profile_banners/618894737/1516310191</t>
  </si>
  <si>
    <t>https://pbs.twimg.com/profile_banners/1104914340/1561209622</t>
  </si>
  <si>
    <t>https://pbs.twimg.com/profile_banners/895378701780746241/1530455728</t>
  </si>
  <si>
    <t>https://pbs.twimg.com/profile_banners/823905/1546024293</t>
  </si>
  <si>
    <t>https://pbs.twimg.com/profile_banners/381630251/1517489191</t>
  </si>
  <si>
    <t>https://pbs.twimg.com/profile_banners/2842619951/1453762432</t>
  </si>
  <si>
    <t>https://pbs.twimg.com/profile_banners/51780120/1535229039</t>
  </si>
  <si>
    <t>https://pbs.twimg.com/profile_banners/14525652/1483303817</t>
  </si>
  <si>
    <t>https://pbs.twimg.com/profile_banners/998172314108874753/1526827497</t>
  </si>
  <si>
    <t>https://pbs.twimg.com/profile_banners/52689130/1502490297</t>
  </si>
  <si>
    <t>https://pbs.twimg.com/profile_banners/2713439994/1516737363</t>
  </si>
  <si>
    <t>https://pbs.twimg.com/profile_banners/1150809661160878080/1564679748</t>
  </si>
  <si>
    <t>https://pbs.twimg.com/profile_banners/1260005671/1485634963</t>
  </si>
  <si>
    <t>https://pbs.twimg.com/profile_banners/1159133701722300416/1565194683</t>
  </si>
  <si>
    <t>https://pbs.twimg.com/profile_banners/17702137/1526676665</t>
  </si>
  <si>
    <t>https://pbs.twimg.com/profile_banners/3130795697/1555279157</t>
  </si>
  <si>
    <t>https://pbs.twimg.com/profile_banners/4143961265/1515599745</t>
  </si>
  <si>
    <t>https://pbs.twimg.com/profile_banners/2913024984/1516050878</t>
  </si>
  <si>
    <t>https://pbs.twimg.com/profile_banners/934526142790369280/1537471791</t>
  </si>
  <si>
    <t>https://pbs.twimg.com/profile_banners/962954390/1565364663</t>
  </si>
  <si>
    <t>https://pbs.twimg.com/profile_banners/827381920916918272/1550140307</t>
  </si>
  <si>
    <t>https://pbs.twimg.com/profile_banners/70451644/1443891136</t>
  </si>
  <si>
    <t>https://pbs.twimg.com/profile_banners/91550337/1543590955</t>
  </si>
  <si>
    <t>https://pbs.twimg.com/profile_banners/785213265454374912/1553357248</t>
  </si>
  <si>
    <t>https://pbs.twimg.com/profile_banners/548510289/1545880821</t>
  </si>
  <si>
    <t>https://pbs.twimg.com/profile_banners/860615342695075844/1563777583</t>
  </si>
  <si>
    <t>https://pbs.twimg.com/profile_banners/896628341649887232/1512004343</t>
  </si>
  <si>
    <t>https://pbs.twimg.com/profile_banners/1478054760/1554441178</t>
  </si>
  <si>
    <t>https://pbs.twimg.com/profile_banners/1107111601/1526615792</t>
  </si>
  <si>
    <t>https://pbs.twimg.com/profile_banners/101378675/1559040181</t>
  </si>
  <si>
    <t>https://pbs.twimg.com/profile_banners/2224205201/1424206765</t>
  </si>
  <si>
    <t>https://pbs.twimg.com/profile_banners/4770022663/1548005532</t>
  </si>
  <si>
    <t>https://pbs.twimg.com/profile_banners/598408457/1496239503</t>
  </si>
  <si>
    <t>https://pbs.twimg.com/profile_banners/88436406/1546880544</t>
  </si>
  <si>
    <t>https://pbs.twimg.com/profile_banners/28685539/1390010387</t>
  </si>
  <si>
    <t>https://pbs.twimg.com/profile_banners/2914277497/1429743680</t>
  </si>
  <si>
    <t>https://pbs.twimg.com/profile_banners/36292202/1560156244</t>
  </si>
  <si>
    <t>https://pbs.twimg.com/profile_banners/707712505/1512509844</t>
  </si>
  <si>
    <t>https://pbs.twimg.com/profile_banners/998706246902431745/1535042118</t>
  </si>
  <si>
    <t>https://pbs.twimg.com/profile_banners/16331762/1547138723</t>
  </si>
  <si>
    <t>https://pbs.twimg.com/profile_banners/1002255855738281984/1527867228</t>
  </si>
  <si>
    <t>https://pbs.twimg.com/profile_banners/2834736670/1550630610</t>
  </si>
  <si>
    <t>https://pbs.twimg.com/profile_banners/2458535875/1398198307</t>
  </si>
  <si>
    <t>https://pbs.twimg.com/profile_banners/710591404804800512/1504403960</t>
  </si>
  <si>
    <t>https://pbs.twimg.com/profile_banners/33853572/1536726479</t>
  </si>
  <si>
    <t>https://pbs.twimg.com/profile_banners/1209778926/1376725766</t>
  </si>
  <si>
    <t>https://pbs.twimg.com/profile_banners/2355358625/1405612039</t>
  </si>
  <si>
    <t>https://pbs.twimg.com/profile_banners/2955505595/1556578341</t>
  </si>
  <si>
    <t>https://pbs.twimg.com/profile_banners/73992972/1428610116</t>
  </si>
  <si>
    <t>https://pbs.twimg.com/profile_banners/26892157/1524505512</t>
  </si>
  <si>
    <t>https://pbs.twimg.com/profile_banners/61725449/1534731933</t>
  </si>
  <si>
    <t>https://pbs.twimg.com/profile_banners/480513480/1487520561</t>
  </si>
  <si>
    <t>https://pbs.twimg.com/profile_banners/44800896/1430424800</t>
  </si>
  <si>
    <t>https://pbs.twimg.com/profile_banners/862658023/1546339191</t>
  </si>
  <si>
    <t>https://pbs.twimg.com/profile_banners/1196389957/1559357788</t>
  </si>
  <si>
    <t>https://pbs.twimg.com/profile_banners/2259783837/1564589441</t>
  </si>
  <si>
    <t>https://pbs.twimg.com/profile_banners/580898500/1565035589</t>
  </si>
  <si>
    <t>https://pbs.twimg.com/profile_banners/2842095303/1559495471</t>
  </si>
  <si>
    <t>https://pbs.twimg.com/profile_banners/2804094607/1565655076</t>
  </si>
  <si>
    <t>https://pbs.twimg.com/profile_banners/1910115996/1555944431</t>
  </si>
  <si>
    <t>https://pbs.twimg.com/profile_banners/603007895/1565236333</t>
  </si>
  <si>
    <t>https://pbs.twimg.com/profile_banners/490505029/1562374196</t>
  </si>
  <si>
    <t>https://pbs.twimg.com/profile_banners/2202422204/1563745342</t>
  </si>
  <si>
    <t>https://pbs.twimg.com/profile_banners/938869261/1549434196</t>
  </si>
  <si>
    <t>https://pbs.twimg.com/profile_banners/442724405/1564330589</t>
  </si>
  <si>
    <t>https://pbs.twimg.com/profile_banners/1155070211189428224/1564225620</t>
  </si>
  <si>
    <t>https://pbs.twimg.com/profile_banners/154088271/1444206740</t>
  </si>
  <si>
    <t>https://pbs.twimg.com/profile_banners/16550052/1560707304</t>
  </si>
  <si>
    <t>https://pbs.twimg.com/profile_banners/914824408610590722/1537145130</t>
  </si>
  <si>
    <t>https://pbs.twimg.com/profile_banners/20481697/1549225243</t>
  </si>
  <si>
    <t>https://pbs.twimg.com/profile_banners/1086250201/1551092450</t>
  </si>
  <si>
    <t>https://pbs.twimg.com/profile_banners/86925202/1563956498</t>
  </si>
  <si>
    <t>https://pbs.twimg.com/profile_banners/570325250/1413755715</t>
  </si>
  <si>
    <t>https://pbs.twimg.com/profile_banners/1322937541/1558553158</t>
  </si>
  <si>
    <t>https://pbs.twimg.com/profile_banners/57688074/1558895554</t>
  </si>
  <si>
    <t>https://pbs.twimg.com/profile_banners/732595179937497088/1463995748</t>
  </si>
  <si>
    <t>https://pbs.twimg.com/profile_banners/250048926/1502898313</t>
  </si>
  <si>
    <t>https://pbs.twimg.com/profile_banners/2193805482/1556375088</t>
  </si>
  <si>
    <t>https://pbs.twimg.com/profile_banners/866839430316818433/1562869966</t>
  </si>
  <si>
    <t>https://pbs.twimg.com/profile_banners/266625388/1564929958</t>
  </si>
  <si>
    <t>https://pbs.twimg.com/profile_banners/77731395/1352285843</t>
  </si>
  <si>
    <t>https://pbs.twimg.com/profile_banners/2773033158/1525888643</t>
  </si>
  <si>
    <t>https://pbs.twimg.com/profile_banners/1144319520/1565229067</t>
  </si>
  <si>
    <t>https://pbs.twimg.com/profile_banners/295194139/1563239598</t>
  </si>
  <si>
    <t>https://pbs.twimg.com/profile_banners/537791715/1518580249</t>
  </si>
  <si>
    <t>https://pbs.twimg.com/profile_banners/3091675379/1531516434</t>
  </si>
  <si>
    <t>https://pbs.twimg.com/profile_banners/780187446612987904/1550238951</t>
  </si>
  <si>
    <t>https://pbs.twimg.com/profile_banners/4236002415/1551905637</t>
  </si>
  <si>
    <t>https://pbs.twimg.com/profile_banners/1091023183069802498/1562881224</t>
  </si>
  <si>
    <t>https://pbs.twimg.com/profile_banners/2744613285/1552941476</t>
  </si>
  <si>
    <t>https://pbs.twimg.com/profile_banners/125132134/1565312572</t>
  </si>
  <si>
    <t>https://pbs.twimg.com/profile_banners/2952434643/1563231603</t>
  </si>
  <si>
    <t>https://pbs.twimg.com/profile_banners/277390682/1556057575</t>
  </si>
  <si>
    <t>https://pbs.twimg.com/profile_banners/1417439750/1550051428</t>
  </si>
  <si>
    <t>https://pbs.twimg.com/profile_banners/1657769844/1541612162</t>
  </si>
  <si>
    <t>https://pbs.twimg.com/profile_banners/218159049/1541521200</t>
  </si>
  <si>
    <t>https://pbs.twimg.com/profile_banners/2490212978/1486144132</t>
  </si>
  <si>
    <t>https://pbs.twimg.com/profile_banners/48634799/1546996437</t>
  </si>
  <si>
    <t>https://pbs.twimg.com/profile_banners/19748371/1513726332</t>
  </si>
  <si>
    <t>https://pbs.twimg.com/profile_banners/441987657/1401870699</t>
  </si>
  <si>
    <t>https://pbs.twimg.com/profile_banners/890028672589148160/1550012329</t>
  </si>
  <si>
    <t>https://pbs.twimg.com/profile_banners/14082692/1565534256</t>
  </si>
  <si>
    <t>https://pbs.twimg.com/profile_banners/301420268/1455203961</t>
  </si>
  <si>
    <t>https://pbs.twimg.com/profile_banners/795317545754628096/1522690048</t>
  </si>
  <si>
    <t>https://pbs.twimg.com/profile_banners/2236483119/1563228348</t>
  </si>
  <si>
    <t>https://pbs.twimg.com/profile_banners/1971724824/1487268935</t>
  </si>
  <si>
    <t>https://pbs.twimg.com/profile_banners/1116734912789385218/1565381656</t>
  </si>
  <si>
    <t>https://pbs.twimg.com/profile_banners/47791878/1443906305</t>
  </si>
  <si>
    <t>https://pbs.twimg.com/profile_banners/1042518530892083200/1537391298</t>
  </si>
  <si>
    <t>https://pbs.twimg.com/profile_banners/4760999250/1516796196</t>
  </si>
  <si>
    <t>https://pbs.twimg.com/profile_banners/494510209/1559428890</t>
  </si>
  <si>
    <t>https://pbs.twimg.com/profile_banners/179062855/1498144627</t>
  </si>
  <si>
    <t>https://pbs.twimg.com/profile_banners/89059001/1503491108</t>
  </si>
  <si>
    <t>https://pbs.twimg.com/profile_banners/986342481766871042/1523999545</t>
  </si>
  <si>
    <t>https://pbs.twimg.com/profile_banners/901808136/1397826780</t>
  </si>
  <si>
    <t>https://pbs.twimg.com/profile_banners/139995091/1421837621</t>
  </si>
  <si>
    <t>https://pbs.twimg.com/profile_banners/61816136/1555432311</t>
  </si>
  <si>
    <t>https://pbs.twimg.com/profile_banners/270089352/1445123652</t>
  </si>
  <si>
    <t>https://pbs.twimg.com/profile_banners/753074488648998912/1548949920</t>
  </si>
  <si>
    <t>https://pbs.twimg.com/profile_banners/15058596/1541459517</t>
  </si>
  <si>
    <t>https://pbs.twimg.com/profile_banners/19747132/1549213358</t>
  </si>
  <si>
    <t>it</t>
  </si>
  <si>
    <t>http://abs.twimg.com/images/themes/theme1/bg.png</t>
  </si>
  <si>
    <t>http://abs.twimg.com/images/themes/theme14/bg.gif</t>
  </si>
  <si>
    <t>http://abs.twimg.com/images/themes/theme15/bg.png</t>
  </si>
  <si>
    <t>http://abs.twimg.com/images/themes/theme18/bg.gif</t>
  </si>
  <si>
    <t>http://pbs.twimg.com/profile_background_images/437229615/bart.jpg</t>
  </si>
  <si>
    <t>http://abs.twimg.com/images/themes/theme9/bg.gif</t>
  </si>
  <si>
    <t>http://abs.twimg.com/images/themes/theme16/bg.gif</t>
  </si>
  <si>
    <t>http://abs.twimg.com/images/themes/theme7/bg.gif</t>
  </si>
  <si>
    <t>http://abs.twimg.com/images/themes/theme6/bg.gif</t>
  </si>
  <si>
    <t>http://abs.twimg.com/images/themes/theme4/bg.gif</t>
  </si>
  <si>
    <t>http://pbs.twimg.com/profile_background_images/378800000080969568/1b41efa319c6ad4907339883efd0f7ff.jpeg</t>
  </si>
  <si>
    <t>http://pbs.twimg.com/profile_background_images/569917735367229440/DAoZLXtG.jpeg</t>
  </si>
  <si>
    <t>http://abs.twimg.com/images/themes/theme2/bg.gif</t>
  </si>
  <si>
    <t>http://abs.twimg.com/images/themes/theme10/bg.gif</t>
  </si>
  <si>
    <t>http://abs.twimg.com/images/themes/theme11/bg.gif</t>
  </si>
  <si>
    <t>http://abs.twimg.com/images/themes/theme13/bg.gif</t>
  </si>
  <si>
    <t>http://pbs.twimg.com/profile_background_images/378800000060261438/4cb754324a879e9d8174be71e2183120.jpeg</t>
  </si>
  <si>
    <t>http://pbs.twimg.com/profile_background_images/378800000118406495/00cc7834de9ac214eb8ada220b64bd76.jpeg</t>
  </si>
  <si>
    <t>http://abs.twimg.com/images/themes/theme8/bg.gif</t>
  </si>
  <si>
    <t>http://abs.twimg.com/images/themes/theme3/bg.gif</t>
  </si>
  <si>
    <t>http://pbs.twimg.com/profile_images/1732809892/DM_1_compr_normal.jpg</t>
  </si>
  <si>
    <t>http://pbs.twimg.com/profile_images/1114534105562079233/y79aKPjU_normal.png</t>
  </si>
  <si>
    <t>http://pbs.twimg.com/profile_images/982068607667421184/8Gv0KNKz_normal.jpg</t>
  </si>
  <si>
    <t>http://pbs.twimg.com/profile_images/1080987237548871680/R0Fvursm_normal.jpg</t>
  </si>
  <si>
    <t>http://pbs.twimg.com/profile_images/2801594935/eec6db55c53a900d88c9f9365147d6bb_normal.jpeg</t>
  </si>
  <si>
    <t>http://pbs.twimg.com/profile_images/957485325793730561/FyWB3Ifi_normal.jpg</t>
  </si>
  <si>
    <t>http://pbs.twimg.com/profile_images/1077151400654749696/1HUNrIMy_normal.jpg</t>
  </si>
  <si>
    <t>http://pbs.twimg.com/profile_images/1156792318617366529/LiDvVKKP_normal.jpg</t>
  </si>
  <si>
    <t>http://pbs.twimg.com/profile_images/1112667351701426176/8p-Ug_YP_normal.png</t>
  </si>
  <si>
    <t>http://pbs.twimg.com/profile_images/1041997072969478144/JP6-VAxT_normal.jpg</t>
  </si>
  <si>
    <t>http://pbs.twimg.com/profile_images/918518933044453378/W8Adjmh5_normal.jpg</t>
  </si>
  <si>
    <t>http://pbs.twimg.com/profile_images/1146029309863370752/nc_w19Q-_normal.png</t>
  </si>
  <si>
    <t>http://pbs.twimg.com/profile_images/963556444539731968/vL0kRlpP_normal.jpg</t>
  </si>
  <si>
    <t>http://pbs.twimg.com/profile_images/1156548131011432448/yVJec0R5_normal.jpg</t>
  </si>
  <si>
    <t>http://pbs.twimg.com/profile_images/743310653075513345/mv7uWMpW_normal.jpg</t>
  </si>
  <si>
    <t>http://pbs.twimg.com/profile_images/643988687185932288/YJvJ9hbw_normal.jpg</t>
  </si>
  <si>
    <t>http://pbs.twimg.com/profile_images/936942245642678272/uF5Xlxxt_normal.jpg</t>
  </si>
  <si>
    <t>http://pbs.twimg.com/profile_images/1065334502690439170/R4v1ojaS_normal.jpg</t>
  </si>
  <si>
    <t>http://pbs.twimg.com/profile_images/1067058036492111873/R_HPyJpJ_normal.jpg</t>
  </si>
  <si>
    <t>http://pbs.twimg.com/profile_images/727616345299243009/fah4nhbM_normal.jpg</t>
  </si>
  <si>
    <t>http://pbs.twimg.com/profile_images/1102976116157952002/Gyz8EMDY_normal.jpg</t>
  </si>
  <si>
    <t>http://pbs.twimg.com/profile_images/714059533/10631_127036253990_656528990_2302436_1866788_n_normal.jpg</t>
  </si>
  <si>
    <t>http://pbs.twimg.com/profile_images/1100064642532065280/p9C9m_5M_normal.png</t>
  </si>
  <si>
    <t>http://pbs.twimg.com/profile_images/1109509375243239424/SW8ElYFA_normal.jpg</t>
  </si>
  <si>
    <t>http://pbs.twimg.com/profile_images/1154693238546153477/XPeW1qTE_normal.jpg</t>
  </si>
  <si>
    <t>http://pbs.twimg.com/profile_images/1052887433078018048/4-0XCqAd_normal.jpg</t>
  </si>
  <si>
    <t>http://pbs.twimg.com/profile_images/1157702270642982912/TZyLCduW_normal.jpg</t>
  </si>
  <si>
    <t>http://pbs.twimg.com/profile_images/677482007144730624/cbg25cKC_normal.jpg</t>
  </si>
  <si>
    <t>http://pbs.twimg.com/profile_images/502939480861315074/eZNoqFAv_normal.png</t>
  </si>
  <si>
    <t>http://pbs.twimg.com/profile_images/985865735745323009/JooZ7I6L_normal.jpg</t>
  </si>
  <si>
    <t>http://pbs.twimg.com/profile_images/378800000742801201/fedbc0d4b3b3ecde5737e9249e9e6c90_normal.png</t>
  </si>
  <si>
    <t>http://pbs.twimg.com/profile_images/1156963870398963713/-MrgDDMO_normal.jpg</t>
  </si>
  <si>
    <t>http://pbs.twimg.com/profile_images/1141267450207641600/oCk4TUsc_normal.jpg</t>
  </si>
  <si>
    <t>http://pbs.twimg.com/profile_images/555364796132892672/5QR5uU35_normal.jpeg</t>
  </si>
  <si>
    <t>http://pbs.twimg.com/profile_images/606046649459183616/58svzgDM_normal.jpg</t>
  </si>
  <si>
    <t>http://pbs.twimg.com/profile_images/1078730279110340613/C47HYxdP_normal.jpg</t>
  </si>
  <si>
    <t>http://pbs.twimg.com/profile_images/877938287268302849/-8uaqDGT_normal.jpg</t>
  </si>
  <si>
    <t>http://pbs.twimg.com/profile_images/815661683175657473/ZAsXKNOD_normal.jpg</t>
  </si>
  <si>
    <t>http://pbs.twimg.com/profile_images/561760061958017025/Vo23suZv_normal.png</t>
  </si>
  <si>
    <t>http://pbs.twimg.com/profile_images/1153528636378456064/VjLq3uNS_normal.jpg</t>
  </si>
  <si>
    <t>http://pbs.twimg.com/profile_images/1158679736505327616/PoAVO0fw_normal.jpg</t>
  </si>
  <si>
    <t>http://pbs.twimg.com/profile_images/986593977251041280/HcUTg-_b_normal.jpg</t>
  </si>
  <si>
    <t>http://pbs.twimg.com/profile_images/802663876449824769/cPJrOV42_normal.jpg</t>
  </si>
  <si>
    <t>http://pbs.twimg.com/profile_images/1159830763342200833/xiaBDFl4_normal.jpg</t>
  </si>
  <si>
    <t>http://pbs.twimg.com/profile_images/1113528559300096000/w-9wURqz_normal.png</t>
  </si>
  <si>
    <t>http://pbs.twimg.com/profile_images/1158726538180866048/9YZ_aVqv_normal.jpg</t>
  </si>
  <si>
    <t>http://pbs.twimg.com/profile_images/583644099087073280/yAgeAd4D_normal.jpg</t>
  </si>
  <si>
    <t>http://pbs.twimg.com/profile_images/1080925568516923392/antOaqrb_normal.jpg</t>
  </si>
  <si>
    <t>http://pbs.twimg.com/profile_images/593676484478443520/NdutaTD1_normal.jpg</t>
  </si>
  <si>
    <t>http://pbs.twimg.com/profile_images/1078828284274565120/IzIakEq5_normal.jpg</t>
  </si>
  <si>
    <t>http://pbs.twimg.com/profile_images/1016499454457700353/Po7OkYkB_normal.jpg</t>
  </si>
  <si>
    <t>http://pbs.twimg.com/profile_images/988601444570808320/PtEQTVNB_normal.jpg</t>
  </si>
  <si>
    <t>http://pbs.twimg.com/profile_images/771421407897092098/gJvw_q6l_normal.jpg</t>
  </si>
  <si>
    <t>http://pbs.twimg.com/profile_images/585608696094396416/LbQL1HS1_normal.jpg</t>
  </si>
  <si>
    <t>http://pbs.twimg.com/profile_images/1111715933154770945/o-qNRMPR_normal.png</t>
  </si>
  <si>
    <t>http://pbs.twimg.com/profile_images/1075063146782580743/paiyE0FZ_normal.jpg</t>
  </si>
  <si>
    <t>http://pbs.twimg.com/profile_images/849193763956248576/DWw1-lNP_normal.jpg</t>
  </si>
  <si>
    <t>http://pbs.twimg.com/profile_images/1056446605803638784/LgK4K1Et_normal.jpg</t>
  </si>
  <si>
    <t>http://pbs.twimg.com/profile_images/998912544701014016/a6jKkSR8_normal.jpg</t>
  </si>
  <si>
    <t>http://pbs.twimg.com/profile_images/1060177418441449472/ABV32L7M_normal.jpg</t>
  </si>
  <si>
    <t>http://pbs.twimg.com/profile_images/1148276105742303232/W2Q-Vlo7_normal.png</t>
  </si>
  <si>
    <t>http://pbs.twimg.com/profile_images/424941123534979072/BdX2I7we_normal.jpeg</t>
  </si>
  <si>
    <t>http://pbs.twimg.com/profile_images/1158456194991828996/z04ci6p3_normal.jpg</t>
  </si>
  <si>
    <t>http://pbs.twimg.com/profile_images/1155217327878746113/b6fLNHw3_normal.jpg</t>
  </si>
  <si>
    <t>http://pbs.twimg.com/profile_images/504602084058996739/IDI-nyxf_normal.jpeg</t>
  </si>
  <si>
    <t>http://pbs.twimg.com/profile_images/846336084275412995/Ok1C5CTz_normal.jpg</t>
  </si>
  <si>
    <t>http://pbs.twimg.com/profile_images/943263880146325505/WZztfk8e_normal.jpg</t>
  </si>
  <si>
    <t>http://pbs.twimg.com/profile_images/378800000672495437/06faf3b83feefe8b3cdb331ad6c8619a_normal.jpeg</t>
  </si>
  <si>
    <t>http://pbs.twimg.com/profile_images/1131982212243628033/0D6HjmXc_normal.jpg</t>
  </si>
  <si>
    <t>http://pbs.twimg.com/profile_images/691663576545808385/VEyjtPbj_normal.jpg</t>
  </si>
  <si>
    <t>http://pbs.twimg.com/profile_images/1052319717699010570/iig-RA1d_normal.jpg</t>
  </si>
  <si>
    <t>http://pbs.twimg.com/profile_images/719395913978892288/xKq1UZcr_normal.jpg</t>
  </si>
  <si>
    <t>http://pbs.twimg.com/profile_images/962068187243139072/oVaURMFG_normal.jpg</t>
  </si>
  <si>
    <t>http://pbs.twimg.com/profile_images/870526754921861120/ighb29ge_normal.jpg</t>
  </si>
  <si>
    <t>http://pbs.twimg.com/profile_images/1058158720142753792/hbRUKSpj_normal.jpg</t>
  </si>
  <si>
    <t>http://pbs.twimg.com/profile_images/725666439206674432/DVSCHi1H_normal.jpg</t>
  </si>
  <si>
    <t>http://pbs.twimg.com/profile_images/1054358794900303872/gRmKm5Rh_normal.jpg</t>
  </si>
  <si>
    <t>http://pbs.twimg.com/profile_images/1013705234768646145/-pTRaGkR_normal.jpg</t>
  </si>
  <si>
    <t>http://pbs.twimg.com/profile_images/655522285495918592/lOFt3Qv3_normal.jpg</t>
  </si>
  <si>
    <t>http://pbs.twimg.com/profile_images/753629379863781376/y1nD6T7W_normal.jpg</t>
  </si>
  <si>
    <t>http://pbs.twimg.com/profile_images/1014757286227505153/Ib4sonCS_normal.jpg</t>
  </si>
  <si>
    <t>http://pbs.twimg.com/profile_images/964273896735178752/RpRHPTpH_normal.jpg</t>
  </si>
  <si>
    <t>http://pbs.twimg.com/profile_images/303246923/pic-BH_normal.jpg</t>
  </si>
  <si>
    <t>Open Twitter Page for This Person</t>
  </si>
  <si>
    <t>https://twitter.com/drmhofman</t>
  </si>
  <si>
    <t>https://twitter.com/declangmurphy</t>
  </si>
  <si>
    <t>https://twitter.com/azadoncology</t>
  </si>
  <si>
    <t>https://twitter.com/petermaccc</t>
  </si>
  <si>
    <t>https://twitter.com/gu_onc</t>
  </si>
  <si>
    <t>https://twitter.com/luketv</t>
  </si>
  <si>
    <t>https://twitter.com/gordonramsay</t>
  </si>
  <si>
    <t>https://twitter.com/ginofantastico</t>
  </si>
  <si>
    <t>https://twitter.com/khushrowb</t>
  </si>
  <si>
    <t>https://twitter.com/predragvuckovic</t>
  </si>
  <si>
    <t>https://twitter.com/gentlemansride</t>
  </si>
  <si>
    <t>https://twitter.com/radleys</t>
  </si>
  <si>
    <t>https://twitter.com/hairyhandlebars</t>
  </si>
  <si>
    <t>https://twitter.com/movemberuk</t>
  </si>
  <si>
    <t>https://twitter.com/yusuactivities</t>
  </si>
  <si>
    <t>https://twitter.com/cwdanielpereira</t>
  </si>
  <si>
    <t>https://twitter.com/oraclecourse</t>
  </si>
  <si>
    <t>https://twitter.com/nosqldigest</t>
  </si>
  <si>
    <t>https://twitter.com/astrogaminguk</t>
  </si>
  <si>
    <t>https://twitter.com/rancho5132</t>
  </si>
  <si>
    <t>https://twitter.com/daniela_lo88</t>
  </si>
  <si>
    <t>https://twitter.com/dinfomall</t>
  </si>
  <si>
    <t>https://twitter.com/itsjusttonyok</t>
  </si>
  <si>
    <t>https://twitter.com/recepet51817257</t>
  </si>
  <si>
    <t>https://twitter.com/mocalgary</t>
  </si>
  <si>
    <t>https://twitter.com/cameronwbriggs</t>
  </si>
  <si>
    <t>https://twitter.com/movemberaus</t>
  </si>
  <si>
    <t>https://twitter.com/ollie_hampton</t>
  </si>
  <si>
    <t>https://twitter.com/motovaquero</t>
  </si>
  <si>
    <t>https://twitter.com/gordinho80</t>
  </si>
  <si>
    <t>https://twitter.com/adamhenrique</t>
  </si>
  <si>
    <t>https://twitter.com/movember</t>
  </si>
  <si>
    <t>https://twitter.com/leedavis1975</t>
  </si>
  <si>
    <t>https://twitter.com/tri_boucher</t>
  </si>
  <si>
    <t>https://twitter.com/flyingdog</t>
  </si>
  <si>
    <t>https://twitter.com/shinesty</t>
  </si>
  <si>
    <t>https://twitter.com/whatsymondssays</t>
  </si>
  <si>
    <t>https://twitter.com/warrendalyict4d</t>
  </si>
  <si>
    <t>https://twitter.com/warrendalymusic</t>
  </si>
  <si>
    <t>https://twitter.com/ebauchemusic</t>
  </si>
  <si>
    <t>https://twitter.com/lifeandengines</t>
  </si>
  <si>
    <t>https://twitter.com/xtremeflyerz</t>
  </si>
  <si>
    <t>https://twitter.com/heyhim_ovrthere</t>
  </si>
  <si>
    <t>https://twitter.com/tripleplates</t>
  </si>
  <si>
    <t>https://twitter.com/skawars1</t>
  </si>
  <si>
    <t>https://twitter.com/anna_robogirl</t>
  </si>
  <si>
    <t>https://twitter.com/vannapragal</t>
  </si>
  <si>
    <t>https://twitter.com/radiantgeorge</t>
  </si>
  <si>
    <t>https://twitter.com/amandalwaldrop</t>
  </si>
  <si>
    <t>https://twitter.com/coco_welly</t>
  </si>
  <si>
    <t>https://twitter.com/perfectday2play</t>
  </si>
  <si>
    <t>https://twitter.com/moustachemiler</t>
  </si>
  <si>
    <t>https://twitter.com/8278jogador8728</t>
  </si>
  <si>
    <t>https://twitter.com/indie_booster</t>
  </si>
  <si>
    <t>https://twitter.com/abigail29808882</t>
  </si>
  <si>
    <t>https://twitter.com/jlbravin</t>
  </si>
  <si>
    <t>https://twitter.com/cheshirero</t>
  </si>
  <si>
    <t>https://twitter.com/clubquoits</t>
  </si>
  <si>
    <t>https://twitter.com/dominictshepo</t>
  </si>
  <si>
    <t>https://twitter.com/officialmrdeen</t>
  </si>
  <si>
    <t>https://twitter.com/savvyrinu</t>
  </si>
  <si>
    <t>https://twitter.com/castle_neil</t>
  </si>
  <si>
    <t>https://twitter.com/diotermaocowb</t>
  </si>
  <si>
    <t>https://twitter.com/scanoma</t>
  </si>
  <si>
    <t>https://twitter.com/officialtriumph</t>
  </si>
  <si>
    <t>https://twitter.com/livemotofoto</t>
  </si>
  <si>
    <t>https://twitter.com/li_travel</t>
  </si>
  <si>
    <t>https://twitter.com/macellooo</t>
  </si>
  <si>
    <t>https://twitter.com/philips_aktuell</t>
  </si>
  <si>
    <t>https://twitter.com/bimon</t>
  </si>
  <si>
    <t>https://twitter.com/ann_dente</t>
  </si>
  <si>
    <t>https://twitter.com/tomdeecee</t>
  </si>
  <si>
    <t>https://twitter.com/nienketrienke</t>
  </si>
  <si>
    <t>https://twitter.com/bikram_robotics</t>
  </si>
  <si>
    <t>https://twitter.com/seanpchajek</t>
  </si>
  <si>
    <t>https://twitter.com/coidedopdo</t>
  </si>
  <si>
    <t>https://twitter.com/nobodylaugh</t>
  </si>
  <si>
    <t>https://twitter.com/projecthyraxapp</t>
  </si>
  <si>
    <t>https://twitter.com/gameandroidnews</t>
  </si>
  <si>
    <t>https://twitter.com/merrittrevival</t>
  </si>
  <si>
    <t>https://twitter.com/caferacer76</t>
  </si>
  <si>
    <t>https://twitter.com/ingare_rev</t>
  </si>
  <si>
    <t>https://twitter.com/clintcrockett</t>
  </si>
  <si>
    <t>https://twitter.com/danleafy94</t>
  </si>
  <si>
    <t>https://twitter.com/liathrestaurant</t>
  </si>
  <si>
    <t>https://twitter.com/indiedev_rt</t>
  </si>
  <si>
    <t>https://twitter.com/ericgaffen</t>
  </si>
  <si>
    <t>https://twitter.com/kimburd</t>
  </si>
  <si>
    <t>https://twitter.com/apccc19</t>
  </si>
  <si>
    <t>https://twitter.com/thephoenix_exp</t>
  </si>
  <si>
    <t>https://twitter.com/saltydogsbot</t>
  </si>
  <si>
    <t>https://twitter.com/cjdogtajames</t>
  </si>
  <si>
    <t>https://twitter.com/indiegamesharer</t>
  </si>
  <si>
    <t>https://twitter.com/felixeroles</t>
  </si>
  <si>
    <t>https://twitter.com/healthqurator</t>
  </si>
  <si>
    <t>https://twitter.com/wicaksono_as</t>
  </si>
  <si>
    <t>https://twitter.com/jarheadmarine1</t>
  </si>
  <si>
    <t>https://twitter.com/offycrawl</t>
  </si>
  <si>
    <t>https://twitter.com/jodyvandenburg</t>
  </si>
  <si>
    <t>https://twitter.com/talkingpulp</t>
  </si>
  <si>
    <t>https://twitter.com/wordpressdotcom</t>
  </si>
  <si>
    <t>https://twitter.com/sv_lawfirm</t>
  </si>
  <si>
    <t>https://twitter.com/cuttenfields</t>
  </si>
  <si>
    <t>https://twitter.com/sim_racing</t>
  </si>
  <si>
    <t>https://twitter.com/sascha_p</t>
  </si>
  <si>
    <t>https://twitter.com/projectx_ios</t>
  </si>
  <si>
    <t>https://twitter.com/cosmicflood</t>
  </si>
  <si>
    <t>https://twitter.com/myswimpro</t>
  </si>
  <si>
    <t>https://twitter.com/zelda_doodle</t>
  </si>
  <si>
    <t>https://twitter.com/ashlie_christie</t>
  </si>
  <si>
    <t>https://twitter.com/dleggio33</t>
  </si>
  <si>
    <t>https://twitter.com/jujueisblumme</t>
  </si>
  <si>
    <t>https://twitter.com/georgechiesa</t>
  </si>
  <si>
    <t>https://twitter.com/acredite_co</t>
  </si>
  <si>
    <t>https://twitter.com/sirtallmarc</t>
  </si>
  <si>
    <t>https://twitter.com/oshikorosu</t>
  </si>
  <si>
    <t>https://twitter.com/lutzanalytics</t>
  </si>
  <si>
    <t>https://twitter.com/oracle_france</t>
  </si>
  <si>
    <t>https://twitter.com/realstulloyd</t>
  </si>
  <si>
    <t>https://twitter.com/djhibrahim</t>
  </si>
  <si>
    <t>https://twitter.com/safetytweety</t>
  </si>
  <si>
    <t>https://twitter.com/infamous_rjk</t>
  </si>
  <si>
    <t>https://twitter.com/tony_sacto</t>
  </si>
  <si>
    <t>https://twitter.com/savingmusiclive</t>
  </si>
  <si>
    <t>https://twitter.com/astrobot314</t>
  </si>
  <si>
    <t>https://twitter.com/absorbunderwear</t>
  </si>
  <si>
    <t>https://twitter.com/richiix27</t>
  </si>
  <si>
    <t>https://twitter.com/elvinbox</t>
  </si>
  <si>
    <t>https://twitter.com/ethansgrumps</t>
  </si>
  <si>
    <t>https://twitter.com/pickenan</t>
  </si>
  <si>
    <t>https://twitter.com/teamincredimo</t>
  </si>
  <si>
    <t>https://twitter.com/cate2pilates</t>
  </si>
  <si>
    <t>https://twitter.com/beausallnatural</t>
  </si>
  <si>
    <t>https://twitter.com/emilybones</t>
  </si>
  <si>
    <t>https://twitter.com/ballsy_62</t>
  </si>
  <si>
    <t>https://twitter.com/qantaswallabies</t>
  </si>
  <si>
    <t>https://twitter.com/bandis61</t>
  </si>
  <si>
    <t>https://twitter.com/riggleskimaster</t>
  </si>
  <si>
    <t>https://twitter.com/sonycrackle</t>
  </si>
  <si>
    <t>https://twitter.com/skateboard12341</t>
  </si>
  <si>
    <t>https://twitter.com/lichtwitch</t>
  </si>
  <si>
    <t>https://twitter.com/rndmzdtv</t>
  </si>
  <si>
    <t>https://twitter.com/sparkysynth</t>
  </si>
  <si>
    <t>https://twitter.com/sradzik</t>
  </si>
  <si>
    <t>https://twitter.com/joecavanaugh0</t>
  </si>
  <si>
    <t>https://twitter.com/kslouha421</t>
  </si>
  <si>
    <t>https://twitter.com/trisclaxton</t>
  </si>
  <si>
    <t>https://twitter.com/stevesmithnz</t>
  </si>
  <si>
    <t>https://twitter.com/natteramnoslo</t>
  </si>
  <si>
    <t>https://twitter.com/superklovn</t>
  </si>
  <si>
    <t>https://twitter.com/lamasmarina92</t>
  </si>
  <si>
    <t>https://twitter.com/avrillavigne</t>
  </si>
  <si>
    <t>https://twitter.com/brodyjenner</t>
  </si>
  <si>
    <t>https://twitter.com/kojonup</t>
  </si>
  <si>
    <t>https://twitter.com/bernhardkerres</t>
  </si>
  <si>
    <t>https://twitter.com/ihadcancer</t>
  </si>
  <si>
    <t>https://twitter.com/marianneschro11</t>
  </si>
  <si>
    <t>https://twitter.com/lomegb</t>
  </si>
  <si>
    <t>https://twitter.com/uyajola99_sa</t>
  </si>
  <si>
    <t>https://twitter.com/lavignelesba</t>
  </si>
  <si>
    <t>https://twitter.com/tellmeltsover</t>
  </si>
  <si>
    <t>https://twitter.com/ituyhi31</t>
  </si>
  <si>
    <t>https://twitter.com/biimafpoetra</t>
  </si>
  <si>
    <t>https://twitter.com/perryshotel</t>
  </si>
  <si>
    <t>https://twitter.com/lavignelatesta</t>
  </si>
  <si>
    <t>https://twitter.com/gransielavigne</t>
  </si>
  <si>
    <t>https://twitter.com/lullaby727</t>
  </si>
  <si>
    <t>https://twitter.com/mimitcheeng</t>
  </si>
  <si>
    <t>https://twitter.com/im_jdlavigne</t>
  </si>
  <si>
    <t>https://twitter.com/drivevauxhall</t>
  </si>
  <si>
    <t>https://twitter.com/philgrove1973</t>
  </si>
  <si>
    <t>https://twitter.com/sonsrap10</t>
  </si>
  <si>
    <t>https://twitter.com/paulsinha</t>
  </si>
  <si>
    <t>https://twitter.com/itvchase</t>
  </si>
  <si>
    <t>https://twitter.com/itv</t>
  </si>
  <si>
    <t>https://twitter.com/artful_doodler</t>
  </si>
  <si>
    <t>https://twitter.com/alexgingerbaker</t>
  </si>
  <si>
    <t>https://twitter.com/skuemy</t>
  </si>
  <si>
    <t>https://twitter.com/greg___howard</t>
  </si>
  <si>
    <t>https://twitter.com/bettie_official</t>
  </si>
  <si>
    <t>https://twitter.com/chandraaa_cs</t>
  </si>
  <si>
    <t>https://twitter.com/jrd_ftw99</t>
  </si>
  <si>
    <t>https://twitter.com/_beautyriri_</t>
  </si>
  <si>
    <t>https://twitter.com/xptr</t>
  </si>
  <si>
    <t>https://twitter.com/cararose19130</t>
  </si>
  <si>
    <t>https://twitter.com/chaelinsky</t>
  </si>
  <si>
    <t>https://twitter.com/wakndaz</t>
  </si>
  <si>
    <t>https://twitter.com/hugavril</t>
  </si>
  <si>
    <t>https://twitter.com/divine04179084</t>
  </si>
  <si>
    <t>https://twitter.com/momandnewborn</t>
  </si>
  <si>
    <t>https://twitter.com/camilomurillo06</t>
  </si>
  <si>
    <t>https://twitter.com/tellmeitsover12</t>
  </si>
  <si>
    <t>https://twitter.com/avril_strong</t>
  </si>
  <si>
    <t>https://twitter.com/avriil_eilish</t>
  </si>
  <si>
    <t>https://twitter.com/maxlxlreal</t>
  </si>
  <si>
    <t>https://twitter.com/gnomudalavigne</t>
  </si>
  <si>
    <t>https://twitter.com/sebbastv</t>
  </si>
  <si>
    <t>https://twitter.com/queenavril97</t>
  </si>
  <si>
    <t>https://twitter.com/novmarines</t>
  </si>
  <si>
    <t>https://twitter.com/josephrockon</t>
  </si>
  <si>
    <t>https://twitter.com/lavigneholt</t>
  </si>
  <si>
    <t>https://twitter.com/nel_iglesias</t>
  </si>
  <si>
    <t>https://twitter.com/luisdanielc2</t>
  </si>
  <si>
    <t>https://twitter.com/enzoberni</t>
  </si>
  <si>
    <t>https://twitter.com/pipeburn</t>
  </si>
  <si>
    <t>https://twitter.com/bikeexif</t>
  </si>
  <si>
    <t>https://twitter.com/hedonworkshop</t>
  </si>
  <si>
    <t>https://twitter.com/ducativipclub</t>
  </si>
  <si>
    <t>https://twitter.com/motogp</t>
  </si>
  <si>
    <t>https://twitter.com/petrux9</t>
  </si>
  <si>
    <t>https://twitter.com/rvtbuzz</t>
  </si>
  <si>
    <t>https://twitter.com/klowlbs</t>
  </si>
  <si>
    <t>https://twitter.com/akoimari</t>
  </si>
  <si>
    <t>https://twitter.com/riot84s</t>
  </si>
  <si>
    <t>https://twitter.com/paulrreed</t>
  </si>
  <si>
    <t>https://twitter.com/jaddlavigne13</t>
  </si>
  <si>
    <t>https://twitter.com/abbeydawnskull</t>
  </si>
  <si>
    <t>https://twitter.com/kircar76</t>
  </si>
  <si>
    <t>https://twitter.com/clintonmckenzie</t>
  </si>
  <si>
    <t>https://twitter.com/evs06387972</t>
  </si>
  <si>
    <t>https://twitter.com/fredsirieix1</t>
  </si>
  <si>
    <t>https://twitter.com/ingenieros_ejc</t>
  </si>
  <si>
    <t>https://twitter.com/javiere94918256</t>
  </si>
  <si>
    <t>https://twitter.com/brooksies_mo</t>
  </si>
  <si>
    <t>https://twitter.com/french_stick</t>
  </si>
  <si>
    <t>https://twitter.com/adamatko</t>
  </si>
  <si>
    <t>https://twitter.com/waltonandy</t>
  </si>
  <si>
    <t>https://twitter.com/stpetersbethnal</t>
  </si>
  <si>
    <t>https://twitter.com/thecube365</t>
  </si>
  <si>
    <t>https://twitter.com/thecube</t>
  </si>
  <si>
    <t>https://twitter.com/jefffrick</t>
  </si>
  <si>
    <t>https://twitter.com/byronhillonline</t>
  </si>
  <si>
    <t>drmhofman
@apccc19 Fantastic to see! #Movember
have recently supported 3 new prostate
cancer research alliances in Australia
with &amp;gt;$12m funds. @gu_onc @PeterMacCC
@AzadOncology @declangmurphy grateful
to be one of the recipients funding
#TheraPv2 and #LuTectomy studies</t>
  </si>
  <si>
    <t xml:space="preserve">declangmurphy
</t>
  </si>
  <si>
    <t xml:space="preserve">azadoncology
</t>
  </si>
  <si>
    <t xml:space="preserve">petermaccc
</t>
  </si>
  <si>
    <t xml:space="preserve">gu_onc
</t>
  </si>
  <si>
    <t>luketv
Connecting with the #GordonGinoandFred
cast - literally! Amazing day sparring
with @fredsirieix1 at the @ClintonMcKenzie
gym. Clinton uses boxing to help
men connect with each other. Total
hero! ☘️_xD83E__xDD4A_#Movember #ProstateCancerUK
My next duels with @Ginofantastico
&amp;amp; @GordonRamsay https://t.co/k93qvL8LNs</t>
  </si>
  <si>
    <t xml:space="preserve">gordonramsay
</t>
  </si>
  <si>
    <t xml:space="preserve">ginofantastico
</t>
  </si>
  <si>
    <t>khushrowb
RT @gentlemansride: The 2019 season
starts on August 1st! 3 days to
go! Ride city: Belgrade, Serbia
Photo by: @predragvuckovic Charity
Par…</t>
  </si>
  <si>
    <t xml:space="preserve">predragvuckovic
</t>
  </si>
  <si>
    <t>gentlemansride
Thank you @petrux9, @revit_urban
and @motogp for the support! Tally
Ho #gentlemansride #motogp #movember
#dgr2019 #ridedapper #revit #reviturban
#petrucci https://t.co/IQX7ilSUkY
https://t.co/vpMGNciOWX</t>
  </si>
  <si>
    <t>radleys
Back to when @HairyHandlebars were
in Romania, look at that sunset!
Now arrived in China, Japan is
in sight! Cycling from London to
Japan to raise money for @MovemberUK
Read their story here: https://t.co/al2B1JwePH
#mentalhealthawareness #menshealth
#movember https://t.co/Y9e8fYRR86</t>
  </si>
  <si>
    <t xml:space="preserve">hairyhandlebars
</t>
  </si>
  <si>
    <t>movemberuk
We’ve teamed up with our friends
over at @ASTROGamingUK for Father’s
Day and giving away 5* A40 TR Headsets
for EMEA To win follow us both
and tag two people you know are
passionate about men’s health Winners
announced on 23rd June #Movember
#ASTROfamily https://t.co/4DtLIKqtdh</t>
  </si>
  <si>
    <t>yusuactivities
@MovemberUK doing a great talk
on successful fundraising #movember
#TNSFC19 https://t.co/c5m54qvTk4</t>
  </si>
  <si>
    <t>cwdanielpereira
RT @CwDanielPereira: Em preparação
para #Movember eu vou estar ostentando
esta capa incrível. Não seja ciumento.
#WishTheyLetMeSportAStache…</t>
  </si>
  <si>
    <t>oraclecourse
Grab your gift coupons before 31-8-2019
Unlimited access full online courses
in : Extensive Oracle Database
12c RAC Administration From 200$
to 15$ only, 92%off a coupon is:
https://t.co/tUQ1dqwTdK #MeetACS
#Movember #mariadb #mssql #MongoDB
#MachineLearning #Modeler</t>
  </si>
  <si>
    <t>nosqldigest
RT @OracleCourse: Grab your gift
coupons before 31-8-2019 Unlimited
access full online courses in :
Extensive Oracle Database 12c RAC
Adm…</t>
  </si>
  <si>
    <t xml:space="preserve">astrogaminguk
</t>
  </si>
  <si>
    <t>rancho5132
RT @MovemberUK: We’ve teamed up
with our friends over at @ASTROGamingUK
for Father’s Day and giving away
5* A40 TR Headsets for EMEA To…</t>
  </si>
  <si>
    <t>daniela_lo88
RT @dinfomall: #supplements #men
#diet #shopping #maternity #headphones
#indiedev #gamedev #win #vitamins
#health #movember #protein #vitam…</t>
  </si>
  <si>
    <t>dinfomall
"#supplements #men #diet #shopping
#maternity #headphones #indiedev
#gamedev #win #vitamins #health
#movember #protein #vitamin #vitamind
#nutrition #taking #loss #review
#hairENHANCE YOUR MIND AND BODY</t>
  </si>
  <si>
    <t>itsjusttonyok
If you were #mallemile2019 and
would like to download a pic of
yourself racing and make a donation
to #movember then visit https://t.co/w0uONkf4a5</t>
  </si>
  <si>
    <t>recepet51817257
RT @dinfomall: #supplements #men
#diet #shopping #maternity #headphones
#indiedev #gamedev #win #vitamins
#health #movember #protein #vitam…</t>
  </si>
  <si>
    <t>mocalgary
Thousands of men with advanced
prostate cancer could benefit from
a radical new 'search and destroy'
treatment, according to a Movember-funded
study published this week. https://t.co/acWLELsDOt
#Movember #menshealth</t>
  </si>
  <si>
    <t>cameronwbriggs
Spent the afternoon yesterday picking
up waste plastics and rubbish from
Port Melbourne beach. @MovemberAUS
Is truly an organisation that lives
its values. #movember #menshealth
#reducesingleuse #cleanupourbeaches
https://t.co/6zV5YRxAk8</t>
  </si>
  <si>
    <t xml:space="preserve">movemberaus
</t>
  </si>
  <si>
    <t>ollie_hampton
Just a couple of classic throwbacks
of some great times wearing POOLBOYS!
#tb #40 #throwback #poolboys #adventures
#newzealandlads #kiwis #lads #thebros
#bro #bros #happybirthday #beards
#mo #movember #kiwisdofly @… https://t.co/HluGp0ZKOz</t>
  </si>
  <si>
    <t>motovaquero
RT @gentlemansride: The 2019 season
starts on August 1st! 3 days to
go! Ride city: Belgrade, Serbia
Photo by: @predragvuckovic Charity
Par…</t>
  </si>
  <si>
    <t>gordinho80
@AdamHenrique trying to do my part
for a great cause. It would be
amazing if you could help me out
here. #movember @Movember Go to
https://t.co/y6mKOLrH18 to donate.
https://t.co/LPbHDB9YfT</t>
  </si>
  <si>
    <t xml:space="preserve">adamhenrique
</t>
  </si>
  <si>
    <t xml:space="preserve">movember
</t>
  </si>
  <si>
    <t>leedavis1975
This is a great charity event that
I take part in each year, would
be fab if my friends, colleagues
&amp;amp; associates would support
#MensHealth #distinguishedgentlemensride
#triumphmotorcycles #movember https://t.co/ckP3dhtKmj</t>
  </si>
  <si>
    <t>tri_boucher
@WhatSymondsSays @Shinesty @FlyingDog
Mine will be back for Halloween
and #movember</t>
  </si>
  <si>
    <t xml:space="preserve">flyingdog
</t>
  </si>
  <si>
    <t xml:space="preserve">shinesty
</t>
  </si>
  <si>
    <t xml:space="preserve">whatsymondssays
</t>
  </si>
  <si>
    <t>warrendalyict4d
Please sponsor me if you have a
chance. https://t.co/0Qe0Gr0sH9
Get excited folks, it's DGR Season!
#gentlemansride #dgr2019 #movember
#ridedapper #cambodia</t>
  </si>
  <si>
    <t>warrendalymusic
Please sponsor me if you have a
chance. https://t.co/d7SFDR0jZU
Get excited folks, it's DGR Season!
#gentlemansride #dgr2019 #movember
#ridedapper #cambodia</t>
  </si>
  <si>
    <t>ebauchemusic
RT @WarrenDalyMusic: Please sponsor
me if you have a chance. https://t.co/d7SFDR0jZU
Get excited folks, it's DGR Season!
#gentlemansride #â€¦</t>
  </si>
  <si>
    <t>lifeandengines
Weâ€™ll be doing the #DGR in #Reims
... ðŸ¤™ðŸðŸ›  ðŸ‡«ðŸ‡· ... raising
funds for @MovemberUK #Movember
- go to https://t.co/42O2aJyujX
and register to ride and donate
ðŸ’°#lifeandengines https://t.co/NSVNP4gDDy</t>
  </si>
  <si>
    <t>xtremeflyerz
#Movember #Flyer #Template : https://t.co/NJLX1Ap3jG
#Awareness #Bash #Cancer #Charity
#Hipster #Moustache #Mustache #Party
#Poster #Psd</t>
  </si>
  <si>
    <t>heyhim_ovrthere
Iâ€™m probably the muhfucka the
rest of yâ€™all need to be shaving
for #Movember ðŸ¤·ðŸ½â€â™‚ï¸ðŸ˜‚</t>
  </si>
  <si>
    <t>tripleplates
RT @dinfomall: #supplements #men
#diet #shopping #maternity #headphones
#indiedev #gamedev #win #vitamins
#health #movember #protein #vitamâ€¦</t>
  </si>
  <si>
    <t>skawars1
My annual cancer free anniversary
tradition continues. Run a mile
for every year clear. At 7 years
itâ€™s getting f-ing challenging.
#fuckcancer #movember #dadlife
@ Moraga Commons Park https://t.co/mWk5wvqRoX</t>
  </si>
  <si>
    <t>anna_robogirl
Growing my hair for the first time
in a while. Considering offering
to shave it all off for 2020â€™s
#Movember if my team can raise
some high target. I dunno, $50K
seems like it might be right?</t>
  </si>
  <si>
    <t>vannapragal
#movember #stache and #tomford
#eyewearfashion #velvetjacket Photographed
by @vann_apragal_photographer for
@soho_street_style_magazine https://t.co/weQzye5EZJ
https://t.co/uEXY5N4MZ3</t>
  </si>
  <si>
    <t>radiantgeorge
Donate to help raise much-needed
funds for #menshealth this #Movember
â€“ for all the dads, brothers,
sons and mates in our lives. Stop
men dying too young. https://t.co/PmGGgz1QwX.</t>
  </si>
  <si>
    <t>amandalwaldrop
RT @RadiantGeorge: Donate to help
raise much-needed funds for #menshealth
this #Movember â€“ for all the
dads, brothers, sons and mates
in ouâ€¦</t>
  </si>
  <si>
    <t>coco_welly
Mo-st excellent to see #Movember
#Menshealth https://t.co/FpkIWkadrZ</t>
  </si>
  <si>
    <t>perfectday2play
RT @MoustacheMiler: And today we
get to brag all we want. ðŸ˜ŽHappy
BC Day, everyone! â˜€ï¸ðŸŒŠðŸŒ²â›°
#momiler #movember #veryvancouver
#explorebc #weâ€¦</t>
  </si>
  <si>
    <t>moustachemiler
A step forward in the fight against
prostate cancer (via @Movember)
#movember #knowthynuts https://t.co/4tLCeda52d</t>
  </si>
  <si>
    <t>8278jogador8728
RT @dinfomall: #supplements #men
#diet #shopping #maternity #headphones
#indiedev #gamedev #win #vitamins
#health #movember #protein #vitamâ€¦</t>
  </si>
  <si>
    <t>indie_booster
RT @dinfomall: #supplements #men
#diet #shopping #maternity #headphones
#indiedev #gamedev #win #vitamins
#health #movember #protein #vitamâ€¦</t>
  </si>
  <si>
    <t>abigail29808882
RT @dinfomall: #supplements #men
#diet #shopping #maternity #headphones
#indiedev #gamedev #win #vitamins
#health #movember #protein #vitamâ€¦</t>
  </si>
  <si>
    <t>jlbravin
Transpirada de tanto correr / cafÃ©
en cafÃ© â€¢ â€¢ â€¢ â€¢ â€¢ #dgr2018
#gentlemansride #dgr2019 #movember
#ridedapper #dgrrosario #ridedapper
#rosariomotos #distinguished #triumphrosario
#dgrâ€¦ https://t.co/xS8UUvmgcG</t>
  </si>
  <si>
    <t>cheshirero
#HairyArchives being demonstrated
brilliantly by the Neston Quoits
Club in 1895. #quoits #beard #movember
https://t.co/J6aqOBuJ76</t>
  </si>
  <si>
    <t>clubquoits
RT @CheshireRO: #HairyArchives
being demonstrated brilliantly
by the Neston Quoits Club in 1895.
#quoits #beard #movember https://t.co/J6aqâ€¦</t>
  </si>
  <si>
    <t>dominictshepo
@SavvyRinu @officialmrdeen Yeah
we are Move member #Movember #November
#Let'sMove</t>
  </si>
  <si>
    <t xml:space="preserve">officialmrdeen
</t>
  </si>
  <si>
    <t xml:space="preserve">savvyrinu
</t>
  </si>
  <si>
    <t>castle_neil
#1weekin #movember #poorshow https://t.co/0o5BWHs987
https://t.co/oiQLCkW3P4</t>
  </si>
  <si>
    <t>diotermaocowb
RT @castle_neil: #1weekin #movember
#poorshow https://t.co/0o5BWHs987
https://t.co/oiQLCkW3P4</t>
  </si>
  <si>
    <t>scanoma
RT @gentlemansride: Let the show
begin! Ride - Los Angeles, California
Photo by @livemotofoto Sponsored
by @officialtriumph Supported bâ€¦</t>
  </si>
  <si>
    <t xml:space="preserve">officialtriumph
</t>
  </si>
  <si>
    <t xml:space="preserve">livemotofoto
</t>
  </si>
  <si>
    <t>li_travel
Mit dem #Motorrad durch #Liechtenstein
fahren fÃ¼r einen guten Zweck?
Am 29. September findet weltweit
der #Gentleman'sRide statt - jetzt
auch in Liechtenstein. #Movember
Nun suchen wir noch Fahrer und
Fahrerinnen, hier kostenlos registrieren
âž¡ https://t.co/DMeQeGiAEo #300LI
https://t.co/RxIO03woIe</t>
  </si>
  <si>
    <t>macellooo
@Bimon @Philips_aktuell watt is
schon #Movember ?</t>
  </si>
  <si>
    <t xml:space="preserve">philips_aktuell
</t>
  </si>
  <si>
    <t xml:space="preserve">bimon
</t>
  </si>
  <si>
    <t>ann_dente
@nienketrienke @TomDeeCee Ik vind
Tom nen toffe (check zijn #movember
tweets, ik vind jou ook een toffe...
match made in heaven! ðŸ˜</t>
  </si>
  <si>
    <t xml:space="preserve">tomdeecee
</t>
  </si>
  <si>
    <t xml:space="preserve">nienketrienke
</t>
  </si>
  <si>
    <t>bikram_robotics
RT @MoustacheMiler: And today we
get to brag all we want. ðŸ˜ŽHappy
BC Day, everyone! â˜€ï¸ðŸŒŠðŸŒ²â›°
#momiler #movember #veryvancouver
#explorebc #weâ€¦</t>
  </si>
  <si>
    <t>seanpchajek
I'll see ya in a month upper lip,
can't wait to see everyone's dusters!
#movember</t>
  </si>
  <si>
    <t>coidedopdo
RT @SeanPchajek: I'll see ya in
a month upper lip, can't wait to
see everyone's dusters! #movember</t>
  </si>
  <si>
    <t>nobodylaugh
#guncontrol is like #peniscontrol.
we should stand tall for both issues.
#movember https://t.co/1O1ENCIHG5</t>
  </si>
  <si>
    <t>projecthyraxapp
RT @dinfomall: #supplements #men
#diet #shopping #maternity #headphones
#indiedev #gamedev #win #vitamins
#health #movember #protein #vitamâ€¦</t>
  </si>
  <si>
    <t>gameandroidnews
RT @dinfomall: #supplements #men
#diet #shopping #maternity #headphones
#indiedev #gamedev #win #vitamins
#health #movember #protein #vitamâ€¦</t>
  </si>
  <si>
    <t>merrittrevival
RT @gentlemansride: We are always
proud to have our friends at @revit_urban
supporting the spectacle which
is The Distinguished Gentlemanâ€™sâ€¦</t>
  </si>
  <si>
    <t>caferacer76
RT @gentlemansride: We are always
proud to have our friends at @revit_urban
supporting the spectacle which
is The Distinguished Gentlemanâ€™sâ€¦</t>
  </si>
  <si>
    <t>ingare_rev
RT @dinfomall: #supplements #men
#diet #shopping #maternity #headphones
#indiedev #gamedev #win #vitamins
#health #movember #protein #vitamâ€¦</t>
  </si>
  <si>
    <t>clintcrockett
#Donate to help me raise much-needed
funds for #MensHealth this #Movember
â€“ for all the dads, brothers,
sons and mates in our lives. Stop
men dying too young! #Mustache
#MoBro #UnitedWeMo #MentalHealth
#SuicudePrevention #GrowAmoSaveABro
https://t.co/pOuVNbujan via @Movember</t>
  </si>
  <si>
    <t>danleafy94
Struggled to get in with the Ronnie
but @liathrestaurant was a touch
ðŸ’¯ðŸ¥‚ðŸ‘ŒðŸ¼ #movember #whathavewedonetotheworld
https://t.co/kn0di77PEi</t>
  </si>
  <si>
    <t>liathrestaurant
RT @DanLeafy94: Struggled to get
in with the Ronnie but @liathrestaurant
was a touch ðŸ’¯ðŸ¥‚ðŸ‘ŒðŸ¼ #movember
#whathavewedonetotheworld https://t.co/â€¦</t>
  </si>
  <si>
    <t>indiedev_rt
RT @dinfomall: #supplements #men
#diet #shopping #maternity #headphones
#indiedev #gamedev #win #vitamins
#health #movember #protein #vitamâ€¦</t>
  </si>
  <si>
    <t>ericgaffen
This is why i do #Movember - they
directly fund studies that yield
results! Radical New Treatment
https://t.co/xjKlQsNWcM</t>
  </si>
  <si>
    <t>kimburd
RT @EricGaffen: This is why i do
#Movember - they directly fund
studies that yield results! Radical
New Treatment https://t.co/xjKlQsNWcM</t>
  </si>
  <si>
    <t>apccc19
RT @DrMHofman: @apccc19 Fantastic
to see! #Movember have recently
supported 3 new prostate cancer
research alliances in Australia
with &amp;gt;$12â€¦</t>
  </si>
  <si>
    <t>thephoenix_exp
Promo for â€Journey to meâ€ a
#menshealth #mensmentalhealth #Mentalhealth
story. Short film premieres globally
5/9/19 #ruok #movember https://t.co/41ecfRykt8</t>
  </si>
  <si>
    <t>saltydogsbot
RT @dinfomall: #supplements #men
#diet #shopping #maternity #headphones
#indiedev #gamedev #win #vitamins
#health #movember #protein #vitamâ€¦</t>
  </si>
  <si>
    <t>cjdogtajames
RT @dinfomall: #supplements #men
#diet #shopping #maternity #headphones
#indiedev #gamedev #win #vitamins
#health #movember #protein #vitam…</t>
  </si>
  <si>
    <t>indiegamesharer
RT @dinfomall: #supplements #men
#diet #shopping #maternity #headphones
#indiedev #gamedev #win #vitamins
#health #movember #protein #vitamâ€¦</t>
  </si>
  <si>
    <t>felixeroles
#Movember: Reivindicación de la
salud masculina https://t.co/BjSthSMnlg
#activismo</t>
  </si>
  <si>
    <t>healthqurator
RT @dinfomall: #supplements #men
#diet #shopping #maternity #headphones
#indiedev #gamedev #win #vitamins
#health #movember #protein #vitam…</t>
  </si>
  <si>
    <t>wicaksono_as
RT @gentlemansride: Off road classics
built to keep the weight down and
slide sideways. There is no sliding
at DGR. #tracker #gentlemansri…</t>
  </si>
  <si>
    <t>jarheadmarine1
JARHEAD PILL PSA. In terms of time.
#Movember and #Beardcember are
just around the corner. Don’t get
caught looking scraggly. Get Some</t>
  </si>
  <si>
    <t>offycrawl
RT @jodyvandenburg: My brother
Sacha died last week aged 34, he
would have been 35 on 11th August.
Please donate to help me raise
much-need…</t>
  </si>
  <si>
    <t>jodyvandenburg
My brother Sacha died last week
aged 34, he would have been 35
on 11th August. Please donate to
help me raise much-needed funds
for #menshealth this #Movember
@MovemberUK – for all the dads,
brothers, sons and mates in our
lives. Stop men dying too young.
https://t.co/1bcYGQNX1F</t>
  </si>
  <si>
    <t>talkingpulp
Retro Relpase: Hey There, Mr. Movember
https://t.co/H7YArAEw4T via @wordpressdotcom
#movember #noshave #november #manliness
#manup #weirdos #joiners #selfhelp
#commentary #culture</t>
  </si>
  <si>
    <t xml:space="preserve">wordpressdotcom
</t>
  </si>
  <si>
    <t>sv_lawfirm
On August 12, we're hitting the
links at @CuttenFields in support
of #Movember and #menshealth awareness!
⛳️ More info ⤵️ https://t.co/NXPJuuWRdE</t>
  </si>
  <si>
    <t xml:space="preserve">cuttenfields
</t>
  </si>
  <si>
    <t>sim_racing
@sascha_p Perfect car for #Movember</t>
  </si>
  <si>
    <t xml:space="preserve">sascha_p
</t>
  </si>
  <si>
    <t>projectx_ios
RT @dinfomall: #supplements #men
#diet #shopping #maternity #headphones
#indiedev #gamedev #win #vitamins
#health #movember #protein #vitam…</t>
  </si>
  <si>
    <t>cosmicflood
Cheers @myswimpro for supporting
me and this fantastic cause. #movember
@MovemberUK https://t.co/u4OnaHH07X</t>
  </si>
  <si>
    <t xml:space="preserve">myswimpro
</t>
  </si>
  <si>
    <t>zelda_doodle
The thing with #Movember is: you
look like a pro if you start growing
now. Also, we have totes now. Yaaaa.
#NoShaveNovember #FCancer #Cancer
#CancerResearch #beards https://t.co/18z4kfKR2z</t>
  </si>
  <si>
    <t>ashlie_christie
If anyone is interested... #worldclimatemarch
#ourplanet #myworldtoo #yourworld
#dublin #movember #november29th2019
#customhousequay #tcd #trinity
https://t.co/UDDp11m6Wu</t>
  </si>
  <si>
    <t>dleggio33
Raising awarenessfor men's health
by making myself look hideous,donate
#Movember team here! https://t.co/KulUQoErHV
https://t.co/sgldcK1mwl</t>
  </si>
  <si>
    <t>jujueisblumme
RT @DLeggio33: Raising awarenessfor
men's health by making myself look
hideous,donate #Movember team here!
https://t.co/KulUQoErHV https://…</t>
  </si>
  <si>
    <t>georgechiesa
#movember is one of the charities
that I campaign for. See: results.
Good news. https://t.co/POPOnjUfVb</t>
  </si>
  <si>
    <t>acredite_co
Be bearded. Be brave. #Movember
e Novembro Azul. Leia este e outros
artigos no blog da AcrediteCo!
https://t.co/uqYOdWcRJJ #barba
#barbudo #beard #bearded #bigode</t>
  </si>
  <si>
    <t>sirtallmarc
@Oshikorosu I cant grow mine!!!
But I do rock an awesome moustache
for #Movember month</t>
  </si>
  <si>
    <t xml:space="preserve">oshikorosu
</t>
  </si>
  <si>
    <t>lutzanalytics
50 days left to support prostate
cancer research and men's mental
health! On September 29th, I'll
be wearing my Sunday best and riding
my vintage #Ossa AE250 1973 bike
_xD83C__xDFCD_️ with the Distinguished Gentleman's
Ride, as part of the #Movember
Foundation. I…https://t.co/3Dd807uM0L</t>
  </si>
  <si>
    <t>oracle_france
Des moustaches qui sauvent des
vies ! ❤ Dan Cooper nous raconte
l’histoire du #Movember et comment
il innove avec #OracleCloud. https://t.co/e1msXZySar
_xD83D__xDCCC_ @Movember https://t.co/biePkGVk8z</t>
  </si>
  <si>
    <t>realstulloyd
I’m taking part in The Distinguished
Gentleman's Ride to raise funding
and awareness for men's health
and prostate cancer on behalf of
the Movember Foundation. Please
reach out to give what you can
to show your support. Donate via
this link: https://t.co/8acG1sYQ3L
#movember #dgr https://t.co/GVVD1zPE3D</t>
  </si>
  <si>
    <t>djhibrahim
Praia / Beach _xD83C__xDF0A_☀️⛱_xD83C__xDFD6_ . . . . .
#bomdia #boatarde #boanoite #goodmorning
#goodafternoon #goodnight #gutenmorgen
#gutentag #gutenabend #gutenacht
#summer #verao #hot #calor #party
#festa #friends #amigos #movember…
https://t.co/JDcG86aksP</t>
  </si>
  <si>
    <t>safetytweety
Know thy nuts. Simple. What man
doesn't. but do you really know
them well. Get to know what’s normal
for your testicles. Give them a
check regularly and go to the doctor
if something doesn’t feel right.
#movember. https://t.co/cuxnZN8rXr</t>
  </si>
  <si>
    <t>infamous_rjk
No... We won't... #Movember #Movember2019
#JusSayin #SorryNotSorry #MyINFAMOUSLife
#ImINFAMOUS #LetsBeINFAMOUSTogether
#YerDoinItWrong @ Briarcliff, Texas
https://t.co/q8jP0jFPsH</t>
  </si>
  <si>
    <t>tony_sacto
RT @SavingMusicLIVE: And we are
now LIVE from The Netherlands for
a jam session and a ton of music
performances! All funds raised
go toward…</t>
  </si>
  <si>
    <t>savingmusiclive
EU Music Meetup 2019 continues
with more music performances from
various #Twitch musicians! https://t.co/42vXGg5q6R
#Movember #TwitchMusic #TwitchCharity</t>
  </si>
  <si>
    <t>astrobot314
RT @SavingMusicLIVE: And we are
now LIVE from The Netherlands for
a jam session and a ton of music
performances! All funds raised
go toward…</t>
  </si>
  <si>
    <t>absorbunderwear
RT @SavingMusicLIVE: And we are
now LIVE from The Netherlands for
a jam session and a ton of music
performances! All funds raised
go toward…</t>
  </si>
  <si>
    <t>richiix27
RT @SavingMusicLIVE: And we are
now LIVE from The Netherlands for
a jam session and a ton of music
performances! All funds raised
go toward…</t>
  </si>
  <si>
    <t>elvinbox
For @ethansgrumps &amp;amp; the like,
who are supporting others in their
fight against #prostatecancer.
Great use of metaphor to describe
those who truly live their life
as their brother's keeper #menunited
#movember #LifeWithCancer https://t.co/bxoJo6dwXZ</t>
  </si>
  <si>
    <t xml:space="preserve">ethansgrumps
</t>
  </si>
  <si>
    <t>pickenan
RT @ElvinBox: For @ethansgrumps
&amp;amp; the like, who are supporting
others in their fight against #prostatecancer.
Great use of metaphor to desc…</t>
  </si>
  <si>
    <t>teamincredimo
Feeling Inspired! #inspirationpoint
#sevenfalls for #MENSHEALTH #MENTALHEALTH
#MYHEALTH #teamincrediMO #suicideprevention
#endthestigma #mentalhealthawareness
#SeasitCancer #Teamihatecancer
#movember… https://t.co/3alS8IirVg</t>
  </si>
  <si>
    <t>cate2pilates
Heading for a night out to an acoustic
@emilybones set for @beausallnatural
#movember #fundraiser. Great set
Mz Bones! _xD83D__xDDA4_ https://t.co/G48epCxEss</t>
  </si>
  <si>
    <t xml:space="preserve">beausallnatural
</t>
  </si>
  <si>
    <t xml:space="preserve">emilybones
</t>
  </si>
  <si>
    <t>ballsy_62
@qantaswallabies #movember</t>
  </si>
  <si>
    <t xml:space="preserve">qantaswallabies
</t>
  </si>
  <si>
    <t>bandis61
The A-Z of Men's Health 2019 is
back. Donate to help me raise much-needed
funds for #menshealth this #Movember
– Stop men dying too young. Look
me up on https://t.co/H6o3JMxvGP</t>
  </si>
  <si>
    <t>riggleskimaster
Dirk mustache you a question! Have
you seen all episodes of #RobRiggleSkiMaster
Academy on @SonyCrackle yet? #Movember
https://t.co/m9lk74P4Lh https://t.co/sAlQzSKzgG</t>
  </si>
  <si>
    <t xml:space="preserve">sonycrackle
</t>
  </si>
  <si>
    <t>skateboard12341
RT @RiggleSkiMaster: Dirk mustache
you a question! Have you seen all
episodes of #RobRiggleSkiMaster
Academy on @SonyCrackle yet? #Movember…</t>
  </si>
  <si>
    <t>lichtwitch
RT @Rndmzdtv: Streaming in 10 minutes
(5pm uk time) come hang out! https://t.co/KM5KLj8q76
#streaming #netherlands #twitch
#savingmusicliv…</t>
  </si>
  <si>
    <t>rndmzdtv
I have been handed a martin guitar
today.. ooo nice! Come hang and
listen to some songs! https://t.co/r4ulZ761mp
#martinguitars #movember #twitch
#music #streaming #savingmusiclive
@ Netherlands https://t.co/pqSHuI3Fnf</t>
  </si>
  <si>
    <t>sparkysynth
RT @SavingMusicLIVE: EU Music Meetup
2019 continues with more music
performances from various #Twitch
musicians! https://t.co/42vXGg5q6R…</t>
  </si>
  <si>
    <t>sradzik
RT @SavingMusicLIVE: EU Music Meetup
2019 continues with more music
performances from various #Twitch
musicians! https://t.co/42vXGg5q6R…</t>
  </si>
  <si>
    <t>joecavanaugh0
RT @SavingMusicLIVE: EU Music Meetup
2019 continues with more music
performances from various #Twitch
musicians! https://t.co/42vXGg5q6R…</t>
  </si>
  <si>
    <t>kslouha421
RT @SavingMusicLIVE: EU Music Meetup
2019 continues with more music
performances from various #Twitch
musicians! https://t.co/42vXGg5q6R…</t>
  </si>
  <si>
    <t>trisclaxton
Such a worthy cause! #Movember
#twitch EU Music Meetup 2019 |
Tiltify https://t.co/33FVARVayb</t>
  </si>
  <si>
    <t>stevesmithnz
I think this picture speaks 1000
words, I lost a friend who used
to smile like this. A $10 donation
will help 1000's of men worldwide,
please think about it https://t.co/7JUY3otDGe
#menshealth #SuicideAwareness #SuicidePrevention
#support #movember #DGR2019 https://t.co/VP0jYpPK6C</t>
  </si>
  <si>
    <t>natteramnoslo
@superklovn Men Lerkendal i #movember
? Det kan vel aldri gå ?</t>
  </si>
  <si>
    <t xml:space="preserve">superklovn
</t>
  </si>
  <si>
    <t>lamasmarina92
RT @BrodyJenner: Having the best
night with the love of my life
@AvrilLavigne so happy right now!!
.. #Movember CRUSH!! haha http://t.co/VP…</t>
  </si>
  <si>
    <t xml:space="preserve">avrillavigne
</t>
  </si>
  <si>
    <t>brodyjenner
Having the best night with the
love of my life @AvrilLavigne so
happy right now!! .. #Movember
CRUSH!! haha http://t.co/VPRHkhhN</t>
  </si>
  <si>
    <t>kojonup
Donate to help me raise much-needed
funds for #menshealth this #Movember
– for all the dads, brothers, sons
and mates in our lives. Stop men
dying too young. https://t.co/hjhxw7h4qP</t>
  </si>
  <si>
    <t>bernhardkerres
Another 1,000+ words written. The
draft of my next book telling my
cancer story is coming along nicely
so far :) #author #cancer #movember
#ihadcancer #writing @Movember
@ihadcancer</t>
  </si>
  <si>
    <t xml:space="preserve">ihadcancer
</t>
  </si>
  <si>
    <t>marianneschro11
RT @BernhardKerres: Another 1,000+
words written. The draft of my
next book telling my cancer story
is coming along nicely so far :)
#autho…</t>
  </si>
  <si>
    <t>lomegb
Who's doing it?#Movember</t>
  </si>
  <si>
    <t>uyajola99_sa
RT @LomeGB: Who's doing it?#Movember</t>
  </si>
  <si>
    <t>lavignelesba
RT @BrodyJenner: Having the best
night with the love of my life
@AvrilLavigne so happy right now!!
.. #Movember CRUSH!! haha http://t.co/VP…</t>
  </si>
  <si>
    <t>tellmeltsover
RT @BrodyJenner: Having the best
night with the love of my life
@AvrilLavigne so happy right now!!
.. #Movember CRUSH!! haha http://t.co/VP…</t>
  </si>
  <si>
    <t>ituyhi31
RT @BrodyJenner: Having the best
night with the love of my life
@AvrilLavigne so happy right now!!
.. #Movember CRUSH!! haha http://t.co/VP…</t>
  </si>
  <si>
    <t>biimafpoetra
RT @BrodyJenner: Having the best
night with the love of my life
@AvrilLavigne so happy right now!!
.. #Movember CRUSH!! haha http://t.co/VP…</t>
  </si>
  <si>
    <t>perryshotel
RT @BrodyJenner: Having the best
night with the love of my life
@AvrilLavigne so happy right now!!
.. #Movember CRUSH!! haha http://t.co/VP…</t>
  </si>
  <si>
    <t>lavignelatesta
RT @BrodyJenner: Having the best
night with the love of my life
@AvrilLavigne so happy right now!!
.. #Movember CRUSH!! haha http://t.co/VP…</t>
  </si>
  <si>
    <t>gransielavigne
RT @BrodyJenner: Having the best
night with the love of my life
@AvrilLavigne so happy right now!!
.. #Movember CRUSH!! haha http://t.co/VP…</t>
  </si>
  <si>
    <t>lullaby727
RT @BrodyJenner: Having the best
night with the love of my life
@AvrilLavigne so happy right now!!
.. #Movember CRUSH!! haha http://t.co/VP…</t>
  </si>
  <si>
    <t>mimitcheeng
RT @BrodyJenner: Having the best
night with the love of my life
@AvrilLavigne so happy right now!!
.. #Movember CRUSH!! haha http://t.co/VP…</t>
  </si>
  <si>
    <t>im_jdlavigne
RT @BrodyJenner: Having the best
night with the love of my life
@AvrilLavigne so happy right now!!
.. #Movember CRUSH!! haha http://t.co/VP…</t>
  </si>
  <si>
    <t>drivevauxhall
This year our Service Sales Manager
from Weston-super-Mare, Philip
Grove, is taking part in The #DistinguishedGentlemansRide
to raise funds and awareness for
men's health and prostate cancer
on behalf of the #Movember Foundation.
Find out more: https://t.co/lYdRq9MdUq
#DGR https://t.co/HNYW0B0lTG</t>
  </si>
  <si>
    <t>philgrove1973
RT @DriveVauxhall: This year our
Service Sales Manager from Weston-super-Mare,
Philip Grove, is taking part in
The #DistinguishedGentlemans…</t>
  </si>
  <si>
    <t>sonsrap10
RT @ITV: Wait, you're telling us
Abraham Lincoln *didn't* start
#Movember?? #TheChase @ITVChase
@PaulSinha https://t.co/xcrYXpXSzw</t>
  </si>
  <si>
    <t xml:space="preserve">paulsinha
</t>
  </si>
  <si>
    <t xml:space="preserve">itvchase
</t>
  </si>
  <si>
    <t>itv
Wait, you're telling us Abraham
Lincoln *didn't* start #Movember??
#TheChase @ITVChase @PaulSinha
https://t.co/xcrYXpXSzw</t>
  </si>
  <si>
    <t>artful_doodler
RT @ITV: Wait, you're telling us
Abraham Lincoln *didn't* start
#Movember?? #TheChase @ITVChase
@PaulSinha https://t.co/xcrYXpXSzw</t>
  </si>
  <si>
    <t>alexgingerbaker
RT @ITV: Wait, you're telling us
Abraham Lincoln *didn't* start
#Movember?? #TheChase @ITVChase
@PaulSinha https://t.co/xcrYXpXSzw</t>
  </si>
  <si>
    <t>skuemy
RT @ITV: Wait, you're telling us
Abraham Lincoln *didn't* start
#Movember?? #TheChase @ITVChase
@PaulSinha https://t.co/xcrYXpXSzw</t>
  </si>
  <si>
    <t>greg___howard
Support me in raising funds and
awareness for the DGR by dressing
dapper and riding for prostate
cancer and men's mental health.
#GivingBack #Charity #Movember
#Prostate #Cancer #Distinguished
#Gentlemans #Ride #Southend https://t.co/YF3pneHvMJ</t>
  </si>
  <si>
    <t>bettie_official
RT @BrodyJenner: Having the best
night with the love of my life
@AvrilLavigne so happy right now!!
.. #Movember CRUSH!! haha http://t.co/VP…</t>
  </si>
  <si>
    <t>chandraaa_cs
RT @BrodyJenner: Having the best
night with the love of my life
@AvrilLavigne so happy right now!!
.. #Movember CRUSH!! haha http://t.co/VP…</t>
  </si>
  <si>
    <t>jrd_ftw99
#Movember #Beards #moustache #Music
#ShawnMendes #Queen #TaylorSwift
https://t.co/I4lfngKSEc</t>
  </si>
  <si>
    <t>_beautyriri_
RT @BrodyJenner: Having the best
night with the love of my life
@AvrilLavigne so happy right now!!
.. #Movember CRUSH!! haha http://t.co/VP…</t>
  </si>
  <si>
    <t>xptr
@cararose19130 #movember around
the corner.</t>
  </si>
  <si>
    <t xml:space="preserve">cararose19130
</t>
  </si>
  <si>
    <t>chaelinsky
RT @BrodyJenner: Having the best
night with the love of my life
@AvrilLavigne so happy right now!!
.. #Movember CRUSH!! haha http://t.co/VP…</t>
  </si>
  <si>
    <t>wakndaz
RT @BrodyJenner: Having the best
night with the love of my life
@AvrilLavigne so happy right now!!
.. #Movember CRUSH!! haha http://t.co/VP…</t>
  </si>
  <si>
    <t>hugavril
RT @BrodyJenner: Having the best
night with the love of my life
@AvrilLavigne so happy right now!!
.. #Movember CRUSH!! haha http://t.co/VP…</t>
  </si>
  <si>
    <t>divine04179084
RT @dinfomall: "#supplements #men
#diet #shopping #maternity #headphones
#indiedev #gamedev #win #vitamins
#health #movember #protein #vita…</t>
  </si>
  <si>
    <t>momandnewborn
RT @dinfomall: "#supplements #men
#diet #shopping #maternity #headphones
#indiedev #gamedev #win #vitamins
#health #movember #protein #vita…</t>
  </si>
  <si>
    <t>camilomurillo06
RT @BrodyJenner: Having the best
night with the love of my life
@AvrilLavigne so happy right now!!
.. #Movember CRUSH!! haha http://t.co/VP…</t>
  </si>
  <si>
    <t>tellmeitsover12
RT @BrodyJenner: Having the best
night with the love of my life
@AvrilLavigne so happy right now!!
.. #Movember CRUSH!! haha http://t.co/VP…</t>
  </si>
  <si>
    <t>avril_strong
RT @BrodyJenner: Having the best
night with the love of my life
@AvrilLavigne so happy right now!!
.. #Movember CRUSH!! haha http://t.co/VP…</t>
  </si>
  <si>
    <t>avriil_eilish
RT @BrodyJenner: Having the best
night with the love of my life
@AvrilLavigne so happy right now!!
.. #Movember CRUSH!! haha http://t.co/VP…</t>
  </si>
  <si>
    <t>maxlxlreal
RT @SavingMusicLIVE: EU Music Meetup
2019 continues with more music
performances from various #Twitch
musicians! https://t.co/42vXGg5q6R…</t>
  </si>
  <si>
    <t>gnomudalavigne
RT @BrodyJenner: Having the best
night with the love of my life
@AvrilLavigne so happy right now!!
.. #Movember CRUSH!! haha http://t.co/VP…</t>
  </si>
  <si>
    <t>sebbastv
RT @BrodyJenner: Having the best
night with the love of my life
@AvrilLavigne so happy right now!!
.. #Movember CRUSH!! haha http://t.co/VP…</t>
  </si>
  <si>
    <t>queenavril97
RT @BrodyJenner: Having the best
night with the love of my life
@AvrilLavigne so happy right now!!
.. #Movember CRUSH!! haha http://t.co/VP…</t>
  </si>
  <si>
    <t>novmarines
RT @BrodyJenner: Having the best
night with the love of my life
@AvrilLavigne so happy right now!!
.. #Movember CRUSH!! haha http://t.co/VP…</t>
  </si>
  <si>
    <t>josephrockon
RT @BrodyJenner: Having the best
night with the love of my life
@AvrilLavigne so happy right now!!
.. #Movember CRUSH!! haha http://t.co/VP…</t>
  </si>
  <si>
    <t>lavigneholt
RT @BrodyJenner: Having the best
night with the love of my life
@AvrilLavigne so happy right now!!
.. #Movember CRUSH!! haha http://t.co/VP…</t>
  </si>
  <si>
    <t>nel_iglesias
RT @gentlemansride: Inspired by
Easy Rider, these machines feature
large capacity engines and small
capacity tanks. The taller the
sissy ba…</t>
  </si>
  <si>
    <t>luisdanielc2
RT @BrodyJenner: Having the best
night with the love of my life
@AvrilLavigne so happy right now!!
.. #Movember CRUSH!! haha http://t.co/VP…</t>
  </si>
  <si>
    <t>enzoberni
RT @gentlemansride: Inspired by
Easy Rider, these machines feature
large capacity engines and small
capacity tanks. The taller the
sissy ba…</t>
  </si>
  <si>
    <t xml:space="preserve">pipeburn
</t>
  </si>
  <si>
    <t xml:space="preserve">bikeexif
</t>
  </si>
  <si>
    <t xml:space="preserve">hedonworkshop
</t>
  </si>
  <si>
    <t>ducativipclub
RT @gentlemansride: Thank you @petrux9,
@revit_urban and @motogp for the
support! Tally Ho #gentlemansride
#motogp #movember #dgr2019 #rid…</t>
  </si>
  <si>
    <t xml:space="preserve">motogp
</t>
  </si>
  <si>
    <t xml:space="preserve">petrux9
</t>
  </si>
  <si>
    <t>rvtbuzz
RT @gentlemansride: Thank you @petrux9,
@revit_urban and @motogp for the
support! Tally Ho #gentlemansride
#motogp #movember #dgr2019 #rid…</t>
  </si>
  <si>
    <t>klowlbs
RT @BrodyJenner: Having the best
night with the love of my life
@AvrilLavigne so happy right now!!
.. #Movember CRUSH!! haha http://t.co/VP…</t>
  </si>
  <si>
    <t>akoimari
RT @BrodyJenner: Having the best
night with the love of my life
@AvrilLavigne so happy right now!!
.. #Movember CRUSH!! haha http://t.co/VP…</t>
  </si>
  <si>
    <t>riot84s
RT @BrodyJenner: Having the best
night with the love of my life
@AvrilLavigne so happy right now!!
.. #Movember CRUSH!! haha http://t.co/VP…</t>
  </si>
  <si>
    <t>paulrreed
Know thy nuts #movember https://t.co/bU8lpQXbHB</t>
  </si>
  <si>
    <t>jaddlavigne13
RT @BrodyJenner: Having the best
night with the love of my life
@AvrilLavigne so happy right now!!
.. #Movember CRUSH!! haha http://t.co/VP…</t>
  </si>
  <si>
    <t>abbeydawnskull
RT @BrodyJenner: Having the best
night with the love of my life
@AvrilLavigne so happy right now!!
.. #Movember CRUSH!! haha http://t.co/VP…</t>
  </si>
  <si>
    <t>kircar76
Learning about the work, the growth
and the way #movember is #imaginingabetterworld
at this years #Imagine conference
presented by #amazon https://t.co/Rbd7djgVd5</t>
  </si>
  <si>
    <t xml:space="preserve">clintonmckenzie
</t>
  </si>
  <si>
    <t>evs06387972
RT @LukeTV: Connecting with the
#GordonGinoandFred cast - literally!
Amazing day sparring with @fredsirieix1
at the @ClintonMcKenzie gym.…</t>
  </si>
  <si>
    <t xml:space="preserve">fredsirieix1
</t>
  </si>
  <si>
    <t>ingenieros_ejc
Soldados del Batallón de @Ingenieros_EJC
de Desminado Humanitario n.4, realizaron
Campaña de prevención contra el
cáncer de próstata #Movember en
Granada, Mesetas y Vista Hermosa
#Meta. Somos #HéroesMultimisión
#SoldadosHorus. https://t.co/8I4ChJz0SC</t>
  </si>
  <si>
    <t>javiere94918256
RT @Ingenieros_EJC: Soldados del
Batallón de @Ingenieros_EJC de
Desminado Humanitario n.4, realizaron
Campaña de prevención contra el
cánce…</t>
  </si>
  <si>
    <t>brooksies_mo
jimmyfallon FallonTonight will
you do #Movember this year? And
support men's health? Grow that
#sexymo!Tweets everyday until Mov
1st!!</t>
  </si>
  <si>
    <t>french_stick
⁦many moons ago @stpetersbethnal⁩
⁦@waltonandy⁩ ⁦@adamatko⁩ #movember
on 1 Dec. https://t.co/UwMdbVrl9r</t>
  </si>
  <si>
    <t xml:space="preserve">adamatko
</t>
  </si>
  <si>
    <t xml:space="preserve">waltonandy
</t>
  </si>
  <si>
    <t xml:space="preserve">stpetersbethnal
</t>
  </si>
  <si>
    <t>thecube365
Byron Hill of the Movember Foundation
states the importance of falling
in love with the problem before
delivering a solution. https://t.co/ZnzBbnlgWr
@byronhillonline @Movember @JeffFrick
@theCUBE #ImagineABetterWorld #Movember
#MovemberFoundation #EnterpriseTech
#MensHealth https://t.co/Zb5f52BZRd</t>
  </si>
  <si>
    <t xml:space="preserve">thecube
</t>
  </si>
  <si>
    <t xml:space="preserve">jefffrick
</t>
  </si>
  <si>
    <t xml:space="preserve">byronhillonline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</si>
  <si>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</si>
  <si>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</si>
  <si>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</si>
  <si>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</si>
  <si>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</si>
  <si>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</si>
  <si>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</si>
  <si>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&lt;value&gt;HARRISONDL@mail.etsu.edu RIESTERER@mail.etsu.edu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t>
  </si>
  <si>
    <t>Workbook Settings 5</t>
  </si>
  <si>
    <t>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t>
  </si>
  <si>
    <t>Workbook Settings 6</t>
  </si>
  <si>
    <t>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t>
  </si>
  <si>
    <t>Workbook Settings 7</t>
  </si>
  <si>
    <t>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t>
  </si>
  <si>
    <t>Workbook Settings 8</t>
  </si>
  <si>
    <t>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t>
  </si>
  <si>
    <t>Workbook Settings 9</t>
  </si>
  <si>
    <t xml:space="preserv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t>
  </si>
  <si>
    <t>Workbook Settings 10</t>
  </si>
  <si>
    <t>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t>
  </si>
  <si>
    <t>Workbook Settings 11</t>
  </si>
  <si>
    <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</si>
  <si>
    <t>Workbook Settings 12</t>
  </si>
  <si>
    <t>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t>
  </si>
  <si>
    <t>Workbook Settings 13</t>
  </si>
  <si>
    <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t>
  </si>
  <si>
    <t>Workbook Settings 14</t>
  </si>
  <si>
    <t>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t>
  </si>
  <si>
    <t>Workbook Settings 15</t>
  </si>
  <si>
    <t xml:space="preserve">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t>
  </si>
  <si>
    <t>Workbook Settings 16</t>
  </si>
  <si>
    <t xml:space="preserve"> wrought yawn zap zapped zaps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t>
  </si>
  <si>
    <t>Workbook Settings 17</t>
  </si>
  <si>
    <t>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t>
  </si>
  <si>
    <t>Workbook Settings 18</t>
  </si>
  <si>
    <t>ue&gt;Created with NodeXL (http://nodexl.codeplex.com)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</si>
  <si>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</si>
  <si>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</si>
  <si>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</si>
  <si>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</si>
  <si>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</si>
  <si>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</si>
  <si>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</si>
  <si>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</si>
  <si>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</si>
  <si>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</si>
  <si>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</si>
  <si>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</si>
  <si>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</si>
  <si>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</si>
  <si>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</si>
  <si>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</si>
  <si>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</si>
  <si>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</si>
  <si>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</si>
  <si>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</si>
  <si>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</si>
  <si>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</si>
  <si>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</si>
  <si>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</si>
  <si>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</si>
  <si>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</si>
  <si>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</si>
  <si>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</si>
  <si>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</si>
  <si>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</si>
  <si>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</si>
  <si>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</si>
  <si>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</si>
  <si>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</si>
  <si>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</si>
  <si>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</si>
  <si>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G34</t>
  </si>
  <si>
    <t>G35</t>
  </si>
  <si>
    <t>G36</t>
  </si>
  <si>
    <t>G37</t>
  </si>
  <si>
    <t>G38</t>
  </si>
  <si>
    <t>G39</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</si>
  <si>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</si>
  <si>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</si>
  <si>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</si>
  <si>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</si>
  <si>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</si>
  <si>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</si>
  <si>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</si>
  <si>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</si>
  <si>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</si>
  <si>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</si>
  <si>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</si>
  <si>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</si>
  <si>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</si>
  <si>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</si>
  <si>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</si>
  <si>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</si>
  <si>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Top URLs in Tweet in Entire Graph</t>
  </si>
  <si>
    <t>Entire Graph Count</t>
  </si>
  <si>
    <t>Top URLs in Tweet in G1</t>
  </si>
  <si>
    <t>Top URLs in Tweet in G2</t>
  </si>
  <si>
    <t>G1 Count</t>
  </si>
  <si>
    <t>Top URLs in Tweet in G3</t>
  </si>
  <si>
    <t>G2 Count</t>
  </si>
  <si>
    <t>https://www.gentlemansride.com/team/hedonhelmets</t>
  </si>
  <si>
    <t>https://www.instagram.com/p/B1FzG9ngUKg/</t>
  </si>
  <si>
    <t>Top URLs in Tweet in G4</t>
  </si>
  <si>
    <t>G3 Count</t>
  </si>
  <si>
    <t>Top URLs in Tweet in G5</t>
  </si>
  <si>
    <t>G4 Count</t>
  </si>
  <si>
    <t>Top URLs in Tweet in G6</t>
  </si>
  <si>
    <t>G5 Count</t>
  </si>
  <si>
    <t>http://www.gentlemansride.com/</t>
  </si>
  <si>
    <t>https://twitter.com/gentlemansride/status/1157588710915039233</t>
  </si>
  <si>
    <t>Top URLs in Tweet in G7</t>
  </si>
  <si>
    <t>G6 Count</t>
  </si>
  <si>
    <t>Top URLs in Tweet in G8</t>
  </si>
  <si>
    <t>G7 Count</t>
  </si>
  <si>
    <t>Top URLs in Tweet in G9</t>
  </si>
  <si>
    <t>G8 Count</t>
  </si>
  <si>
    <t>Top URLs in Tweet in G10</t>
  </si>
  <si>
    <t>G9 Count</t>
  </si>
  <si>
    <t>G10 Count</t>
  </si>
  <si>
    <t>Top URLs in Tweet</t>
  </si>
  <si>
    <t>https://goo.gl/ymuENN https://mancavemedialtd.pixieset.com/mallemile2019/ https://ca.movember.com/story/view/id/11870/gene-test-identifies-which-patients-benefit-from-search-and-destroy-medicine?utm_campaign=20190729_BIG4_PCTestBreakthrough_SL1&amp;utm_medium=email&amp;utm_source=Eloqua&amp;elqTrackId=6f6b5fc2260e455d8c12c79ba3b2971e&amp;elq=7ac1a4a282e142cbb2a20b2570479d34&amp;elqaid=2003&amp;elqat=1&amp;elqCampaignId=1002 https://www.instagram.com/p/B0pYuBsAsXc/?igshid=10132t77c5zu9 https://twitter.com/gentlemansride/status/1157226379076952064 https://www.gentlemansride.com/rider/WarrenDaly https://www.xtremeflyers.com/movember-flyer-template/ https://www.instagram.com/p/B0ua-4-BrfB/?igshid=qde47fhyn3xy https://www.instagram.com/p/B0v_5M0CJfq/ https://twitter.com/RadioHaurakiNZ/status/1158222717834817536</t>
  </si>
  <si>
    <t>https://www.instagram.com/p/B1F57KeAfMK/ https://ift.tt/2GMQTz9 https://www.instagram.com/p/B0107LWANNE/ https://www.instagram.com/p/B03J9kkgRt3/ https://www.instagram.com/p/B1FXe2lAkLy/ https://www.instagram.com/p/B0x03ecg4Li/ https://www.gentlemansride.com/team/hedonhelmets https://www.instagram.com/p/B1FzG9ngUKg/</t>
  </si>
  <si>
    <t>http://link.sylikes.com/?publisherId=615103&amp;afPlacementId=4931386&amp;afCampaignId=jxpxurs2ab02xp2y04pbz&amp;url=https://www.samsclub.com/p/mm-ultra-3x-joint-125ct/prod21990809%3Fxid%3Dplp_product_1_53 http://link.sylikes.com/?publisherId=615103&amp;afPlacementId=4931386&amp;afCampaignId=jxpc0at4dg02xp2y04pbz&amp;url=https://www.samsclub.com/p/hsn-gummies-220ct/prod15130064%3Fxid%3Dplp_product_1_30 http://link.sylikes.com/?publisherId=615103&amp;afPlacementId=4931386&amp;afCampaignId=jxq4znkkby02xp2y04pbz&amp;url=https://www.samsclub.com/p/mm-potassium-gluco-500ct/prod17690223%3Fxid%3Dplp_product_1_117 http://cj.dotomi.com/nh65ox54N/x38/MOMUPPUS/TMRNNQQ/L/L/L?x=u4up%3Dv90Ezq69v1CE91EACHrI2%2663x%3Dt5514%25FM%25ER%25ER888.163u5mz.o0y%25ERqzq3sA-EGG%25ER6nu26uz0x-DCC-ys-CDKIIC&lt;&lt;t551://888.5w2xtoq.o0y:KC/oxuow-KDIEEHH-DFDLGGLJ&lt;&lt;S&lt;t551://nu5.xA/EVwUG8Z&lt;&lt;D&lt;D&lt;C&lt;C&lt; http://link.sylikes.com/?publisherId=615103&amp;afPlacementId=4931386&amp;afCampaignId=jxq4yglxwk02xp2y04pbz&amp;url=https://www.samsclub.com/p/megared-750mg-ultra-omega-3-krill-oil-80ct-dha-epa-supplement/prod22302479%3Fxid%3Dplp_product_1_115 http://link.sylikes.com/?publisherId=615103&amp;afPlacementId=4931386&amp;afCampaignId=jxq4wfrnwx02xp2y04pbz&amp;url=https://www.samsclub.com/p/schiff-super-calcium-softgel-120-count/prod18150204%3Fxid%3Dplp_product_1_112 http://link.sylikes.com/?publisherId=615103&amp;afPlacementId=4931386&amp;afCampaignId=jxpappazx202xp2y04pbz&amp;url=https://www.samsclub.com/p/mm-vitamin-b12-300ct-5000-mcg/prod19820626%3Fxid%3Dplp_product_1_15 http://link.sylikes.com/?publisherId=615103&amp;afPlacementId=4931386&amp;afCampaignId=jxpanut4ic02xp2y04pbz&amp;url=https://www.samsclub.com/p/joint-juice-supplement-glucosamine-and-chondroitin-30-pk-8-oz-bottles/prod3230010%3Fxid%3Dplp_product_1_13 http://click.linksynergy.com/deeplink?id=je6NUbpObpQ&amp;mid=38733&amp;u1=jxpar4i2qv02xp2y01eve&amp;murl=https://www.samsclub.com/p/emergen-c-variety-flavor-pack-90-ct/prod4180023%3Fxid%3Dplp_product_1_17 http://link.sylikes.com/?publisherId=615103&amp;afPlacementId=4931386&amp;afCampaignId=jxpb6co77g02xp2y04pbz&amp;url=https://www.samsclub.com/p/oad-men-s-multi-300ct/prod15980883%3Fxid%3Dplp_product_1_25</t>
  </si>
  <si>
    <t>https://www.oracle.com/fr/index.html?bcid=5840572836001&amp;source=:so:ch:or::RC_EMMK180924P00022:YTTFY19_GE_UN_HA_CH_FR_C22_Q22_VI3_SoM&amp;SC=:so:ch:or::RC_EMMK180924P00022:YTTFY19_GE_UN_HA_CH_FR_C22_Q22_VI3_SoM&amp;pcode=EMMK180924P00022 https://video.cube365.net/c/918136 https://video.cube365.net/c/918134 https://us.movember.com/mospace/1451998?utm_medium=share&amp;utm_source=twitter&amp;utm_campaign=fundraise https://ca.movember.com/story/view/id/11870/gene-test-identifies-which-patients-benefit-from-search-and-destroy-medicine https://www.gentlemansride.com/fundraiser/MarioAlmeida1980</t>
  </si>
  <si>
    <t>https://twitter.com/myswimpro/status/1159539964830502912 https://uk.movember.com/mospace/13978980?utm_medium=app&amp;utm_source=ios&amp;utm_campaign=share-mospace https://uk.movember.com/mospace/13978980?utm_medium=share&amp;utm_source=twitter&amp;utm_campaign=fundraise https://uk.movember.com/mospace/13978980 http://www.gentlemansride.com/ https://twitter.com/gentlemansride/status/1157588710915039233 http://www.thehairyhandlebars.co.uk/?utm_source=hootsuite&amp;utm_medium=&amp;utm_term=&amp;utm_content=&amp;utm_campaign=</t>
  </si>
  <si>
    <t>https://www.twitch.tv/rndmzd https://www.instagram.com/p/B1HBvvZHpqN/?igshid=1vuy7m2mpvavn https://www.instagram.com/p/B1B4b5mHBPt/?igshid=16sdi9zxpdu70</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</si>
  <si>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</si>
  <si>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</si>
  <si>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</si>
  <si>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</si>
  <si>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</si>
  <si>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</si>
  <si>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</si>
  <si>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</si>
  <si>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</si>
  <si>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</si>
  <si>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</si>
  <si>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</si>
  <si>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instagram.com twitter.com gentlemansride.com goo.gl movember.com linkedin.com pixieset.com xtremeflyers.com personasqueaprenden.net acredite.co</t>
  </si>
  <si>
    <t>instagram.com ift.tt gentlemansride.com</t>
  </si>
  <si>
    <t>sylikes.com gfpv.net dotomi.com linksynergy.com bizrate.com</t>
  </si>
  <si>
    <t>cube365.net oracle.com movember.com gentlemansride.com</t>
  </si>
  <si>
    <t>movember.com twitter.com gentlemansride.com co.uk</t>
  </si>
  <si>
    <t>Top Hashtags in Tweet in Entire Graph</t>
  </si>
  <si>
    <t>supplements</t>
  </si>
  <si>
    <t>men</t>
  </si>
  <si>
    <t>diet</t>
  </si>
  <si>
    <t>shopping</t>
  </si>
  <si>
    <t>maternity</t>
  </si>
  <si>
    <t>headphones</t>
  </si>
  <si>
    <t>indiedev</t>
  </si>
  <si>
    <t>gamedev</t>
  </si>
  <si>
    <t>win</t>
  </si>
  <si>
    <t>Top Hashtags in Tweet in G1</t>
  </si>
  <si>
    <t>sexymo</t>
  </si>
  <si>
    <t>menshealth</t>
  </si>
  <si>
    <t>beards</t>
  </si>
  <si>
    <t>party</t>
  </si>
  <si>
    <t>mentalhealth</t>
  </si>
  <si>
    <t>dgr2019</t>
  </si>
  <si>
    <t>ridedapper</t>
  </si>
  <si>
    <t>cancer</t>
  </si>
  <si>
    <t>Top Hashtags in Tweet in G2</t>
  </si>
  <si>
    <t>Top Hashtags in Tweet in G3</t>
  </si>
  <si>
    <t>chopper</t>
  </si>
  <si>
    <t>revit</t>
  </si>
  <si>
    <t>reviturban</t>
  </si>
  <si>
    <t>petrucci</t>
  </si>
  <si>
    <t>Top Hashtags in Tweet in G4</t>
  </si>
  <si>
    <t>vitamins</t>
  </si>
  <si>
    <t>Top Hashtags in Tweet in G5</t>
  </si>
  <si>
    <t>momiler</t>
  </si>
  <si>
    <t>veryvancouver</t>
  </si>
  <si>
    <t>explorebc</t>
  </si>
  <si>
    <t>imagineabetterworld</t>
  </si>
  <si>
    <t>movemberfoundation</t>
  </si>
  <si>
    <t>enterprisetech</t>
  </si>
  <si>
    <t>mustache</t>
  </si>
  <si>
    <t>oraclecloud</t>
  </si>
  <si>
    <t>Top Hashtags in Tweet in G6</t>
  </si>
  <si>
    <t>astrofamily</t>
  </si>
  <si>
    <t>dgr</t>
  </si>
  <si>
    <t>reims</t>
  </si>
  <si>
    <t>tnsfc19</t>
  </si>
  <si>
    <t>mentalhealthawareness</t>
  </si>
  <si>
    <t>Top Hashtags in Tweet in G7</t>
  </si>
  <si>
    <t>twitchmusic</t>
  </si>
  <si>
    <t>twitchcharity</t>
  </si>
  <si>
    <t>Top Hashtags in Tweet in G8</t>
  </si>
  <si>
    <t>thechase</t>
  </si>
  <si>
    <t>Top Hashtags in Tweet in G9</t>
  </si>
  <si>
    <t>prostatecanceruk</t>
  </si>
  <si>
    <t>Top Hashtags in Tweet in G10</t>
  </si>
  <si>
    <t>therapv2</t>
  </si>
  <si>
    <t>lutectomy</t>
  </si>
  <si>
    <t>Top Hashtags in Tweet</t>
  </si>
  <si>
    <t>movember sexymo menshealth beards gentlemansride party mentalhealth dgr2019 ridedapper cancer</t>
  </si>
  <si>
    <t>gentlemansride movember dgr2019 tracker chopper motogp ridedapper revit reviturban petrucci</t>
  </si>
  <si>
    <t>supplements men diet shopping maternity headphones indiedev gamedev win vitamins</t>
  </si>
  <si>
    <t>movember menshealth momiler veryvancouver explorebc imagineabetterworld movemberfoundation enterprisetech mustache oraclecloud</t>
  </si>
  <si>
    <t>movember menshealth astrofamily dgr reims lifeandengines tnsfc19 mentalhealthawareness</t>
  </si>
  <si>
    <t>twitch streaming movember savingmusiclive netherlands martinguitars music</t>
  </si>
  <si>
    <t>movember whathavewedonetotheworld menshealth</t>
  </si>
  <si>
    <t>Top Words in Tweet in Entire Graph</t>
  </si>
  <si>
    <t>Words in Sentiment List#1: Positive</t>
  </si>
  <si>
    <t>Words in Sentiment List#2: Negative</t>
  </si>
  <si>
    <t>Words in Sentiment List#3: Angry/Violent</t>
  </si>
  <si>
    <t>Non-categorized Words</t>
  </si>
  <si>
    <t>Total Words</t>
  </si>
  <si>
    <t>#movember</t>
  </si>
  <si>
    <t>#supplements</t>
  </si>
  <si>
    <t>#men</t>
  </si>
  <si>
    <t>#diet</t>
  </si>
  <si>
    <t>#shopping</t>
  </si>
  <si>
    <t>Top Words in Tweet in G1</t>
  </si>
  <si>
    <t>support</t>
  </si>
  <si>
    <t>men's</t>
  </si>
  <si>
    <t>health</t>
  </si>
  <si>
    <t>year</t>
  </si>
  <si>
    <t>jimmyfallon</t>
  </si>
  <si>
    <t>fallontonight</t>
  </si>
  <si>
    <t>grow</t>
  </si>
  <si>
    <t>#sexymo</t>
  </si>
  <si>
    <t>tweets</t>
  </si>
  <si>
    <t>Top Words in Tweet in G2</t>
  </si>
  <si>
    <t>having</t>
  </si>
  <si>
    <t>best</t>
  </si>
  <si>
    <t>night</t>
  </si>
  <si>
    <t>love</t>
  </si>
  <si>
    <t>life</t>
  </si>
  <si>
    <t>happy</t>
  </si>
  <si>
    <t>right</t>
  </si>
  <si>
    <t>now</t>
  </si>
  <si>
    <t>Top Words in Tweet in G3</t>
  </si>
  <si>
    <t>#gentlemansride</t>
  </si>
  <si>
    <t>ride</t>
  </si>
  <si>
    <t>revit_urban</t>
  </si>
  <si>
    <t>#dgr2019</t>
  </si>
  <si>
    <t>photo</t>
  </si>
  <si>
    <t>capacity</t>
  </si>
  <si>
    <t>supported</t>
  </si>
  <si>
    <t>supporting</t>
  </si>
  <si>
    <t>Top Words in Tweet in G4</t>
  </si>
  <si>
    <t>#maternity</t>
  </si>
  <si>
    <t>#headphones</t>
  </si>
  <si>
    <t>#indiedev</t>
  </si>
  <si>
    <t>#gamedev</t>
  </si>
  <si>
    <t>#win</t>
  </si>
  <si>
    <t>#vitamins</t>
  </si>
  <si>
    <t>Top Words in Tweet in G5</t>
  </si>
  <si>
    <t>â</t>
  </si>
  <si>
    <t>des</t>
  </si>
  <si>
    <t>#menshealth</t>
  </si>
  <si>
    <t>today</t>
  </si>
  <si>
    <t>brag</t>
  </si>
  <si>
    <t>want</t>
  </si>
  <si>
    <t>ðÿ</t>
  </si>
  <si>
    <t>Top Words in Tweet in G6</t>
  </si>
  <si>
    <t>donate</t>
  </si>
  <si>
    <t>raise</t>
  </si>
  <si>
    <t>brother</t>
  </si>
  <si>
    <t>died</t>
  </si>
  <si>
    <t>last</t>
  </si>
  <si>
    <t>week</t>
  </si>
  <si>
    <t>Top Words in Tweet in G7</t>
  </si>
  <si>
    <t>music</t>
  </si>
  <si>
    <t>performances</t>
  </si>
  <si>
    <t>meetup</t>
  </si>
  <si>
    <t>2019</t>
  </si>
  <si>
    <t>continues</t>
  </si>
  <si>
    <t>more</t>
  </si>
  <si>
    <t>various</t>
  </si>
  <si>
    <t>#twitch</t>
  </si>
  <si>
    <t>Top Words in Tweet in G8</t>
  </si>
  <si>
    <t>wait</t>
  </si>
  <si>
    <t>telling</t>
  </si>
  <si>
    <t>abraham</t>
  </si>
  <si>
    <t>lincoln</t>
  </si>
  <si>
    <t>start</t>
  </si>
  <si>
    <t>#thechase</t>
  </si>
  <si>
    <t>Top Words in Tweet in G9</t>
  </si>
  <si>
    <t>connecting</t>
  </si>
  <si>
    <t>#gordonginoandfred</t>
  </si>
  <si>
    <t>cast</t>
  </si>
  <si>
    <t>literally</t>
  </si>
  <si>
    <t>amazing</t>
  </si>
  <si>
    <t>day</t>
  </si>
  <si>
    <t>sparring</t>
  </si>
  <si>
    <t>gym</t>
  </si>
  <si>
    <t>Top Words in Tweet in G10</t>
  </si>
  <si>
    <t>fantastic</t>
  </si>
  <si>
    <t>see</t>
  </si>
  <si>
    <t>recently</t>
  </si>
  <si>
    <t>3</t>
  </si>
  <si>
    <t>new</t>
  </si>
  <si>
    <t>prostate</t>
  </si>
  <si>
    <t>Top Words in Tweet</t>
  </si>
  <si>
    <t>#movember support men's health year jimmyfallon fallontonight grow #sexymo tweets</t>
  </si>
  <si>
    <t>having best night love life avrillavigne happy right now #movember</t>
  </si>
  <si>
    <t>gentlemansride #gentlemansride #movember ride revit_urban #dgr2019 photo capacity supported supporting</t>
  </si>
  <si>
    <t>#supplements #men #diet #shopping #maternity #headphones #indiedev #gamedev #win #vitamins</t>
  </si>
  <si>
    <t>#movember movember â des #menshealth cancer today brag want ðÿ</t>
  </si>
  <si>
    <t>#movember movemberuk ðÿ donate raise men brother died last week</t>
  </si>
  <si>
    <t>music performances savingmusiclive eu meetup 2019 continues more various #twitch</t>
  </si>
  <si>
    <t>wait telling abraham lincoln start #movember #thechase itvchase paulsinha itv</t>
  </si>
  <si>
    <t>connecting #gordonginoandfred cast literally amazing day sparring fredsirieix1 clintonmckenzie gym</t>
  </si>
  <si>
    <t>apccc19 fantastic see #movember recently supported 3 new prostate cancer</t>
  </si>
  <si>
    <t>dirk mustache question seen episodes #robriggleskimaster academy sonycrackle #movember</t>
  </si>
  <si>
    <t>set</t>
  </si>
  <si>
    <t>ethansgrumps supporting others fight against #prostatecancer great use metaphor</t>
  </si>
  <si>
    <t>ik vind toffe</t>
  </si>
  <si>
    <t>ingenieros_ejc soldados batallón desminado humanitario n 4 realizaron campaña prevención</t>
  </si>
  <si>
    <t>year service sales manager weston super mare philip grove taking</t>
  </si>
  <si>
    <t>doing #movember</t>
  </si>
  <si>
    <t>come hang #twitch #streaming #movember #savingmusiclive streaming 10 minutes 5pm</t>
  </si>
  <si>
    <t>raising awarenessfor men's health making myself look hideous donate #movember</t>
  </si>
  <si>
    <t>#movember directly fund studies yield results radical new treatment</t>
  </si>
  <si>
    <t>ðÿ liathrestaurant #movember danleafy94 struggled ronnie touch œðÿ #whathavewedonetotheworld thank</t>
  </si>
  <si>
    <t>see month upper lip wait everyone's dusters #movember</t>
  </si>
  <si>
    <t>#1weekin #movember #poorshow</t>
  </si>
  <si>
    <t>#hairyarchives being demonstrated brilliantly neston quoits club 1895 #quoits #beard</t>
  </si>
  <si>
    <t>donate help raise much needed funds #menshealth #movember â dads</t>
  </si>
  <si>
    <t>please sponsor chance excited folks dgr season #gentlemansride</t>
  </si>
  <si>
    <t>grab gift coupons before 31 8 2019 unlimited access full</t>
  </si>
  <si>
    <t>Top Word Pairs in Tweet in Entire Graph</t>
  </si>
  <si>
    <t>#supplements,#men</t>
  </si>
  <si>
    <t>#men,#diet</t>
  </si>
  <si>
    <t>#diet,#shopping</t>
  </si>
  <si>
    <t>#shopping,#maternity</t>
  </si>
  <si>
    <t>#maternity,#headphones</t>
  </si>
  <si>
    <t>#headphones,#indiedev</t>
  </si>
  <si>
    <t>#indiedev,#gamedev</t>
  </si>
  <si>
    <t>#gamedev,#win</t>
  </si>
  <si>
    <t>#win,#vitamins</t>
  </si>
  <si>
    <t>#vitamins,#health</t>
  </si>
  <si>
    <t>Top Word Pairs in Tweet in G1</t>
  </si>
  <si>
    <t>men's,health</t>
  </si>
  <si>
    <t>jimmyfallon,fallontonight</t>
  </si>
  <si>
    <t>fallontonight,#movember</t>
  </si>
  <si>
    <t>#movember,year</t>
  </si>
  <si>
    <t>year,support</t>
  </si>
  <si>
    <t>support,men's</t>
  </si>
  <si>
    <t>health,grow</t>
  </si>
  <si>
    <t>grow,#sexymo</t>
  </si>
  <si>
    <t>#sexymo,tweets</t>
  </si>
  <si>
    <t>tweets,everyday</t>
  </si>
  <si>
    <t>Top Word Pairs in Tweet in G2</t>
  </si>
  <si>
    <t>having,best</t>
  </si>
  <si>
    <t>best,night</t>
  </si>
  <si>
    <t>night,love</t>
  </si>
  <si>
    <t>love,life</t>
  </si>
  <si>
    <t>life,avrillavigne</t>
  </si>
  <si>
    <t>avrillavigne,happy</t>
  </si>
  <si>
    <t>happy,right</t>
  </si>
  <si>
    <t>right,now</t>
  </si>
  <si>
    <t>now,#movember</t>
  </si>
  <si>
    <t>#movember,crush</t>
  </si>
  <si>
    <t>Top Word Pairs in Tweet in G3</t>
  </si>
  <si>
    <t>#movember,#dgr2019</t>
  </si>
  <si>
    <t>#gentlemansride,#movember</t>
  </si>
  <si>
    <t>thank,petrux9</t>
  </si>
  <si>
    <t>petrux9,revit_urban</t>
  </si>
  <si>
    <t>revit_urban,motogp</t>
  </si>
  <si>
    <t>motogp,support</t>
  </si>
  <si>
    <t>support,tally</t>
  </si>
  <si>
    <t>tally,ho</t>
  </si>
  <si>
    <t>ho,#gentlemansride</t>
  </si>
  <si>
    <t>#gentlemansride,#motogp</t>
  </si>
  <si>
    <t>Top Word Pairs in Tweet in G4</t>
  </si>
  <si>
    <t>Top Word Pairs in Tweet in G5</t>
  </si>
  <si>
    <t>today,brag</t>
  </si>
  <si>
    <t>brag,want</t>
  </si>
  <si>
    <t>want,ðÿ</t>
  </si>
  <si>
    <t>ðÿ,žhappy</t>
  </si>
  <si>
    <t>žhappy,bc</t>
  </si>
  <si>
    <t>bc,day</t>
  </si>
  <si>
    <t>day,everyone</t>
  </si>
  <si>
    <t>everyone,â</t>
  </si>
  <si>
    <t>â,ï</t>
  </si>
  <si>
    <t>ï,ðÿœšðÿœ</t>
  </si>
  <si>
    <t>Top Word Pairs in Tweet in G6</t>
  </si>
  <si>
    <t>#movember,movemberuk</t>
  </si>
  <si>
    <t>died,last</t>
  </si>
  <si>
    <t>last,week</t>
  </si>
  <si>
    <t>please,donate</t>
  </si>
  <si>
    <t>donate,help</t>
  </si>
  <si>
    <t>help,raise</t>
  </si>
  <si>
    <t>raise,much</t>
  </si>
  <si>
    <t>#menshealth,#movember</t>
  </si>
  <si>
    <t>ðÿ,ðÿ</t>
  </si>
  <si>
    <t>brother,sacha</t>
  </si>
  <si>
    <t>Top Word Pairs in Tweet in G7</t>
  </si>
  <si>
    <t>music,performances</t>
  </si>
  <si>
    <t>eu,music</t>
  </si>
  <si>
    <t>music,meetup</t>
  </si>
  <si>
    <t>meetup,2019</t>
  </si>
  <si>
    <t>2019,continues</t>
  </si>
  <si>
    <t>continues,more</t>
  </si>
  <si>
    <t>more,music</t>
  </si>
  <si>
    <t>performances,various</t>
  </si>
  <si>
    <t>various,#twitch</t>
  </si>
  <si>
    <t>#twitch,musicians</t>
  </si>
  <si>
    <t>Top Word Pairs in Tweet in G8</t>
  </si>
  <si>
    <t>wait,telling</t>
  </si>
  <si>
    <t>telling,abraham</t>
  </si>
  <si>
    <t>abraham,lincoln</t>
  </si>
  <si>
    <t>lincoln,start</t>
  </si>
  <si>
    <t>start,#movember</t>
  </si>
  <si>
    <t>#movember,#thechase</t>
  </si>
  <si>
    <t>#thechase,itvchase</t>
  </si>
  <si>
    <t>itvchase,paulsinha</t>
  </si>
  <si>
    <t>itv,wait</t>
  </si>
  <si>
    <t>Top Word Pairs in Tweet in G9</t>
  </si>
  <si>
    <t>connecting,#gordonginoandfred</t>
  </si>
  <si>
    <t>#gordonginoandfred,cast</t>
  </si>
  <si>
    <t>cast,literally</t>
  </si>
  <si>
    <t>literally,amazing</t>
  </si>
  <si>
    <t>amazing,day</t>
  </si>
  <si>
    <t>day,sparring</t>
  </si>
  <si>
    <t>sparring,fredsirieix1</t>
  </si>
  <si>
    <t>fredsirieix1,clintonmckenzie</t>
  </si>
  <si>
    <t>clintonmckenzie,gym</t>
  </si>
  <si>
    <t>Top Word Pairs in Tweet in G10</t>
  </si>
  <si>
    <t>apccc19,fantastic</t>
  </si>
  <si>
    <t>fantastic,see</t>
  </si>
  <si>
    <t>see,#movember</t>
  </si>
  <si>
    <t>#movember,recently</t>
  </si>
  <si>
    <t>recently,supported</t>
  </si>
  <si>
    <t>supported,3</t>
  </si>
  <si>
    <t>3,new</t>
  </si>
  <si>
    <t>new,prostate</t>
  </si>
  <si>
    <t>prostate,cancer</t>
  </si>
  <si>
    <t>cancer,research</t>
  </si>
  <si>
    <t>Top Word Pairs in Tweet</t>
  </si>
  <si>
    <t>men's,health  jimmyfallon,fallontonight  fallontonight,#movember  #movember,year  year,support  support,men's  health,grow  grow,#sexymo  #sexymo,tweets  tweets,everyday</t>
  </si>
  <si>
    <t>having,best  best,night  night,love  love,life  life,avrillavigne  avrillavigne,happy  happy,right  right,now  now,#movember  #movember,crush</t>
  </si>
  <si>
    <t>#movember,#dgr2019  #gentlemansride,#movember  thank,petrux9  petrux9,revit_urban  revit_urban,motogp  motogp,support  support,tally  tally,ho  ho,#gentlemansride  #gentlemansride,#motogp</t>
  </si>
  <si>
    <t>#supplements,#men  #men,#diet  #diet,#shopping  #shopping,#maternity  #maternity,#headphones  #headphones,#indiedev  #indiedev,#gamedev  #gamedev,#win  #win,#vitamins  #vitamins,#health</t>
  </si>
  <si>
    <t>today,brag  brag,want  want,ðÿ  ðÿ,žhappy  žhappy,bc  bc,day  day,everyone  everyone,â  â,ï  ï,ðÿœšðÿœ</t>
  </si>
  <si>
    <t>#movember,movemberuk  died,last  last,week  please,donate  donate,help  help,raise  raise,much  #menshealth,#movember  ðÿ,ðÿ  brother,sacha</t>
  </si>
  <si>
    <t>music,performances  eu,music  music,meetup  meetup,2019  2019,continues  continues,more  more,music  performances,various  various,#twitch  #twitch,musicians</t>
  </si>
  <si>
    <t>wait,telling  telling,abraham  abraham,lincoln  lincoln,start  start,#movember  #movember,#thechase  #thechase,itvchase  itvchase,paulsinha  itv,wait</t>
  </si>
  <si>
    <t>connecting,#gordonginoandfred  #gordonginoandfred,cast  cast,literally  literally,amazing  amazing,day  day,sparring  sparring,fredsirieix1  fredsirieix1,clintonmckenzie  clintonmckenzie,gym</t>
  </si>
  <si>
    <t>apccc19,fantastic  fantastic,see  see,#movember  #movember,recently  recently,supported  supported,3  3,new  new,prostate  prostate,cancer  cancer,research</t>
  </si>
  <si>
    <t>dirk,mustache  mustache,question  question,seen  seen,episodes  episodes,#robriggleskimaster  #robriggleskimaster,academy  academy,sonycrackle  sonycrackle,#movember</t>
  </si>
  <si>
    <t>ethansgrumps,supporting  supporting,others  others,fight  fight,against  against,#prostatecancer  #prostatecancer,great  great,use  use,metaphor</t>
  </si>
  <si>
    <t>ik,vind</t>
  </si>
  <si>
    <t>soldados,batallón  batallón,ingenieros_ejc  ingenieros_ejc,desminado  desminado,humanitario  humanitario,n  n,4  4,realizaron  realizaron,campaña  campaña,prevención  prevención,contra</t>
  </si>
  <si>
    <t>year,service  service,sales  sales,manager  manager,weston  weston,super  super,mare  mare,philip  philip,grove  grove,taking  taking,part</t>
  </si>
  <si>
    <t>doing,#movember</t>
  </si>
  <si>
    <t>come,hang  streaming,10  10,minutes  minutes,5pm  5pm,uk  uk,time  time,come  hang,out  out,#streaming  #streaming,#netherlands</t>
  </si>
  <si>
    <t>raising,awarenessfor  awarenessfor,men's  men's,health  health,making  making,myself  myself,look  look,hideous  hideous,donate  donate,#movember  #movember,team</t>
  </si>
  <si>
    <t>#movember,directly  directly,fund  fund,studies  studies,yield  yield,results  results,radical  radical,new  new,treatment</t>
  </si>
  <si>
    <t>ðÿ,ðÿ  struggled,ronnie  ronnie,liathrestaurant  liathrestaurant,touch  touch,ðÿ  ðÿ,œðÿ  œðÿ,#movember  #movember,#whathavewedonetotheworld</t>
  </si>
  <si>
    <t>see,month  month,upper  upper,lip  lip,wait  wait,see  see,everyone's  everyone's,dusters  dusters,#movember</t>
  </si>
  <si>
    <t>#1weekin,#movember  #movember,#poorshow</t>
  </si>
  <si>
    <t>#hairyarchives,being  being,demonstrated  demonstrated,brilliantly  brilliantly,neston  neston,quoits  quoits,club  club,1895  1895,#quoits  #quoits,#beard  #beard,#movember</t>
  </si>
  <si>
    <t>donate,help  help,raise  raise,much  much,needed  needed,funds  funds,#menshealth  #menshealth,#movember  #movember,â  â,dads  dads,brothers</t>
  </si>
  <si>
    <t>please,sponsor  sponsor,chance  chance,excited  excited,folks  folks,dgr  dgr,season  season,#gentlemansride</t>
  </si>
  <si>
    <t>grab,gift  gift,coupons  coupons,before  before,31  31,8  8,2019  2019,unlimited  unlimited,access  access,full  full,online</t>
  </si>
  <si>
    <t>Top Replied-To in Entire Graph</t>
  </si>
  <si>
    <t>Top Mentioned in Entire Graph</t>
  </si>
  <si>
    <t>Top Replied-To in G1</t>
  </si>
  <si>
    <t>Top Replied-To in G2</t>
  </si>
  <si>
    <t>Top Mentioned in G1</t>
  </si>
  <si>
    <t>vann_apragal_photographer</t>
  </si>
  <si>
    <t>soho_street_style_magazine</t>
  </si>
  <si>
    <t>Top Mentioned in G2</t>
  </si>
  <si>
    <t>Top Replied-To in G3</t>
  </si>
  <si>
    <t>Top Mentioned in G3</t>
  </si>
  <si>
    <t>Top Replied-To in G4</t>
  </si>
  <si>
    <t>elflubricants</t>
  </si>
  <si>
    <t>skramcc</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</si>
  <si>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</si>
  <si>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</si>
  <si>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</si>
  <si>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</si>
  <si>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</si>
  <si>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</si>
  <si>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</si>
  <si>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</si>
  <si>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</si>
  <si>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</si>
  <si>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</si>
  <si>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</si>
  <si>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</si>
  <si>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</si>
  <si>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</si>
  <si>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cwdanielpereira vann_apragal_photographer soho_street_style_magazine</t>
  </si>
  <si>
    <t>avrillavigne brodyjenner</t>
  </si>
  <si>
    <t>gentlemansride revit_urban petrux9 motogp predragvuckovic livemotofoto officialtriumph hedonworkshop elflubricants skramcc</t>
  </si>
  <si>
    <t>movember byronhillonline jefffrick thecube moustachemiler bernhardkerres ihadcancer</t>
  </si>
  <si>
    <t>movemberuk astrogaminguk myswimpro jodyvandenburg hairyhandlebars</t>
  </si>
  <si>
    <t>savingmusiclive movember</t>
  </si>
  <si>
    <t>itvchase paulsinha itv</t>
  </si>
  <si>
    <t>fredsirieix1 clintonmckenzie luketv ginofantastico gordonramsay</t>
  </si>
  <si>
    <t>drmhofman apccc19 gu_onc petermaccc azadoncology declangmurphy</t>
  </si>
  <si>
    <t>stpetersbethnal waltonandy adamatko</t>
  </si>
  <si>
    <t>shinesty flyingdog</t>
  </si>
  <si>
    <t>sonycrackle riggleskimaster</t>
  </si>
  <si>
    <t>emilybones beausallnatural</t>
  </si>
  <si>
    <t>ethansgrumps elvinbox</t>
  </si>
  <si>
    <t>liathrestaurant danleafy94</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</si>
  <si>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</si>
  <si>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</si>
  <si>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</si>
  <si>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</si>
  <si>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</si>
  <si>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</si>
  <si>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</si>
  <si>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</si>
  <si>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</si>
  <si>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</si>
  <si>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</si>
  <si>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</si>
  <si>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heyhim_ovrthere georgechiesa felixeroles nobodylaugh jrd_ftw99 trisclaxton stevesmithnz infamous_rjk brooksies_mo kojonup</t>
  </si>
  <si>
    <t>klowlbs perryshotel chaelinsky bettie_official gnomudalavigne lavignelesba hugavril chandraaa_cs lavigneholt luisdanielc2</t>
  </si>
  <si>
    <t>motogp merrittrevival scanoma caferacer76 ducativipclub rvtbuzz bikeexif pipeburn wicaksono_as petrux9</t>
  </si>
  <si>
    <t>momandnewborn gameandroidnews indiedev_rt indiegamesharer saltydogsbot projectx_ios projecthyraxapp ingare_rev 8278jogador8728 tripleplates</t>
  </si>
  <si>
    <t>marianneschro11 thecube jefffrick ihadcancer oracle_france bernhardkerres movember thecube365 clintcrockett perfectday2play</t>
  </si>
  <si>
    <t>cosmicflood movemberuk myswimpro astrogaminguk jodyvandenburg lifeandengines yusuactivities radleys offycrawl hairyhandlebars</t>
  </si>
  <si>
    <t>tony_sacto joecavanaugh0 absorbunderwear sradzik richiix27 sparkysynth kslouha421 savingmusiclive maxlxlreal astrobot314</t>
  </si>
  <si>
    <t>skuemy itv artful_doodler itvchase sonsrap10 paulsinha alexgingerbaker</t>
  </si>
  <si>
    <t>fredsirieix1 gordonramsay ginofantastico clintonmckenzie luketv evs06387972</t>
  </si>
  <si>
    <t>declangmurphy apccc19 petermaccc drmhofman azadoncology gu_onc</t>
  </si>
  <si>
    <t>waltonandy adamatko french_stick stpetersbethnal</t>
  </si>
  <si>
    <t>flyingdog tri_boucher whatsymondssays shinesty</t>
  </si>
  <si>
    <t>sonycrackle skateboard12341 riggleskimaster</t>
  </si>
  <si>
    <t>beausallnatural cate2pilates emilybones</t>
  </si>
  <si>
    <t>elvinbox ethansgrumps pickenan</t>
  </si>
  <si>
    <t>tomdeecee ann_dente nienketrienke</t>
  </si>
  <si>
    <t>bimon philips_aktuell macellooo</t>
  </si>
  <si>
    <t>officialmrdeen savvyrinu dominictshepo</t>
  </si>
  <si>
    <t>ingenieros_ejc javiere94918256</t>
  </si>
  <si>
    <t>xptr cararose19130</t>
  </si>
  <si>
    <t>philgrove1973 drivevauxhall</t>
  </si>
  <si>
    <t>uyajola99_sa lomegb</t>
  </si>
  <si>
    <t>natteramnoslo superklovn</t>
  </si>
  <si>
    <t>lichtwitch rndmzdtv</t>
  </si>
  <si>
    <t>qantaswallabies ballsy_62</t>
  </si>
  <si>
    <t>oshikorosu sirtallmarc</t>
  </si>
  <si>
    <t>dleggio33 jujueisblumme</t>
  </si>
  <si>
    <t>sascha_p sim_racing</t>
  </si>
  <si>
    <t>sv_lawfirm cuttenfields</t>
  </si>
  <si>
    <t>wordpressdotcom talkingpulp</t>
  </si>
  <si>
    <t>ericgaffen kimburd</t>
  </si>
  <si>
    <t>danleafy94 liathrestaurant</t>
  </si>
  <si>
    <t>coidedopdo seanpchajek</t>
  </si>
  <si>
    <t>castle_neil diotermaocowb</t>
  </si>
  <si>
    <t>cheshirero clubquoits</t>
  </si>
  <si>
    <t>amandalwaldrop radiantgeorge</t>
  </si>
  <si>
    <t>ebauchemusic warrendalymusic</t>
  </si>
  <si>
    <t>movemberaus cameronwbriggs</t>
  </si>
  <si>
    <t>nosqldigest oraclecourse</t>
  </si>
  <si>
    <t>Top URLs in Tweet by Count</t>
  </si>
  <si>
    <t>https://www.instagram.com/p/B1F57KeAfMK/ https://www.gentlemansride.com/team/hedonhelmets https://www.instagram.com/p/B1FzG9ngUKg/ https://www.instagram.com/p/B0x03ecg4Li/ https://www.instagram.com/p/B1FXe2lAkLy/ https://www.instagram.com/p/B03J9kkgRt3/ https://www.instagram.com/p/B0107LWANNE/ https://ift.tt/2GMQTz9</t>
  </si>
  <si>
    <t>http://link.sylikes.com/?publisherId=615103&amp;afPlacementId=4931386&amp;afCampaignId=jxpxurs2ab02xp2y04pbz&amp;url=https://www.samsclub.com/p/mm-ultra-3x-joint-125ct/prod21990809%3Fxid%3Dplp_product_1_53 http://link.sylikes.com/?publisherId=615103&amp;afPlacementId=4931386&amp;afCampaignId=jxpc0at4dg02xp2y04pbz&amp;url=https://www.samsclub.com/p/hsn-gummies-220ct/prod15130064%3Fxid%3Dplp_product_1_30 http://link.sylikes.com/?publisherId=615103&amp;afPlacementId=4931386&amp;afCampaignId=jxq4znkkby02xp2y04pbz&amp;url=https://www.samsclub.com/p/mm-potassium-gluco-500ct/prod17690223%3Fxid%3Dplp_product_1_117 http://cj.dotomi.com/nh65ox54N/x38/MOMUPPUS/TMRNNQQ/L/L/L?x=u4up%3Dv90Ezq69v1CE91EACHrI2%2663x%3Dt5514%25FM%25ER%25ER888.163u5mz.o0y%25ERqzq3sA-EGG%25ER6nu26uz0x-DCC-ys-CDKIIC&lt;&lt;t551://888.5w2xtoq.o0y:KC/oxuow-KDIEEHH-DFDLGGLJ&lt;&lt;S&lt;t551://nu5.xA/EVwUG8Z&lt;&lt;D&lt;D&lt;C&lt;C&lt; http://link.sylikes.com/?publisherId=615103&amp;afPlacementId=4931386&amp;afCampaignId=jxq4wfrnwx02xp2y04pbz&amp;url=https://www.samsclub.com/p/schiff-super-calcium-softgel-120-count/prod18150204%3Fxid%3Dplp_product_1_112 http://link.sylikes.com/?publisherId=615103&amp;afPlacementId=4931386&amp;afCampaignId=jxq4yglxwk02xp2y04pbz&amp;url=https://www.samsclub.com/p/megared-750mg-ultra-omega-3-krill-oil-80ct-dha-epa-supplement/prod22302479%3Fxid%3Dplp_product_1_115 http://link.sylikes.com/?publisherId=615103&amp;afPlacementId=4931386&amp;afCampaignId=jxpa8wzs2w02xp2y04pbz&amp;url=https://www.samsclub.com/p/mm-fish-oil-dbl-d3-200ct-fish-gelatin/prod19720090%3Fxid%3Dplp_product_1_7 http://link.sylikes.com/?publisherId=615103&amp;afPlacementId=4931386&amp;afCampaignId=jxpxubgtl002xp2y04pbz&amp;url=https://www.samsclub.com/p/centrum-silver-325ct/prod20960981%3Fxid%3Dplp_product_1_52 http://link.sylikes.com/?publisherId=615103&amp;afPlacementId=4931386&amp;afCampaignId=jxpc44ein802xp2y04pbz&amp;url=https://www.samsclub.com/p/culturelle-80ct/prod9390121%3Fxid%3Dplp_product_1_33 http://link.sylikes.com/?publisherId=615103&amp;afPlacementId=4931386&amp;afCampaignId=jxq4vxul7q02xp2y04pbz&amp;url=https://www.samsclub.com/p/megared-ex-str-90ct/prod18570128%3Fxid%3Dplp_product_1_111</t>
  </si>
  <si>
    <t>https://uk.movember.com/mospace/13978980?utm_medium=app&amp;utm_source=ios&amp;utm_campaign=share-mospace https://uk.movember.com/mospace/13978980 https://uk.movember.com/mospace/13978980?utm_medium=share&amp;utm_source=twitter&amp;utm_campaign=fundraise</t>
  </si>
  <si>
    <t>https://www.instagram.com/p/B091XVsHqCL/?igshid=16o2evzczeq7z https://www.instagram.com/p/B04DjItncYO/?igshid=3m4r7kkrkb5h https://www.instagram.com/p/B04DjItncYO/?igshid=11i5n4ry155k2</t>
  </si>
  <si>
    <t>https://goo.gl/ymuENN https://www.instagram.com/p/B00SEA8JrkN/?igshid=pwranqbmj342 https://www.instagram.com/p/B0rjGdKpuGu/?igshid=oml7wuejgbu2</t>
  </si>
  <si>
    <t>https://video.cube365.net/c/918136 https://video.cube365.net/c/918134</t>
  </si>
  <si>
    <t>Top URLs in Tweet by Salience</t>
  </si>
  <si>
    <t>https://www.instagram.com/p/B1HBvvZHpqN/?igshid=1vuy7m2mpvavn https://www.instagram.com/p/B1B4b5mHBPt/?igshid=16sdi9zxpdu70 https://www.twitch.tv/rndmzd</t>
  </si>
  <si>
    <t>https://www.instagram.com/p/B00SEA8JrkN/?igshid=pwranqbmj342 https://www.instagram.com/p/B0rjGdKpuGu/?igshid=oml7wuejgbu2 https://goo.gl/ymuENN</t>
  </si>
  <si>
    <t>Top Domains in Tweet by Count</t>
  </si>
  <si>
    <t>instagram.com gentlemansride.com ift.tt</t>
  </si>
  <si>
    <t>Top Domains in Tweet by Salience</t>
  </si>
  <si>
    <t>gentlemansride.com ift.tt instagram.com</t>
  </si>
  <si>
    <t>gfpv.net sylikes.com dotomi.com linksynergy.com bizrate.com</t>
  </si>
  <si>
    <t>instagram.com goo.gl</t>
  </si>
  <si>
    <t>Top Hashtags in Tweet by Count</t>
  </si>
  <si>
    <t>gentlemansride movember dgr2019 chopper motogp ridedapper revit reviturban petrucci hedon</t>
  </si>
  <si>
    <t>tb throwback poolboys adventures newzealandlads kiwis lads thebros bro bros</t>
  </si>
  <si>
    <t>movember flyer template awareness bash cancer charity hipster moustache mustache</t>
  </si>
  <si>
    <t>movember knowthynuts momiler veryvancouver explorebc werunvan bcday</t>
  </si>
  <si>
    <t>ridedapper dgr2018 gentlemansride dgr2019 movember dgrrosario rosariomotos distinguished triumphrosario dgr</t>
  </si>
  <si>
    <t>movember noshavenovember cancerresearch beards fcancer cancer</t>
  </si>
  <si>
    <t>bomdia boatarde boanoite goodmorning goodafternoon goodnight gutenmorgen gutentag gutenabend gutenacht</t>
  </si>
  <si>
    <t>movember twitchmusic twitchcharity twitch</t>
  </si>
  <si>
    <t>inspirationpoint sevenfalls menshealth mentalhealth myhealth teamincredimo suicideprevention endthestigma mentalhealthawareness seasitcancer</t>
  </si>
  <si>
    <t>movember twitch streaming savingmusiclive martinguitars music netherlands</t>
  </si>
  <si>
    <t>support movember mentalhealth gentlemansride prostatecancer suicidepreventionawareness mensmentalhealth menshealth suicideawareness suicideprevention</t>
  </si>
  <si>
    <t>imagineabetterworld movember movemberfoundation enterprisetech menshealth thecube mustache</t>
  </si>
  <si>
    <t>Top Hashtags in Tweet by Salience</t>
  </si>
  <si>
    <t>chopper dgr2019 motogp ridedapper revit reviturban petrucci hedon hedonist helmet</t>
  </si>
  <si>
    <t>hairenhance hair supplements men diet shopping maternity headphones indiedev gamedev</t>
  </si>
  <si>
    <t>knowthynuts momiler veryvancouver explorebc werunvan bcday movember</t>
  </si>
  <si>
    <t>whathavewedonetotheworld menshealth movember</t>
  </si>
  <si>
    <t>fcancer cancer movember noshavenovember cancerresearch beards</t>
  </si>
  <si>
    <t>musica love amor bomdia boatarde boanoite goodmorning goodafternoon goodnight gutenmorgen</t>
  </si>
  <si>
    <t>martinguitars music netherlands movember twitch streaming savingmusiclive</t>
  </si>
  <si>
    <t>menshealth suicideawareness suicideprevention dgr2019 mentalhealth gentlemansride prostatecancer suicidepreventionawareness mensmentalhealth support</t>
  </si>
  <si>
    <t>thecube mustache imagineabetterworld movember movemberfoundation enterprisetech menshealth</t>
  </si>
  <si>
    <t>Top Words in Tweet by Count</t>
  </si>
  <si>
    <t>apccc19 fantastic see recently supported 3 new prostate cancer research</t>
  </si>
  <si>
    <t>gentlemansride 2019 season starts august 1st 3 days go ride</t>
  </si>
  <si>
    <t>#gentlemansride #dgr2019 ride revit_urban team hedonworkshop supporting dgr join photo</t>
  </si>
  <si>
    <t>japan back hairyhandlebars romania look sunset now arrived china sight</t>
  </si>
  <si>
    <t>s ve teamed up friends over astrogaminguk father day giving</t>
  </si>
  <si>
    <t>movemberuk doing great talk successful fundraising #tnsfc19</t>
  </si>
  <si>
    <t>em preparação para eu vou estar ostentando esta capa incrível</t>
  </si>
  <si>
    <t>oraclecourse grab gift coupons before 31 8 2019 unlimited access</t>
  </si>
  <si>
    <t>movemberuk ve teamed up friends over astrogaminguk father s day</t>
  </si>
  <si>
    <t>dinfomall #supplements #men #diet #shopping #maternity #headphones #indiedev #gamedev #win</t>
  </si>
  <si>
    <t>#mallemile2019 download pic yourself racing make donation visit</t>
  </si>
  <si>
    <t>thousands men advanced prostate cancer benefit radical new 'search destroy'</t>
  </si>
  <si>
    <t>spent afternoon yesterday picking up waste plastics rubbish port melbourne</t>
  </si>
  <si>
    <t>couple classic throwbacks great times wearing poolboys #tb #40 #throwback</t>
  </si>
  <si>
    <t>adamhenrique trying part great cause amazing help out here movember</t>
  </si>
  <si>
    <t>great charity event take part each year fab friends colleagues</t>
  </si>
  <si>
    <t>whatsymondssays shinesty flyingdog mine back halloween</t>
  </si>
  <si>
    <t>please sponsor chance excited folks dgr season #gentlemansride #dgr2019 #ridedapper</t>
  </si>
  <si>
    <t>warrendalymusic please sponsor chance excited folks dgr season #gentlemansride #â</t>
  </si>
  <si>
    <t>ðÿ weâ ll doing #dgr #reims raising funds movemberuk go</t>
  </si>
  <si>
    <t>#flyer #template #awareness #bash #cancer #charity #hipster #moustache #mustache #party</t>
  </si>
  <si>
    <t>ðÿ â iâ m probably muhfucka rest yâ need shaving</t>
  </si>
  <si>
    <t>annual cancer free anniversary tradition continues run mile year clear</t>
  </si>
  <si>
    <t>growing hair first time considering offering shave 2020â s team</t>
  </si>
  <si>
    <t>#stache #tomford #eyewearfashion #velvetjacket photographed vann_apragal_photographer soho_street_style_magazine</t>
  </si>
  <si>
    <t>donate help raise much needed funds #menshealth â dads brothers</t>
  </si>
  <si>
    <t>radiantgeorge donate help raise much needed funds #menshealth â dads</t>
  </si>
  <si>
    <t>mo st excellent see #menshealth</t>
  </si>
  <si>
    <t>â moustachemiler today brag want ðÿ žhappy bc day everyone</t>
  </si>
  <si>
    <t>â step forward fight against prostate cancer via movember #knowthynuts</t>
  </si>
  <si>
    <t>â cafã #ridedapper transpirada de tanto correr en #dgr2018 #gentlemansride</t>
  </si>
  <si>
    <t>cheshirero #hairyarchives being demonstrated brilliantly neston quoits club 1895 #quoits</t>
  </si>
  <si>
    <t>savvyrinu officialmrdeen yeah move member #november #let'smove</t>
  </si>
  <si>
    <t>#1weekin #poorshow</t>
  </si>
  <si>
    <t>castle_neil #1weekin #poorshow</t>
  </si>
  <si>
    <t>gentlemansride show begin ride los angeles california photo livemotofoto sponsored</t>
  </si>
  <si>
    <t>mit dem #motorrad durch #liechtenstein fahren fã r einen guten</t>
  </si>
  <si>
    <t>bimon philips_aktuell watt schon</t>
  </si>
  <si>
    <t>ik vind toffe nienketrienke tomdeecee tom nen check zijn tweets</t>
  </si>
  <si>
    <t>see ya month upper lip wait everyone's dusters</t>
  </si>
  <si>
    <t>see seanpchajek ya month upper lip wait everyone's dusters</t>
  </si>
  <si>
    <t>#guncontrol #peniscontrol stand tall both issues</t>
  </si>
  <si>
    <t>gentlemansride always proud friends revit_urban supporting spectacle distinguished gentlemanâ sâ</t>
  </si>
  <si>
    <t>#donate help raise much needed funds #menshealth â dads brothers</t>
  </si>
  <si>
    <t>ðÿ struggled ronnie liathrestaurant touch œðÿ #whathavewedonetotheworld</t>
  </si>
  <si>
    <t>ðÿ danleafy94 liathrestaurant thank struggled ronnie touch œðÿ #whathavewedonetotheworld ronnies</t>
  </si>
  <si>
    <t>directly fund studies yield results radical new treatment</t>
  </si>
  <si>
    <t>ericgaffen directly fund studies yield results radical new treatment</t>
  </si>
  <si>
    <t>drmhofman apccc19 fantastic see recently supported 3 new prostate cancer</t>
  </si>
  <si>
    <t>promo â journey meâ #menshealth #mensmentalhealth #mentalhealth story short film</t>
  </si>
  <si>
    <t>reivindicación de la salud masculina #activismo</t>
  </si>
  <si>
    <t>gentlemansride road classics built keep weight down slide sideways sliding</t>
  </si>
  <si>
    <t>jarhead pill psa terms time #beardcember around corner don t</t>
  </si>
  <si>
    <t>jodyvandenburg brother sacha died last week aged 34 35 11th</t>
  </si>
  <si>
    <t>brother died last week please donate help raise much needed</t>
  </si>
  <si>
    <t>retro relpase hey mr movember via wordpressdotcom #noshave #november #manliness</t>
  </si>
  <si>
    <t>august 12 hitting links cuttenfields support #menshealth awareness more info</t>
  </si>
  <si>
    <t>sascha_p perfect car</t>
  </si>
  <si>
    <t>cheers myswimpro supporting fantastic cause movemberuk</t>
  </si>
  <si>
    <t>start now #noshavenovember #cancerresearch #beards thing look pro growing totes</t>
  </si>
  <si>
    <t>anyone interested #worldclimatemarch #ourplanet #myworldtoo #yourworld #dublin #november29th2019 #customhousequay #tcd</t>
  </si>
  <si>
    <t>raising awarenessfor men's health making myself look hideous donate team</t>
  </si>
  <si>
    <t>dleggio33 raising awarenessfor men's health making myself look hideous donate</t>
  </si>
  <si>
    <t>one charities campaign see results good news</t>
  </si>
  <si>
    <t>e bearded brave novembro azul leia este outros artigos blog</t>
  </si>
  <si>
    <t>oshikorosu cant grow mine rock awesome moustache month</t>
  </si>
  <si>
    <t>50 days left support prostate cancer research men's mental health</t>
  </si>
  <si>
    <t>des moustaches qui sauvent vies dan cooper nous raconte l</t>
  </si>
  <si>
    <t>m taking part distinguished gentleman's ride raise funding awareness men's</t>
  </si>
  <si>
    <t>#bomdia #boatarde #boanoite #goodmorning #goodafternoon #goodnight #gutenmorgen #gutentag #gutenabend #gutenacht</t>
  </si>
  <si>
    <t>know thy nuts simple man really well s normal testicles</t>
  </si>
  <si>
    <t>#movember2019 #jussayin #sorrynotsorry #myinfamouslife #iminfamous #letsbeinfamoustogether #yerdoinitwrong briarcliff texas</t>
  </si>
  <si>
    <t>savingmusiclive now live netherlands jam session ton music performances funds</t>
  </si>
  <si>
    <t>music performances #twitchmusic #twitchcharity eu meetup 2019 continues more various</t>
  </si>
  <si>
    <t>ethansgrumps supporting others fight against #prostatecancer great use metaphor describe</t>
  </si>
  <si>
    <t>elvinbox ethansgrumps supporting others fight against #prostatecancer great use metaphor</t>
  </si>
  <si>
    <t>feeling inspired #inspirationpoint #sevenfalls #menshealth #mentalhealth #myhealth #teamincredimo #suicideprevention #endthestigma</t>
  </si>
  <si>
    <t>set heading night out acoustic emilybones beausallnatural #fundraiser great mz</t>
  </si>
  <si>
    <t>z men's health 2019 back donate help raise much needed</t>
  </si>
  <si>
    <t>dirk mustache question seen episodes #robriggleskimaster academy sonycrackle</t>
  </si>
  <si>
    <t>riggleskimaster dirk mustache question seen episodes #robriggleskimaster academy sonycrackle</t>
  </si>
  <si>
    <t>rndmzdtv streaming 10 minutes 5pm uk time come hang out</t>
  </si>
  <si>
    <t>come hang #twitch #streaming #savingmusiclive handed martin guitar today ooo</t>
  </si>
  <si>
    <t>music savingmusiclive eu meetup 2019 continues more performances various #twitch</t>
  </si>
  <si>
    <t>music savingmusiclive performances eu meetup 2019 continues more various #twitch</t>
  </si>
  <si>
    <t>such worthy cause #twitch eu music meetup 2019 tiltify</t>
  </si>
  <si>
    <t>help men #support think over world suffer #mentalhealth need donate</t>
  </si>
  <si>
    <t>superklovn men lerkendal det kan vel aldri gå</t>
  </si>
  <si>
    <t>brodyjenner having best night love life avrillavigne happy right now</t>
  </si>
  <si>
    <t>having best night love life avrillavigne happy right now crush</t>
  </si>
  <si>
    <t>donate help raise much needed funds #menshealth dads brothers sons</t>
  </si>
  <si>
    <t>another 1 000 words written draft next book telling cancer</t>
  </si>
  <si>
    <t>bernhardkerres another 1 000 words written draft next book telling</t>
  </si>
  <si>
    <t>doing</t>
  </si>
  <si>
    <t>lomegb doing</t>
  </si>
  <si>
    <t>drivevauxhall year service sales manager weston super mare philip grove</t>
  </si>
  <si>
    <t>itv wait telling abraham lincoln start #thechase itvchase paulsinha</t>
  </si>
  <si>
    <t>wait telling abraham lincoln start #thechase itvchase paulsinha</t>
  </si>
  <si>
    <t>support raising funds awareness dgr dressing dapper riding prostate cancer</t>
  </si>
  <si>
    <t>#beards #moustache #music #shawnmendes #queen #taylorswift</t>
  </si>
  <si>
    <t>cararose19130 around corner</t>
  </si>
  <si>
    <t>capacity gentlemansride inspired easy rider machines feature large engines small</t>
  </si>
  <si>
    <t>gentlemansride thank petrux9 revit_urban motogp support tally ho #gentlemansride #motogp</t>
  </si>
  <si>
    <t>know thy nuts</t>
  </si>
  <si>
    <t>learning work growth way #imaginingabetterworld years #imagine conference presented #amazon</t>
  </si>
  <si>
    <t>luketv connecting #gordonginoandfred cast literally amazing day sparring fredsirieix1 clintonmckenzie</t>
  </si>
  <si>
    <t>de soldados del batallón ingenieros_ejc desminado humanitario n 4 realizaron</t>
  </si>
  <si>
    <t>de ingenieros_ejc soldados del batallón desminado humanitario n 4 realizaron</t>
  </si>
  <si>
    <t>jimmyfallon fallontonight year support men's health grow #sexymo tweets everyday</t>
  </si>
  <si>
    <t>many moons ago stpetersbethnal waltonandy adamatko 1 dec</t>
  </si>
  <si>
    <t>movember byron hill foundation byronhillonline jefffrick thecube #imagineabetterworld #movemberfoundation #enterprisetech</t>
  </si>
  <si>
    <t>Top Words in Tweet by Salience</t>
  </si>
  <si>
    <t>capacity team revit_urban hedonworkshop supporting dgr join photo supported #chopper</t>
  </si>
  <si>
    <t>cwdanielpereira em preparação para eu vou estar ostentando esta capa</t>
  </si>
  <si>
    <t>mason natural up 45 nutritional products ages offering enhance shop</t>
  </si>
  <si>
    <t>#vitam #vitamâ dinfomall #supplements #men #diet #shopping #maternity #headphones #indiedev</t>
  </si>
  <si>
    <t>always proud friends revit_urban supporting spectacle distinguished gentlemanâ sâ show</t>
  </si>
  <si>
    <t>#vitamâ #vitam dinfomall #supplements #men #diet #shopping #maternity #headphones #indiedev</t>
  </si>
  <si>
    <t>ðÿ thank struggled ronnie touch œðÿ #whathavewedonetotheworld ronnies round applause</t>
  </si>
  <si>
    <t>â sacha aged 34 35 11th august brother died last</t>
  </si>
  <si>
    <t>now thing look pro growing totes yaaaa #fcancer #cancer cancer</t>
  </si>
  <si>
    <t>praia beach #amor #musicaâ #amorâ fondue â ï #love #bomdia</t>
  </si>
  <si>
    <t>eu meetup 2019 continues more various #twitch musicians now live</t>
  </si>
  <si>
    <t>handed martin guitar today ooo nice listen songs #martinguitars #music</t>
  </si>
  <si>
    <t>think picture speaks 1000 words lost friend used smile 10</t>
  </si>
  <si>
    <t>#vitam #vitamâ #vita dinfomall #supplements #men #diet #shopping #maternity #headphones</t>
  </si>
  <si>
    <t>states importance falling love problem before delivering solution shares humble</t>
  </si>
  <si>
    <t>Top Word Pairs in Tweet by Count</t>
  </si>
  <si>
    <t>connecting,#gordonginoandfred  #gordonginoandfred,cast  cast,literally  literally,amazing  amazing,day  day,sparring  sparring,fredsirieix1  fredsirieix1,clintonmckenzie  clintonmckenzie,gym  gym,clinton</t>
  </si>
  <si>
    <t>gentlemansride,2019  2019,season  season,starts  starts,august  august,1st  1st,3  3,days  days,go  go,ride  ride,city</t>
  </si>
  <si>
    <t>#gentlemansride,#movember  #movember,#dgr2019  join,team  thank,petrux9  petrux9,revit_urban  revit_urban,motogp  motogp,support  support,tally  tally,ho  ho,#gentlemansride</t>
  </si>
  <si>
    <t>back,hairyhandlebars  hairyhandlebars,romania  romania,look  look,sunset  sunset,now  now,arrived  arrived,china  china,japan  japan,sight  sight,cycling</t>
  </si>
  <si>
    <t>ve,teamed  teamed,up  up,friends  friends,over  over,astrogaminguk  astrogaminguk,father  father,s  s,day  day,giving  giving,away</t>
  </si>
  <si>
    <t>movemberuk,doing  doing,great  great,talk  talk,successful  successful,fundraising  fundraising,#movember  #movember,#tnsfc19</t>
  </si>
  <si>
    <t>em,preparação  preparação,para  para,#movember  #movember,eu  eu,vou  vou,estar  estar,ostentando  ostentando,esta  esta,capa  capa,incrível</t>
  </si>
  <si>
    <t>oraclecourse,grab  grab,gift  gift,coupons  coupons,before  before,31  31,8  8,2019  2019,unlimited  unlimited,access  access,full</t>
  </si>
  <si>
    <t>movemberuk,ve  ve,teamed  teamed,up  up,friends  friends,over  over,astrogaminguk  astrogaminguk,father  father,s  s,day  day,giving</t>
  </si>
  <si>
    <t>dinfomall,#supplements  #supplements,#men  #men,#diet  #diet,#shopping  #shopping,#maternity  #maternity,#headphones  #headphones,#indiedev  #indiedev,#gamedev  #gamedev,#win  #win,#vitamins</t>
  </si>
  <si>
    <t>#mallemile2019,download  download,pic  pic,yourself  yourself,racing  racing,make  make,donation  donation,#movember  #movember,visit</t>
  </si>
  <si>
    <t>thousands,men  men,advanced  advanced,prostate  prostate,cancer  cancer,benefit  benefit,radical  radical,new  new,'search  'search,destroy'  destroy',treatment</t>
  </si>
  <si>
    <t>spent,afternoon  afternoon,yesterday  yesterday,picking  picking,up  up,waste  waste,plastics  plastics,rubbish  rubbish,port  port,melbourne  melbourne,beach</t>
  </si>
  <si>
    <t>couple,classic  classic,throwbacks  throwbacks,great  great,times  times,wearing  wearing,poolboys  poolboys,#tb  #tb,#40  #40,#throwback  #throwback,#poolboys</t>
  </si>
  <si>
    <t>adamhenrique,trying  trying,part  part,great  great,cause  cause,amazing  amazing,help  help,out  out,here  here,#movember  #movember,movember</t>
  </si>
  <si>
    <t>great,charity  charity,event  event,take  take,part  part,each  each,year  year,fab  fab,friends  friends,colleagues  colleagues,associates</t>
  </si>
  <si>
    <t>whatsymondssays,shinesty  shinesty,flyingdog  flyingdog,mine  mine,back  back,halloween  halloween,#movember</t>
  </si>
  <si>
    <t>please,sponsor  sponsor,chance  chance,excited  excited,folks  folks,dgr  dgr,season  season,#gentlemansride  #gentlemansride,#dgr2019  #dgr2019,#movember  #movember,#ridedapper</t>
  </si>
  <si>
    <t>warrendalymusic,please  please,sponsor  sponsor,chance  chance,excited  excited,folks  folks,dgr  dgr,season  season,#gentlemansride  #gentlemansride,#â</t>
  </si>
  <si>
    <t>ðÿ,ðÿ  weâ,ll  ll,doing  doing,#dgr  #dgr,#reims  #reims,ðÿ  ðÿ,raising  raising,funds  funds,movemberuk  movemberuk,#movember</t>
  </si>
  <si>
    <t>#movember,#flyer  #flyer,#template  #template,#awareness  #awareness,#bash  #bash,#cancer  #cancer,#charity  #charity,#hipster  #hipster,#moustache  #moustache,#mustache  #mustache,#party</t>
  </si>
  <si>
    <t>iâ,m  m,probably  probably,muhfucka  muhfucka,rest  rest,yâ  yâ,need  need,shaving  shaving,#movember  #movember,ðÿ  ðÿ,ðÿ</t>
  </si>
  <si>
    <t>annual,cancer  cancer,free  free,anniversary  anniversary,tradition  tradition,continues  continues,run  run,mile  mile,year  year,clear  clear,7</t>
  </si>
  <si>
    <t>growing,hair  hair,first  first,time  time,considering  considering,offering  offering,shave  shave,2020â  2020â,s  s,#movember  #movember,team</t>
  </si>
  <si>
    <t>#movember,#stache  #stache,#tomford  #tomford,#eyewearfashion  #eyewearfashion,#velvetjacket  #velvetjacket,photographed  photographed,vann_apragal_photographer  vann_apragal_photographer,soho_street_style_magazine</t>
  </si>
  <si>
    <t>radiantgeorge,donate  donate,help  help,raise  raise,much  much,needed  needed,funds  funds,#menshealth  #menshealth,#movember  #movember,â  â,dads</t>
  </si>
  <si>
    <t>mo,st  st,excellent  excellent,see  see,#movember  #movember,#menshealth</t>
  </si>
  <si>
    <t>moustachemiler,today  today,brag  brag,want  want,ðÿ  ðÿ,žhappy  žhappy,bc  bc,day  day,everyone  everyone,â  â,ï</t>
  </si>
  <si>
    <t>step,forward  forward,fight  fight,against  against,prostate  prostate,cancer  cancer,via  via,movember  movember,#movember  #movember,#knowthynuts  today,brag</t>
  </si>
  <si>
    <t>â,â  transpirada,de  de,tanto  tanto,correr  correr,cafã  cafã,en  en,cafã  cafã,â  â,#dgr2018  #dgr2018,#gentlemansride</t>
  </si>
  <si>
    <t>cheshirero,#hairyarchives  #hairyarchives,being  being,demonstrated  demonstrated,brilliantly  brilliantly,neston  neston,quoits  quoits,club  club,1895  1895,#quoits  #quoits,#beard</t>
  </si>
  <si>
    <t>savvyrinu,officialmrdeen  officialmrdeen,yeah  yeah,move  move,member  member,#movember  #movember,#november  #november,#let'smove</t>
  </si>
  <si>
    <t>castle_neil,#1weekin  #1weekin,#movember  #movember,#poorshow</t>
  </si>
  <si>
    <t>gentlemansride,show  show,begin  begin,ride  ride,los  los,angeles  angeles,california  california,photo  photo,livemotofoto  livemotofoto,sponsored  sponsored,officialtriumph</t>
  </si>
  <si>
    <t>mit,dem  dem,#motorrad  #motorrad,durch  durch,#liechtenstein  #liechtenstein,fahren  fahren,fã  fã,r  r,einen  einen,guten  guten,zweck</t>
  </si>
  <si>
    <t>bimon,philips_aktuell  philips_aktuell,watt  watt,schon  schon,#movember</t>
  </si>
  <si>
    <t>ik,vind  nienketrienke,tomdeecee  tomdeecee,ik  vind,tom  tom,nen  nen,toffe  toffe,check  check,zijn  zijn,#movember  #movember,tweets</t>
  </si>
  <si>
    <t>see,ya  ya,month  month,upper  upper,lip  lip,wait  wait,see  see,everyone's  everyone's,dusters  dusters,#movember</t>
  </si>
  <si>
    <t>seanpchajek,see  see,ya  ya,month  month,upper  upper,lip  lip,wait  wait,see  see,everyone's  everyone's,dusters  dusters,#movember</t>
  </si>
  <si>
    <t>#guncontrol,#peniscontrol  #peniscontrol,stand  stand,tall  tall,both  both,issues  issues,#movember</t>
  </si>
  <si>
    <t>gentlemansride,always  always,proud  proud,friends  friends,revit_urban  revit_urban,supporting  supporting,spectacle  spectacle,distinguished  distinguished,gentlemanâ  gentlemanâ,sâ</t>
  </si>
  <si>
    <t>gentlemansride,always  always,proud  proud,friends  friends,revit_urban  revit_urban,supporting  supporting,spectacle  spectacle,distinguished  distinguished,gentlemanâ  gentlemanâ,sâ  gentlemansride,show</t>
  </si>
  <si>
    <t>#donate,help  help,raise  raise,much  much,needed  needed,funds  funds,#menshealth  #menshealth,#movember  #movember,â  â,dads  dads,brothers</t>
  </si>
  <si>
    <t>ðÿ,ðÿ  danleafy94,struggled  struggled,ronnie  ronnie,liathrestaurant  liathrestaurant,touch  touch,ðÿ  ðÿ,œðÿ  œðÿ,#movember  #movember,#whathavewedonetotheworld  danleafy94,ronnies</t>
  </si>
  <si>
    <t>ericgaffen,#movember  #movember,directly  directly,fund  fund,studies  studies,yield  yield,results  results,radical  radical,new  new,treatment</t>
  </si>
  <si>
    <t>drmhofman,apccc19  apccc19,fantastic  fantastic,see  see,#movember  #movember,recently  recently,supported  supported,3  3,new  new,prostate  prostate,cancer</t>
  </si>
  <si>
    <t>promo,â  â,journey  journey,meâ  meâ,#menshealth  #menshealth,#mensmentalhealth  #mensmentalhealth,#mentalhealth  #mentalhealth,story  story,short  short,film  film,premieres</t>
  </si>
  <si>
    <t>#movember,reivindicación  reivindicación,de  de,la  la,salud  salud,masculina  masculina,#activismo</t>
  </si>
  <si>
    <t>gentlemansride,road  road,classics  classics,built  built,keep  keep,weight  weight,down  down,slide  slide,sideways  sideways,sliding  sliding,dgr</t>
  </si>
  <si>
    <t>jarhead,pill  pill,psa  psa,terms  terms,time  time,#movember  #movember,#beardcember  #beardcember,around  around,corner  corner,don  don,t</t>
  </si>
  <si>
    <t>jodyvandenburg,brother  brother,sacha  sacha,died  died,last  last,week  week,aged  aged,34  34,35  35,11th  11th,august</t>
  </si>
  <si>
    <t>died,last  last,week  please,donate  donate,help  help,raise  raise,much  much,needed  needed,funds  funds,#menshealth  #menshealth,#movember</t>
  </si>
  <si>
    <t>retro,relpase  relpase,hey  hey,mr  mr,movember  movember,via  via,wordpressdotcom  wordpressdotcom,#movember  #movember,#noshave  #noshave,#november  #november,#manliness</t>
  </si>
  <si>
    <t>august,12  12,hitting  hitting,links  links,cuttenfields  cuttenfields,support  support,#movember  #movember,#menshealth  #menshealth,awareness  awareness,more  more,info</t>
  </si>
  <si>
    <t>sascha_p,perfect  perfect,car  car,#movember</t>
  </si>
  <si>
    <t>cheers,myswimpro  myswimpro,supporting  supporting,fantastic  fantastic,cause  cause,#movember  #movember,movemberuk</t>
  </si>
  <si>
    <t>thing,#movember  #movember,look  look,pro  pro,start  start,growing  growing,now  now,totes  totes,now  now,yaaaa  yaaaa,#noshavenovember</t>
  </si>
  <si>
    <t>anyone,interested  interested,#worldclimatemarch  #worldclimatemarch,#ourplanet  #ourplanet,#myworldtoo  #myworldtoo,#yourworld  #yourworld,#dublin  #dublin,#movember  #movember,#november29th2019  #november29th2019,#customhousequay  #customhousequay,#tcd</t>
  </si>
  <si>
    <t>dleggio33,raising  raising,awarenessfor  awarenessfor,men's  men's,health  health,making  making,myself  myself,look  look,hideous  hideous,donate  donate,#movember</t>
  </si>
  <si>
    <t>#movember,one  one,charities  charities,campaign  campaign,see  see,results  results,good  good,news</t>
  </si>
  <si>
    <t>bearded,brave  brave,#movember  #movember,e  e,novembro  novembro,azul  azul,leia  leia,este  este,e  e,outros  outros,artigos</t>
  </si>
  <si>
    <t>oshikorosu,cant  cant,grow  grow,mine  mine,rock  rock,awesome  awesome,moustache  moustache,#movember  #movember,month</t>
  </si>
  <si>
    <t>50,days  days,left  left,support  support,prostate  prostate,cancer  cancer,research  research,men's  men's,mental  mental,health  health,september</t>
  </si>
  <si>
    <t>des,moustaches  moustaches,qui  qui,sauvent  sauvent,des  des,vies  vies,dan  dan,cooper  cooper,nous  nous,raconte  raconte,l</t>
  </si>
  <si>
    <t>m,taking  taking,part  part,distinguished  distinguished,gentleman's  gentleman's,ride  ride,raise  raise,funding  funding,awareness  awareness,men's  men's,health</t>
  </si>
  <si>
    <t>#bomdia,#boatarde  #boatarde,#boanoite  #boanoite,#goodmorning  #goodmorning,#goodafternoon  #goodafternoon,#goodnight  #goodnight,#gutenmorgen  #gutenmorgen,#gutentag  #gutentag,#gutenabend  #gutenabend,#gutenacht  #gutenacht,#summer</t>
  </si>
  <si>
    <t>know,thy  thy,nuts  nuts,simple  simple,man  man,really  really,know  know,well  well,know  know,s  s,normal</t>
  </si>
  <si>
    <t>#movember,#movember2019  #movember2019,#jussayin  #jussayin,#sorrynotsorry  #sorrynotsorry,#myinfamouslife  #myinfamouslife,#iminfamous  #iminfamous,#letsbeinfamoustogether  #letsbeinfamoustogether,#yerdoinitwrong  #yerdoinitwrong,briarcliff  briarcliff,texas</t>
  </si>
  <si>
    <t>savingmusiclive,now  now,live  live,netherlands  netherlands,jam  jam,session  session,ton  ton,music  music,performances  performances,funds  funds,raised</t>
  </si>
  <si>
    <t>music,performances  #movember,#twitchmusic  #twitchmusic,#twitchcharity  eu,music  music,meetup  meetup,2019  2019,continues  continues,more  more,music  performances,various</t>
  </si>
  <si>
    <t>ethansgrumps,supporting  supporting,others  others,fight  fight,against  against,#prostatecancer  #prostatecancer,great  great,use  use,metaphor  metaphor,describe  describe,those</t>
  </si>
  <si>
    <t>elvinbox,ethansgrumps  ethansgrumps,supporting  supporting,others  others,fight  fight,against  against,#prostatecancer  #prostatecancer,great  great,use  use,metaphor  metaphor,desc</t>
  </si>
  <si>
    <t>feeling,inspired  inspired,#inspirationpoint  #inspirationpoint,#sevenfalls  #sevenfalls,#menshealth  #menshealth,#mentalhealth  #mentalhealth,#myhealth  #myhealth,#teamincredimo  #teamincredimo,#suicideprevention  #suicideprevention,#endthestigma  #endthestigma,#mentalhealthawareness</t>
  </si>
  <si>
    <t>heading,night  night,out  out,acoustic  acoustic,emilybones  emilybones,set  set,beausallnatural  beausallnatural,#movember  #movember,#fundraiser  #fundraiser,great  great,set</t>
  </si>
  <si>
    <t>qantaswallabies,#movember</t>
  </si>
  <si>
    <t>z,men's  men's,health  health,2019  2019,back  back,donate  donate,help  help,raise  raise,much  much,needed  needed,funds</t>
  </si>
  <si>
    <t>riggleskimaster,dirk  dirk,mustache  mustache,question  question,seen  seen,episodes  episodes,#robriggleskimaster  #robriggleskimaster,academy  academy,sonycrackle  sonycrackle,#movember</t>
  </si>
  <si>
    <t>rndmzdtv,streaming  streaming,10  10,minutes  minutes,5pm  5pm,uk  uk,time  time,come  come,hang  hang,out  out,#streaming</t>
  </si>
  <si>
    <t>come,hang  handed,martin  martin,guitar  guitar,today  today,ooo  ooo,nice  nice,come  hang,listen  listen,songs  songs,#martinguitars</t>
  </si>
  <si>
    <t>savingmusiclive,eu  eu,music  music,meetup  meetup,2019  2019,continues  continues,more  more,music  music,performances  performances,various  various,#twitch</t>
  </si>
  <si>
    <t>music,performances  savingmusiclive,eu  eu,music  music,meetup  meetup,2019  2019,continues  continues,more  more,music  performances,various  various,#twitch</t>
  </si>
  <si>
    <t>such,worthy  worthy,cause  cause,#movember  #movember,#twitch  #twitch,eu  eu,music  music,meetup  meetup,2019  2019,tiltify</t>
  </si>
  <si>
    <t>help,men  men,over  over,world  world,suffer  suffer,#mentalhealth  #mentalhealth,need  need,#support  #support,donate  donate,here  here,#gentlemansride</t>
  </si>
  <si>
    <t>superklovn,men  men,lerkendal  lerkendal,#movember  #movember,det  det,kan  kan,vel  vel,aldri  aldri,gå</t>
  </si>
  <si>
    <t>brodyjenner,having  having,best  best,night  night,love  love,life  life,avrillavigne  avrillavigne,happy  happy,right  right,now  now,#movember</t>
  </si>
  <si>
    <t>donate,help  help,raise  raise,much  much,needed  needed,funds  funds,#menshealth  #menshealth,#movember  #movember,dads  dads,brothers  brothers,sons</t>
  </si>
  <si>
    <t>another,1  1,000  000,words  words,written  written,draft  draft,next  next,book  book,telling  telling,cancer  cancer,story</t>
  </si>
  <si>
    <t>bernhardkerres,another  another,1  1,000  000,words  words,written  written,draft  draft,next  next,book  book,telling  telling,cancer</t>
  </si>
  <si>
    <t>lomegb,doing  doing,#movember</t>
  </si>
  <si>
    <t>drivevauxhall,year  year,service  service,sales  sales,manager  manager,weston  weston,super  super,mare  mare,philip  philip,grove  grove,taking</t>
  </si>
  <si>
    <t>itv,wait  wait,telling  telling,abraham  abraham,lincoln  lincoln,start  start,#movember  #movember,#thechase  #thechase,itvchase  itvchase,paulsinha</t>
  </si>
  <si>
    <t>wait,telling  telling,abraham  abraham,lincoln  lincoln,start  start,#movember  #movember,#thechase  #thechase,itvchase  itvchase,paulsinha</t>
  </si>
  <si>
    <t>support,raising  raising,funds  funds,awareness  awareness,dgr  dgr,dressing  dressing,dapper  dapper,riding  riding,prostate  prostate,cancer  cancer,men's</t>
  </si>
  <si>
    <t>#movember,#beards  #beards,#moustache  #moustache,#music  #music,#shawnmendes  #shawnmendes,#queen  #queen,#taylorswift</t>
  </si>
  <si>
    <t>cararose19130,#movember  #movember,around  around,corner</t>
  </si>
  <si>
    <t>gentlemansride,inspired  inspired,easy  easy,rider  rider,machines  machines,feature  feature,large  large,capacity  capacity,engines  engines,small  small,capacity</t>
  </si>
  <si>
    <t>gentlemansride,thank  thank,petrux9  petrux9,revit_urban  revit_urban,motogp  motogp,support  support,tally  tally,ho  ho,#gentlemansride  #gentlemansride,#motogp  #motogp,#movember</t>
  </si>
  <si>
    <t>know,thy  thy,nuts  nuts,#movember</t>
  </si>
  <si>
    <t>learning,work  work,growth  growth,way  way,#movember  #movember,#imaginingabetterworld  #imaginingabetterworld,years  years,#imagine  #imagine,conference  conference,presented  presented,#amazon</t>
  </si>
  <si>
    <t>luketv,connecting  connecting,#gordonginoandfred  #gordonginoandfred,cast  cast,literally  literally,amazing  amazing,day  day,sparring  sparring,fredsirieix1  fredsirieix1,clintonmckenzie  clintonmckenzie,gym</t>
  </si>
  <si>
    <t>soldados,del  del,batallón  batallón,de  de,ingenieros_ejc  ingenieros_ejc,de  de,desminado  desminado,humanitario  humanitario,n  n,4  4,realizaron</t>
  </si>
  <si>
    <t>ingenieros_ejc,soldados  soldados,del  del,batallón  batallón,de  de,ingenieros_ejc  ingenieros_ejc,de  de,desminado  desminado,humanitario  humanitario,n  n,4</t>
  </si>
  <si>
    <t>jimmyfallon,fallontonight  fallontonight,#movember  #movember,year  year,support  support,men's  men's,health  health,grow  grow,#sexymo  #sexymo,tweets  tweets,everyday</t>
  </si>
  <si>
    <t>many,moons  moons,ago  ago,stpetersbethnal  stpetersbethnal,waltonandy  waltonandy,adamatko  adamatko,#movember  #movember,1  1,dec</t>
  </si>
  <si>
    <t>byron,hill  movember,foundation  byronhillonline,movember  movember,jefffrick  jefffrick,thecube  thecube,#imagineabetterworld  #movember,#movemberfoundation  #movemberfoundation,#enterprisetech  #enterprisetech,#menshealth  hill,movember</t>
  </si>
  <si>
    <t>Top Word Pairs in Tweet by Salience</t>
  </si>
  <si>
    <t>#movember,#dgr2019  join,team  #gentlemansride,#movember  thank,petrux9  petrux9,revit_urban  revit_urban,motogp  motogp,support  support,tally  tally,ho  ho,#gentlemansride</t>
  </si>
  <si>
    <t>cwdanielpereira,em  em,preparação  preparação,para  para,#movember  #movember,eu  eu,vou  vou,estar  estar,ostentando  ostentando,esta  esta,capa</t>
  </si>
  <si>
    <t>#hair,mason  mason,natural  natural,up  up,45  nutritional,products  products,ages  45,offering  offering,nutritional  #hair,enhance  enhance,mind</t>
  </si>
  <si>
    <t>#protein,#vitam  #protein,#vitamâ  dinfomall,#supplements  #supplements,#men  #men,#diet  #diet,#shopping  #shopping,#maternity  #maternity,#headphones  #headphones,#indiedev  #indiedev,#gamedev</t>
  </si>
  <si>
    <t>#protein,#vitamâ  #protein,#vitam  dinfomall,#supplements  #supplements,#men  #men,#diet  #diet,#shopping  #shopping,#maternity  #maternity,#headphones  #headphones,#indiedev  #indiedev,#gamedev</t>
  </si>
  <si>
    <t>brother,died  week,please  movemberuk,â  â,dads  brother,sacha  sacha,died  week,aged  aged,34  34,35  35,11th</t>
  </si>
  <si>
    <t>praia,beach  beach,#bomdia  #love,#amor  #amor,#musicaâ  #love,#amorâ  fondue,â  â,ï  ï,#bomdia  #movember,#love  #bomdia,#boatarde</t>
  </si>
  <si>
    <t>eu,music  music,meetup  meetup,2019  2019,continues  continues,more  more,music  performances,various  various,#twitch  #twitch,musicians  musicians,#movember</t>
  </si>
  <si>
    <t>handed,martin  martin,guitar  guitar,today  today,ooo  ooo,nice  nice,come  hang,listen  listen,songs  songs,#martinguitars  #martinguitars,#movember</t>
  </si>
  <si>
    <t>savingmusiclive,eu  eu,music  music,meetup  meetup,2019  2019,continues  continues,more  more,music  performances,various  various,#twitch  #twitch,musicians</t>
  </si>
  <si>
    <t>think,picture  picture,speaks  speaks,1000  1000,words  words,lost  lost,friend  friend,used  used,smile  smile,10  10,donation</t>
  </si>
  <si>
    <t>#protein,#vitam  #protein,#vitamâ  #protein,#vita  dinfomall,#supplements  #supplements,#men  #men,#diet  #diet,#shopping  #shopping,#maternity  #maternity,#headphones  #headphones,#indiedev</t>
  </si>
  <si>
    <t>hill,movember  foundation,states  states,importance  importance,falling  falling,love  love,problem  problem,before  before,delivering  delivering,solution  solution,byronhillonline</t>
  </si>
  <si>
    <t>Word</t>
  </si>
  <si>
    <t>#health</t>
  </si>
  <si>
    <t>#protein</t>
  </si>
  <si>
    <t>#vitamin</t>
  </si>
  <si>
    <t>#vitamind</t>
  </si>
  <si>
    <t>#nutrition</t>
  </si>
  <si>
    <t>#taking</t>
  </si>
  <si>
    <t>#loss</t>
  </si>
  <si>
    <t>#review</t>
  </si>
  <si>
    <t>#hair</t>
  </si>
  <si>
    <t>mind</t>
  </si>
  <si>
    <t>body</t>
  </si>
  <si>
    <t>enhance</t>
  </si>
  <si>
    <t>shop</t>
  </si>
  <si>
    <t>#vitamâ</t>
  </si>
  <si>
    <t>crush</t>
  </si>
  <si>
    <t>haha</t>
  </si>
  <si>
    <t>#vitam</t>
  </si>
  <si>
    <t>funds</t>
  </si>
  <si>
    <t>1st</t>
  </si>
  <si>
    <t>everyday</t>
  </si>
  <si>
    <t>until</t>
  </si>
  <si>
    <t>mov</t>
  </si>
  <si>
    <t>help</t>
  </si>
  <si>
    <t>up</t>
  </si>
  <si>
    <t>go</t>
  </si>
  <si>
    <t>much</t>
  </si>
  <si>
    <t>please</t>
  </si>
  <si>
    <t>offering</t>
  </si>
  <si>
    <t>mason</t>
  </si>
  <si>
    <t>natural</t>
  </si>
  <si>
    <t>45</t>
  </si>
  <si>
    <t>nutritional</t>
  </si>
  <si>
    <t>products</t>
  </si>
  <si>
    <t>ages</t>
  </si>
  <si>
    <t>great</t>
  </si>
  <si>
    <t>needed</t>
  </si>
  <si>
    <t>s</t>
  </si>
  <si>
    <t>team</t>
  </si>
  <si>
    <t>here</t>
  </si>
  <si>
    <t>dads</t>
  </si>
  <si>
    <t>brothers</t>
  </si>
  <si>
    <t>sons</t>
  </si>
  <si>
    <t>mates</t>
  </si>
  <si>
    <t>lives</t>
  </si>
  <si>
    <t>stop</t>
  </si>
  <si>
    <t>dying</t>
  </si>
  <si>
    <t>young</t>
  </si>
  <si>
    <t>live</t>
  </si>
  <si>
    <t>netherlands</t>
  </si>
  <si>
    <t>august</t>
  </si>
  <si>
    <t>foundation</t>
  </si>
  <si>
    <t>musicians</t>
  </si>
  <si>
    <t>part</t>
  </si>
  <si>
    <t>out</t>
  </si>
  <si>
    <t>jam</t>
  </si>
  <si>
    <t>session</t>
  </si>
  <si>
    <t>ton</t>
  </si>
  <si>
    <t>raised</t>
  </si>
  <si>
    <t>ï</t>
  </si>
  <si>
    <t>friends</t>
  </si>
  <si>
    <t>season</t>
  </si>
  <si>
    <t>know</t>
  </si>
  <si>
    <t>thank</t>
  </si>
  <si>
    <t>#ridedapper</t>
  </si>
  <si>
    <t>#mentalhealth</t>
  </si>
  <si>
    <t>toward</t>
  </si>
  <si>
    <t>look</t>
  </si>
  <si>
    <t>distinguished</t>
  </si>
  <si>
    <t>show</t>
  </si>
  <si>
    <t>inspired</t>
  </si>
  <si>
    <t>rider</t>
  </si>
  <si>
    <t>#beards</t>
  </si>
  <si>
    <t>raising</t>
  </si>
  <si>
    <t>awareness</t>
  </si>
  <si>
    <t>#cancer</t>
  </si>
  <si>
    <t>story</t>
  </si>
  <si>
    <t>over</t>
  </si>
  <si>
    <t>need</t>
  </si>
  <si>
    <t>#prostatecancer</t>
  </si>
  <si>
    <t>time</t>
  </si>
  <si>
    <t>#party</t>
  </si>
  <si>
    <t>days</t>
  </si>
  <si>
    <t>charity</t>
  </si>
  <si>
    <t>before</t>
  </si>
  <si>
    <t>#mustache</t>
  </si>
  <si>
    <t>1</t>
  </si>
  <si>
    <t>next</t>
  </si>
  <si>
    <t>tally</t>
  </si>
  <si>
    <t>ho</t>
  </si>
  <si>
    <t>#motogp</t>
  </si>
  <si>
    <t>begin</t>
  </si>
  <si>
    <t>angeles</t>
  </si>
  <si>
    <t>california</t>
  </si>
  <si>
    <t>sponsored</t>
  </si>
  <si>
    <t>easy</t>
  </si>
  <si>
    <t>machines</t>
  </si>
  <si>
    <t>feature</t>
  </si>
  <si>
    <t>large</t>
  </si>
  <si>
    <t>engines</t>
  </si>
  <si>
    <t>small</t>
  </si>
  <si>
    <t>tanks</t>
  </si>
  <si>
    <t>taller</t>
  </si>
  <si>
    <t>sissy</t>
  </si>
  <si>
    <t>taking</t>
  </si>
  <si>
    <t>#dgr</t>
  </si>
  <si>
    <t>words</t>
  </si>
  <si>
    <t>10</t>
  </si>
  <si>
    <t>#support</t>
  </si>
  <si>
    <t>#mensmentalhealth</t>
  </si>
  <si>
    <t>cause</t>
  </si>
  <si>
    <t>come</t>
  </si>
  <si>
    <t>hang</t>
  </si>
  <si>
    <t>#streaming</t>
  </si>
  <si>
    <t>back</t>
  </si>
  <si>
    <t>fight</t>
  </si>
  <si>
    <t>against</t>
  </si>
  <si>
    <t>t</t>
  </si>
  <si>
    <t>#bomdia</t>
  </si>
  <si>
    <t>#boatarde</t>
  </si>
  <si>
    <t>#boanoite</t>
  </si>
  <si>
    <t>#goodmorning</t>
  </si>
  <si>
    <t>#goodafternoon</t>
  </si>
  <si>
    <t>#goodnight</t>
  </si>
  <si>
    <t>#gutenmorgen</t>
  </si>
  <si>
    <t>#gutentag</t>
  </si>
  <si>
    <t>#gutenabend</t>
  </si>
  <si>
    <t>#gutenacht</t>
  </si>
  <si>
    <t>#summer</t>
  </si>
  <si>
    <t>#verao</t>
  </si>
  <si>
    <t>#hot</t>
  </si>
  <si>
    <t>#calor</t>
  </si>
  <si>
    <t>#festa</t>
  </si>
  <si>
    <t>#friends</t>
  </si>
  <si>
    <t>#amigos</t>
  </si>
  <si>
    <t>research</t>
  </si>
  <si>
    <t>month</t>
  </si>
  <si>
    <t>#beard</t>
  </si>
  <si>
    <t>results</t>
  </si>
  <si>
    <t>sacha</t>
  </si>
  <si>
    <t>aged</t>
  </si>
  <si>
    <t>34</t>
  </si>
  <si>
    <t>35</t>
  </si>
  <si>
    <t>11th</t>
  </si>
  <si>
    <t>5</t>
  </si>
  <si>
    <t>studies</t>
  </si>
  <si>
    <t>radical</t>
  </si>
  <si>
    <t>treatment</t>
  </si>
  <si>
    <t>always</t>
  </si>
  <si>
    <t>proud</t>
  </si>
  <si>
    <t>spectacle</t>
  </si>
  <si>
    <t>gentlemanâ</t>
  </si>
  <si>
    <t>žhappy</t>
  </si>
  <si>
    <t>bc</t>
  </si>
  <si>
    <t>everyone</t>
  </si>
  <si>
    <t>ðÿœšðÿœ</t>
  </si>
  <si>
    <t>#momiler</t>
  </si>
  <si>
    <t>#veryvancouver</t>
  </si>
  <si>
    <t>#explorebc</t>
  </si>
  <si>
    <t>sponsor</t>
  </si>
  <si>
    <t>chance</t>
  </si>
  <si>
    <t>excited</t>
  </si>
  <si>
    <t>folks</t>
  </si>
  <si>
    <t>starts</t>
  </si>
  <si>
    <t>belgrade</t>
  </si>
  <si>
    <t>serbia</t>
  </si>
  <si>
    <t>byron</t>
  </si>
  <si>
    <t>hill</t>
  </si>
  <si>
    <t>#imagineabetterworld</t>
  </si>
  <si>
    <t>#movemberfoundation</t>
  </si>
  <si>
    <t>#enterprisetech</t>
  </si>
  <si>
    <t>soldados</t>
  </si>
  <si>
    <t>batallón</t>
  </si>
  <si>
    <t>desminado</t>
  </si>
  <si>
    <t>humanitario</t>
  </si>
  <si>
    <t>n</t>
  </si>
  <si>
    <t>4</t>
  </si>
  <si>
    <t>realizaron</t>
  </si>
  <si>
    <t>campaña</t>
  </si>
  <si>
    <t>prevención</t>
  </si>
  <si>
    <t>contra</t>
  </si>
  <si>
    <t>each</t>
  </si>
  <si>
    <t>years</t>
  </si>
  <si>
    <t>thy</t>
  </si>
  <si>
    <t>nuts</t>
  </si>
  <si>
    <t>#rid</t>
  </si>
  <si>
    <t>join</t>
  </si>
  <si>
    <t>#chopper</t>
  </si>
  <si>
    <t>ba</t>
  </si>
  <si>
    <t>#vita</t>
  </si>
  <si>
    <t>around</t>
  </si>
  <si>
    <t>corner</t>
  </si>
  <si>
    <t>#moustache</t>
  </si>
  <si>
    <t>#music</t>
  </si>
  <si>
    <t>riding</t>
  </si>
  <si>
    <t>mental</t>
  </si>
  <si>
    <t>#charity</t>
  </si>
  <si>
    <t>#distinguished</t>
  </si>
  <si>
    <t>service</t>
  </si>
  <si>
    <t>sales</t>
  </si>
  <si>
    <t>manager</t>
  </si>
  <si>
    <t>weston</t>
  </si>
  <si>
    <t>super</t>
  </si>
  <si>
    <t>mare</t>
  </si>
  <si>
    <t>philip</t>
  </si>
  <si>
    <t>grove</t>
  </si>
  <si>
    <t>behalf</t>
  </si>
  <si>
    <t>another</t>
  </si>
  <si>
    <t>000</t>
  </si>
  <si>
    <t>written</t>
  </si>
  <si>
    <t>draft</t>
  </si>
  <si>
    <t>book</t>
  </si>
  <si>
    <t>coming</t>
  </si>
  <si>
    <t>along</t>
  </si>
  <si>
    <t>nicely</t>
  </si>
  <si>
    <t>far</t>
  </si>
  <si>
    <t>think</t>
  </si>
  <si>
    <t>donation</t>
  </si>
  <si>
    <t>#suicideprevention</t>
  </si>
  <si>
    <t>world</t>
  </si>
  <si>
    <t>suffer</t>
  </si>
  <si>
    <t>#suicidepreventionawareness</t>
  </si>
  <si>
    <t>#</t>
  </si>
  <si>
    <t>#savingmusiclive</t>
  </si>
  <si>
    <t>streaming</t>
  </si>
  <si>
    <t>minutes</t>
  </si>
  <si>
    <t>5pm</t>
  </si>
  <si>
    <t>uk</t>
  </si>
  <si>
    <t>#netherlands</t>
  </si>
  <si>
    <t>dirk</t>
  </si>
  <si>
    <t>question</t>
  </si>
  <si>
    <t>seen</t>
  </si>
  <si>
    <t>episodes</t>
  </si>
  <si>
    <t>#robriggleskimaster</t>
  </si>
  <si>
    <t>academy</t>
  </si>
  <si>
    <t>heading</t>
  </si>
  <si>
    <t>#mentalhealthawareness</t>
  </si>
  <si>
    <t>others</t>
  </si>
  <si>
    <t>use</t>
  </si>
  <si>
    <t>metaphor</t>
  </si>
  <si>
    <t>truly</t>
  </si>
  <si>
    <t>#twitchmusic</t>
  </si>
  <si>
    <t>#twitchcharity</t>
  </si>
  <si>
    <t>give</t>
  </si>
  <si>
    <t>check</t>
  </si>
  <si>
    <t>beach</t>
  </si>
  <si>
    <t>fondue</t>
  </si>
  <si>
    <t>#love</t>
  </si>
  <si>
    <t>m</t>
  </si>
  <si>
    <t>gentleman's</t>
  </si>
  <si>
    <t>funding</t>
  </si>
  <si>
    <t>moustaches</t>
  </si>
  <si>
    <t>qui</t>
  </si>
  <si>
    <t>sauvent</t>
  </si>
  <si>
    <t>vies</t>
  </si>
  <si>
    <t>dan</t>
  </si>
  <si>
    <t>cooper</t>
  </si>
  <si>
    <t>nous</t>
  </si>
  <si>
    <t>raconte</t>
  </si>
  <si>
    <t>l</t>
  </si>
  <si>
    <t>histoire</t>
  </si>
  <si>
    <t>et</t>
  </si>
  <si>
    <t>comment</t>
  </si>
  <si>
    <t>il</t>
  </si>
  <si>
    <t>innove</t>
  </si>
  <si>
    <t>avec</t>
  </si>
  <si>
    <t>#oraclecloud</t>
  </si>
  <si>
    <t>september</t>
  </si>
  <si>
    <t>wearing</t>
  </si>
  <si>
    <t>bike</t>
  </si>
  <si>
    <t>mine</t>
  </si>
  <si>
    <t>e</t>
  </si>
  <si>
    <t>one</t>
  </si>
  <si>
    <t>awarenessfor</t>
  </si>
  <si>
    <t>making</t>
  </si>
  <si>
    <t>myself</t>
  </si>
  <si>
    <t>hideous</t>
  </si>
  <si>
    <t>growing</t>
  </si>
  <si>
    <t>#noshavenovember</t>
  </si>
  <si>
    <t>#cancerresearch</t>
  </si>
  <si>
    <t>itâ</t>
  </si>
  <si>
    <t>shave</t>
  </si>
  <si>
    <t>#november</t>
  </si>
  <si>
    <t>road</t>
  </si>
  <si>
    <t>classics</t>
  </si>
  <si>
    <t>built</t>
  </si>
  <si>
    <t>keep</t>
  </si>
  <si>
    <t>weight</t>
  </si>
  <si>
    <t>down</t>
  </si>
  <si>
    <t>slide</t>
  </si>
  <si>
    <t>sideways</t>
  </si>
  <si>
    <t>sliding</t>
  </si>
  <si>
    <t>#tracker</t>
  </si>
  <si>
    <t>alliances</t>
  </si>
  <si>
    <t>australia</t>
  </si>
  <si>
    <t>gt</t>
  </si>
  <si>
    <t>directly</t>
  </si>
  <si>
    <t>fund</t>
  </si>
  <si>
    <t>yield</t>
  </si>
  <si>
    <t>struggled</t>
  </si>
  <si>
    <t>ronnie</t>
  </si>
  <si>
    <t>touch</t>
  </si>
  <si>
    <t>œðÿ</t>
  </si>
  <si>
    <t>#whathavewedonetotheworld</t>
  </si>
  <si>
    <t>sâ</t>
  </si>
  <si>
    <t>bâ</t>
  </si>
  <si>
    <t>both</t>
  </si>
  <si>
    <t>upper</t>
  </si>
  <si>
    <t>lip</t>
  </si>
  <si>
    <t>everyone's</t>
  </si>
  <si>
    <t>dusters</t>
  </si>
  <si>
    <t>#weâ</t>
  </si>
  <si>
    <t>ik</t>
  </si>
  <si>
    <t>vind</t>
  </si>
  <si>
    <t>toffe</t>
  </si>
  <si>
    <t>#1weekin</t>
  </si>
  <si>
    <t>#poorshow</t>
  </si>
  <si>
    <t>#hairyarchives</t>
  </si>
  <si>
    <t>being</t>
  </si>
  <si>
    <t>demonstrated</t>
  </si>
  <si>
    <t>brilliantly</t>
  </si>
  <si>
    <t>neston</t>
  </si>
  <si>
    <t>quoits</t>
  </si>
  <si>
    <t>club</t>
  </si>
  <si>
    <t>1895</t>
  </si>
  <si>
    <t>#quoits</t>
  </si>
  <si>
    <t>cafã</t>
  </si>
  <si>
    <t>#cambodia</t>
  </si>
  <si>
    <t>event</t>
  </si>
  <si>
    <t>par</t>
  </si>
  <si>
    <t>make</t>
  </si>
  <si>
    <t>ve</t>
  </si>
  <si>
    <t>teamed</t>
  </si>
  <si>
    <t>father</t>
  </si>
  <si>
    <t>giving</t>
  </si>
  <si>
    <t>away</t>
  </si>
  <si>
    <t>a40</t>
  </si>
  <si>
    <t>tr</t>
  </si>
  <si>
    <t>headsets</t>
  </si>
  <si>
    <t>emea</t>
  </si>
  <si>
    <t>grab</t>
  </si>
  <si>
    <t>gift</t>
  </si>
  <si>
    <t>coupons</t>
  </si>
  <si>
    <t>31</t>
  </si>
  <si>
    <t>8</t>
  </si>
  <si>
    <t>unlimited</t>
  </si>
  <si>
    <t>access</t>
  </si>
  <si>
    <t>full</t>
  </si>
  <si>
    <t>online</t>
  </si>
  <si>
    <t>courses</t>
  </si>
  <si>
    <t>extensive</t>
  </si>
  <si>
    <t>oracle</t>
  </si>
  <si>
    <t>database</t>
  </si>
  <si>
    <t>12c</t>
  </si>
  <si>
    <t>rac</t>
  </si>
  <si>
    <t>em</t>
  </si>
  <si>
    <t>preparação</t>
  </si>
  <si>
    <t>vou</t>
  </si>
  <si>
    <t>estar</t>
  </si>
  <si>
    <t>ostentando</t>
  </si>
  <si>
    <t>capa</t>
  </si>
  <si>
    <t>incrível</t>
  </si>
  <si>
    <t>não</t>
  </si>
  <si>
    <t>seja</t>
  </si>
  <si>
    <t>ciumento</t>
  </si>
  <si>
    <t>#wishtheyletmesportastache</t>
  </si>
  <si>
    <t>japan</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</si>
  <si>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</si>
  <si>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</si>
  <si>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</si>
  <si>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</si>
  <si>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</si>
  <si>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</si>
  <si>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</si>
  <si>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</si>
  <si>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</si>
  <si>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</si>
  <si>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</si>
  <si>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</si>
  <si>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</si>
  <si>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</si>
  <si>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</si>
  <si>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</si>
  <si>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</si>
  <si>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</si>
  <si>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</si>
  <si>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</si>
  <si>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</si>
  <si>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</si>
  <si>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</si>
  <si>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</si>
  <si>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</si>
  <si>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</si>
  <si>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</si>
  <si>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</si>
  <si>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</si>
  <si>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</si>
  <si>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</si>
  <si>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</si>
  <si>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</si>
  <si>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1.0.1.419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</si>
  <si>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</si>
  <si>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</si>
  <si>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</si>
  <si>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</si>
  <si>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</si>
  <si>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</si>
  <si>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</si>
  <si>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</si>
  <si>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</si>
  <si>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</si>
  <si>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</si>
  <si>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</si>
  <si>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</si>
  <si>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</si>
  <si>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</si>
  <si>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</si>
  <si>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2011</t>
  </si>
  <si>
    <t>Nov</t>
  </si>
  <si>
    <t>6-Nov</t>
  </si>
  <si>
    <t>7 AM</t>
  </si>
  <si>
    <t>2012</t>
  </si>
  <si>
    <t>1-Nov</t>
  </si>
  <si>
    <t>2 PM</t>
  </si>
  <si>
    <t>2014</t>
  </si>
  <si>
    <t>10-Nov</t>
  </si>
  <si>
    <t>1 PM</t>
  </si>
  <si>
    <t>2015</t>
  </si>
  <si>
    <t>16-Nov</t>
  </si>
  <si>
    <t>2016</t>
  </si>
  <si>
    <t>7-Nov</t>
  </si>
  <si>
    <t>7 PM</t>
  </si>
  <si>
    <t>2017</t>
  </si>
  <si>
    <t>22-Nov</t>
  </si>
  <si>
    <t>9 AM</t>
  </si>
  <si>
    <t>2018</t>
  </si>
  <si>
    <t>Mar</t>
  </si>
  <si>
    <t>28-Mar</t>
  </si>
  <si>
    <t>6 PM</t>
  </si>
  <si>
    <t>9-Nov</t>
  </si>
  <si>
    <t>5 PM</t>
  </si>
  <si>
    <t>24-Nov</t>
  </si>
  <si>
    <t>8 PM</t>
  </si>
  <si>
    <t>Jun</t>
  </si>
  <si>
    <t>16-Jun</t>
  </si>
  <si>
    <t>10 AM</t>
  </si>
  <si>
    <t>22-Jun</t>
  </si>
  <si>
    <t>Jul</t>
  </si>
  <si>
    <t>25-Jul</t>
  </si>
  <si>
    <t>29-Jul</t>
  </si>
  <si>
    <t>6 AM</t>
  </si>
  <si>
    <t>31-Jul</t>
  </si>
  <si>
    <t>4 AM</t>
  </si>
  <si>
    <t>Aug</t>
  </si>
  <si>
    <t>1-Aug</t>
  </si>
  <si>
    <t>12 AM</t>
  </si>
  <si>
    <t>2 AM</t>
  </si>
  <si>
    <t>3 AM</t>
  </si>
  <si>
    <t>8 AM</t>
  </si>
  <si>
    <t>12 PM</t>
  </si>
  <si>
    <t>3 PM</t>
  </si>
  <si>
    <t>4 PM</t>
  </si>
  <si>
    <t>11 PM</t>
  </si>
  <si>
    <t>2-Aug</t>
  </si>
  <si>
    <t>1 AM</t>
  </si>
  <si>
    <t>5 AM</t>
  </si>
  <si>
    <t>3-Aug</t>
  </si>
  <si>
    <t>9 PM</t>
  </si>
  <si>
    <t>4-Aug</t>
  </si>
  <si>
    <t>10 PM</t>
  </si>
  <si>
    <t>5-Aug</t>
  </si>
  <si>
    <t>11 AM</t>
  </si>
  <si>
    <t>6-Aug</t>
  </si>
  <si>
    <t>7-Aug</t>
  </si>
  <si>
    <t>8-Aug</t>
  </si>
  <si>
    <t>9-Aug</t>
  </si>
  <si>
    <t>10-Aug</t>
  </si>
  <si>
    <t>11-Aug</t>
  </si>
  <si>
    <t>12-Aug</t>
  </si>
  <si>
    <t>13-Aug</t>
  </si>
  <si>
    <t>128, 128, 128</t>
  </si>
  <si>
    <t>131, 125, 125</t>
  </si>
  <si>
    <t>135, 121, 121</t>
  </si>
  <si>
    <t>148, 108, 108</t>
  </si>
  <si>
    <t>141, 115, 115</t>
  </si>
  <si>
    <t>Red</t>
  </si>
  <si>
    <t>174, 82, 82</t>
  </si>
  <si>
    <t>G1: #movember support men's health year jimmyfallon fallontonight grow #sexymo tweets</t>
  </si>
  <si>
    <t>G2: having best night love life avrillavigne happy right now #movember</t>
  </si>
  <si>
    <t>G3: gentlemansride #gentlemansride #movember ride revit_urban #dgr2019 photo capacity supported supporting</t>
  </si>
  <si>
    <t>G4: #supplements #men #diet #shopping #maternity #headphones #indiedev #gamedev #win #vitamins</t>
  </si>
  <si>
    <t>G5: #movember movember â des #menshealth cancer today brag want ðÿ</t>
  </si>
  <si>
    <t>G6: #movember movemberuk ðÿ donate raise men brother died last week</t>
  </si>
  <si>
    <t>G7: music performances savingmusiclive eu meetup 2019 continues more various #twitch</t>
  </si>
  <si>
    <t>G8: wait telling abraham lincoln start #movember #thechase itvchase paulsinha itv</t>
  </si>
  <si>
    <t>G9: connecting #gordonginoandfred cast literally amazing day sparring fredsirieix1 clintonmckenzie gym</t>
  </si>
  <si>
    <t>G10: apccc19 fantastic see #movember recently supported 3 new prostate cancer</t>
  </si>
  <si>
    <t>G13: dirk mustache question seen episodes #robriggleskimaster academy sonycrackle #movember</t>
  </si>
  <si>
    <t>G14: set</t>
  </si>
  <si>
    <t>G15: ethansgrumps supporting others fight against #prostatecancer great use metaphor</t>
  </si>
  <si>
    <t>G16: ik vind toffe</t>
  </si>
  <si>
    <t>G19: ingenieros_ejc soldados batallón desminado humanitario n 4 realizaron campaña prevención</t>
  </si>
  <si>
    <t>G21: year service sales manager weston super mare philip grove taking</t>
  </si>
  <si>
    <t>G22: doing #movember</t>
  </si>
  <si>
    <t>G24: come hang #twitch #streaming #movember #savingmusiclive streaming 10 minutes 5pm</t>
  </si>
  <si>
    <t>G27: raising awarenessfor men's health making myself look hideous donate #movember</t>
  </si>
  <si>
    <t>G31: #movember directly fund studies yield results radical new treatment</t>
  </si>
  <si>
    <t>G32: ðÿ liathrestaurant #movember danleafy94 struggled ronnie touch œðÿ #whathavewedonetotheworld thank</t>
  </si>
  <si>
    <t>G33: see month upper lip wait everyone's dusters #movember</t>
  </si>
  <si>
    <t>G34: #1weekin #movember #poorshow</t>
  </si>
  <si>
    <t>G35: #hairyarchives being demonstrated brilliantly neston quoits club 1895 #quoits #beard</t>
  </si>
  <si>
    <t>G36: donate help raise much needed funds #menshealth #movember â dads</t>
  </si>
  <si>
    <t>G37: please sponsor chance excited folks dgr season #gentlemansride</t>
  </si>
  <si>
    <t>G39: grab gift coupons before 31 8 2019 unlimited access full</t>
  </si>
  <si>
    <t>Autofill Workbook Results</t>
  </si>
  <si>
    <t>Edge Weight▓1▓37▓0▓True▓Gray▓Red▓▓Edge Weight▓1▓37▓0▓3▓10▓False▓Edge Weight▓1▓37▓0▓35▓12▓False▓▓0▓0▓0▓True▓Black▓Black▓▓Followers▓0▓220838▓0▓162▓1000▓False▓▓0▓0▓0▓0▓0▓False▓▓0▓0▓0▓0▓0▓False▓▓0▓0▓0▓0▓0▓False</t>
  </si>
  <si>
    <t>GraphSource░GraphServerTwitterSearch▓GraphTerm░#Movember▓ImportDescription░The graph represents a network of 232 Twitter users whose tweets in the requested range contained "#Movember", or who were replied to or mentioned in those tweets.  The network was obtained from the NodeXL Graph Server on Saturday, 17 August 2019 at 02:20 UTC.
The requested start date was Wednesday, 14 August 2019 at 00:01 UTC and the maximum number of days (going backward) was 14.
The maximum number of tweets collected was 5,000.
The tweets in the network were tweeted over the 13-day, 18-hour, 41-minute period from Wednesday, 31 July 2019 at 04:19 UTC to Tuesday, 13 August 2019 at 23:00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</si>
</sst>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0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9"/>
      <tableStyleElement type="headerRow" dxfId="498"/>
    </tableStyle>
    <tableStyle name="NodeXL Table" pivot="0" count="1">
      <tableStyleElement type="headerRow" dxfId="49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16376966"/>
        <c:axId val="13174967"/>
      </c:barChart>
      <c:catAx>
        <c:axId val="1637696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3174967"/>
        <c:crosses val="autoZero"/>
        <c:auto val="1"/>
        <c:lblOffset val="100"/>
        <c:noMultiLvlLbl val="0"/>
      </c:catAx>
      <c:valAx>
        <c:axId val="131749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3769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#Movember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Series'!$A$26:$A$250</c:f>
              <c:strCache>
                <c:ptCount val="177"/>
                <c:pt idx="0">
                  <c:v>7 AM
6-Nov
Nov
2011</c:v>
                </c:pt>
                <c:pt idx="1">
                  <c:v>2 PM
1-Nov
Nov
2012</c:v>
                </c:pt>
                <c:pt idx="2">
                  <c:v>1 PM
10-Nov
Nov
2014</c:v>
                </c:pt>
                <c:pt idx="3">
                  <c:v>1 PM
16-Nov
Nov
2015</c:v>
                </c:pt>
                <c:pt idx="4">
                  <c:v>7 PM
7-Nov
Nov
2016</c:v>
                </c:pt>
                <c:pt idx="5">
                  <c:v>9 AM
22-Nov
Nov
2017</c:v>
                </c:pt>
                <c:pt idx="6">
                  <c:v>6 PM
28-Mar
Mar
2018</c:v>
                </c:pt>
                <c:pt idx="7">
                  <c:v>9 AM
1-Nov
Nov</c:v>
                </c:pt>
                <c:pt idx="8">
                  <c:v>5 PM
9-Nov</c:v>
                </c:pt>
                <c:pt idx="9">
                  <c:v>8 PM
24-Nov</c:v>
                </c:pt>
                <c:pt idx="10">
                  <c:v>10 AM
16-Jun
Jun
2019</c:v>
                </c:pt>
                <c:pt idx="11">
                  <c:v>8 PM
22-Jun</c:v>
                </c:pt>
                <c:pt idx="12">
                  <c:v>7 AM
25-Jul
Jul</c:v>
                </c:pt>
                <c:pt idx="13">
                  <c:v>6 AM
29-Jul</c:v>
                </c:pt>
                <c:pt idx="14">
                  <c:v>4 AM
31-Jul</c:v>
                </c:pt>
                <c:pt idx="15">
                  <c:v>10 AM</c:v>
                </c:pt>
                <c:pt idx="16">
                  <c:v>7 PM</c:v>
                </c:pt>
                <c:pt idx="17">
                  <c:v>12 AM
1-Aug
Aug</c:v>
                </c:pt>
                <c:pt idx="18">
                  <c:v>2 AM</c:v>
                </c:pt>
                <c:pt idx="19">
                  <c:v>3 AM</c:v>
                </c:pt>
                <c:pt idx="20">
                  <c:v>4 AM</c:v>
                </c:pt>
                <c:pt idx="21">
                  <c:v>6 AM</c:v>
                </c:pt>
                <c:pt idx="22">
                  <c:v>7 AM</c:v>
                </c:pt>
                <c:pt idx="23">
                  <c:v>8 AM</c:v>
                </c:pt>
                <c:pt idx="24">
                  <c:v>9 AM</c:v>
                </c:pt>
                <c:pt idx="25">
                  <c:v>10 AM</c:v>
                </c:pt>
                <c:pt idx="26">
                  <c:v>12 PM</c:v>
                </c:pt>
                <c:pt idx="27">
                  <c:v>1 PM</c:v>
                </c:pt>
                <c:pt idx="28">
                  <c:v>2 PM</c:v>
                </c:pt>
                <c:pt idx="29">
                  <c:v>3 PM</c:v>
                </c:pt>
                <c:pt idx="30">
                  <c:v>4 PM</c:v>
                </c:pt>
                <c:pt idx="31">
                  <c:v>5 PM</c:v>
                </c:pt>
                <c:pt idx="32">
                  <c:v>7 PM</c:v>
                </c:pt>
                <c:pt idx="33">
                  <c:v>8 PM</c:v>
                </c:pt>
                <c:pt idx="34">
                  <c:v>11 PM</c:v>
                </c:pt>
                <c:pt idx="35">
                  <c:v>1 AM
2-Aug</c:v>
                </c:pt>
                <c:pt idx="36">
                  <c:v>3 AM</c:v>
                </c:pt>
                <c:pt idx="37">
                  <c:v>5 AM</c:v>
                </c:pt>
                <c:pt idx="38">
                  <c:v>6 AM</c:v>
                </c:pt>
                <c:pt idx="39">
                  <c:v>7 AM</c:v>
                </c:pt>
                <c:pt idx="40">
                  <c:v>12 PM</c:v>
                </c:pt>
                <c:pt idx="41">
                  <c:v>1 PM</c:v>
                </c:pt>
                <c:pt idx="42">
                  <c:v>2 PM</c:v>
                </c:pt>
                <c:pt idx="43">
                  <c:v>3 PM</c:v>
                </c:pt>
                <c:pt idx="44">
                  <c:v>5 PM</c:v>
                </c:pt>
                <c:pt idx="45">
                  <c:v>7 PM</c:v>
                </c:pt>
                <c:pt idx="46">
                  <c:v>11 PM</c:v>
                </c:pt>
                <c:pt idx="47">
                  <c:v>5 AM
3-Aug</c:v>
                </c:pt>
                <c:pt idx="48">
                  <c:v>6 AM</c:v>
                </c:pt>
                <c:pt idx="49">
                  <c:v>8 AM</c:v>
                </c:pt>
                <c:pt idx="50">
                  <c:v>12 PM</c:v>
                </c:pt>
                <c:pt idx="51">
                  <c:v>2 PM</c:v>
                </c:pt>
                <c:pt idx="52">
                  <c:v>6 PM</c:v>
                </c:pt>
                <c:pt idx="53">
                  <c:v>7 PM</c:v>
                </c:pt>
                <c:pt idx="54">
                  <c:v>9 PM</c:v>
                </c:pt>
                <c:pt idx="55">
                  <c:v>1 AM
4-Aug</c:v>
                </c:pt>
                <c:pt idx="56">
                  <c:v>2 AM</c:v>
                </c:pt>
                <c:pt idx="57">
                  <c:v>3 AM</c:v>
                </c:pt>
                <c:pt idx="58">
                  <c:v>4 AM</c:v>
                </c:pt>
                <c:pt idx="59">
                  <c:v>5 AM</c:v>
                </c:pt>
                <c:pt idx="60">
                  <c:v>5 PM</c:v>
                </c:pt>
                <c:pt idx="61">
                  <c:v>7 PM</c:v>
                </c:pt>
                <c:pt idx="62">
                  <c:v>10 PM</c:v>
                </c:pt>
                <c:pt idx="63">
                  <c:v>11 PM</c:v>
                </c:pt>
                <c:pt idx="64">
                  <c:v>12 AM
5-Aug</c:v>
                </c:pt>
                <c:pt idx="65">
                  <c:v>5 AM</c:v>
                </c:pt>
                <c:pt idx="66">
                  <c:v>10 AM</c:v>
                </c:pt>
                <c:pt idx="67">
                  <c:v>11 AM</c:v>
                </c:pt>
                <c:pt idx="68">
                  <c:v>4 PM</c:v>
                </c:pt>
                <c:pt idx="69">
                  <c:v>5 PM</c:v>
                </c:pt>
                <c:pt idx="70">
                  <c:v>6 PM</c:v>
                </c:pt>
                <c:pt idx="71">
                  <c:v>7 PM</c:v>
                </c:pt>
                <c:pt idx="72">
                  <c:v>9 PM</c:v>
                </c:pt>
                <c:pt idx="73">
                  <c:v>10 PM</c:v>
                </c:pt>
                <c:pt idx="74">
                  <c:v>11 PM</c:v>
                </c:pt>
                <c:pt idx="75">
                  <c:v>4 AM
6-Aug</c:v>
                </c:pt>
                <c:pt idx="76">
                  <c:v>5 AM</c:v>
                </c:pt>
                <c:pt idx="77">
                  <c:v>7 AM</c:v>
                </c:pt>
                <c:pt idx="78">
                  <c:v>8 AM</c:v>
                </c:pt>
                <c:pt idx="79">
                  <c:v>9 AM</c:v>
                </c:pt>
                <c:pt idx="80">
                  <c:v>10 AM</c:v>
                </c:pt>
                <c:pt idx="81">
                  <c:v>11 AM</c:v>
                </c:pt>
                <c:pt idx="82">
                  <c:v>12 PM</c:v>
                </c:pt>
                <c:pt idx="83">
                  <c:v>1 PM</c:v>
                </c:pt>
                <c:pt idx="84">
                  <c:v>2 PM</c:v>
                </c:pt>
                <c:pt idx="85">
                  <c:v>3 PM</c:v>
                </c:pt>
                <c:pt idx="86">
                  <c:v>4 PM</c:v>
                </c:pt>
                <c:pt idx="87">
                  <c:v>5 PM</c:v>
                </c:pt>
                <c:pt idx="88">
                  <c:v>6 PM</c:v>
                </c:pt>
                <c:pt idx="89">
                  <c:v>7 PM</c:v>
                </c:pt>
                <c:pt idx="90">
                  <c:v>8 PM</c:v>
                </c:pt>
                <c:pt idx="91">
                  <c:v>9 PM</c:v>
                </c:pt>
                <c:pt idx="92">
                  <c:v>10 PM</c:v>
                </c:pt>
                <c:pt idx="93">
                  <c:v>11 PM</c:v>
                </c:pt>
                <c:pt idx="94">
                  <c:v>12 AM
7-Aug</c:v>
                </c:pt>
                <c:pt idx="95">
                  <c:v>2 AM</c:v>
                </c:pt>
                <c:pt idx="96">
                  <c:v>4 AM</c:v>
                </c:pt>
                <c:pt idx="97">
                  <c:v>5 AM</c:v>
                </c:pt>
                <c:pt idx="98">
                  <c:v>6 AM</c:v>
                </c:pt>
                <c:pt idx="99">
                  <c:v>7 AM</c:v>
                </c:pt>
                <c:pt idx="100">
                  <c:v>12 PM</c:v>
                </c:pt>
                <c:pt idx="101">
                  <c:v>4 PM</c:v>
                </c:pt>
                <c:pt idx="102">
                  <c:v>5 PM</c:v>
                </c:pt>
                <c:pt idx="103">
                  <c:v>7 PM</c:v>
                </c:pt>
                <c:pt idx="104">
                  <c:v>8 PM</c:v>
                </c:pt>
                <c:pt idx="105">
                  <c:v>11 PM</c:v>
                </c:pt>
                <c:pt idx="106">
                  <c:v>12 AM
8-Aug</c:v>
                </c:pt>
                <c:pt idx="107">
                  <c:v>1 AM</c:v>
                </c:pt>
                <c:pt idx="108">
                  <c:v>2 AM</c:v>
                </c:pt>
                <c:pt idx="109">
                  <c:v>3 AM</c:v>
                </c:pt>
                <c:pt idx="110">
                  <c:v>4 AM</c:v>
                </c:pt>
                <c:pt idx="111">
                  <c:v>7 AM</c:v>
                </c:pt>
                <c:pt idx="112">
                  <c:v>8 AM</c:v>
                </c:pt>
                <c:pt idx="113">
                  <c:v>10 AM</c:v>
                </c:pt>
                <c:pt idx="114">
                  <c:v>12 PM</c:v>
                </c:pt>
                <c:pt idx="115">
                  <c:v>1 PM</c:v>
                </c:pt>
                <c:pt idx="116">
                  <c:v>2 PM</c:v>
                </c:pt>
                <c:pt idx="117">
                  <c:v>3 PM</c:v>
                </c:pt>
                <c:pt idx="118">
                  <c:v>7 PM</c:v>
                </c:pt>
                <c:pt idx="119">
                  <c:v>9 PM</c:v>
                </c:pt>
                <c:pt idx="120">
                  <c:v>10 PM</c:v>
                </c:pt>
                <c:pt idx="121">
                  <c:v>12 AM
9-Aug</c:v>
                </c:pt>
                <c:pt idx="122">
                  <c:v>5 AM</c:v>
                </c:pt>
                <c:pt idx="123">
                  <c:v>8 AM</c:v>
                </c:pt>
                <c:pt idx="124">
                  <c:v>9 AM</c:v>
                </c:pt>
                <c:pt idx="125">
                  <c:v>10 AM</c:v>
                </c:pt>
                <c:pt idx="126">
                  <c:v>11 AM</c:v>
                </c:pt>
                <c:pt idx="127">
                  <c:v>12 PM</c:v>
                </c:pt>
                <c:pt idx="128">
                  <c:v>1 PM</c:v>
                </c:pt>
                <c:pt idx="129">
                  <c:v>7 PM</c:v>
                </c:pt>
                <c:pt idx="130">
                  <c:v>10 PM</c:v>
                </c:pt>
                <c:pt idx="131">
                  <c:v>2 AM
10-Aug</c:v>
                </c:pt>
                <c:pt idx="132">
                  <c:v>3 PM</c:v>
                </c:pt>
                <c:pt idx="133">
                  <c:v>4 PM</c:v>
                </c:pt>
                <c:pt idx="134">
                  <c:v>6 PM</c:v>
                </c:pt>
                <c:pt idx="135">
                  <c:v>7 PM</c:v>
                </c:pt>
                <c:pt idx="136">
                  <c:v>8 PM</c:v>
                </c:pt>
                <c:pt idx="137">
                  <c:v>9 PM</c:v>
                </c:pt>
                <c:pt idx="138">
                  <c:v>3 AM
11-Aug</c:v>
                </c:pt>
                <c:pt idx="139">
                  <c:v>4 AM</c:v>
                </c:pt>
                <c:pt idx="140">
                  <c:v>10 AM</c:v>
                </c:pt>
                <c:pt idx="141">
                  <c:v>3 PM</c:v>
                </c:pt>
                <c:pt idx="142">
                  <c:v>6 PM</c:v>
                </c:pt>
                <c:pt idx="143">
                  <c:v>7 PM</c:v>
                </c:pt>
                <c:pt idx="144">
                  <c:v>8 PM</c:v>
                </c:pt>
                <c:pt idx="145">
                  <c:v>10 PM</c:v>
                </c:pt>
                <c:pt idx="146">
                  <c:v>12 AM
12-Aug</c:v>
                </c:pt>
                <c:pt idx="147">
                  <c:v>2 AM</c:v>
                </c:pt>
                <c:pt idx="148">
                  <c:v>9 AM</c:v>
                </c:pt>
                <c:pt idx="149">
                  <c:v>10 AM</c:v>
                </c:pt>
                <c:pt idx="150">
                  <c:v>11 AM</c:v>
                </c:pt>
                <c:pt idx="151">
                  <c:v>12 PM</c:v>
                </c:pt>
                <c:pt idx="152">
                  <c:v>2 PM</c:v>
                </c:pt>
                <c:pt idx="153">
                  <c:v>3 PM</c:v>
                </c:pt>
                <c:pt idx="154">
                  <c:v>4 PM</c:v>
                </c:pt>
                <c:pt idx="155">
                  <c:v>5 PM</c:v>
                </c:pt>
                <c:pt idx="156">
                  <c:v>6 PM</c:v>
                </c:pt>
                <c:pt idx="157">
                  <c:v>7 PM</c:v>
                </c:pt>
                <c:pt idx="158">
                  <c:v>8 PM</c:v>
                </c:pt>
                <c:pt idx="159">
                  <c:v>9 PM</c:v>
                </c:pt>
                <c:pt idx="160">
                  <c:v>10 PM</c:v>
                </c:pt>
                <c:pt idx="161">
                  <c:v>11 PM</c:v>
                </c:pt>
                <c:pt idx="162">
                  <c:v>1 AM
13-Aug</c:v>
                </c:pt>
                <c:pt idx="163">
                  <c:v>3 AM</c:v>
                </c:pt>
                <c:pt idx="164">
                  <c:v>5 AM</c:v>
                </c:pt>
                <c:pt idx="165">
                  <c:v>6 AM</c:v>
                </c:pt>
                <c:pt idx="166">
                  <c:v>7 AM</c:v>
                </c:pt>
                <c:pt idx="167">
                  <c:v>11 AM</c:v>
                </c:pt>
                <c:pt idx="168">
                  <c:v>12 PM</c:v>
                </c:pt>
                <c:pt idx="169">
                  <c:v>1 PM</c:v>
                </c:pt>
                <c:pt idx="170">
                  <c:v>3 PM</c:v>
                </c:pt>
                <c:pt idx="171">
                  <c:v>4 PM</c:v>
                </c:pt>
                <c:pt idx="172">
                  <c:v>5 PM</c:v>
                </c:pt>
                <c:pt idx="173">
                  <c:v>7 PM</c:v>
                </c:pt>
                <c:pt idx="174">
                  <c:v>9 PM</c:v>
                </c:pt>
                <c:pt idx="175">
                  <c:v>10 PM</c:v>
                </c:pt>
                <c:pt idx="176">
                  <c:v>11 PM</c:v>
                </c:pt>
              </c:strCache>
            </c:strRef>
          </c:cat>
          <c:val>
            <c:numRef>
              <c:f>'Time Series'!$B$26:$B$250</c:f>
              <c:numCache>
                <c:formatCode>General</c:formatCode>
                <c:ptCount val="177"/>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2</c:v>
                </c:pt>
                <c:pt idx="16">
                  <c:v>1</c:v>
                </c:pt>
                <c:pt idx="17">
                  <c:v>2</c:v>
                </c:pt>
                <c:pt idx="18">
                  <c:v>3</c:v>
                </c:pt>
                <c:pt idx="19">
                  <c:v>3</c:v>
                </c:pt>
                <c:pt idx="20">
                  <c:v>1</c:v>
                </c:pt>
                <c:pt idx="21">
                  <c:v>4</c:v>
                </c:pt>
                <c:pt idx="22">
                  <c:v>1</c:v>
                </c:pt>
                <c:pt idx="23">
                  <c:v>3</c:v>
                </c:pt>
                <c:pt idx="24">
                  <c:v>2</c:v>
                </c:pt>
                <c:pt idx="25">
                  <c:v>2</c:v>
                </c:pt>
                <c:pt idx="26">
                  <c:v>3</c:v>
                </c:pt>
                <c:pt idx="27">
                  <c:v>3</c:v>
                </c:pt>
                <c:pt idx="28">
                  <c:v>1</c:v>
                </c:pt>
                <c:pt idx="29">
                  <c:v>3</c:v>
                </c:pt>
                <c:pt idx="30">
                  <c:v>1</c:v>
                </c:pt>
                <c:pt idx="31">
                  <c:v>2</c:v>
                </c:pt>
                <c:pt idx="32">
                  <c:v>2</c:v>
                </c:pt>
                <c:pt idx="33">
                  <c:v>3</c:v>
                </c:pt>
                <c:pt idx="34">
                  <c:v>2</c:v>
                </c:pt>
                <c:pt idx="35">
                  <c:v>1</c:v>
                </c:pt>
                <c:pt idx="36">
                  <c:v>1</c:v>
                </c:pt>
                <c:pt idx="37">
                  <c:v>1</c:v>
                </c:pt>
                <c:pt idx="38">
                  <c:v>3</c:v>
                </c:pt>
                <c:pt idx="39">
                  <c:v>1</c:v>
                </c:pt>
                <c:pt idx="40">
                  <c:v>1</c:v>
                </c:pt>
                <c:pt idx="41">
                  <c:v>2</c:v>
                </c:pt>
                <c:pt idx="42">
                  <c:v>2</c:v>
                </c:pt>
                <c:pt idx="43">
                  <c:v>1</c:v>
                </c:pt>
                <c:pt idx="44">
                  <c:v>1</c:v>
                </c:pt>
                <c:pt idx="45">
                  <c:v>1</c:v>
                </c:pt>
                <c:pt idx="46">
                  <c:v>1</c:v>
                </c:pt>
                <c:pt idx="47">
                  <c:v>2</c:v>
                </c:pt>
                <c:pt idx="48">
                  <c:v>1</c:v>
                </c:pt>
                <c:pt idx="49">
                  <c:v>1</c:v>
                </c:pt>
                <c:pt idx="50">
                  <c:v>1</c:v>
                </c:pt>
                <c:pt idx="51">
                  <c:v>1</c:v>
                </c:pt>
                <c:pt idx="52">
                  <c:v>5</c:v>
                </c:pt>
                <c:pt idx="53">
                  <c:v>2</c:v>
                </c:pt>
                <c:pt idx="54">
                  <c:v>1</c:v>
                </c:pt>
                <c:pt idx="55">
                  <c:v>7</c:v>
                </c:pt>
                <c:pt idx="56">
                  <c:v>1</c:v>
                </c:pt>
                <c:pt idx="57">
                  <c:v>1</c:v>
                </c:pt>
                <c:pt idx="58">
                  <c:v>2</c:v>
                </c:pt>
                <c:pt idx="59">
                  <c:v>3</c:v>
                </c:pt>
                <c:pt idx="60">
                  <c:v>1</c:v>
                </c:pt>
                <c:pt idx="61">
                  <c:v>2</c:v>
                </c:pt>
                <c:pt idx="62">
                  <c:v>1</c:v>
                </c:pt>
                <c:pt idx="63">
                  <c:v>1</c:v>
                </c:pt>
                <c:pt idx="64">
                  <c:v>3</c:v>
                </c:pt>
                <c:pt idx="65">
                  <c:v>1</c:v>
                </c:pt>
                <c:pt idx="66">
                  <c:v>1</c:v>
                </c:pt>
                <c:pt idx="67">
                  <c:v>4</c:v>
                </c:pt>
                <c:pt idx="68">
                  <c:v>2</c:v>
                </c:pt>
                <c:pt idx="69">
                  <c:v>2</c:v>
                </c:pt>
                <c:pt idx="70">
                  <c:v>1</c:v>
                </c:pt>
                <c:pt idx="71">
                  <c:v>15</c:v>
                </c:pt>
                <c:pt idx="72">
                  <c:v>2</c:v>
                </c:pt>
                <c:pt idx="73">
                  <c:v>1</c:v>
                </c:pt>
                <c:pt idx="74">
                  <c:v>1</c:v>
                </c:pt>
                <c:pt idx="75">
                  <c:v>2</c:v>
                </c:pt>
                <c:pt idx="76">
                  <c:v>1</c:v>
                </c:pt>
                <c:pt idx="77">
                  <c:v>4</c:v>
                </c:pt>
                <c:pt idx="78">
                  <c:v>2</c:v>
                </c:pt>
                <c:pt idx="79">
                  <c:v>1</c:v>
                </c:pt>
                <c:pt idx="80">
                  <c:v>4</c:v>
                </c:pt>
                <c:pt idx="81">
                  <c:v>3</c:v>
                </c:pt>
                <c:pt idx="82">
                  <c:v>1</c:v>
                </c:pt>
                <c:pt idx="83">
                  <c:v>1</c:v>
                </c:pt>
                <c:pt idx="84">
                  <c:v>2</c:v>
                </c:pt>
                <c:pt idx="85">
                  <c:v>3</c:v>
                </c:pt>
                <c:pt idx="86">
                  <c:v>1</c:v>
                </c:pt>
                <c:pt idx="87">
                  <c:v>1</c:v>
                </c:pt>
                <c:pt idx="88">
                  <c:v>1</c:v>
                </c:pt>
                <c:pt idx="89">
                  <c:v>2</c:v>
                </c:pt>
                <c:pt idx="90">
                  <c:v>5</c:v>
                </c:pt>
                <c:pt idx="91">
                  <c:v>2</c:v>
                </c:pt>
                <c:pt idx="92">
                  <c:v>1</c:v>
                </c:pt>
                <c:pt idx="93">
                  <c:v>1</c:v>
                </c:pt>
                <c:pt idx="94">
                  <c:v>2</c:v>
                </c:pt>
                <c:pt idx="95">
                  <c:v>7</c:v>
                </c:pt>
                <c:pt idx="96">
                  <c:v>1</c:v>
                </c:pt>
                <c:pt idx="97">
                  <c:v>3</c:v>
                </c:pt>
                <c:pt idx="98">
                  <c:v>3</c:v>
                </c:pt>
                <c:pt idx="99">
                  <c:v>1</c:v>
                </c:pt>
                <c:pt idx="100">
                  <c:v>1</c:v>
                </c:pt>
                <c:pt idx="101">
                  <c:v>1</c:v>
                </c:pt>
                <c:pt idx="102">
                  <c:v>2</c:v>
                </c:pt>
                <c:pt idx="103">
                  <c:v>3</c:v>
                </c:pt>
                <c:pt idx="104">
                  <c:v>5</c:v>
                </c:pt>
                <c:pt idx="105">
                  <c:v>5</c:v>
                </c:pt>
                <c:pt idx="106">
                  <c:v>1</c:v>
                </c:pt>
                <c:pt idx="107">
                  <c:v>2</c:v>
                </c:pt>
                <c:pt idx="108">
                  <c:v>1</c:v>
                </c:pt>
                <c:pt idx="109">
                  <c:v>1</c:v>
                </c:pt>
                <c:pt idx="110">
                  <c:v>8</c:v>
                </c:pt>
                <c:pt idx="111">
                  <c:v>4</c:v>
                </c:pt>
                <c:pt idx="112">
                  <c:v>1</c:v>
                </c:pt>
                <c:pt idx="113">
                  <c:v>1</c:v>
                </c:pt>
                <c:pt idx="114">
                  <c:v>1</c:v>
                </c:pt>
                <c:pt idx="115">
                  <c:v>4</c:v>
                </c:pt>
                <c:pt idx="116">
                  <c:v>1</c:v>
                </c:pt>
                <c:pt idx="117">
                  <c:v>2</c:v>
                </c:pt>
                <c:pt idx="118">
                  <c:v>6</c:v>
                </c:pt>
                <c:pt idx="119">
                  <c:v>1</c:v>
                </c:pt>
                <c:pt idx="120">
                  <c:v>1</c:v>
                </c:pt>
                <c:pt idx="121">
                  <c:v>1</c:v>
                </c:pt>
                <c:pt idx="122">
                  <c:v>2</c:v>
                </c:pt>
                <c:pt idx="123">
                  <c:v>1</c:v>
                </c:pt>
                <c:pt idx="124">
                  <c:v>1</c:v>
                </c:pt>
                <c:pt idx="125">
                  <c:v>2</c:v>
                </c:pt>
                <c:pt idx="126">
                  <c:v>1</c:v>
                </c:pt>
                <c:pt idx="127">
                  <c:v>1</c:v>
                </c:pt>
                <c:pt idx="128">
                  <c:v>1</c:v>
                </c:pt>
                <c:pt idx="129">
                  <c:v>1</c:v>
                </c:pt>
                <c:pt idx="130">
                  <c:v>1</c:v>
                </c:pt>
                <c:pt idx="131">
                  <c:v>1</c:v>
                </c:pt>
                <c:pt idx="132">
                  <c:v>1</c:v>
                </c:pt>
                <c:pt idx="133">
                  <c:v>2</c:v>
                </c:pt>
                <c:pt idx="134">
                  <c:v>3</c:v>
                </c:pt>
                <c:pt idx="135">
                  <c:v>3</c:v>
                </c:pt>
                <c:pt idx="136">
                  <c:v>1</c:v>
                </c:pt>
                <c:pt idx="137">
                  <c:v>1</c:v>
                </c:pt>
                <c:pt idx="138">
                  <c:v>1</c:v>
                </c:pt>
                <c:pt idx="139">
                  <c:v>1</c:v>
                </c:pt>
                <c:pt idx="140">
                  <c:v>2</c:v>
                </c:pt>
                <c:pt idx="141">
                  <c:v>3</c:v>
                </c:pt>
                <c:pt idx="142">
                  <c:v>5</c:v>
                </c:pt>
                <c:pt idx="143">
                  <c:v>2</c:v>
                </c:pt>
                <c:pt idx="144">
                  <c:v>1</c:v>
                </c:pt>
                <c:pt idx="145">
                  <c:v>1</c:v>
                </c:pt>
                <c:pt idx="146">
                  <c:v>1</c:v>
                </c:pt>
                <c:pt idx="147">
                  <c:v>1</c:v>
                </c:pt>
                <c:pt idx="148">
                  <c:v>1</c:v>
                </c:pt>
                <c:pt idx="149">
                  <c:v>2</c:v>
                </c:pt>
                <c:pt idx="150">
                  <c:v>2</c:v>
                </c:pt>
                <c:pt idx="151">
                  <c:v>1</c:v>
                </c:pt>
                <c:pt idx="152">
                  <c:v>4</c:v>
                </c:pt>
                <c:pt idx="153">
                  <c:v>4</c:v>
                </c:pt>
                <c:pt idx="154">
                  <c:v>8</c:v>
                </c:pt>
                <c:pt idx="155">
                  <c:v>1</c:v>
                </c:pt>
                <c:pt idx="156">
                  <c:v>4</c:v>
                </c:pt>
                <c:pt idx="157">
                  <c:v>1</c:v>
                </c:pt>
                <c:pt idx="158">
                  <c:v>4</c:v>
                </c:pt>
                <c:pt idx="159">
                  <c:v>4</c:v>
                </c:pt>
                <c:pt idx="160">
                  <c:v>2</c:v>
                </c:pt>
                <c:pt idx="161">
                  <c:v>3</c:v>
                </c:pt>
                <c:pt idx="162">
                  <c:v>4</c:v>
                </c:pt>
                <c:pt idx="163">
                  <c:v>2</c:v>
                </c:pt>
                <c:pt idx="164">
                  <c:v>3</c:v>
                </c:pt>
                <c:pt idx="165">
                  <c:v>2</c:v>
                </c:pt>
                <c:pt idx="166">
                  <c:v>1</c:v>
                </c:pt>
                <c:pt idx="167">
                  <c:v>1</c:v>
                </c:pt>
                <c:pt idx="168">
                  <c:v>1</c:v>
                </c:pt>
                <c:pt idx="169">
                  <c:v>3</c:v>
                </c:pt>
                <c:pt idx="170">
                  <c:v>2</c:v>
                </c:pt>
                <c:pt idx="171">
                  <c:v>1</c:v>
                </c:pt>
                <c:pt idx="172">
                  <c:v>1</c:v>
                </c:pt>
                <c:pt idx="173">
                  <c:v>2</c:v>
                </c:pt>
                <c:pt idx="174">
                  <c:v>1</c:v>
                </c:pt>
                <c:pt idx="175">
                  <c:v>1</c:v>
                </c:pt>
                <c:pt idx="176">
                  <c:v>1</c:v>
                </c:pt>
              </c:numCache>
            </c:numRef>
          </c:val>
        </c:ser>
        <c:axId val="35352128"/>
        <c:axId val="49733697"/>
      </c:barChart>
      <c:catAx>
        <c:axId val="35352128"/>
        <c:scaling>
          <c:orientation val="minMax"/>
        </c:scaling>
        <c:axPos val="b"/>
        <c:delete val="0"/>
        <c:numFmt formatCode="General" sourceLinked="1"/>
        <c:majorTickMark val="out"/>
        <c:minorTickMark val="none"/>
        <c:tickLblPos val="nextTo"/>
        <c:crossAx val="49733697"/>
        <c:crosses val="autoZero"/>
        <c:auto val="1"/>
        <c:lblOffset val="100"/>
        <c:noMultiLvlLbl val="0"/>
      </c:catAx>
      <c:valAx>
        <c:axId val="49733697"/>
        <c:scaling>
          <c:orientation val="minMax"/>
        </c:scaling>
        <c:axPos val="l"/>
        <c:majorGridlines/>
        <c:delete val="0"/>
        <c:numFmt formatCode="General" sourceLinked="1"/>
        <c:majorTickMark val="out"/>
        <c:minorTickMark val="none"/>
        <c:tickLblPos val="nextTo"/>
        <c:crossAx val="3535212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51465840"/>
        <c:axId val="60539377"/>
      </c:barChart>
      <c:catAx>
        <c:axId val="5146584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0539377"/>
        <c:crosses val="autoZero"/>
        <c:auto val="1"/>
        <c:lblOffset val="100"/>
        <c:noMultiLvlLbl val="0"/>
      </c:catAx>
      <c:valAx>
        <c:axId val="605393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4658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7983482"/>
        <c:axId val="4742475"/>
      </c:barChart>
      <c:catAx>
        <c:axId val="798348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742475"/>
        <c:crosses val="autoZero"/>
        <c:auto val="1"/>
        <c:lblOffset val="100"/>
        <c:noMultiLvlLbl val="0"/>
      </c:catAx>
      <c:valAx>
        <c:axId val="47424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9834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42682276"/>
        <c:axId val="48596165"/>
      </c:barChart>
      <c:catAx>
        <c:axId val="4268227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8596165"/>
        <c:crosses val="autoZero"/>
        <c:auto val="1"/>
        <c:lblOffset val="100"/>
        <c:noMultiLvlLbl val="0"/>
      </c:catAx>
      <c:valAx>
        <c:axId val="485961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6822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93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34712302"/>
        <c:axId val="43975263"/>
      </c:barChart>
      <c:catAx>
        <c:axId val="3471230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3975263"/>
        <c:crosses val="autoZero"/>
        <c:auto val="1"/>
        <c:lblOffset val="100"/>
        <c:noMultiLvlLbl val="0"/>
      </c:catAx>
      <c:valAx>
        <c:axId val="439752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7123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197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60233048"/>
        <c:axId val="5226521"/>
      </c:barChart>
      <c:catAx>
        <c:axId val="6023304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226521"/>
        <c:crosses val="autoZero"/>
        <c:auto val="1"/>
        <c:lblOffset val="100"/>
        <c:noMultiLvlLbl val="0"/>
      </c:catAx>
      <c:valAx>
        <c:axId val="52265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2330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165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47038690"/>
        <c:axId val="20695027"/>
      </c:barChart>
      <c:catAx>
        <c:axId val="4703869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0695027"/>
        <c:crosses val="autoZero"/>
        <c:auto val="1"/>
        <c:lblOffset val="100"/>
        <c:noMultiLvlLbl val="0"/>
      </c:catAx>
      <c:valAx>
        <c:axId val="206950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0386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74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52037516"/>
        <c:axId val="65684461"/>
      </c:barChart>
      <c:catAx>
        <c:axId val="5203751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5684461"/>
        <c:crosses val="autoZero"/>
        <c:auto val="1"/>
        <c:lblOffset val="100"/>
        <c:noMultiLvlLbl val="0"/>
      </c:catAx>
      <c:valAx>
        <c:axId val="656844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0375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54289238"/>
        <c:axId val="18841095"/>
      </c:barChart>
      <c:catAx>
        <c:axId val="54289238"/>
        <c:scaling>
          <c:orientation val="minMax"/>
        </c:scaling>
        <c:axPos val="b"/>
        <c:delete val="1"/>
        <c:majorTickMark val="out"/>
        <c:minorTickMark val="none"/>
        <c:tickLblPos val="none"/>
        <c:crossAx val="18841095"/>
        <c:crosses val="autoZero"/>
        <c:auto val="1"/>
        <c:lblOffset val="100"/>
        <c:noMultiLvlLbl val="0"/>
      </c:catAx>
      <c:valAx>
        <c:axId val="18841095"/>
        <c:scaling>
          <c:orientation val="minMax"/>
        </c:scaling>
        <c:axPos val="l"/>
        <c:delete val="1"/>
        <c:majorTickMark val="out"/>
        <c:minorTickMark val="none"/>
        <c:tickLblPos val="none"/>
        <c:crossAx val="5428923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57" refreshedBy="Marc Smith" refreshedVersion="5">
  <cacheSource type="worksheet">
    <worksheetSource ref="A2:BL359"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84">
        <s v="movember therapv2 lutectomy"/>
        <s v="gordonginoandfred movember prostatecanceruk"/>
        <m/>
        <s v="mentalhealthawareness menshealth movember"/>
        <s v="movember tnsfc19"/>
        <s v="movember wishtheyletmesportastache"/>
        <s v="meetacs movember mariadb mssql mongodb machinelearning modeler"/>
        <s v="movember astrofamily"/>
        <s v="supplements men diet shopping maternity headphones indiedev gamedev win vitamins health movember protein"/>
        <s v="mallemile2019 movember"/>
        <s v="movember menshealth"/>
        <s v="movember menshealth reducesingleuse cleanupourbeaches"/>
        <s v="tb throwback poolboys adventures newzealandlads kiwis lads thebros bro bros happybirthday beards mo movember kiwisdofly"/>
        <s v="movember"/>
        <s v="menshealth distinguishedgentlemensride triumphmotorcycles movember"/>
        <s v="gentlemansride dgr2019 movember ridedapper cambodia"/>
        <s v="gentlemansride"/>
        <s v="dgr reims movember lifeandengines"/>
        <s v="movember flyer template awareness bash cancer charity hipster moustache mustache party poster psd"/>
        <s v="fuckcancer movember dadlife"/>
        <s v="movember stache tomford eyewearfashion velvetjacket"/>
        <s v="menshealth movember"/>
        <s v="momiler movember veryvancouver explorebc"/>
        <s v="dgr2018 gentlemansride dgr2019 movember ridedapper dgrrosario ridedapper rosariomotos distinguished triumphrosario dgr"/>
        <s v="hairyarchives quoits beard movember"/>
        <s v="movember november let"/>
        <s v="1weekin movember poorshow"/>
        <s v="motorrad liechtenstein gentleman movember 300li"/>
        <s v="momiler movember veryvancouver explorebc werunvan bcday"/>
        <s v="movember knowthynuts"/>
        <s v="guncontrol peniscontrol movember"/>
        <s v="donate menshealth movember mustache mobro unitedwemo mentalhealth suicudeprevention growamosaveabro"/>
        <s v="movember whathavewedonetotheworld"/>
        <s v="menshealth mensmentalhealth mentalhealth ruok movember"/>
        <s v="movember activismo"/>
        <s v="tracker"/>
        <s v="movember beardcember"/>
        <s v="movember noshave november manliness manup weirdos joiners selfhelp commentary culture"/>
        <s v="movember cancerresearch noshavenovember beards"/>
        <s v="movember noshavenovember fcancer cancer cancerresearch beards"/>
        <s v="worldclimatemarch ourplanet myworldtoo yourworld dublin movember november29th2019 customhousequay tcd trinity"/>
        <s v="movember barba barbudo beard bearded bigode"/>
        <s v="ossa movember"/>
        <s v="movember oraclecloud"/>
        <s v="movember dgr"/>
        <s v="bomdia boatarde boanoite goodmorning goodafternoon goodnight gutenmorgen gutentag gutenabend gutenacht summer verao hot calor party festa friends amigos movember love amor"/>
        <s v="bomdia boatarde boanoite goodmorning goodafternoon goodnight gutenmorgen gutentag gutenabend gutenacht summer verao hot calor party festa friends amigos movember love amor musica"/>
        <s v="bomdia boatarde boanoite goodmorning goodafternoon goodnight gutenmorgen gutentag gutenabend gutenacht summer verao hot calor party festa friends amigos movember"/>
        <s v="movember movember2019 jussayin sorrynotsorry myinfamouslife iminfamous letsbeinfamoustogether yerdoinitwrong"/>
        <s v="prostatecancer menunited movember lifewithcancer"/>
        <s v="prostatecancer"/>
        <s v="inspirationpoint sevenfalls menshealth mentalhealth myhealth teamincredimo suicideprevention endthestigma mentalhealthawareness seasitcancer teamihatecancer movember"/>
        <s v="movember fundraiser"/>
        <s v="robriggleskimaster movember"/>
        <s v="robriggleskimaster"/>
        <s v="streaming netherlands twitch"/>
        <s v="twitch"/>
        <s v="movember twitch"/>
        <s v="mentalhealth support gentlemansride prostatecancer suicidepreventionawareness mensmentalhealth movember"/>
        <s v="menshealth suicideawareness suicideprevention support movember dgr2019"/>
        <s v="author cancer movember ihadcancer writing"/>
        <s v="distinguishedgentlemansride movember dgr"/>
        <s v="movember thechase"/>
        <s v="givingback charity movember prostate cancer distinguished gentlemans ride southend"/>
        <s v="movember beards moustache music shawnmendes queen taylorswift"/>
        <s v="supplements men diet shopping maternity headphones indiedev gamedev win vitamins health movember protein vitamin vitamind nutrition taking loss review hair"/>
        <s v="supplements men diet shopping maternity headphones indiedev gamedev win vitamins health movember protein vitamin vitamind nutrition taking loss review hairenhance"/>
        <s v="movember twitchmusic twitchcharity"/>
        <s v="twitch movember twitchmusic twitchcharity"/>
        <s v="gentlemansride movember pros"/>
        <s v="gentlemansride movember dgr2019 chopper"/>
        <s v="gentlemansride movember hedon hedonist helmet"/>
        <s v="gentlemansride motogp movember dgr2019 ridedapper revit reviturban petrucci"/>
        <s v="gentlemansride movember"/>
        <s v="tracker gentlemansride dgr2019 movember classic"/>
        <s v="chopper easyrider gentlemansride movember dgr2019"/>
        <s v="streaming netherlands twitch savingmusiclive movember"/>
        <s v="martinguitars movember twitch music streaming savingmusiclive"/>
        <s v="movember imaginingabetterworld imagine amazon"/>
        <s v="gordonginoandfred"/>
        <s v="movember meta héroesmultimisión soldadoshorus"/>
        <s v="movember sexymo"/>
        <s v="imagineabetterworld thecube movember movemberfoundation enterprisetech menshealth mustache"/>
        <s v="imagineabetterworld movember movemberfoundation enterprisetech menshealth"/>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57">
        <d v="2019-07-25T07:08:13.000"/>
        <d v="2019-06-22T20:48:16.000"/>
        <d v="2019-07-31T04:19:01.000"/>
        <d v="2019-07-31T10:30:12.000"/>
        <d v="2019-07-31T10:40:25.000"/>
        <d v="2018-03-28T18:39:40.000"/>
        <d v="2019-08-01T03:18:13.000"/>
        <d v="2019-08-01T07:08:33.000"/>
        <d v="2019-08-01T08:49:24.000"/>
        <d v="2019-06-16T10:44:41.000"/>
        <d v="2019-08-01T10:14:39.000"/>
        <d v="2019-08-01T14:31:27.000"/>
        <d v="2019-08-01T15:41:23.000"/>
        <d v="2019-08-01T19:23:28.000"/>
        <d v="2019-08-01T20:33:53.000"/>
        <d v="2019-08-01T23:21:36.000"/>
        <d v="2019-08-02T03:33:44.000"/>
        <d v="2019-08-02T12:38:10.000"/>
        <d v="2019-08-02T13:08:22.000"/>
        <d v="2019-08-02T14:37:25.000"/>
        <d v="2019-08-02T15:47:56.000"/>
        <d v="2019-08-03T05:46:00.000"/>
        <d v="2019-08-03T05:48:35.000"/>
        <d v="2019-08-03T06:07:52.000"/>
        <d v="2019-08-03T12:38:43.000"/>
        <d v="2019-08-03T14:49:56.000"/>
        <d v="2019-08-03T18:52:42.000"/>
        <d v="2019-08-04T01:15:37.000"/>
        <d v="2019-08-04T02:29:46.000"/>
        <d v="2019-08-04T03:43:36.000"/>
        <d v="2019-08-04T17:17:17.000"/>
        <d v="2018-11-01T09:21:58.000"/>
        <d v="2019-08-04T19:07:02.000"/>
        <d v="2019-08-05T05:03:24.000"/>
        <d v="2019-08-05T18:16:44.000"/>
        <d v="2019-08-05T19:15:54.000"/>
        <d v="2019-08-05T19:22:05.000"/>
        <d v="2019-08-05T19:22:19.000"/>
        <d v="2019-08-05T19:46:37.000"/>
        <d v="2017-11-22T09:30:11.000"/>
        <d v="2019-08-05T21:33:08.000"/>
        <d v="2019-08-05T21:57:58.000"/>
        <d v="2016-11-07T19:30:21.000"/>
        <d v="2019-08-06T04:25:36.000"/>
        <d v="2019-08-06T13:44:13.000"/>
        <d v="2019-08-06T14:30:20.000"/>
        <d v="2019-08-06T14:49:09.000"/>
        <d v="2019-08-06T15:15:22.000"/>
        <d v="2019-08-06T16:33:39.000"/>
        <d v="2019-08-05T17:47:59.000"/>
        <d v="2019-08-06T19:43:40.000"/>
        <d v="2012-11-01T14:27:53.000"/>
        <d v="2019-08-06T20:31:55.000"/>
        <d v="2019-08-06T22:58:24.000"/>
        <d v="2019-08-01T02:07:45.000"/>
        <d v="2019-08-04T01:08:27.000"/>
        <d v="2019-08-07T02:08:20.000"/>
        <d v="2019-08-01T12:17:39.000"/>
        <d v="2019-08-06T07:17:44.000"/>
        <d v="2019-08-07T02:17:35.000"/>
        <d v="2019-08-07T04:26:16.000"/>
        <d v="2019-08-05T11:13:50.000"/>
        <d v="2019-08-07T05:09:34.000"/>
        <d v="2019-08-01T00:38:19.000"/>
        <d v="2019-08-01T09:38:24.000"/>
        <d v="2019-08-01T13:38:40.000"/>
        <d v="2019-08-01T20:38:30.000"/>
        <d v="2019-08-04T04:38:21.000"/>
        <d v="2019-08-06T11:38:21.000"/>
        <d v="2019-08-07T05:38:26.000"/>
        <d v="2019-08-07T17:38:56.000"/>
        <d v="2019-08-07T19:59:48.000"/>
        <d v="2019-08-07T20:53:35.000"/>
        <d v="2019-08-07T20:53:57.000"/>
        <d v="2019-08-01T06:17:04.000"/>
        <d v="2019-08-01T12:17:02.000"/>
        <d v="2019-08-04T01:17:16.000"/>
        <d v="2019-08-05T16:17:11.000"/>
        <d v="2019-08-06T07:17:13.000"/>
        <d v="2019-08-07T02:17:21.000"/>
        <d v="2019-08-07T23:17:03.000"/>
        <d v="2019-08-07T19:57:43.000"/>
        <d v="2019-08-08T01:49:35.000"/>
        <d v="2019-08-08T02:40:01.000"/>
        <d v="2019-08-08T04:00:44.000"/>
        <d v="2019-08-01T06:10:57.000"/>
        <d v="2019-08-01T17:10:52.000"/>
        <d v="2019-08-05T00:10:49.000"/>
        <d v="2019-08-07T23:10:43.000"/>
        <d v="2019-08-08T04:10:46.000"/>
        <d v="2019-08-08T04:20:11.000"/>
        <d v="2019-08-01T15:22:25.000"/>
        <d v="2019-08-05T11:22:12.000"/>
        <d v="2019-08-05T19:22:31.000"/>
        <d v="2019-08-06T10:22:15.000"/>
        <d v="2019-08-08T04:22:25.000"/>
        <d v="2019-08-08T07:33:32.000"/>
        <d v="2019-08-08T07:40:37.000"/>
        <d v="2019-08-08T10:24:50.000"/>
        <d v="2019-08-08T12:53:45.000"/>
        <d v="2019-08-08T13:02:01.000"/>
        <d v="2019-08-08T13:02:41.000"/>
        <d v="2019-08-08T15:36:00.000"/>
        <d v="2019-08-08T19:09:14.000"/>
        <d v="2019-08-03T18:26:54.000"/>
        <d v="2019-08-04T05:27:44.000"/>
        <d v="2019-08-05T19:25:45.000"/>
        <d v="2019-08-06T08:26:53.000"/>
        <d v="2019-08-06T20:26:48.000"/>
        <d v="2019-08-08T04:25:25.000"/>
        <d v="2019-08-08T19:26:01.000"/>
        <d v="2019-08-08T19:40:36.000"/>
        <d v="2019-08-08T03:19:25.000"/>
        <d v="2019-08-09T00:22:17.000"/>
        <d v="2019-08-09T08:33:14.000"/>
        <d v="2015-11-16T13:03:41.000"/>
        <d v="2019-08-09T09:45:13.000"/>
        <d v="2019-08-09T10:09:59.000"/>
        <d v="2019-08-09T10:42:30.000"/>
        <d v="2019-08-09T11:57:03.000"/>
        <d v="2019-08-09T12:48:06.000"/>
        <d v="2019-08-01T08:00:00.000"/>
        <d v="2019-08-09T13:00:00.000"/>
        <d v="2019-08-09T22:25:46.000"/>
        <d v="2019-08-07T20:17:14.000"/>
        <d v="2019-08-07T20:24:05.000"/>
        <d v="2019-08-10T02:08:45.000"/>
        <d v="2019-08-10T15:30:26.000"/>
        <d v="2019-08-10T16:11:44.000"/>
        <d v="2019-08-10T18:24:57.000"/>
        <d v="2019-08-10T18:37:28.000"/>
        <d v="2019-08-10T19:29:16.000"/>
        <d v="2019-08-10T20:42:38.000"/>
        <d v="2019-08-10T16:39:39.000"/>
        <d v="2019-08-10T21:05:28.000"/>
        <d v="2019-08-11T03:16:22.000"/>
        <d v="2019-08-11T04:03:26.000"/>
        <d v="2019-08-11T10:39:03.000"/>
        <d v="2019-08-11T10:53:32.000"/>
        <d v="2018-11-09T17:00:01.000"/>
        <d v="2019-08-11T15:03:09.000"/>
        <d v="2019-08-11T15:54:22.000"/>
        <d v="2019-08-11T18:07:33.000"/>
        <d v="2019-08-11T18:09:53.000"/>
        <d v="2019-08-10T19:40:54.000"/>
        <d v="2019-08-11T18:11:43.000"/>
        <d v="2019-08-11T18:23:01.000"/>
        <d v="2019-08-11T19:55:39.000"/>
        <d v="2019-08-02T23:42:51.000"/>
        <d v="2019-08-06T09:07:12.000"/>
        <d v="2019-08-11T20:59:38.000"/>
        <d v="2019-08-11T22:26:39.000"/>
        <d v="2019-08-12T00:27:21.000"/>
        <d v="2019-08-12T02:39:26.000"/>
        <d v="2019-08-12T09:45:00.000"/>
        <d v="2019-08-12T10:01:37.000"/>
        <d v="2014-11-10T13:09:04.000"/>
        <d v="2019-08-12T10:22:22.000"/>
        <d v="2019-08-12T11:06:51.000"/>
        <d v="2019-08-12T11:07:35.000"/>
        <d v="2019-08-12T12:46:59.000"/>
        <d v="2019-08-12T14:12:21.000"/>
        <d v="2019-08-12T14:48:45.000"/>
        <d v="2019-08-12T14:57:01.000"/>
        <d v="2019-08-12T15:05:06.000"/>
        <d v="2019-08-12T15:25:35.000"/>
        <d v="2019-08-12T15:33:14.000"/>
        <d v="2019-08-12T15:50:51.000"/>
        <d v="2019-08-12T14:10:03.000"/>
        <d v="2019-08-12T16:13:55.000"/>
        <d v="2019-08-12T16:18:17.000"/>
        <d v="2019-08-12T16:18:43.000"/>
        <d v="2019-08-12T16:18:52.000"/>
        <d v="2019-08-12T16:17:38.000"/>
        <d v="2019-08-12T16:25:42.000"/>
        <d v="2019-08-12T16:39:33.000"/>
        <d v="2019-08-12T16:55:49.000"/>
        <d v="2019-08-12T17:30:41.000"/>
        <d v="2019-08-12T18:10:33.000"/>
        <d v="2019-08-12T18:18:53.000"/>
        <d v="2019-08-12T18:39:33.000"/>
        <d v="2019-08-12T18:46:29.000"/>
        <d v="2019-08-12T20:32:55.000"/>
        <d v="2019-08-12T20:40:48.000"/>
        <d v="2019-08-12T20:57:35.000"/>
        <d v="2019-08-01T00:35:01.000"/>
        <d v="2019-08-01T02:05:00.000"/>
        <d v="2019-08-01T02:30:02.000"/>
        <d v="2019-08-01T03:40:01.000"/>
        <d v="2019-08-01T06:10:00.000"/>
        <d v="2019-08-01T08:55:00.000"/>
        <d v="2019-08-01T09:35:00.000"/>
        <d v="2019-08-01T12:15:04.000"/>
        <d v="2019-08-01T13:30:22.000"/>
        <d v="2019-08-01T13:35:02.000"/>
        <d v="2019-08-01T15:20:03.000"/>
        <d v="2019-08-01T16:50:02.000"/>
        <d v="2019-08-01T17:10:01.000"/>
        <d v="2019-08-01T20:35:00.000"/>
        <d v="2019-08-01T23:45:00.000"/>
        <d v="2019-08-02T01:50:00.000"/>
        <d v="2019-08-02T05:50:01.000"/>
        <d v="2019-08-02T06:00:09.000"/>
        <d v="2019-08-02T07:35:00.000"/>
        <d v="2019-08-02T13:55:01.000"/>
        <d v="2019-08-02T17:05:00.000"/>
        <d v="2019-08-03T08:50:00.000"/>
        <d v="2019-08-03T18:25:01.000"/>
        <d v="2019-08-03T18:40:00.000"/>
        <d v="2019-08-03T21:20:00.000"/>
        <d v="2019-08-04T01:05:00.000"/>
        <d v="2019-08-04T01:15:01.000"/>
        <d v="2019-08-04T04:35:00.000"/>
        <d v="2019-08-04T05:25:00.000"/>
        <d v="2019-08-04T05:50:00.000"/>
        <d v="2019-08-04T22:50:00.000"/>
        <d v="2019-08-05T00:10:01.000"/>
        <d v="2019-08-05T11:20:00.000"/>
        <d v="2019-08-05T16:15:01.000"/>
        <d v="2019-08-05T17:55:01.000"/>
        <d v="2019-08-05T19:12:56.000"/>
        <d v="2019-08-05T19:13:40.000"/>
        <d v="2019-08-05T19:21:30.000"/>
        <d v="2019-08-05T19:23:13.000"/>
        <d v="2019-08-05T19:23:49.000"/>
        <d v="2019-08-05T19:24:42.000"/>
        <d v="2019-08-05T19:25:41.000"/>
        <d v="2019-08-05T19:26:26.000"/>
        <d v="2019-08-05T22:40:00.000"/>
        <d v="2019-08-06T04:00:01.000"/>
        <d v="2019-08-06T05:03:40.000"/>
        <d v="2019-08-06T07:15:03.000"/>
        <d v="2019-08-06T08:25:00.000"/>
        <d v="2019-08-06T10:20:02.000"/>
        <d v="2019-08-06T10:45:02.000"/>
        <d v="2019-08-06T11:35:01.000"/>
        <d v="2019-08-06T15:05:01.000"/>
        <d v="2019-08-06T17:55:02.000"/>
        <d v="2019-08-06T20:25:00.000"/>
        <d v="2019-08-06T20:40:01.000"/>
        <d v="2019-08-06T20:50:01.000"/>
        <d v="2019-08-06T23:40:01.000"/>
        <d v="2019-08-07T02:06:31.000"/>
        <d v="2019-08-07T02:15:00.000"/>
        <d v="2019-08-07T05:35:00.000"/>
        <d v="2019-08-07T06:05:00.000"/>
        <d v="2019-08-07T06:30:17.000"/>
        <d v="2019-08-07T17:35:01.000"/>
        <d v="2019-08-07T20:55:00.000"/>
        <d v="2019-08-07T23:00:09.000"/>
        <d v="2019-08-07T23:10:00.000"/>
        <d v="2019-08-08T00:40:00.000"/>
        <d v="2019-08-08T04:10:00.000"/>
        <d v="2019-08-08T04:20:00.000"/>
        <d v="2019-08-08T07:40:00.000"/>
        <d v="2019-08-08T13:30:00.000"/>
        <d v="2019-08-08T13:40:02.000"/>
        <d v="2019-08-08T14:50:04.000"/>
        <d v="2019-08-08T19:25:00.000"/>
        <d v="2019-08-08T21:40:00.000"/>
        <d v="2019-08-09T05:05:12.000"/>
        <d v="2019-08-12T20:55:00.000"/>
        <d v="2019-08-01T03:12:50.000"/>
        <d v="2019-08-01T04:12:50.000"/>
        <d v="2019-08-01T06:42:54.000"/>
        <d v="2019-08-01T10:12:49.000"/>
        <d v="2019-08-02T06:12:49.000"/>
        <d v="2019-08-02T06:42:49.000"/>
        <d v="2019-08-02T14:12:49.000"/>
        <d v="2019-08-03T18:42:54.000"/>
        <d v="2019-08-03T19:12:50.000"/>
        <d v="2019-08-04T01:42:50.000"/>
        <d v="2019-08-04T01:42:53.000"/>
        <d v="2019-08-04T23:12:53.000"/>
        <d v="2019-08-05T00:42:49.000"/>
        <d v="2019-08-05T11:42:52.000"/>
        <d v="2019-08-05T23:12:50.000"/>
        <d v="2019-08-06T07:42:49.000"/>
        <d v="2019-08-06T10:42:52.000"/>
        <d v="2019-08-06T11:12:54.000"/>
        <d v="2019-08-06T12:12:51.000"/>
        <d v="2019-08-06T15:12:53.000"/>
        <d v="2019-08-06T18:12:52.000"/>
        <d v="2019-08-06T21:12:49.000"/>
        <d v="2019-08-06T21:12:52.000"/>
        <d v="2019-08-07T00:12:49.000"/>
        <d v="2019-08-07T02:42:49.000"/>
        <d v="2019-08-07T02:42:53.000"/>
        <d v="2019-08-07T06:12:51.000"/>
        <d v="2019-08-07T07:12:49.000"/>
        <d v="2019-08-07T23:42:52.000"/>
        <d v="2019-08-08T01:12:52.000"/>
        <d v="2019-08-08T04:42:51.000"/>
        <d v="2019-08-08T08:12:52.000"/>
        <d v="2019-08-08T15:12:51.000"/>
        <d v="2019-08-08T19:42:51.000"/>
        <d v="2019-08-08T22:12:49.000"/>
        <d v="2019-08-09T05:12:52.000"/>
        <d v="2019-08-12T21:12:51.000"/>
        <d v="2019-08-12T21:15:18.000"/>
        <d v="2019-08-12T21:37:29.000"/>
        <d v="2019-08-12T21:41:56.000"/>
        <d v="2019-08-12T22:15:03.000"/>
        <d v="2019-08-10T18:01:00.000"/>
        <d v="2019-08-11T18:05:00.000"/>
        <d v="2019-08-12T22:56:57.000"/>
        <d v="2019-08-12T23:09:49.000"/>
        <d v="2019-08-12T23:49:43.000"/>
        <d v="2019-08-12T23:52:36.000"/>
        <d v="2019-08-13T01:12:57.000"/>
        <d v="2019-08-13T01:13:46.000"/>
        <d v="2019-08-13T01:27:30.000"/>
        <d v="2019-08-13T03:27:06.000"/>
        <d v="2019-08-13T03:44:17.000"/>
        <d v="2019-08-13T05:19:45.000"/>
        <d v="2019-07-29T06:50:34.000"/>
        <d v="2019-08-05T10:59:11.000"/>
        <d v="2019-08-13T05:41:37.000"/>
        <d v="2019-08-13T06:23:56.000"/>
        <d v="2019-08-13T05:41:39.000"/>
        <d v="2019-08-13T06:41:04.000"/>
        <d v="2019-08-07T00:59:40.000"/>
        <d v="2019-08-07T12:59:25.000"/>
        <d v="2019-08-13T01:41:11.000"/>
        <d v="2019-08-13T07:49:09.000"/>
        <d v="2019-08-07T16:10:19.000"/>
        <d v="2019-08-08T07:41:17.000"/>
        <d v="2019-08-13T11:46:35.000"/>
        <d v="2019-08-13T12:20:25.000"/>
        <d v="2019-08-13T13:08:19.000"/>
        <d v="2019-08-13T13:33:20.000"/>
        <d v="2019-08-13T13:44:45.000"/>
        <d v="2011-11-06T07:38:26.000"/>
        <d v="2019-08-13T15:13:39.000"/>
        <d v="2019-08-11T15:52:34.000"/>
        <d v="2019-08-13T15:50:10.000"/>
        <d v="2019-08-13T16:46:21.000"/>
        <d v="2019-08-13T17:14:18.000"/>
        <d v="2018-11-24T20:11:43.000"/>
        <d v="2019-08-13T19:29:23.000"/>
        <d v="2019-07-31T19:30:39.000"/>
        <d v="2019-08-01T19:30:46.000"/>
        <d v="2019-08-02T19:30:45.000"/>
        <d v="2019-08-03T19:30:44.000"/>
        <d v="2019-08-04T19:30:06.000"/>
        <d v="2019-08-05T19:30:21.000"/>
        <d v="2019-08-06T19:30:38.000"/>
        <d v="2019-08-07T19:30:33.000"/>
        <d v="2019-08-08T19:30:31.000"/>
        <d v="2019-08-09T19:30:38.000"/>
        <d v="2019-08-10T19:30:24.000"/>
        <d v="2019-08-11T19:30:08.000"/>
        <d v="2019-08-12T19:30:21.000"/>
        <d v="2019-08-13T19:30:02.000"/>
        <d v="2019-08-13T21:31:46.000"/>
        <d v="2019-08-13T22:28:26.000"/>
        <d v="2019-08-13T23:00:49.000"/>
      </sharedItems>
      <fieldGroup par="66" base="22">
        <rangePr groupBy="hours" autoEnd="1" autoStart="1" startDate="2011-11-06T07:38:26.000" endDate="2019-08-13T23:00:49.000"/>
        <groupItems count="26">
          <s v="&lt;11/6/2011"/>
          <s v="12 AM"/>
          <s v="1 AM"/>
          <s v="2 AM"/>
          <s v="3 AM"/>
          <s v="4 AM"/>
          <s v="5 AM"/>
          <s v="6 AM"/>
          <s v="7 AM"/>
          <s v="8 AM"/>
          <s v="9 AM"/>
          <s v="10 AM"/>
          <s v="11 AM"/>
          <s v="12 PM"/>
          <s v="1 PM"/>
          <s v="2 PM"/>
          <s v="3 PM"/>
          <s v="4 PM"/>
          <s v="5 PM"/>
          <s v="6 PM"/>
          <s v="7 PM"/>
          <s v="8 PM"/>
          <s v="9 PM"/>
          <s v="10 PM"/>
          <s v="11 PM"/>
          <s v="&gt;8/13/2019"/>
        </groupItems>
      </fieldGroup>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1-11-06T07:38:26.000" endDate="2019-08-13T23:00:49.000"/>
        <groupItems count="368">
          <s v="&lt;11/6/201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8/13/2019"/>
        </groupItems>
      </fieldGroup>
    </cacheField>
    <cacheField name="Months" databaseField="0">
      <sharedItems containsMixedTypes="0" count="0"/>
      <fieldGroup base="22">
        <rangePr groupBy="months" autoEnd="1" autoStart="1" startDate="2011-11-06T07:38:26.000" endDate="2019-08-13T23:00:49.000"/>
        <groupItems count="14">
          <s v="&lt;11/6/2011"/>
          <s v="Jan"/>
          <s v="Feb"/>
          <s v="Mar"/>
          <s v="Apr"/>
          <s v="May"/>
          <s v="Jun"/>
          <s v="Jul"/>
          <s v="Aug"/>
          <s v="Sep"/>
          <s v="Oct"/>
          <s v="Nov"/>
          <s v="Dec"/>
          <s v="&gt;8/13/2019"/>
        </groupItems>
      </fieldGroup>
    </cacheField>
    <cacheField name="Years" databaseField="0">
      <sharedItems containsMixedTypes="0" count="0"/>
      <fieldGroup base="22">
        <rangePr groupBy="years" autoEnd="1" autoStart="1" startDate="2011-11-06T07:38:26.000" endDate="2019-08-13T23:00:49.000"/>
        <groupItems count="11">
          <s v="&lt;11/6/2011"/>
          <s v="2011"/>
          <s v="2012"/>
          <s v="2013"/>
          <s v="2014"/>
          <s v="2015"/>
          <s v="2016"/>
          <s v="2017"/>
          <s v="2018"/>
          <s v="2019"/>
          <s v="&gt;8/13/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57">
  <r>
    <s v="drmhofman"/>
    <s v="declangmurphy"/>
    <m/>
    <m/>
    <m/>
    <m/>
    <m/>
    <m/>
    <m/>
    <m/>
    <s v="No"/>
    <n v="3"/>
    <m/>
    <m/>
    <x v="0"/>
    <d v="2019-07-25T07:08:13.000"/>
    <s v="@apccc19 Fantastic to see! #Movember have recently supported 3 new prostate cancer research alliances in Australia with &amp;gt;$12m funds. @gu_onc @PeterMacCC @AzadOncology @declangmurphy  grateful to be one of the recipients funding #TheraPv2 and #LuTectomy studies"/>
    <m/>
    <m/>
    <x v="0"/>
    <m/>
    <s v="http://pbs.twimg.com/profile_images/794739425120952320/zYoAglcy_normal.jpg"/>
    <x v="0"/>
    <s v="https://twitter.com/#!/drmhofman/status/1154287221211459584"/>
    <m/>
    <m/>
    <s v="1154287221211459584"/>
    <s v="1154203878767902724"/>
    <b v="0"/>
    <n v="12"/>
    <s v="2192533356"/>
    <b v="0"/>
    <s v="en"/>
    <m/>
    <s v=""/>
    <b v="0"/>
    <n v="3"/>
    <s v=""/>
    <s v="Twitter for Android"/>
    <b v="0"/>
    <s v="1154203878767902724"/>
    <s v="Retweet"/>
    <n v="0"/>
    <n v="0"/>
    <m/>
    <m/>
    <m/>
    <m/>
    <m/>
    <m/>
    <m/>
    <m/>
    <n v="1"/>
    <s v="10"/>
    <s v="10"/>
    <m/>
    <m/>
    <m/>
    <m/>
    <m/>
    <m/>
    <m/>
    <m/>
    <m/>
  </r>
  <r>
    <s v="luketv"/>
    <s v="gordonramsay"/>
    <m/>
    <m/>
    <m/>
    <m/>
    <m/>
    <m/>
    <m/>
    <m/>
    <s v="No"/>
    <n v="7"/>
    <m/>
    <m/>
    <x v="0"/>
    <d v="2019-06-22T20:48:16.000"/>
    <s v="Connecting with the #GordonGinoandFred cast - literally!  Amazing day sparring with @fredsirieix1 at the @ClintonMcKenzie gym. Clinton uses boxing to help men connect with each other. Total hero! ☘️🥊#Movember #ProstateCancerUK My next duels with @Ginofantastico  &amp;amp; @GordonRamsay https://t.co/k93qvL8LNs"/>
    <m/>
    <m/>
    <x v="1"/>
    <s v="https://pbs.twimg.com/media/D9sZTh8W4AEy56z.jpg"/>
    <s v="https://pbs.twimg.com/media/D9sZTh8W4AEy56z.jpg"/>
    <x v="1"/>
    <s v="https://twitter.com/#!/luketv/status/1142534793374109696"/>
    <m/>
    <m/>
    <s v="1142534793374109696"/>
    <m/>
    <b v="0"/>
    <n v="16"/>
    <s v=""/>
    <b v="0"/>
    <s v="en"/>
    <m/>
    <s v=""/>
    <b v="0"/>
    <n v="2"/>
    <s v=""/>
    <s v="Twitter for iPhone"/>
    <b v="0"/>
    <s v="1142534793374109696"/>
    <s v="Retweet"/>
    <n v="0"/>
    <n v="0"/>
    <m/>
    <m/>
    <m/>
    <m/>
    <m/>
    <m/>
    <m/>
    <m/>
    <n v="1"/>
    <s v="9"/>
    <s v="9"/>
    <m/>
    <m/>
    <m/>
    <m/>
    <m/>
    <m/>
    <m/>
    <m/>
    <m/>
  </r>
  <r>
    <s v="khushrowb"/>
    <s v="predragvuckovic"/>
    <m/>
    <m/>
    <m/>
    <m/>
    <m/>
    <m/>
    <m/>
    <m/>
    <s v="No"/>
    <n v="9"/>
    <m/>
    <m/>
    <x v="0"/>
    <d v="2019-07-31T04:19:01.000"/>
    <s v="RT @gentlemansride: The 2019 season starts on August 1st! 3 days to go! _x000a_Ride city: Belgrade, Serbia_x000a_Photo by: @predragvuckovic_x000a_Charity Par…"/>
    <m/>
    <m/>
    <x v="2"/>
    <m/>
    <s v="http://abs.twimg.com/sticky/default_profile_images/default_profile_normal.png"/>
    <x v="2"/>
    <s v="https://twitter.com/#!/khushrowb/status/1156418965268291585"/>
    <m/>
    <m/>
    <s v="1156418965268291585"/>
    <m/>
    <b v="0"/>
    <n v="0"/>
    <s v=""/>
    <b v="0"/>
    <s v="en"/>
    <m/>
    <s v=""/>
    <b v="0"/>
    <n v="8"/>
    <s v="1155732329773633539"/>
    <s v="Twitter for Android"/>
    <b v="0"/>
    <s v="1155732329773633539"/>
    <s v="Tweet"/>
    <n v="0"/>
    <n v="0"/>
    <m/>
    <m/>
    <m/>
    <m/>
    <m/>
    <m/>
    <m/>
    <m/>
    <n v="1"/>
    <s v="3"/>
    <s v="3"/>
    <m/>
    <m/>
    <m/>
    <m/>
    <m/>
    <m/>
    <m/>
    <m/>
    <m/>
  </r>
  <r>
    <s v="radleys"/>
    <s v="hairyhandlebars"/>
    <m/>
    <m/>
    <m/>
    <m/>
    <m/>
    <m/>
    <m/>
    <m/>
    <s v="No"/>
    <n v="11"/>
    <m/>
    <m/>
    <x v="0"/>
    <d v="2019-07-31T10:30:12.000"/>
    <s v="Back to when @HairyHandlebars were in Romania, look at that sunset! Now arrived in China, Japan is in sight! Cycling from London to Japan to raise money for @MovemberUK Read their story here: https://t.co/al2B1JwePH #mentalhealthawareness #menshealth #movember https://t.co/Y9e8fYRR86"/>
    <s v="http://www.thehairyhandlebars.co.uk/?utm_source=hootsuite&amp;utm_medium=&amp;utm_term=&amp;utm_content=&amp;utm_campaign="/>
    <s v="co.uk"/>
    <x v="3"/>
    <s v="https://pbs.twimg.com/ext_tw_video_thumb/1156511154891579392/pu/img/7WeGrKbCoCLbU10i.jpg"/>
    <s v="https://pbs.twimg.com/ext_tw_video_thumb/1156511154891579392/pu/img/7WeGrKbCoCLbU10i.jpg"/>
    <x v="3"/>
    <s v="https://twitter.com/#!/radleys/status/1156512377212420097"/>
    <m/>
    <m/>
    <s v="1156512377212420097"/>
    <m/>
    <b v="0"/>
    <n v="0"/>
    <s v=""/>
    <b v="0"/>
    <s v="en"/>
    <m/>
    <s v=""/>
    <b v="0"/>
    <n v="0"/>
    <s v=""/>
    <s v="Hootsuite Inc."/>
    <b v="0"/>
    <s v="1156512377212420097"/>
    <s v="Tweet"/>
    <n v="0"/>
    <n v="0"/>
    <m/>
    <m/>
    <m/>
    <m/>
    <m/>
    <m/>
    <m/>
    <m/>
    <n v="1"/>
    <s v="6"/>
    <s v="6"/>
    <m/>
    <m/>
    <m/>
    <m/>
    <m/>
    <m/>
    <m/>
    <m/>
    <m/>
  </r>
  <r>
    <s v="yusuactivities"/>
    <s v="movemberuk"/>
    <m/>
    <m/>
    <m/>
    <m/>
    <m/>
    <m/>
    <m/>
    <m/>
    <s v="No"/>
    <n v="13"/>
    <m/>
    <m/>
    <x v="1"/>
    <d v="2019-07-31T10:40:25.000"/>
    <s v="@MovemberUK doing a great talk on successful fundraising #movember #TNSFC19 https://t.co/c5m54qvTk4"/>
    <m/>
    <m/>
    <x v="4"/>
    <s v="https://pbs.twimg.com/media/EAzENyuXYAAHXEK.jpg"/>
    <s v="https://pbs.twimg.com/media/EAzENyuXYAAHXEK.jpg"/>
    <x v="4"/>
    <s v="https://twitter.com/#!/yusuactivities/status/1156514949742702592"/>
    <m/>
    <m/>
    <s v="1156514949742702592"/>
    <m/>
    <b v="0"/>
    <n v="2"/>
    <s v="74974943"/>
    <b v="0"/>
    <s v="en"/>
    <m/>
    <s v=""/>
    <b v="0"/>
    <n v="0"/>
    <s v=""/>
    <s v="Twitter for iPhone"/>
    <b v="0"/>
    <s v="1156514949742702592"/>
    <s v="Tweet"/>
    <n v="0"/>
    <n v="0"/>
    <m/>
    <m/>
    <m/>
    <m/>
    <m/>
    <m/>
    <m/>
    <m/>
    <n v="1"/>
    <s v="6"/>
    <s v="6"/>
    <n v="2"/>
    <n v="20"/>
    <n v="0"/>
    <n v="0"/>
    <n v="0"/>
    <n v="0"/>
    <n v="8"/>
    <n v="80"/>
    <n v="10"/>
  </r>
  <r>
    <s v="cwdanielpereira"/>
    <s v="cwdanielpereira"/>
    <m/>
    <m/>
    <m/>
    <m/>
    <m/>
    <m/>
    <m/>
    <m/>
    <s v="No"/>
    <n v="14"/>
    <m/>
    <m/>
    <x v="2"/>
    <d v="2018-03-28T18:39:40.000"/>
    <s v="Em preparação para #Movember eu vou estar ostentando esta capa incrível. Não seja ciumento. #WishTheyLetMeSportAStache https://t.co/InRjfbJb1e"/>
    <m/>
    <m/>
    <x v="5"/>
    <s v="https://pbs.twimg.com/media/DZZW3yYWAAg9pYw.jpg"/>
    <s v="https://pbs.twimg.com/media/DZZW3yYWAAg9pYw.jpg"/>
    <x v="5"/>
    <s v="https://twitter.com/#!/cwdanielpereira/status/979065503070203904"/>
    <m/>
    <m/>
    <s v="979065503070203904"/>
    <m/>
    <b v="0"/>
    <n v="0"/>
    <s v=""/>
    <b v="0"/>
    <s v="pt"/>
    <m/>
    <s v=""/>
    <b v="0"/>
    <n v="1"/>
    <s v=""/>
    <s v="Twitter Web Client"/>
    <b v="0"/>
    <s v="979065503070203904"/>
    <s v="Retweet"/>
    <n v="0"/>
    <n v="0"/>
    <m/>
    <m/>
    <m/>
    <m/>
    <m/>
    <m/>
    <m/>
    <m/>
    <n v="2"/>
    <s v="1"/>
    <s v="1"/>
    <n v="0"/>
    <n v="0"/>
    <n v="0"/>
    <n v="0"/>
    <n v="0"/>
    <n v="0"/>
    <n v="15"/>
    <n v="100"/>
    <n v="15"/>
  </r>
  <r>
    <s v="cwdanielpereira"/>
    <s v="cwdanielpereira"/>
    <m/>
    <m/>
    <m/>
    <m/>
    <m/>
    <m/>
    <m/>
    <m/>
    <s v="No"/>
    <n v="15"/>
    <m/>
    <m/>
    <x v="2"/>
    <d v="2019-08-01T03:18:13.000"/>
    <s v="RT @CwDanielPereira: Em preparação para #Movember eu vou estar ostentando esta capa incrível. Não seja ciumento. #WishTheyLetMeSportAStache…"/>
    <m/>
    <m/>
    <x v="5"/>
    <m/>
    <s v="http://pbs.twimg.com/profile_images/1145880393364754432/jnWB9pJm_normal.jpg"/>
    <x v="6"/>
    <s v="https://twitter.com/#!/cwdanielpereira/status/1156766054804275200"/>
    <m/>
    <m/>
    <s v="1156766054804275200"/>
    <m/>
    <b v="0"/>
    <n v="0"/>
    <s v=""/>
    <b v="0"/>
    <s v="pt"/>
    <m/>
    <s v=""/>
    <b v="0"/>
    <n v="1"/>
    <s v="979065503070203904"/>
    <s v="Twitter Web App"/>
    <b v="0"/>
    <s v="979065503070203904"/>
    <s v="Tweet"/>
    <n v="0"/>
    <n v="0"/>
    <m/>
    <m/>
    <m/>
    <m/>
    <m/>
    <m/>
    <m/>
    <m/>
    <n v="2"/>
    <s v="1"/>
    <s v="1"/>
    <n v="0"/>
    <n v="0"/>
    <n v="0"/>
    <n v="0"/>
    <n v="0"/>
    <n v="0"/>
    <n v="17"/>
    <n v="100"/>
    <n v="17"/>
  </r>
  <r>
    <s v="oraclecourse"/>
    <s v="oraclecourse"/>
    <m/>
    <m/>
    <m/>
    <m/>
    <m/>
    <m/>
    <m/>
    <m/>
    <s v="No"/>
    <n v="16"/>
    <m/>
    <m/>
    <x v="2"/>
    <d v="2019-08-01T07:08:33.000"/>
    <s v="Grab your gift coupons before 31-8-2019_x000a_ Unlimited access full online courses in : _x000a_Extensive Oracle Database 12c RAC Administration From 200$ to 15$ only, 92%off _x000a_a coupon is: _x000a_https://t.co/tUQ1dqwTdK_x000a__x000a_#MeetACS #Movember #mariadb #mssql #MongoDB _x000a_#MachineLearning #Modeler"/>
    <s v="https://www.udemy.com/oracle-database-12c-rac-administration/?couponCode=ABIDRACOFFER1"/>
    <s v="udemy.com"/>
    <x v="6"/>
    <m/>
    <s v="http://pbs.twimg.com/profile_images/956551490205835264/ODMsVpoX_normal.jpg"/>
    <x v="7"/>
    <s v="https://twitter.com/#!/oraclecourse/status/1156824018349187072"/>
    <m/>
    <m/>
    <s v="1156824018349187072"/>
    <m/>
    <b v="0"/>
    <n v="2"/>
    <s v=""/>
    <b v="0"/>
    <s v="en"/>
    <m/>
    <s v=""/>
    <b v="0"/>
    <n v="1"/>
    <s v=""/>
    <s v="Twitter Web App"/>
    <b v="0"/>
    <s v="1156824018349187072"/>
    <s v="Tweet"/>
    <n v="0"/>
    <n v="0"/>
    <m/>
    <m/>
    <m/>
    <m/>
    <m/>
    <m/>
    <m/>
    <m/>
    <n v="1"/>
    <s v="39"/>
    <s v="39"/>
    <n v="1"/>
    <n v="2.7027027027027026"/>
    <n v="0"/>
    <n v="0"/>
    <n v="0"/>
    <n v="0"/>
    <n v="36"/>
    <n v="97.29729729729729"/>
    <n v="37"/>
  </r>
  <r>
    <s v="nosqldigest"/>
    <s v="oraclecourse"/>
    <m/>
    <m/>
    <m/>
    <m/>
    <m/>
    <m/>
    <m/>
    <m/>
    <s v="No"/>
    <n v="17"/>
    <m/>
    <m/>
    <x v="0"/>
    <d v="2019-08-01T08:49:24.000"/>
    <s v="RT @OracleCourse: Grab your gift coupons before 31-8-2019_x000a_ Unlimited access full online courses in : _x000a_Extensive Oracle Database 12c RAC Adm…"/>
    <m/>
    <m/>
    <x v="2"/>
    <m/>
    <s v="http://pbs.twimg.com/profile_images/499257180009529344/CSWhr7LZ_normal.jpeg"/>
    <x v="8"/>
    <s v="https://twitter.com/#!/nosqldigest/status/1156849399198171136"/>
    <m/>
    <m/>
    <s v="1156849399198171136"/>
    <m/>
    <b v="0"/>
    <n v="0"/>
    <s v=""/>
    <b v="0"/>
    <s v="en"/>
    <m/>
    <s v=""/>
    <b v="0"/>
    <n v="1"/>
    <s v="1156824018349187072"/>
    <s v="NoSQLDigest"/>
    <b v="0"/>
    <s v="1156824018349187072"/>
    <s v="Tweet"/>
    <n v="0"/>
    <n v="0"/>
    <m/>
    <m/>
    <m/>
    <m/>
    <m/>
    <m/>
    <m/>
    <m/>
    <n v="1"/>
    <s v="39"/>
    <s v="39"/>
    <n v="1"/>
    <n v="4.545454545454546"/>
    <n v="0"/>
    <n v="0"/>
    <n v="0"/>
    <n v="0"/>
    <n v="21"/>
    <n v="95.45454545454545"/>
    <n v="22"/>
  </r>
  <r>
    <s v="movemberuk"/>
    <s v="astrogaminguk"/>
    <m/>
    <m/>
    <m/>
    <m/>
    <m/>
    <m/>
    <m/>
    <m/>
    <s v="No"/>
    <n v="18"/>
    <m/>
    <m/>
    <x v="0"/>
    <d v="2019-06-16T10:44:41.000"/>
    <s v="We’ve teamed up with our friends over at @ASTROGamingUK for Father’s Day and giving away_x000a__x000a_5* A40 TR Headsets for EMEA _x000a__x000a_To win follow us both and tag two people you know are passionate about men’s health _x000a__x000a_Winners announced on 23rd June #Movember #ASTROfamily https://t.co/4DtLIKqtdh"/>
    <m/>
    <m/>
    <x v="7"/>
    <s v="https://pbs.twimg.com/media/D9LVnrKWsAAFPLT.jpg"/>
    <s v="https://pbs.twimg.com/media/D9LVnrKWsAAFPLT.jpg"/>
    <x v="9"/>
    <s v="https://twitter.com/#!/movemberuk/status/1140208567192084480"/>
    <m/>
    <m/>
    <s v="1140208567192084480"/>
    <m/>
    <b v="0"/>
    <n v="148"/>
    <s v=""/>
    <b v="0"/>
    <s v="en"/>
    <m/>
    <s v=""/>
    <b v="0"/>
    <n v="70"/>
    <s v=""/>
    <s v="Twitter for iPhone"/>
    <b v="0"/>
    <s v="1140208567192084480"/>
    <s v="Retweet"/>
    <n v="0"/>
    <n v="0"/>
    <m/>
    <m/>
    <m/>
    <m/>
    <m/>
    <m/>
    <m/>
    <m/>
    <n v="1"/>
    <s v="6"/>
    <s v="6"/>
    <n v="3"/>
    <n v="6.382978723404255"/>
    <n v="0"/>
    <n v="0"/>
    <n v="0"/>
    <n v="0"/>
    <n v="44"/>
    <n v="93.61702127659575"/>
    <n v="47"/>
  </r>
  <r>
    <s v="rancho5132"/>
    <s v="astrogaminguk"/>
    <m/>
    <m/>
    <m/>
    <m/>
    <m/>
    <m/>
    <m/>
    <m/>
    <s v="No"/>
    <n v="19"/>
    <m/>
    <m/>
    <x v="0"/>
    <d v="2019-08-01T10:14:39.000"/>
    <s v="RT @MovemberUK: We’ve teamed up with our friends over at @ASTROGamingUK for Father’s Day and giving away_x000a__x000a_5* A40 TR Headsets for EMEA _x000a__x000a_To…"/>
    <m/>
    <m/>
    <x v="2"/>
    <m/>
    <s v="http://abs.twimg.com/sticky/default_profile_images/default_profile_normal.png"/>
    <x v="10"/>
    <s v="https://twitter.com/#!/rancho5132/status/1156870852144766977"/>
    <m/>
    <m/>
    <s v="1156870852144766977"/>
    <m/>
    <b v="0"/>
    <n v="0"/>
    <s v=""/>
    <b v="0"/>
    <s v="en"/>
    <m/>
    <s v=""/>
    <b v="0"/>
    <n v="70"/>
    <s v="1140208567192084480"/>
    <s v="Twitter for Android"/>
    <b v="0"/>
    <s v="1140208567192084480"/>
    <s v="Tweet"/>
    <n v="0"/>
    <n v="0"/>
    <m/>
    <m/>
    <m/>
    <m/>
    <m/>
    <m/>
    <m/>
    <m/>
    <n v="1"/>
    <s v="6"/>
    <s v="6"/>
    <m/>
    <m/>
    <m/>
    <m/>
    <m/>
    <m/>
    <m/>
    <m/>
    <m/>
  </r>
  <r>
    <s v="daniela_lo88"/>
    <s v="dinfomall"/>
    <m/>
    <m/>
    <m/>
    <m/>
    <m/>
    <m/>
    <m/>
    <m/>
    <s v="No"/>
    <n v="21"/>
    <m/>
    <m/>
    <x v="0"/>
    <d v="2019-08-01T14:31:27.000"/>
    <s v="RT @dinfomall: #supplements #men #diet #shopping #maternity #headphones #indiedev #gamedev #win #vitamins #health #movember #protein #vitam…"/>
    <m/>
    <m/>
    <x v="8"/>
    <m/>
    <s v="http://pbs.twimg.com/profile_images/1151670780192841728/ygWfW5vt_normal.jpg"/>
    <x v="11"/>
    <s v="https://twitter.com/#!/daniela_lo88/status/1156935476516937729"/>
    <m/>
    <m/>
    <s v="1156935476516937729"/>
    <m/>
    <b v="0"/>
    <n v="0"/>
    <s v=""/>
    <b v="0"/>
    <s v="en"/>
    <m/>
    <s v=""/>
    <b v="0"/>
    <n v="1"/>
    <s v="1156920104963203073"/>
    <s v="Twitter for Android"/>
    <b v="0"/>
    <s v="1156920104963203073"/>
    <s v="Tweet"/>
    <n v="0"/>
    <n v="0"/>
    <m/>
    <m/>
    <m/>
    <m/>
    <m/>
    <m/>
    <m/>
    <m/>
    <n v="1"/>
    <s v="4"/>
    <s v="4"/>
    <n v="1"/>
    <n v="6.25"/>
    <n v="0"/>
    <n v="0"/>
    <n v="0"/>
    <n v="0"/>
    <n v="15"/>
    <n v="93.75"/>
    <n v="16"/>
  </r>
  <r>
    <s v="itsjusttonyok"/>
    <s v="itsjusttonyok"/>
    <m/>
    <m/>
    <m/>
    <m/>
    <m/>
    <m/>
    <m/>
    <m/>
    <s v="No"/>
    <n v="22"/>
    <m/>
    <m/>
    <x v="2"/>
    <d v="2019-08-01T15:41:23.000"/>
    <s v="If you were #mallemile2019 and would like to download a pic of yourself racing and make a donation to #movember then visit  https://t.co/w0uONkf4a5"/>
    <s v="https://mancavemedialtd.pixieset.com/mallemile2019/"/>
    <s v="pixieset.com"/>
    <x v="9"/>
    <m/>
    <s v="http://pbs.twimg.com/profile_images/1141243860489789440/4j-yFkd__normal.jpg"/>
    <x v="12"/>
    <s v="https://twitter.com/#!/itsjusttonyok/status/1156953076768616448"/>
    <m/>
    <m/>
    <s v="1156953076768616448"/>
    <m/>
    <b v="0"/>
    <n v="0"/>
    <s v=""/>
    <b v="0"/>
    <s v="en"/>
    <m/>
    <s v=""/>
    <b v="0"/>
    <n v="0"/>
    <s v=""/>
    <s v="Twitter Web Client"/>
    <b v="0"/>
    <s v="1156953076768616448"/>
    <s v="Tweet"/>
    <n v="0"/>
    <n v="0"/>
    <m/>
    <m/>
    <m/>
    <m/>
    <m/>
    <m/>
    <m/>
    <m/>
    <n v="1"/>
    <s v="1"/>
    <s v="1"/>
    <n v="1"/>
    <n v="4.545454545454546"/>
    <n v="0"/>
    <n v="0"/>
    <n v="0"/>
    <n v="0"/>
    <n v="21"/>
    <n v="95.45454545454545"/>
    <n v="22"/>
  </r>
  <r>
    <s v="recepet51817257"/>
    <s v="dinfomall"/>
    <m/>
    <m/>
    <m/>
    <m/>
    <m/>
    <m/>
    <m/>
    <m/>
    <s v="No"/>
    <n v="23"/>
    <m/>
    <m/>
    <x v="0"/>
    <d v="2019-08-01T19:23:28.000"/>
    <s v="RT @dinfomall: #supplements #men #diet #shopping #maternity #headphones #indiedev #gamedev #win #vitamins #health #movember #protein #vitam…"/>
    <m/>
    <m/>
    <x v="8"/>
    <m/>
    <s v="http://pbs.twimg.com/profile_images/1151986555872878592/i1Nuthu0_normal.jpg"/>
    <x v="13"/>
    <s v="https://twitter.com/#!/recepet51817257/status/1157008965882011648"/>
    <m/>
    <m/>
    <s v="1157008965882011648"/>
    <m/>
    <b v="0"/>
    <n v="0"/>
    <s v=""/>
    <b v="0"/>
    <s v="en"/>
    <m/>
    <s v=""/>
    <b v="0"/>
    <n v="2"/>
    <s v="1156975381808857090"/>
    <s v="Twitter for Android"/>
    <b v="0"/>
    <s v="1156975381808857090"/>
    <s v="Tweet"/>
    <n v="0"/>
    <n v="0"/>
    <m/>
    <m/>
    <m/>
    <m/>
    <m/>
    <m/>
    <m/>
    <m/>
    <n v="1"/>
    <s v="4"/>
    <s v="4"/>
    <n v="1"/>
    <n v="6.25"/>
    <n v="0"/>
    <n v="0"/>
    <n v="0"/>
    <n v="0"/>
    <n v="15"/>
    <n v="93.75"/>
    <n v="16"/>
  </r>
  <r>
    <s v="mocalgary"/>
    <s v="mocalgary"/>
    <m/>
    <m/>
    <m/>
    <m/>
    <m/>
    <m/>
    <m/>
    <m/>
    <s v="No"/>
    <n v="24"/>
    <m/>
    <m/>
    <x v="2"/>
    <d v="2019-08-01T20:33:53.000"/>
    <s v="Thousands of men with advanced prostate cancer could benefit from a radical new 'search and destroy' treatment, according to a Movember-funded study published this week. https://t.co/acWLELsDOt #Movember #menshealth"/>
    <s v="https://ca.movember.com/story/view/id/11870/gene-test-identifies-which-patients-benefit-from-search-and-destroy-medicine?utm_campaign=20190729_BIG4_PCTestBreakthrough_SL1&amp;utm_medium=email&amp;utm_source=Eloqua&amp;elqTrackId=6f6b5fc2260e455d8c12c79ba3b2971e&amp;elq=7ac1a4a282e142cbb2a20b2570479d34&amp;elqaid=2003&amp;elqat=1&amp;elqCampaignId=1002"/>
    <s v="movember.com"/>
    <x v="10"/>
    <m/>
    <s v="http://pbs.twimg.com/profile_images/646756202551091202/6L79IjLg_normal.jpg"/>
    <x v="14"/>
    <s v="https://twitter.com/#!/mocalgary/status/1157026687525249024"/>
    <m/>
    <m/>
    <s v="1157026687525249024"/>
    <m/>
    <b v="0"/>
    <n v="0"/>
    <s v=""/>
    <b v="0"/>
    <s v="en"/>
    <m/>
    <s v=""/>
    <b v="0"/>
    <n v="0"/>
    <s v=""/>
    <s v="Hootsuite Inc."/>
    <b v="0"/>
    <s v="1157026687525249024"/>
    <s v="Tweet"/>
    <n v="0"/>
    <n v="0"/>
    <m/>
    <m/>
    <m/>
    <m/>
    <m/>
    <m/>
    <m/>
    <m/>
    <n v="1"/>
    <s v="1"/>
    <s v="1"/>
    <n v="2"/>
    <n v="7.142857142857143"/>
    <n v="2"/>
    <n v="7.142857142857143"/>
    <n v="0"/>
    <n v="0"/>
    <n v="24"/>
    <n v="85.71428571428571"/>
    <n v="28"/>
  </r>
  <r>
    <s v="cameronwbriggs"/>
    <s v="movemberaus"/>
    <m/>
    <m/>
    <m/>
    <m/>
    <m/>
    <m/>
    <m/>
    <m/>
    <s v="No"/>
    <n v="25"/>
    <m/>
    <m/>
    <x v="0"/>
    <d v="2019-08-01T23:21:36.000"/>
    <s v="Spent the afternoon yesterday picking up waste plastics and rubbish from Port Melbourne beach. @MovemberAUS Is truly an organisation that lives its values. #movember #menshealth #reducesingleuse #cleanupourbeaches https://t.co/6zV5YRxAk8"/>
    <m/>
    <m/>
    <x v="11"/>
    <s v="https://pbs.twimg.com/media/EA68BSGVUAEkXWo.jpg"/>
    <s v="https://pbs.twimg.com/media/EA68BSGVUAEkXWo.jpg"/>
    <x v="15"/>
    <s v="https://twitter.com/#!/cameronwbriggs/status/1157068894911131648"/>
    <m/>
    <m/>
    <s v="1157068894911131648"/>
    <m/>
    <b v="0"/>
    <n v="0"/>
    <s v=""/>
    <b v="0"/>
    <s v="en"/>
    <m/>
    <s v=""/>
    <b v="0"/>
    <n v="0"/>
    <s v=""/>
    <s v="Twitter Web App"/>
    <b v="0"/>
    <s v="1157068894911131648"/>
    <s v="Tweet"/>
    <n v="0"/>
    <n v="0"/>
    <m/>
    <m/>
    <m/>
    <m/>
    <m/>
    <m/>
    <m/>
    <m/>
    <n v="1"/>
    <s v="38"/>
    <s v="38"/>
    <n v="0"/>
    <n v="0"/>
    <n v="2"/>
    <n v="7.407407407407407"/>
    <n v="0"/>
    <n v="0"/>
    <n v="25"/>
    <n v="92.5925925925926"/>
    <n v="27"/>
  </r>
  <r>
    <s v="ollie_hampton"/>
    <s v="ollie_hampton"/>
    <m/>
    <m/>
    <m/>
    <m/>
    <m/>
    <m/>
    <m/>
    <m/>
    <s v="No"/>
    <n v="26"/>
    <m/>
    <m/>
    <x v="2"/>
    <d v="2019-08-02T03:33:44.000"/>
    <s v="Just a couple of classic throwbacks of some great times wearing POOLBOYS! #tb #40 #throwback #poolboys #adventures #newzealandlads #kiwis #lads #thebros #bro #bros #happybirthday #beards #mo #movember #kiwisdofly @… https://t.co/HluGp0ZKOz"/>
    <s v="https://www.instagram.com/p/B0pYuBsAsXc/?igshid=10132t77c5zu9"/>
    <s v="instagram.com"/>
    <x v="12"/>
    <m/>
    <s v="http://pbs.twimg.com/profile_images/1058610935139655680/2XWI_A91_normal.jpg"/>
    <x v="16"/>
    <s v="https://twitter.com/#!/ollie_hampton/status/1157132344668696576"/>
    <n v="-42"/>
    <n v="174"/>
    <s v="1157132344668696576"/>
    <m/>
    <b v="0"/>
    <n v="0"/>
    <s v=""/>
    <b v="0"/>
    <s v="en"/>
    <m/>
    <s v=""/>
    <b v="0"/>
    <n v="0"/>
    <s v=""/>
    <s v="Instagram"/>
    <b v="0"/>
    <s v="1157132344668696576"/>
    <s v="Tweet"/>
    <n v="0"/>
    <n v="0"/>
    <s v="173.180651,-42.565431 _x000a_174.06338,-42.565431 _x000a_174.06338,-41.907383 _x000a_173.180651,-41.907383"/>
    <s v="New Zealand"/>
    <s v="NZ"/>
    <s v="Kaikoura District, New Zealand"/>
    <s v="01aec4dd0386f35d"/>
    <s v="Kaikoura District"/>
    <s v="city"/>
    <s v="https://api.twitter.com/1.1/geo/id/01aec4dd0386f35d.json"/>
    <n v="1"/>
    <s v="1"/>
    <s v="1"/>
    <n v="2"/>
    <n v="7.142857142857143"/>
    <n v="0"/>
    <n v="0"/>
    <n v="0"/>
    <n v="0"/>
    <n v="26"/>
    <n v="92.85714285714286"/>
    <n v="28"/>
  </r>
  <r>
    <s v="motovaquero"/>
    <s v="predragvuckovic"/>
    <m/>
    <m/>
    <m/>
    <m/>
    <m/>
    <m/>
    <m/>
    <m/>
    <s v="No"/>
    <n v="27"/>
    <m/>
    <m/>
    <x v="0"/>
    <d v="2019-08-02T12:38:10.000"/>
    <s v="RT @gentlemansride: The 2019 season starts on August 1st! 3 days to go! _x000a_Ride city: Belgrade, Serbia_x000a_Photo by: @predragvuckovic_x000a_Charity Par…"/>
    <m/>
    <m/>
    <x v="2"/>
    <m/>
    <s v="http://pbs.twimg.com/profile_images/1143363537529708544/GPxWeiOv_normal.jpg"/>
    <x v="17"/>
    <s v="https://twitter.com/#!/motovaquero/status/1157269357313105921"/>
    <m/>
    <m/>
    <s v="1157269357313105921"/>
    <m/>
    <b v="0"/>
    <n v="0"/>
    <s v=""/>
    <b v="0"/>
    <s v="en"/>
    <m/>
    <s v=""/>
    <b v="0"/>
    <n v="8"/>
    <s v="1155732329773633539"/>
    <s v="Twitter for Android"/>
    <b v="0"/>
    <s v="1155732329773633539"/>
    <s v="Tweet"/>
    <n v="0"/>
    <n v="0"/>
    <m/>
    <m/>
    <m/>
    <m/>
    <m/>
    <m/>
    <m/>
    <m/>
    <n v="1"/>
    <s v="3"/>
    <s v="3"/>
    <m/>
    <m/>
    <m/>
    <m/>
    <m/>
    <m/>
    <m/>
    <m/>
    <m/>
  </r>
  <r>
    <s v="gordinho80"/>
    <s v="adamhenrique"/>
    <m/>
    <m/>
    <m/>
    <m/>
    <m/>
    <m/>
    <m/>
    <m/>
    <s v="No"/>
    <n v="29"/>
    <m/>
    <m/>
    <x v="1"/>
    <d v="2019-08-02T13:08:22.000"/>
    <s v="@AdamHenrique trying to do my part for a great cause. It would be amazing if you could help me out here. #movember @Movember Go to https://t.co/y6mKOLrH18 to donate. https://t.co/LPbHDB9YfT"/>
    <s v="https://www.gentlemansride.com/fundraiser/MarioAlmeida1980"/>
    <s v="gentlemansride.com"/>
    <x v="13"/>
    <s v="https://pbs.twimg.com/media/EA95QXKX4AAKg9w.jpg"/>
    <s v="https://pbs.twimg.com/media/EA95QXKX4AAKg9w.jpg"/>
    <x v="18"/>
    <s v="https://twitter.com/#!/gordinho80/status/1157276957131890689"/>
    <m/>
    <m/>
    <s v="1157276957131890689"/>
    <m/>
    <b v="0"/>
    <n v="0"/>
    <s v="3544755562"/>
    <b v="0"/>
    <s v="en"/>
    <m/>
    <s v=""/>
    <b v="0"/>
    <n v="0"/>
    <s v=""/>
    <s v="Twitter for iPhone"/>
    <b v="0"/>
    <s v="1157276957131890689"/>
    <s v="Tweet"/>
    <n v="0"/>
    <n v="0"/>
    <m/>
    <m/>
    <m/>
    <m/>
    <m/>
    <m/>
    <m/>
    <m/>
    <n v="1"/>
    <s v="5"/>
    <s v="5"/>
    <m/>
    <m/>
    <m/>
    <m/>
    <m/>
    <m/>
    <m/>
    <m/>
    <m/>
  </r>
  <r>
    <s v="leedavis1975"/>
    <s v="leedavis1975"/>
    <m/>
    <m/>
    <m/>
    <m/>
    <m/>
    <m/>
    <m/>
    <m/>
    <s v="No"/>
    <n v="31"/>
    <m/>
    <m/>
    <x v="2"/>
    <d v="2019-08-02T14:37:25.000"/>
    <s v="This is a great charity event that I take part in each year, would be fab if my friends, colleagues &amp;amp; associates would support #MensHealth #distinguishedgentlemensride #triumphmotorcycles #movember https://t.co/ckP3dhtKmj"/>
    <s v="https://twitter.com/gentlemansride/status/1157226379076952064"/>
    <s v="twitter.com"/>
    <x v="14"/>
    <m/>
    <s v="http://pbs.twimg.com/profile_images/798085893781356545/ZtidHDhw_normal.jpg"/>
    <x v="19"/>
    <s v="https://twitter.com/#!/leedavis1975/status/1157299369294618626"/>
    <m/>
    <m/>
    <s v="1157299369294618626"/>
    <m/>
    <b v="0"/>
    <n v="1"/>
    <s v=""/>
    <b v="1"/>
    <s v="en"/>
    <m/>
    <s v="1157226379076952064"/>
    <b v="0"/>
    <n v="0"/>
    <s v=""/>
    <s v="Twitter for iPhone"/>
    <b v="0"/>
    <s v="1157299369294618626"/>
    <s v="Tweet"/>
    <n v="0"/>
    <n v="0"/>
    <m/>
    <m/>
    <m/>
    <m/>
    <m/>
    <m/>
    <m/>
    <m/>
    <n v="1"/>
    <s v="1"/>
    <s v="1"/>
    <n v="2"/>
    <n v="7.142857142857143"/>
    <n v="0"/>
    <n v="0"/>
    <n v="0"/>
    <n v="0"/>
    <n v="26"/>
    <n v="92.85714285714286"/>
    <n v="28"/>
  </r>
  <r>
    <s v="tri_boucher"/>
    <s v="flyingdog"/>
    <m/>
    <m/>
    <m/>
    <m/>
    <m/>
    <m/>
    <m/>
    <m/>
    <s v="No"/>
    <n v="32"/>
    <m/>
    <m/>
    <x v="0"/>
    <d v="2019-08-02T15:47:56.000"/>
    <s v="@WhatSymondsSays @Shinesty @FlyingDog Mine will be back for Halloween and #movember"/>
    <m/>
    <m/>
    <x v="13"/>
    <m/>
    <s v="http://pbs.twimg.com/profile_images/897495745678512130/-9_swxKk_normal.jpg"/>
    <x v="20"/>
    <s v="https://twitter.com/#!/tri_boucher/status/1157317115751411713"/>
    <m/>
    <m/>
    <s v="1157317115751411713"/>
    <s v="1157315794449195009"/>
    <b v="0"/>
    <n v="0"/>
    <s v="140113862"/>
    <b v="0"/>
    <s v="en"/>
    <m/>
    <s v=""/>
    <b v="0"/>
    <n v="0"/>
    <s v=""/>
    <s v="Twitter for Android"/>
    <b v="0"/>
    <s v="1157315794449195009"/>
    <s v="Tweet"/>
    <n v="0"/>
    <n v="0"/>
    <m/>
    <m/>
    <m/>
    <m/>
    <m/>
    <m/>
    <m/>
    <m/>
    <n v="1"/>
    <s v="12"/>
    <s v="12"/>
    <m/>
    <m/>
    <m/>
    <m/>
    <m/>
    <m/>
    <m/>
    <m/>
    <m/>
  </r>
  <r>
    <s v="warrendalyict4d"/>
    <s v="warrendalyict4d"/>
    <m/>
    <m/>
    <m/>
    <m/>
    <m/>
    <m/>
    <m/>
    <m/>
    <s v="No"/>
    <n v="35"/>
    <m/>
    <m/>
    <x v="2"/>
    <d v="2019-08-03T05:46:00.000"/>
    <s v="Please sponsor me if you have a chance. https://t.co/0Qe0Gr0sH9_x000a_Get excited folks, it's DGR Season! _x000a_#gentlemansride_x000a_#dgr2019_x000a_#movember_x000a_#ridedapper #cambodia"/>
    <s v="https://www.gentlemansride.com/rider/WarrenDaly"/>
    <s v="gentlemansride.com"/>
    <x v="15"/>
    <m/>
    <s v="http://pbs.twimg.com/profile_images/974125461134389248/jCjcZ5DJ_normal.jpg"/>
    <x v="21"/>
    <s v="https://twitter.com/#!/warrendalyict4d/status/1157528018245435392"/>
    <m/>
    <m/>
    <s v="1157528018245435392"/>
    <m/>
    <b v="0"/>
    <n v="0"/>
    <s v=""/>
    <b v="0"/>
    <s v="en"/>
    <m/>
    <s v=""/>
    <b v="0"/>
    <n v="0"/>
    <s v=""/>
    <s v="Twitter for Android"/>
    <b v="0"/>
    <s v="1157528018245435392"/>
    <s v="Tweet"/>
    <n v="0"/>
    <n v="0"/>
    <m/>
    <m/>
    <m/>
    <m/>
    <m/>
    <m/>
    <m/>
    <m/>
    <n v="1"/>
    <s v="1"/>
    <s v="1"/>
    <n v="1"/>
    <n v="5.2631578947368425"/>
    <n v="0"/>
    <n v="0"/>
    <n v="0"/>
    <n v="0"/>
    <n v="18"/>
    <n v="94.73684210526316"/>
    <n v="19"/>
  </r>
  <r>
    <s v="warrendalymusic"/>
    <s v="warrendalymusic"/>
    <m/>
    <m/>
    <m/>
    <m/>
    <m/>
    <m/>
    <m/>
    <m/>
    <s v="No"/>
    <n v="36"/>
    <m/>
    <m/>
    <x v="2"/>
    <d v="2019-08-03T05:48:35.000"/>
    <s v="Please sponsor me if you have a chance. https://t.co/d7SFDR0jZU_x000a_Get excited folks, it's DGR Season! _x000a_#gentlemansride_x000a_#dgr2019_x000a_#movember_x000a_#ridedapper #cambodia"/>
    <s v="https://www.gentlemansride.com/rider/WarrenDaly"/>
    <s v="gentlemansride.com"/>
    <x v="15"/>
    <m/>
    <s v="http://pbs.twimg.com/profile_images/837160895457349632/zAeIr2cy_normal.jpg"/>
    <x v="22"/>
    <s v="https://twitter.com/#!/warrendalymusic/status/1157528671730540544"/>
    <m/>
    <m/>
    <s v="1157528671730540544"/>
    <m/>
    <b v="0"/>
    <n v="0"/>
    <s v=""/>
    <b v="0"/>
    <s v="en"/>
    <m/>
    <s v=""/>
    <b v="0"/>
    <n v="1"/>
    <s v=""/>
    <s v="Twitter for Android"/>
    <b v="0"/>
    <s v="1157528671730540544"/>
    <s v="Tweet"/>
    <n v="0"/>
    <n v="0"/>
    <m/>
    <m/>
    <m/>
    <m/>
    <m/>
    <m/>
    <m/>
    <m/>
    <n v="1"/>
    <s v="37"/>
    <s v="37"/>
    <n v="1"/>
    <n v="5.2631578947368425"/>
    <n v="0"/>
    <n v="0"/>
    <n v="0"/>
    <n v="0"/>
    <n v="18"/>
    <n v="94.73684210526316"/>
    <n v="19"/>
  </r>
  <r>
    <s v="ebauchemusic"/>
    <s v="warrendalymusic"/>
    <m/>
    <m/>
    <m/>
    <m/>
    <m/>
    <m/>
    <m/>
    <m/>
    <s v="No"/>
    <n v="37"/>
    <m/>
    <m/>
    <x v="0"/>
    <d v="2019-08-03T06:07:52.000"/>
    <s v="RT @WarrenDalyMusic: Please sponsor me if you have a chance. https://t.co/d7SFDR0jZU_x000a_Get excited folks, it's DGR Season! _x000a_#gentlemansride_x000a_#â€¦"/>
    <s v="https://www.gentlemansride.com/rider/WarrenDaly"/>
    <s v="gentlemansride.com"/>
    <x v="16"/>
    <m/>
    <s v="http://pbs.twimg.com/profile_images/1110094619180756992/JRCt_-OC_normal.png"/>
    <x v="23"/>
    <s v="https://twitter.com/#!/ebauchemusic/status/1157533524846678016"/>
    <m/>
    <m/>
    <s v="1157533524846678016"/>
    <m/>
    <b v="0"/>
    <n v="0"/>
    <s v=""/>
    <b v="0"/>
    <s v="en"/>
    <m/>
    <s v=""/>
    <b v="0"/>
    <n v="1"/>
    <s v="1157528671730540544"/>
    <s v="Fenix 2"/>
    <b v="0"/>
    <s v="1157528671730540544"/>
    <s v="Tweet"/>
    <n v="0"/>
    <n v="0"/>
    <m/>
    <m/>
    <m/>
    <m/>
    <m/>
    <m/>
    <m/>
    <m/>
    <n v="1"/>
    <s v="37"/>
    <s v="37"/>
    <n v="1"/>
    <n v="5.555555555555555"/>
    <n v="0"/>
    <n v="0"/>
    <n v="0"/>
    <n v="0"/>
    <n v="17"/>
    <n v="94.44444444444444"/>
    <n v="18"/>
  </r>
  <r>
    <s v="lifeandengines"/>
    <s v="movemberuk"/>
    <m/>
    <m/>
    <m/>
    <m/>
    <m/>
    <m/>
    <m/>
    <m/>
    <s v="No"/>
    <n v="38"/>
    <m/>
    <m/>
    <x v="0"/>
    <d v="2019-08-03T12:38:43.000"/>
    <s v="Weâ€™ll be doing the #DGR in #Reims ... ðŸ¤™ðŸðŸ›  ðŸ‡«ðŸ‡· ... raising funds for @MovemberUK #Movember - go to https://t.co/42O2aJyujX and register to ride and donate ðŸ’°#lifeandengines https://t.co/NSVNP4gDDy"/>
    <s v="http://www.gentlemansride.com/ https://twitter.com/gentlemansride/status/1157588710915039233"/>
    <s v="gentlemansride.com twitter.com"/>
    <x v="17"/>
    <m/>
    <s v="http://pbs.twimg.com/profile_images/531101297445847041/O-4uDbzw_normal.jpeg"/>
    <x v="24"/>
    <s v="https://twitter.com/#!/lifeandengines/status/1157631884236591109"/>
    <m/>
    <m/>
    <s v="1157631884236591109"/>
    <m/>
    <b v="0"/>
    <n v="0"/>
    <s v=""/>
    <b v="1"/>
    <s v="en"/>
    <m/>
    <s v="1157588710915039233"/>
    <b v="0"/>
    <n v="0"/>
    <s v=""/>
    <s v="Twitter for iPhone"/>
    <b v="0"/>
    <s v="1157631884236591109"/>
    <s v="Tweet"/>
    <n v="0"/>
    <n v="0"/>
    <m/>
    <m/>
    <m/>
    <m/>
    <m/>
    <m/>
    <m/>
    <m/>
    <n v="1"/>
    <s v="6"/>
    <s v="6"/>
    <n v="0"/>
    <n v="0"/>
    <n v="0"/>
    <n v="0"/>
    <n v="0"/>
    <n v="0"/>
    <n v="28"/>
    <n v="100"/>
    <n v="28"/>
  </r>
  <r>
    <s v="xtremeflyerz"/>
    <s v="xtremeflyerz"/>
    <m/>
    <m/>
    <m/>
    <m/>
    <m/>
    <m/>
    <m/>
    <m/>
    <s v="No"/>
    <n v="39"/>
    <m/>
    <m/>
    <x v="2"/>
    <d v="2019-08-03T14:49:56.000"/>
    <s v="#Movember #Flyer #Template : https://t.co/NJLX1Ap3jG #Awareness #Bash #Cancer #Charity #Hipster #Moustache #Mustache #Party #Poster #Psd"/>
    <s v="https://www.xtremeflyers.com/movember-flyer-template/"/>
    <s v="xtremeflyers.com"/>
    <x v="18"/>
    <m/>
    <s v="http://pbs.twimg.com/profile_images/1086245155475214337/29hfJe9__normal.jpg"/>
    <x v="25"/>
    <s v="https://twitter.com/#!/xtremeflyerz/status/1157664904784089088"/>
    <m/>
    <m/>
    <s v="1157664904784089088"/>
    <m/>
    <b v="0"/>
    <n v="0"/>
    <s v=""/>
    <b v="0"/>
    <s v="und"/>
    <m/>
    <s v=""/>
    <b v="0"/>
    <n v="0"/>
    <s v=""/>
    <s v="XtremeFlyers"/>
    <b v="0"/>
    <s v="1157664904784089088"/>
    <s v="Tweet"/>
    <n v="0"/>
    <n v="0"/>
    <m/>
    <m/>
    <m/>
    <m/>
    <m/>
    <m/>
    <m/>
    <m/>
    <n v="1"/>
    <s v="1"/>
    <s v="1"/>
    <n v="0"/>
    <n v="0"/>
    <n v="2"/>
    <n v="15.384615384615385"/>
    <n v="0"/>
    <n v="0"/>
    <n v="11"/>
    <n v="84.61538461538461"/>
    <n v="13"/>
  </r>
  <r>
    <s v="heyhim_ovrthere"/>
    <s v="heyhim_ovrthere"/>
    <m/>
    <m/>
    <m/>
    <m/>
    <m/>
    <m/>
    <m/>
    <m/>
    <s v="No"/>
    <n v="40"/>
    <m/>
    <m/>
    <x v="2"/>
    <d v="2019-08-03T18:52:42.000"/>
    <s v="Iâ€™m probably the muhfucka the rest of yâ€™all need to be shaving for #Movember ðŸ¤·ðŸ½â€â™‚ï¸ðŸ˜‚"/>
    <m/>
    <m/>
    <x v="13"/>
    <m/>
    <s v="http://pbs.twimg.com/profile_images/960894460057063424/BGjrhGwA_normal.jpg"/>
    <x v="26"/>
    <s v="https://twitter.com/#!/heyhim_ovrthere/status/1157725998911299584"/>
    <m/>
    <m/>
    <s v="1157725998911299584"/>
    <m/>
    <b v="0"/>
    <n v="0"/>
    <s v=""/>
    <b v="0"/>
    <s v="en"/>
    <m/>
    <s v=""/>
    <b v="0"/>
    <n v="0"/>
    <s v=""/>
    <s v="Twitter for iPhone"/>
    <b v="0"/>
    <s v="1157725998911299584"/>
    <s v="Tweet"/>
    <n v="0"/>
    <n v="0"/>
    <m/>
    <m/>
    <m/>
    <m/>
    <m/>
    <m/>
    <m/>
    <m/>
    <n v="1"/>
    <s v="1"/>
    <s v="1"/>
    <n v="0"/>
    <n v="0"/>
    <n v="0"/>
    <n v="0"/>
    <n v="0"/>
    <n v="0"/>
    <n v="22"/>
    <n v="100"/>
    <n v="22"/>
  </r>
  <r>
    <s v="tripleplates"/>
    <s v="dinfomall"/>
    <m/>
    <m/>
    <m/>
    <m/>
    <m/>
    <m/>
    <m/>
    <m/>
    <s v="No"/>
    <n v="41"/>
    <m/>
    <m/>
    <x v="0"/>
    <d v="2019-08-04T01:15:37.000"/>
    <s v="RT @dinfomall: #supplements #men #diet #shopping #maternity #headphones #indiedev #gamedev #win #vitamins #health #movember #protein #vitamâ€¦"/>
    <m/>
    <m/>
    <x v="8"/>
    <m/>
    <s v="http://pbs.twimg.com/profile_images/674821090456178689/IIfYznhN_normal.jpg"/>
    <x v="27"/>
    <s v="https://twitter.com/#!/tripleplates/status/1157822362974339072"/>
    <m/>
    <m/>
    <s v="1157822362974339072"/>
    <m/>
    <b v="0"/>
    <n v="0"/>
    <s v=""/>
    <b v="0"/>
    <s v="en"/>
    <m/>
    <s v=""/>
    <b v="0"/>
    <n v="3"/>
    <s v="1157819691680841733"/>
    <s v="SmartFavRTBot"/>
    <b v="0"/>
    <s v="1157819691680841733"/>
    <s v="Tweet"/>
    <n v="0"/>
    <n v="0"/>
    <m/>
    <m/>
    <m/>
    <m/>
    <m/>
    <m/>
    <m/>
    <m/>
    <n v="1"/>
    <s v="4"/>
    <s v="4"/>
    <n v="1"/>
    <n v="6.25"/>
    <n v="0"/>
    <n v="0"/>
    <n v="0"/>
    <n v="0"/>
    <n v="15"/>
    <n v="93.75"/>
    <n v="16"/>
  </r>
  <r>
    <s v="skawars1"/>
    <s v="skawars1"/>
    <m/>
    <m/>
    <m/>
    <m/>
    <m/>
    <m/>
    <m/>
    <m/>
    <s v="No"/>
    <n v="42"/>
    <m/>
    <m/>
    <x v="2"/>
    <d v="2019-08-04T02:29:46.000"/>
    <s v="My annual cancer free anniversary tradition continues. Run a mile for every year clear. At 7 years itâ€™s getting f-ing challenging. #fuckcancer #movember #dadlife @ Moraga Commons Park https://t.co/mWk5wvqRoX"/>
    <s v="https://www.instagram.com/p/B0ua-4-BrfB/?igshid=qde47fhyn3xy"/>
    <s v="instagram.com"/>
    <x v="19"/>
    <m/>
    <s v="http://pbs.twimg.com/profile_images/492013656356294656/R76S3V-o_normal.jpeg"/>
    <x v="28"/>
    <s v="https://twitter.com/#!/skawars1/status/1157841022593855493"/>
    <n v="37.83973812"/>
    <n v="-122.12615354"/>
    <s v="1157841022593855493"/>
    <m/>
    <b v="0"/>
    <n v="2"/>
    <s v=""/>
    <b v="0"/>
    <s v="en"/>
    <m/>
    <s v=""/>
    <b v="0"/>
    <n v="0"/>
    <s v=""/>
    <s v="Instagram"/>
    <b v="0"/>
    <s v="1157841022593855493"/>
    <s v="Tweet"/>
    <n v="0"/>
    <n v="0"/>
    <s v="-122.156161,37.810854 _x000a_-122.091283,37.810854 _x000a_-122.091283,37.87575 _x000a_-122.156161,37.87575"/>
    <s v="United States"/>
    <s v="US"/>
    <s v="Moraga, CA"/>
    <s v="a3d48e0ce0736723"/>
    <s v="Moraga"/>
    <s v="city"/>
    <s v="https://api.twitter.com/1.1/geo/id/a3d48e0ce0736723.json"/>
    <n v="1"/>
    <s v="1"/>
    <s v="1"/>
    <n v="2"/>
    <n v="6.896551724137931"/>
    <n v="2"/>
    <n v="6.896551724137931"/>
    <n v="0"/>
    <n v="0"/>
    <n v="25"/>
    <n v="86.20689655172414"/>
    <n v="29"/>
  </r>
  <r>
    <s v="anna_robogirl"/>
    <s v="anna_robogirl"/>
    <m/>
    <m/>
    <m/>
    <m/>
    <m/>
    <m/>
    <m/>
    <m/>
    <s v="No"/>
    <n v="43"/>
    <m/>
    <m/>
    <x v="2"/>
    <d v="2019-08-04T03:43:36.000"/>
    <s v="Growing my hair for the first time in a while. Considering offering to shave it all off for 2020â€™s #Movember if my team can raise some high target. I dunno, $50K seems like it might be right?"/>
    <m/>
    <m/>
    <x v="13"/>
    <m/>
    <s v="http://pbs.twimg.com/profile_images/1111434267257536512/LFU4X4uo_normal.jpg"/>
    <x v="29"/>
    <s v="https://twitter.com/#!/anna_robogirl/status/1157859605650845696"/>
    <m/>
    <m/>
    <s v="1157859605650845696"/>
    <m/>
    <b v="0"/>
    <n v="0"/>
    <s v=""/>
    <b v="0"/>
    <s v="en"/>
    <m/>
    <s v=""/>
    <b v="0"/>
    <n v="0"/>
    <s v=""/>
    <s v="Twitter for iPhone"/>
    <b v="0"/>
    <s v="1157859605650845696"/>
    <s v="Tweet"/>
    <n v="0"/>
    <n v="0"/>
    <m/>
    <m/>
    <m/>
    <m/>
    <m/>
    <m/>
    <m/>
    <m/>
    <n v="1"/>
    <s v="1"/>
    <s v="1"/>
    <n v="2"/>
    <n v="5.2631578947368425"/>
    <n v="0"/>
    <n v="0"/>
    <n v="0"/>
    <n v="0"/>
    <n v="36"/>
    <n v="94.73684210526316"/>
    <n v="38"/>
  </r>
  <r>
    <s v="vannapragal"/>
    <s v="vannapragal"/>
    <m/>
    <m/>
    <m/>
    <m/>
    <m/>
    <m/>
    <m/>
    <m/>
    <s v="No"/>
    <n v="44"/>
    <m/>
    <m/>
    <x v="2"/>
    <d v="2019-08-04T17:17:17.000"/>
    <s v="#movember #stache and #tomford #eyewearfashion #velvetjacket Photographed by @vann_apragal_photographer for @soho_street_style_magazine https://t.co/weQzye5EZJ https://t.co/uEXY5N4MZ3"/>
    <s v="https://www.instagram.com/p/B0v_5M0CJfq/"/>
    <s v="instagram.com"/>
    <x v="20"/>
    <s v="https://pbs.twimg.com/media/EBJFaTmX4AALd5B.jpg"/>
    <s v="https://pbs.twimg.com/media/EBJFaTmX4AALd5B.jpg"/>
    <x v="30"/>
    <s v="https://twitter.com/#!/vannapragal/status/1158064373392449536"/>
    <m/>
    <m/>
    <s v="1158064373392449536"/>
    <m/>
    <b v="0"/>
    <n v="0"/>
    <s v=""/>
    <b v="0"/>
    <s v="en"/>
    <m/>
    <s v=""/>
    <b v="0"/>
    <n v="0"/>
    <s v=""/>
    <s v="IFTTT"/>
    <b v="0"/>
    <s v="1158064373392449536"/>
    <s v="Tweet"/>
    <n v="0"/>
    <n v="0"/>
    <m/>
    <m/>
    <m/>
    <m/>
    <m/>
    <m/>
    <m/>
    <m/>
    <n v="1"/>
    <s v="1"/>
    <s v="1"/>
    <n v="0"/>
    <n v="0"/>
    <n v="0"/>
    <n v="0"/>
    <n v="0"/>
    <n v="0"/>
    <n v="11"/>
    <n v="100"/>
    <n v="11"/>
  </r>
  <r>
    <s v="radiantgeorge"/>
    <s v="radiantgeorge"/>
    <m/>
    <m/>
    <m/>
    <m/>
    <m/>
    <m/>
    <m/>
    <m/>
    <s v="No"/>
    <n v="45"/>
    <m/>
    <m/>
    <x v="2"/>
    <d v="2018-11-01T09:21:58.000"/>
    <s v="Donate to help raise much-needed funds for #menshealth this #Movember â€“ for all the dads, brothers, sons and mates in our lives. Stop men dying too young. https://t.co/PmGGgz1QwX."/>
    <s v="https://twitter.com/intent/tweet?text=Donate%20to%20help%20my%20friend%20raise%20much-needed%20funds%20for%20%23menshealth%20this%20%23Movember%20%E2%80%93%20for%20all%20the%20dads%2C%20brothers%2C%20sons%20and%20mates%20in%20our%20lives.%20Stop%20men%20dying%20too%20young&amp;url=&amp;original_referer="/>
    <s v="twitter.com"/>
    <x v="21"/>
    <m/>
    <s v="http://pbs.twimg.com/profile_images/1152265124327174144/V8i-NYGq_normal.jpg"/>
    <x v="31"/>
    <s v="https://twitter.com/#!/radiantgeorge/status/1057925708947832833"/>
    <m/>
    <m/>
    <s v="1057925708947832833"/>
    <m/>
    <b v="0"/>
    <n v="1"/>
    <s v=""/>
    <b v="0"/>
    <s v="en"/>
    <m/>
    <s v=""/>
    <b v="0"/>
    <n v="1"/>
    <s v=""/>
    <s v="Twitter Web Client"/>
    <b v="0"/>
    <s v="1057925708947832833"/>
    <s v="Retweet"/>
    <n v="0"/>
    <n v="0"/>
    <m/>
    <m/>
    <m/>
    <m/>
    <m/>
    <m/>
    <m/>
    <m/>
    <n v="1"/>
    <s v="36"/>
    <s v="36"/>
    <n v="0"/>
    <n v="0"/>
    <n v="1"/>
    <n v="3.5714285714285716"/>
    <n v="0"/>
    <n v="0"/>
    <n v="27"/>
    <n v="96.42857142857143"/>
    <n v="28"/>
  </r>
  <r>
    <s v="amandalwaldrop"/>
    <s v="radiantgeorge"/>
    <m/>
    <m/>
    <m/>
    <m/>
    <m/>
    <m/>
    <m/>
    <m/>
    <s v="No"/>
    <n v="46"/>
    <m/>
    <m/>
    <x v="0"/>
    <d v="2019-08-04T19:07:02.000"/>
    <s v="RT @RadiantGeorge: Donate to help raise much-needed funds for #menshealth this #Movember â€“ for all the dads, brothers, sons and mates in ouâ€¦"/>
    <m/>
    <m/>
    <x v="21"/>
    <m/>
    <s v="http://pbs.twimg.com/profile_images/1155358168765161472/wbMun3kZ_normal.jpg"/>
    <x v="32"/>
    <s v="https://twitter.com/#!/amandalwaldrop/status/1158091996197728256"/>
    <m/>
    <m/>
    <s v="1158091996197728256"/>
    <m/>
    <b v="0"/>
    <n v="0"/>
    <s v=""/>
    <b v="0"/>
    <s v="en"/>
    <m/>
    <s v=""/>
    <b v="0"/>
    <n v="1"/>
    <s v="1057925708947832833"/>
    <s v="Twitter for Android"/>
    <b v="0"/>
    <s v="1057925708947832833"/>
    <s v="Tweet"/>
    <n v="0"/>
    <n v="0"/>
    <m/>
    <m/>
    <m/>
    <m/>
    <m/>
    <m/>
    <m/>
    <m/>
    <n v="1"/>
    <s v="36"/>
    <s v="36"/>
    <n v="0"/>
    <n v="0"/>
    <n v="0"/>
    <n v="0"/>
    <n v="0"/>
    <n v="0"/>
    <n v="24"/>
    <n v="100"/>
    <n v="24"/>
  </r>
  <r>
    <s v="coco_welly"/>
    <s v="coco_welly"/>
    <m/>
    <m/>
    <m/>
    <m/>
    <m/>
    <m/>
    <m/>
    <m/>
    <s v="No"/>
    <n v="47"/>
    <m/>
    <m/>
    <x v="2"/>
    <d v="2019-08-05T05:03:24.000"/>
    <s v="Mo-st excellent to see #Movember #Menshealth https://t.co/FpkIWkadrZ"/>
    <s v="https://twitter.com/RadioHaurakiNZ/status/1158222717834817536"/>
    <s v="twitter.com"/>
    <x v="10"/>
    <m/>
    <s v="http://pbs.twimg.com/profile_images/1152401807433322496/shXluUh6_normal.jpg"/>
    <x v="33"/>
    <s v="https://twitter.com/#!/coco_welly/status/1158242075550220289"/>
    <m/>
    <m/>
    <s v="1158242075550220289"/>
    <m/>
    <b v="0"/>
    <n v="2"/>
    <s v=""/>
    <b v="1"/>
    <s v="en"/>
    <m/>
    <s v="1158222717834817536"/>
    <b v="0"/>
    <n v="0"/>
    <s v=""/>
    <s v="Twitter for Android"/>
    <b v="0"/>
    <s v="1158242075550220289"/>
    <s v="Tweet"/>
    <n v="0"/>
    <n v="0"/>
    <m/>
    <m/>
    <m/>
    <m/>
    <m/>
    <m/>
    <m/>
    <m/>
    <n v="1"/>
    <s v="1"/>
    <s v="1"/>
    <n v="1"/>
    <n v="14.285714285714286"/>
    <n v="0"/>
    <n v="0"/>
    <n v="0"/>
    <n v="0"/>
    <n v="6"/>
    <n v="85.71428571428571"/>
    <n v="7"/>
  </r>
  <r>
    <s v="perfectday2play"/>
    <s v="moustachemiler"/>
    <m/>
    <m/>
    <m/>
    <m/>
    <m/>
    <m/>
    <m/>
    <m/>
    <s v="No"/>
    <n v="48"/>
    <m/>
    <m/>
    <x v="0"/>
    <d v="2019-08-05T18:16:44.000"/>
    <s v="RT @MoustacheMiler: And today we get to brag all we want. ðŸ˜ŽHappy BC Day, everyone! â˜€ï¸ðŸŒŠðŸŒ²â›° _x000a__x000a_#momiler #movember #veryvancouver #explorebc #weâ€¦"/>
    <m/>
    <m/>
    <x v="22"/>
    <m/>
    <s v="http://pbs.twimg.com/profile_images/1157438057718661125/scuK71MH_normal.jpg"/>
    <x v="34"/>
    <s v="https://twitter.com/#!/perfectday2play/status/1158441725565775873"/>
    <m/>
    <m/>
    <s v="1158441725565775873"/>
    <m/>
    <b v="0"/>
    <n v="0"/>
    <s v=""/>
    <b v="0"/>
    <s v="en"/>
    <m/>
    <s v=""/>
    <b v="0"/>
    <n v="1"/>
    <s v="1158434489250398210"/>
    <s v="PDTP TweetFavy"/>
    <b v="0"/>
    <s v="1158434489250398210"/>
    <s v="Tweet"/>
    <n v="0"/>
    <n v="0"/>
    <m/>
    <m/>
    <m/>
    <m/>
    <m/>
    <m/>
    <m/>
    <m/>
    <n v="1"/>
    <s v="5"/>
    <s v="5"/>
    <n v="0"/>
    <n v="0"/>
    <n v="0"/>
    <n v="0"/>
    <n v="0"/>
    <n v="0"/>
    <n v="25"/>
    <n v="100"/>
    <n v="25"/>
  </r>
  <r>
    <s v="8278jogador8728"/>
    <s v="dinfomall"/>
    <m/>
    <m/>
    <m/>
    <m/>
    <m/>
    <m/>
    <m/>
    <m/>
    <s v="No"/>
    <n v="49"/>
    <m/>
    <m/>
    <x v="0"/>
    <d v="2019-08-05T19:15:54.000"/>
    <s v="RT @dinfomall: #supplements #men #diet #shopping #maternity #headphones #indiedev #gamedev #win #vitamins #health #movember #protein #vitamâ€¦"/>
    <m/>
    <m/>
    <x v="8"/>
    <m/>
    <s v="http://pbs.twimg.com/profile_images/820670671168700417/xxjeviGN_normal.jpg"/>
    <x v="35"/>
    <s v="https://twitter.com/#!/8278jogador8728/status/1158456612308357122"/>
    <m/>
    <m/>
    <s v="1158456612308357122"/>
    <m/>
    <b v="0"/>
    <n v="0"/>
    <s v=""/>
    <b v="0"/>
    <s v="en"/>
    <m/>
    <s v=""/>
    <b v="0"/>
    <n v="1"/>
    <s v="1158456051085299713"/>
    <s v="jigajoga"/>
    <b v="0"/>
    <s v="1158456051085299713"/>
    <s v="Tweet"/>
    <n v="0"/>
    <n v="0"/>
    <m/>
    <m/>
    <m/>
    <m/>
    <m/>
    <m/>
    <m/>
    <m/>
    <n v="1"/>
    <s v="4"/>
    <s v="4"/>
    <n v="1"/>
    <n v="6.25"/>
    <n v="0"/>
    <n v="0"/>
    <n v="0"/>
    <n v="0"/>
    <n v="15"/>
    <n v="93.75"/>
    <n v="16"/>
  </r>
  <r>
    <s v="indie_booster"/>
    <s v="dinfomall"/>
    <m/>
    <m/>
    <m/>
    <m/>
    <m/>
    <m/>
    <m/>
    <m/>
    <s v="No"/>
    <n v="50"/>
    <m/>
    <m/>
    <x v="0"/>
    <d v="2019-08-05T19:22:05.000"/>
    <s v="RT @dinfomall: #supplements #men #diet #shopping #maternity #headphones #indiedev #gamedev #win #vitamins #health #movember #protein #vitamâ€¦"/>
    <m/>
    <m/>
    <x v="8"/>
    <m/>
    <s v="http://pbs.twimg.com/profile_images/1122482069521747969/MYlJpfoe_normal.jpg"/>
    <x v="36"/>
    <s v="https://twitter.com/#!/indie_booster/status/1158458168105717760"/>
    <m/>
    <m/>
    <s v="1158458168105717760"/>
    <m/>
    <b v="0"/>
    <n v="0"/>
    <s v=""/>
    <b v="0"/>
    <s v="en"/>
    <m/>
    <s v=""/>
    <b v="0"/>
    <n v="4"/>
    <s v="1158458021187661824"/>
    <s v="Indie Booster"/>
    <b v="0"/>
    <s v="1158458021187661824"/>
    <s v="Tweet"/>
    <n v="0"/>
    <n v="0"/>
    <m/>
    <m/>
    <m/>
    <m/>
    <m/>
    <m/>
    <m/>
    <m/>
    <n v="1"/>
    <s v="4"/>
    <s v="4"/>
    <n v="1"/>
    <n v="6.25"/>
    <n v="0"/>
    <n v="0"/>
    <n v="0"/>
    <n v="0"/>
    <n v="15"/>
    <n v="93.75"/>
    <n v="16"/>
  </r>
  <r>
    <s v="abigail29808882"/>
    <s v="dinfomall"/>
    <m/>
    <m/>
    <m/>
    <m/>
    <m/>
    <m/>
    <m/>
    <m/>
    <s v="No"/>
    <n v="51"/>
    <m/>
    <m/>
    <x v="0"/>
    <d v="2019-08-05T19:22:19.000"/>
    <s v="RT @dinfomall: #supplements #men #diet #shopping #maternity #headphones #indiedev #gamedev #win #vitamins #health #movember #protein #vitamâ€¦"/>
    <m/>
    <m/>
    <x v="8"/>
    <m/>
    <s v="http://abs.twimg.com/sticky/default_profile_images/default_profile_normal.png"/>
    <x v="37"/>
    <s v="https://twitter.com/#!/abigail29808882/status/1158458227618697216"/>
    <m/>
    <m/>
    <s v="1158458227618697216"/>
    <m/>
    <b v="0"/>
    <n v="0"/>
    <s v=""/>
    <b v="0"/>
    <s v="en"/>
    <m/>
    <s v=""/>
    <b v="0"/>
    <n v="4"/>
    <s v="1158458021187661824"/>
    <s v="Abbie's Research"/>
    <b v="0"/>
    <s v="1158458021187661824"/>
    <s v="Tweet"/>
    <n v="0"/>
    <n v="0"/>
    <m/>
    <m/>
    <m/>
    <m/>
    <m/>
    <m/>
    <m/>
    <m/>
    <n v="1"/>
    <s v="4"/>
    <s v="4"/>
    <n v="1"/>
    <n v="6.25"/>
    <n v="0"/>
    <n v="0"/>
    <n v="0"/>
    <n v="0"/>
    <n v="15"/>
    <n v="93.75"/>
    <n v="16"/>
  </r>
  <r>
    <s v="jlbravin"/>
    <s v="jlbravin"/>
    <m/>
    <m/>
    <m/>
    <m/>
    <m/>
    <m/>
    <m/>
    <m/>
    <s v="No"/>
    <n v="52"/>
    <m/>
    <m/>
    <x v="2"/>
    <d v="2019-08-05T19:46:37.000"/>
    <s v="Transpirada de tanto correr / cafÃ© en cafÃ©_x000a__x000a_â€¢_x000a__x000a_â€¢_x000a__x000a_â€¢_x000a__x000a_â€¢_x000a__x000a_â€¢_x000a__x000a_#dgr2018 #gentlemansride #dgr2019 #movember #ridedapper_x000a_#dgrrosario #ridedapper #rosariomotos #distinguished #triumphrosario #dgrâ€¦ https://t.co/xS8UUvmgcG"/>
    <s v="https://www.instagram.com/p/B0y2czCHIsS/?igshid=1qx832n8mt4dl"/>
    <s v="instagram.com"/>
    <x v="23"/>
    <m/>
    <s v="http://pbs.twimg.com/profile_images/522795287719317504/cPW2PV6Q_normal.jpeg"/>
    <x v="38"/>
    <s v="https://twitter.com/#!/jlbravin/status/1158464344709111809"/>
    <n v="-32.9511"/>
    <n v="-60.6664"/>
    <s v="1158464344709111809"/>
    <m/>
    <b v="0"/>
    <n v="0"/>
    <s v=""/>
    <b v="0"/>
    <s v="es"/>
    <m/>
    <s v=""/>
    <b v="0"/>
    <n v="0"/>
    <s v=""/>
    <s v="Instagram"/>
    <b v="0"/>
    <s v="1158464344709111809"/>
    <s v="Tweet"/>
    <n v="0"/>
    <n v="0"/>
    <s v="-60.781306,-33.033993 _x000a_-60.6135057,-33.033993 _x000a_-60.6135057,-32.8692378 _x000a_-60.781306,-32.8692378"/>
    <s v="Argentina"/>
    <s v="AR"/>
    <s v="Rosario, Argentina"/>
    <s v="0079bbc151fa56d2"/>
    <s v="Rosario"/>
    <s v="city"/>
    <s v="https://api.twitter.com/1.1/geo/id/0079bbc151fa56d2.json"/>
    <n v="1"/>
    <s v="1"/>
    <s v="1"/>
    <n v="1"/>
    <n v="4.3478260869565215"/>
    <n v="0"/>
    <n v="0"/>
    <n v="0"/>
    <n v="0"/>
    <n v="22"/>
    <n v="95.65217391304348"/>
    <n v="23"/>
  </r>
  <r>
    <s v="cheshirero"/>
    <s v="cheshirero"/>
    <m/>
    <m/>
    <m/>
    <m/>
    <m/>
    <m/>
    <m/>
    <m/>
    <s v="No"/>
    <n v="53"/>
    <m/>
    <m/>
    <x v="2"/>
    <d v="2017-11-22T09:30:11.000"/>
    <s v="#HairyArchives being demonstrated brilliantly by the Neston Quoits Club in 1895. #quoits #beard #movember https://t.co/J6aqOBuJ76"/>
    <m/>
    <m/>
    <x v="24"/>
    <s v="https://pbs.twimg.com/media/DPOgy4GVoAEB_kp.jpg"/>
    <s v="https://pbs.twimg.com/media/DPOgy4GVoAEB_kp.jpg"/>
    <x v="39"/>
    <s v="https://twitter.com/#!/cheshirero/status/933266347370225665"/>
    <m/>
    <m/>
    <s v="933266347370225665"/>
    <m/>
    <b v="0"/>
    <n v="14"/>
    <s v=""/>
    <b v="0"/>
    <s v="en"/>
    <m/>
    <s v=""/>
    <b v="0"/>
    <n v="9"/>
    <s v=""/>
    <s v="Twuffer"/>
    <b v="0"/>
    <s v="933266347370225665"/>
    <s v="Retweet"/>
    <n v="0"/>
    <n v="0"/>
    <m/>
    <m/>
    <m/>
    <m/>
    <m/>
    <m/>
    <m/>
    <m/>
    <n v="1"/>
    <s v="35"/>
    <s v="35"/>
    <n v="1"/>
    <n v="7.142857142857143"/>
    <n v="0"/>
    <n v="0"/>
    <n v="0"/>
    <n v="0"/>
    <n v="13"/>
    <n v="92.85714285714286"/>
    <n v="14"/>
  </r>
  <r>
    <s v="clubquoits"/>
    <s v="cheshirero"/>
    <m/>
    <m/>
    <m/>
    <m/>
    <m/>
    <m/>
    <m/>
    <m/>
    <s v="No"/>
    <n v="54"/>
    <m/>
    <m/>
    <x v="0"/>
    <d v="2019-08-05T21:33:08.000"/>
    <s v="RT @CheshireRO: #HairyArchives being demonstrated brilliantly by the Neston Quoits Club in 1895. #quoits #beard #movember https://t.co/J6aqâ€¦"/>
    <m/>
    <m/>
    <x v="24"/>
    <m/>
    <s v="http://pbs.twimg.com/profile_images/1117333245761343489/24fLbeV0_normal.jpg"/>
    <x v="40"/>
    <s v="https://twitter.com/#!/clubquoits/status/1158491150187139074"/>
    <m/>
    <m/>
    <s v="1158491150187139074"/>
    <m/>
    <b v="0"/>
    <n v="0"/>
    <s v=""/>
    <b v="0"/>
    <s v="en"/>
    <m/>
    <s v=""/>
    <b v="0"/>
    <n v="9"/>
    <s v="933266347370225665"/>
    <s v="Twitter for iPhone"/>
    <b v="0"/>
    <s v="933266347370225665"/>
    <s v="Tweet"/>
    <n v="0"/>
    <n v="0"/>
    <m/>
    <m/>
    <m/>
    <m/>
    <m/>
    <m/>
    <m/>
    <m/>
    <n v="1"/>
    <s v="35"/>
    <s v="35"/>
    <n v="1"/>
    <n v="6.25"/>
    <n v="0"/>
    <n v="0"/>
    <n v="0"/>
    <n v="0"/>
    <n v="15"/>
    <n v="93.75"/>
    <n v="16"/>
  </r>
  <r>
    <s v="dominictshepo"/>
    <s v="officialmrdeen"/>
    <m/>
    <m/>
    <m/>
    <m/>
    <m/>
    <m/>
    <m/>
    <m/>
    <s v="No"/>
    <n v="55"/>
    <m/>
    <m/>
    <x v="0"/>
    <d v="2019-08-05T21:57:58.000"/>
    <s v="@SavvyRinu @officialmrdeen Yeah we are Move member #Movember #November #Let'sMove"/>
    <m/>
    <m/>
    <x v="25"/>
    <m/>
    <s v="http://pbs.twimg.com/profile_images/1140851893616500736/BohnhD6K_normal.jpg"/>
    <x v="41"/>
    <s v="https://twitter.com/#!/dominictshepo/status/1158497399356215296"/>
    <m/>
    <m/>
    <s v="1158497399356215296"/>
    <s v="1158490911573192709"/>
    <b v="0"/>
    <n v="44"/>
    <s v="991043283534139392"/>
    <b v="0"/>
    <s v="en"/>
    <m/>
    <s v=""/>
    <b v="0"/>
    <n v="0"/>
    <s v=""/>
    <s v="Twitter Web App"/>
    <b v="0"/>
    <s v="1158490911573192709"/>
    <s v="Tweet"/>
    <n v="0"/>
    <n v="0"/>
    <m/>
    <m/>
    <m/>
    <m/>
    <m/>
    <m/>
    <m/>
    <m/>
    <n v="1"/>
    <s v="18"/>
    <s v="18"/>
    <m/>
    <m/>
    <m/>
    <m/>
    <m/>
    <m/>
    <m/>
    <m/>
    <m/>
  </r>
  <r>
    <s v="castle_neil"/>
    <s v="castle_neil"/>
    <m/>
    <m/>
    <m/>
    <m/>
    <m/>
    <m/>
    <m/>
    <m/>
    <s v="No"/>
    <n v="57"/>
    <m/>
    <m/>
    <x v="2"/>
    <d v="2016-11-07T19:30:21.000"/>
    <s v="#1weekin #movember #poorshow https://t.co/0o5BWHs987 https://t.co/oiQLCkW3P4"/>
    <s v="https://mobro.co/13336481"/>
    <s v="mobro.co"/>
    <x v="26"/>
    <s v="https://pbs.twimg.com/ext_tw_video_thumb/795709985900601344/pu/img/I6_a_X5QPb1fjaYt.jpg"/>
    <s v="https://pbs.twimg.com/ext_tw_video_thumb/795709985900601344/pu/img/I6_a_X5QPb1fjaYt.jpg"/>
    <x v="42"/>
    <s v="https://twitter.com/#!/castle_neil/status/795709997527220225"/>
    <m/>
    <m/>
    <s v="795709997527220225"/>
    <m/>
    <b v="0"/>
    <n v="1"/>
    <s v=""/>
    <b v="0"/>
    <s v="und"/>
    <m/>
    <s v=""/>
    <b v="0"/>
    <n v="1"/>
    <s v=""/>
    <s v="Twitter for iPhone"/>
    <b v="0"/>
    <s v="795709997527220225"/>
    <s v="Retweet"/>
    <n v="0"/>
    <n v="0"/>
    <m/>
    <m/>
    <m/>
    <m/>
    <m/>
    <m/>
    <m/>
    <m/>
    <n v="1"/>
    <s v="34"/>
    <s v="34"/>
    <n v="0"/>
    <n v="0"/>
    <n v="0"/>
    <n v="0"/>
    <n v="0"/>
    <n v="0"/>
    <n v="3"/>
    <n v="100"/>
    <n v="3"/>
  </r>
  <r>
    <s v="diotermaocowb"/>
    <s v="castle_neil"/>
    <m/>
    <m/>
    <m/>
    <m/>
    <m/>
    <m/>
    <m/>
    <m/>
    <s v="No"/>
    <n v="58"/>
    <m/>
    <m/>
    <x v="0"/>
    <d v="2019-08-06T04:25:36.000"/>
    <s v="RT @castle_neil: #1weekin #movember #poorshow https://t.co/0o5BWHs987 https://t.co/oiQLCkW3P4"/>
    <s v="https://mobro.co/13336481"/>
    <s v="mobro.co"/>
    <x v="26"/>
    <s v="https://pbs.twimg.com/ext_tw_video_thumb/795709985900601344/pu/img/I6_a_X5QPb1fjaYt.jpg"/>
    <s v="https://pbs.twimg.com/ext_tw_video_thumb/795709985900601344/pu/img/I6_a_X5QPb1fjaYt.jpg"/>
    <x v="43"/>
    <s v="https://twitter.com/#!/diotermaocowb/status/1158594950327668743"/>
    <m/>
    <m/>
    <s v="1158594950327668743"/>
    <m/>
    <b v="0"/>
    <n v="0"/>
    <s v=""/>
    <b v="0"/>
    <s v="und"/>
    <m/>
    <s v=""/>
    <b v="0"/>
    <n v="1"/>
    <s v="795709997527220225"/>
    <s v="Twitter Web App"/>
    <b v="0"/>
    <s v="795709997527220225"/>
    <s v="Tweet"/>
    <n v="0"/>
    <n v="0"/>
    <m/>
    <m/>
    <m/>
    <m/>
    <m/>
    <m/>
    <m/>
    <m/>
    <n v="1"/>
    <s v="34"/>
    <s v="34"/>
    <n v="0"/>
    <n v="0"/>
    <n v="0"/>
    <n v="0"/>
    <n v="0"/>
    <n v="0"/>
    <n v="5"/>
    <n v="100"/>
    <n v="5"/>
  </r>
  <r>
    <s v="scanoma"/>
    <s v="officialtriumph"/>
    <m/>
    <m/>
    <m/>
    <m/>
    <m/>
    <m/>
    <m/>
    <m/>
    <s v="No"/>
    <n v="59"/>
    <m/>
    <m/>
    <x v="0"/>
    <d v="2019-08-06T13:44:13.000"/>
    <s v="RT @gentlemansride: Let the show begin! _x000a_Ride - Los Angeles, California _x000a_Photo by @livemotofoto _x000a_Sponsored by @officialtriumph _x000a_Supported bâ€¦"/>
    <m/>
    <m/>
    <x v="2"/>
    <m/>
    <s v="http://pbs.twimg.com/profile_images/1127535352061747200/vnukLfkr_normal.jpg"/>
    <x v="44"/>
    <s v="https://twitter.com/#!/scanoma/status/1158735529669607424"/>
    <m/>
    <m/>
    <s v="1158735529669607424"/>
    <m/>
    <b v="0"/>
    <n v="0"/>
    <s v=""/>
    <b v="0"/>
    <s v="en"/>
    <m/>
    <s v=""/>
    <b v="0"/>
    <n v="2"/>
    <s v="1158331612129636353"/>
    <s v="Twitter for iPhone"/>
    <b v="0"/>
    <s v="1158331612129636353"/>
    <s v="Tweet"/>
    <n v="0"/>
    <n v="0"/>
    <m/>
    <m/>
    <m/>
    <m/>
    <m/>
    <m/>
    <m/>
    <m/>
    <n v="1"/>
    <s v="3"/>
    <s v="3"/>
    <m/>
    <m/>
    <m/>
    <m/>
    <m/>
    <m/>
    <m/>
    <m/>
    <m/>
  </r>
  <r>
    <s v="li_travel"/>
    <s v="li_travel"/>
    <m/>
    <m/>
    <m/>
    <m/>
    <m/>
    <m/>
    <m/>
    <m/>
    <s v="No"/>
    <n v="62"/>
    <m/>
    <m/>
    <x v="2"/>
    <d v="2019-08-06T14:30:20.000"/>
    <s v="Mit dem #Motorrad durch #Liechtenstein fahren fÃ¼r einen guten Zweck? _x000a_Am 29. September findet weltweit der #Gentleman'sRide statt - jetzt auch in Liechtenstein. #Movember_x000a_Nun suchen wir noch Fahrer und Fahrerinnen, hier kostenlos registrieren âž¡ https://t.co/DMeQeGiAEo _x000a_#300LI https://t.co/RxIO03woIe"/>
    <s v="https://www.gentlemansride.com/rides/liechtenstein"/>
    <s v="gentlemansride.com"/>
    <x v="27"/>
    <s v="https://pbs.twimg.com/media/EBSyYRuWsAExZkw.jpg"/>
    <s v="https://pbs.twimg.com/media/EBSyYRuWsAExZkw.jpg"/>
    <x v="45"/>
    <s v="https://twitter.com/#!/li_travel/status/1158747136219111424"/>
    <m/>
    <m/>
    <s v="1158747136219111424"/>
    <m/>
    <b v="0"/>
    <n v="1"/>
    <s v=""/>
    <b v="0"/>
    <s v="de"/>
    <m/>
    <s v=""/>
    <b v="0"/>
    <n v="0"/>
    <s v=""/>
    <s v="Facelift Cloud"/>
    <b v="0"/>
    <s v="1158747136219111424"/>
    <s v="Tweet"/>
    <n v="0"/>
    <n v="0"/>
    <m/>
    <m/>
    <m/>
    <m/>
    <m/>
    <m/>
    <m/>
    <m/>
    <n v="1"/>
    <s v="1"/>
    <s v="1"/>
    <n v="0"/>
    <n v="0"/>
    <n v="0"/>
    <n v="0"/>
    <n v="0"/>
    <n v="0"/>
    <n v="36"/>
    <n v="100"/>
    <n v="36"/>
  </r>
  <r>
    <s v="macellooo"/>
    <s v="philips_aktuell"/>
    <m/>
    <m/>
    <m/>
    <m/>
    <m/>
    <m/>
    <m/>
    <m/>
    <s v="No"/>
    <n v="63"/>
    <m/>
    <m/>
    <x v="0"/>
    <d v="2019-08-06T14:49:09.000"/>
    <s v="@Bimon @Philips_aktuell watt is schon #Movember ?"/>
    <m/>
    <m/>
    <x v="13"/>
    <m/>
    <s v="http://pbs.twimg.com/profile_images/3068531910/44a97b48635ff902de6843ec2dbb0962_normal.jpeg"/>
    <x v="46"/>
    <s v="https://twitter.com/#!/macellooo/status/1158751871865147393"/>
    <m/>
    <m/>
    <s v="1158751871865147393"/>
    <s v="1158749526414548992"/>
    <b v="0"/>
    <n v="0"/>
    <s v="29235865"/>
    <b v="0"/>
    <s v="en"/>
    <m/>
    <s v=""/>
    <b v="0"/>
    <n v="0"/>
    <s v=""/>
    <s v="Twitter Web Client"/>
    <b v="0"/>
    <s v="1158749526414548992"/>
    <s v="Tweet"/>
    <n v="0"/>
    <n v="0"/>
    <m/>
    <m/>
    <m/>
    <m/>
    <m/>
    <m/>
    <m/>
    <m/>
    <n v="1"/>
    <s v="17"/>
    <s v="17"/>
    <m/>
    <m/>
    <m/>
    <m/>
    <m/>
    <m/>
    <m/>
    <m/>
    <m/>
  </r>
  <r>
    <s v="ann_dente"/>
    <s v="tomdeecee"/>
    <m/>
    <m/>
    <m/>
    <m/>
    <m/>
    <m/>
    <m/>
    <m/>
    <s v="No"/>
    <n v="65"/>
    <m/>
    <m/>
    <x v="0"/>
    <d v="2019-08-06T15:15:22.000"/>
    <s v="@nienketrienke @TomDeeCee Ik vind Tom nen toffe (check zijn #movember tweets, ik vind jou ook een toffe... match made in heaven! ðŸ˜"/>
    <m/>
    <m/>
    <x v="13"/>
    <m/>
    <s v="http://pbs.twimg.com/profile_images/1146865911288291333/_uihUQPs_normal.jpg"/>
    <x v="47"/>
    <s v="https://twitter.com/#!/ann_dente/status/1158758469870202881"/>
    <m/>
    <m/>
    <s v="1158758469870202881"/>
    <s v="1158758067221213184"/>
    <b v="0"/>
    <n v="1"/>
    <s v="2436019424"/>
    <b v="0"/>
    <s v="nl"/>
    <m/>
    <s v=""/>
    <b v="0"/>
    <n v="0"/>
    <s v=""/>
    <s v="Twitter for iPhone"/>
    <b v="0"/>
    <s v="1158758067221213184"/>
    <s v="Tweet"/>
    <n v="0"/>
    <n v="0"/>
    <m/>
    <m/>
    <m/>
    <m/>
    <m/>
    <m/>
    <m/>
    <m/>
    <n v="1"/>
    <s v="16"/>
    <s v="16"/>
    <m/>
    <m/>
    <m/>
    <m/>
    <m/>
    <m/>
    <m/>
    <m/>
    <m/>
  </r>
  <r>
    <s v="bikram_robotics"/>
    <s v="moustachemiler"/>
    <m/>
    <m/>
    <m/>
    <m/>
    <m/>
    <m/>
    <m/>
    <m/>
    <s v="No"/>
    <n v="67"/>
    <m/>
    <m/>
    <x v="0"/>
    <d v="2019-08-06T16:33:39.000"/>
    <s v="RT @MoustacheMiler: And today we get to brag all we want. ðŸ˜ŽHappy BC Day, everyone! â˜€ï¸ðŸŒŠðŸŒ²â›° _x000a__x000a_#momiler #movember #veryvancouver #explorebc #weâ€¦"/>
    <m/>
    <m/>
    <x v="22"/>
    <m/>
    <s v="http://pbs.twimg.com/profile_images/1064341772623503360/OPI1qulX_normal.jpg"/>
    <x v="48"/>
    <s v="https://twitter.com/#!/bikram_robotics/status/1158778169761026048"/>
    <m/>
    <m/>
    <s v="1158778169761026048"/>
    <m/>
    <b v="0"/>
    <n v="0"/>
    <s v=""/>
    <b v="0"/>
    <s v="en"/>
    <m/>
    <s v=""/>
    <b v="0"/>
    <n v="2"/>
    <s v="1158434489250398210"/>
    <s v="Twitter for Android"/>
    <b v="0"/>
    <s v="1158434489250398210"/>
    <s v="Tweet"/>
    <n v="0"/>
    <n v="0"/>
    <m/>
    <m/>
    <m/>
    <m/>
    <m/>
    <m/>
    <m/>
    <m/>
    <n v="1"/>
    <s v="5"/>
    <s v="5"/>
    <n v="0"/>
    <n v="0"/>
    <n v="0"/>
    <n v="0"/>
    <n v="0"/>
    <n v="0"/>
    <n v="25"/>
    <n v="100"/>
    <n v="25"/>
  </r>
  <r>
    <s v="moustachemiler"/>
    <s v="moustachemiler"/>
    <m/>
    <m/>
    <m/>
    <m/>
    <m/>
    <m/>
    <m/>
    <m/>
    <s v="No"/>
    <n v="68"/>
    <m/>
    <m/>
    <x v="2"/>
    <d v="2019-08-05T17:47:59.000"/>
    <s v="And today we get to brag all we want. ðŸ˜ŽHappy BC Day, everyone! â˜€ï¸ðŸŒŠðŸŒ²â›° _x000a__x000a_#momiler #movember #veryvancouver #explorebc #werunvan #bcday https://t.co/G1jcsyW4Sv"/>
    <m/>
    <m/>
    <x v="28"/>
    <s v="https://pbs.twimg.com/media/EBOWBcWU4AACAbo.jpg"/>
    <s v="https://pbs.twimg.com/media/EBOWBcWU4AACAbo.jpg"/>
    <x v="49"/>
    <s v="https://twitter.com/#!/moustachemiler/status/1158434489250398210"/>
    <m/>
    <m/>
    <s v="1158434489250398210"/>
    <m/>
    <b v="0"/>
    <n v="2"/>
    <s v=""/>
    <b v="0"/>
    <s v="en"/>
    <m/>
    <s v=""/>
    <b v="0"/>
    <n v="1"/>
    <s v=""/>
    <s v="Twitter for iPhone"/>
    <b v="0"/>
    <s v="1158434489250398210"/>
    <s v="Tweet"/>
    <n v="0"/>
    <n v="0"/>
    <m/>
    <m/>
    <m/>
    <m/>
    <m/>
    <m/>
    <m/>
    <m/>
    <n v="1"/>
    <s v="5"/>
    <s v="5"/>
    <n v="0"/>
    <n v="0"/>
    <n v="0"/>
    <n v="0"/>
    <n v="0"/>
    <n v="0"/>
    <n v="24"/>
    <n v="100"/>
    <n v="24"/>
  </r>
  <r>
    <s v="moustachemiler"/>
    <s v="movember"/>
    <m/>
    <m/>
    <m/>
    <m/>
    <m/>
    <m/>
    <m/>
    <m/>
    <s v="No"/>
    <n v="69"/>
    <m/>
    <m/>
    <x v="0"/>
    <d v="2019-08-06T19:43:40.000"/>
    <s v="A step forward in the fight against prostate cancer (via @Movember) #movember  #knowthynuts https://t.co/4tLCeda52d"/>
    <s v="https://ca.movember.com/story/view/id/11870/gene-test-identifies-which-patients-benefit-from-search-and-destroy-medicine"/>
    <s v="movember.com"/>
    <x v="29"/>
    <m/>
    <s v="http://pbs.twimg.com/profile_images/971403618698997760/4ZUKScgT_normal.jpg"/>
    <x v="50"/>
    <s v="https://twitter.com/#!/moustachemiler/status/1158825989893476353"/>
    <m/>
    <m/>
    <s v="1158825989893476353"/>
    <m/>
    <b v="0"/>
    <n v="1"/>
    <s v=""/>
    <b v="0"/>
    <s v="en"/>
    <m/>
    <s v=""/>
    <b v="0"/>
    <n v="0"/>
    <s v=""/>
    <s v="Planable"/>
    <b v="0"/>
    <s v="1158825989893476353"/>
    <s v="Tweet"/>
    <n v="0"/>
    <n v="0"/>
    <m/>
    <m/>
    <m/>
    <m/>
    <m/>
    <m/>
    <m/>
    <m/>
    <n v="1"/>
    <s v="5"/>
    <s v="5"/>
    <n v="0"/>
    <n v="0"/>
    <n v="1"/>
    <n v="7.6923076923076925"/>
    <n v="0"/>
    <n v="0"/>
    <n v="12"/>
    <n v="92.3076923076923"/>
    <n v="13"/>
  </r>
  <r>
    <s v="seanpchajek"/>
    <s v="seanpchajek"/>
    <m/>
    <m/>
    <m/>
    <m/>
    <m/>
    <m/>
    <m/>
    <m/>
    <s v="No"/>
    <n v="70"/>
    <m/>
    <m/>
    <x v="2"/>
    <d v="2012-11-01T14:27:53.000"/>
    <s v="I'll see ya in a month upper lip, can't wait to see everyone's dusters! #movember"/>
    <m/>
    <m/>
    <x v="13"/>
    <m/>
    <s v="http://pbs.twimg.com/profile_images/980928060873760768/SQQJzyfK_normal.jpg"/>
    <x v="51"/>
    <s v="https://twitter.com/#!/seanpchajek/status/264010879249575936"/>
    <m/>
    <m/>
    <s v="264010879249575936"/>
    <m/>
    <b v="0"/>
    <n v="4"/>
    <s v=""/>
    <b v="0"/>
    <s v="en"/>
    <m/>
    <s v=""/>
    <b v="0"/>
    <n v="1"/>
    <s v=""/>
    <s v="Twitter for iPhone"/>
    <b v="0"/>
    <s v="264010879249575936"/>
    <s v="Retweet"/>
    <n v="0"/>
    <n v="0"/>
    <m/>
    <m/>
    <m/>
    <m/>
    <m/>
    <m/>
    <m/>
    <m/>
    <n v="1"/>
    <s v="33"/>
    <s v="33"/>
    <n v="0"/>
    <n v="0"/>
    <n v="0"/>
    <n v="0"/>
    <n v="0"/>
    <n v="0"/>
    <n v="15"/>
    <n v="100"/>
    <n v="15"/>
  </r>
  <r>
    <s v="coidedopdo"/>
    <s v="seanpchajek"/>
    <m/>
    <m/>
    <m/>
    <m/>
    <m/>
    <m/>
    <m/>
    <m/>
    <s v="No"/>
    <n v="71"/>
    <m/>
    <m/>
    <x v="0"/>
    <d v="2019-08-06T20:31:55.000"/>
    <s v="RT @SeanPchajek: I'll see ya in a month upper lip, can't wait to see everyone's dusters! #movember"/>
    <m/>
    <m/>
    <x v="13"/>
    <m/>
    <s v="http://pbs.twimg.com/profile_images/1157745248103227394/Vg7S8v-q_normal.jpg"/>
    <x v="52"/>
    <s v="https://twitter.com/#!/coidedopdo/status/1158838132479074310"/>
    <m/>
    <m/>
    <s v="1158838132479074310"/>
    <m/>
    <b v="0"/>
    <n v="0"/>
    <s v=""/>
    <b v="0"/>
    <s v="en"/>
    <m/>
    <s v=""/>
    <b v="0"/>
    <n v="1"/>
    <s v="264010879249575936"/>
    <s v="Twitter Web App"/>
    <b v="0"/>
    <s v="264010879249575936"/>
    <s v="Tweet"/>
    <n v="0"/>
    <n v="0"/>
    <m/>
    <m/>
    <m/>
    <m/>
    <m/>
    <m/>
    <m/>
    <m/>
    <n v="1"/>
    <s v="33"/>
    <s v="33"/>
    <n v="0"/>
    <n v="0"/>
    <n v="0"/>
    <n v="0"/>
    <n v="0"/>
    <n v="0"/>
    <n v="17"/>
    <n v="100"/>
    <n v="17"/>
  </r>
  <r>
    <s v="nobodylaugh"/>
    <s v="nobodylaugh"/>
    <m/>
    <m/>
    <m/>
    <m/>
    <m/>
    <m/>
    <m/>
    <m/>
    <s v="No"/>
    <n v="72"/>
    <m/>
    <m/>
    <x v="2"/>
    <d v="2019-08-06T22:58:24.000"/>
    <s v="#guncontrol is like #peniscontrol. we should stand tall for both issues._x000a_#movember https://t.co/1O1ENCIHG5"/>
    <s v="https://twitter.com/FairVoteGA/status/1158828320139743236"/>
    <s v="twitter.com"/>
    <x v="30"/>
    <m/>
    <s v="http://pbs.twimg.com/profile_images/1135014411314352128/dMKk3QAq_normal.jpg"/>
    <x v="53"/>
    <s v="https://twitter.com/#!/nobodylaugh/status/1158874997437423618"/>
    <m/>
    <m/>
    <s v="1158874997437423618"/>
    <m/>
    <b v="0"/>
    <n v="0"/>
    <s v=""/>
    <b v="1"/>
    <s v="en"/>
    <m/>
    <s v="1158828320139743236"/>
    <b v="0"/>
    <n v="0"/>
    <s v=""/>
    <s v="Twitter for Android"/>
    <b v="0"/>
    <s v="1158874997437423618"/>
    <s v="Tweet"/>
    <n v="0"/>
    <n v="0"/>
    <s v="-81.834561,42.134397 _x000a_-81.249833,42.134397 _x000a_-81.249833,42.702415 _x000a_-81.834561,42.702415"/>
    <s v="Canada"/>
    <s v="CA"/>
    <s v="West Elgin, Ontario"/>
    <s v="4eab1c58d3cc678e"/>
    <s v="West Elgin"/>
    <s v="city"/>
    <s v="https://api.twitter.com/1.1/geo/id/4eab1c58d3cc678e.json"/>
    <n v="1"/>
    <s v="1"/>
    <s v="1"/>
    <n v="1"/>
    <n v="8.333333333333334"/>
    <n v="1"/>
    <n v="8.333333333333334"/>
    <n v="0"/>
    <n v="0"/>
    <n v="10"/>
    <n v="83.33333333333333"/>
    <n v="12"/>
  </r>
  <r>
    <s v="projecthyraxapp"/>
    <s v="dinfomall"/>
    <m/>
    <m/>
    <m/>
    <m/>
    <m/>
    <m/>
    <m/>
    <m/>
    <s v="No"/>
    <n v="73"/>
    <m/>
    <m/>
    <x v="0"/>
    <d v="2019-08-01T02:07:45.000"/>
    <s v="RT @dinfomall: #supplements #men #diet #shopping #maternity #headphones #indiedev #gamedev #win #vitamins #health #movember #protein #vitam…"/>
    <m/>
    <m/>
    <x v="8"/>
    <m/>
    <s v="http://pbs.twimg.com/profile_images/998222370174218240/T7lghpJV_normal.jpg"/>
    <x v="54"/>
    <s v="https://twitter.com/#!/projecthyraxapp/status/1156748318556512260"/>
    <m/>
    <m/>
    <s v="1156748318556512260"/>
    <m/>
    <b v="0"/>
    <n v="0"/>
    <s v=""/>
    <b v="0"/>
    <s v="en"/>
    <m/>
    <s v=""/>
    <b v="0"/>
    <n v="1"/>
    <s v="1156747627339440128"/>
    <s v="HyraXRun"/>
    <b v="0"/>
    <s v="1156747627339440128"/>
    <s v="Tweet"/>
    <n v="0"/>
    <n v="0"/>
    <m/>
    <m/>
    <m/>
    <m/>
    <m/>
    <m/>
    <m/>
    <m/>
    <n v="3"/>
    <s v="4"/>
    <s v="4"/>
    <n v="1"/>
    <n v="6.25"/>
    <n v="0"/>
    <n v="0"/>
    <n v="0"/>
    <n v="0"/>
    <n v="15"/>
    <n v="93.75"/>
    <n v="16"/>
  </r>
  <r>
    <s v="projecthyraxapp"/>
    <s v="dinfomall"/>
    <m/>
    <m/>
    <m/>
    <m/>
    <m/>
    <m/>
    <m/>
    <m/>
    <s v="No"/>
    <n v="74"/>
    <m/>
    <m/>
    <x v="0"/>
    <d v="2019-08-04T01:08:27.000"/>
    <s v="RT @dinfomall: #supplements #men #diet #shopping #maternity #headphones #indiedev #gamedev #win #vitamins #health #movember #protein #vitamâ€¦"/>
    <m/>
    <m/>
    <x v="8"/>
    <m/>
    <s v="http://pbs.twimg.com/profile_images/998222370174218240/T7lghpJV_normal.jpg"/>
    <x v="55"/>
    <s v="https://twitter.com/#!/projecthyraxapp/status/1157820559641722881"/>
    <m/>
    <m/>
    <s v="1157820559641722881"/>
    <m/>
    <b v="0"/>
    <n v="0"/>
    <s v=""/>
    <b v="0"/>
    <s v="en"/>
    <m/>
    <s v=""/>
    <b v="0"/>
    <n v="3"/>
    <s v="1157819691680841733"/>
    <s v="HyraXRun"/>
    <b v="0"/>
    <s v="1157819691680841733"/>
    <s v="Tweet"/>
    <n v="0"/>
    <n v="0"/>
    <m/>
    <m/>
    <m/>
    <m/>
    <m/>
    <m/>
    <m/>
    <m/>
    <n v="3"/>
    <s v="4"/>
    <s v="4"/>
    <n v="1"/>
    <n v="6.25"/>
    <n v="0"/>
    <n v="0"/>
    <n v="0"/>
    <n v="0"/>
    <n v="15"/>
    <n v="93.75"/>
    <n v="16"/>
  </r>
  <r>
    <s v="projecthyraxapp"/>
    <s v="dinfomall"/>
    <m/>
    <m/>
    <m/>
    <m/>
    <m/>
    <m/>
    <m/>
    <m/>
    <s v="No"/>
    <n v="75"/>
    <m/>
    <m/>
    <x v="0"/>
    <d v="2019-08-07T02:08:20.000"/>
    <s v="RT @dinfomall: #supplements #men #diet #shopping #maternity #headphones #indiedev #gamedev #win #vitamins #health #movember #protein #vitamâ€¦"/>
    <m/>
    <m/>
    <x v="8"/>
    <m/>
    <s v="http://pbs.twimg.com/profile_images/998222370174218240/T7lghpJV_normal.jpg"/>
    <x v="56"/>
    <s v="https://twitter.com/#!/projecthyraxapp/status/1158922793641238528"/>
    <m/>
    <m/>
    <s v="1158922793641238528"/>
    <m/>
    <b v="0"/>
    <n v="0"/>
    <s v=""/>
    <b v="0"/>
    <s v="en"/>
    <m/>
    <s v=""/>
    <b v="0"/>
    <n v="2"/>
    <s v="1158922336889921536"/>
    <s v="HyraXRun"/>
    <b v="0"/>
    <s v="1158922336889921536"/>
    <s v="Tweet"/>
    <n v="0"/>
    <n v="0"/>
    <m/>
    <m/>
    <m/>
    <m/>
    <m/>
    <m/>
    <m/>
    <m/>
    <n v="3"/>
    <s v="4"/>
    <s v="4"/>
    <n v="1"/>
    <n v="6.25"/>
    <n v="0"/>
    <n v="0"/>
    <n v="0"/>
    <n v="0"/>
    <n v="15"/>
    <n v="93.75"/>
    <n v="16"/>
  </r>
  <r>
    <s v="gameandroidnews"/>
    <s v="dinfomall"/>
    <m/>
    <m/>
    <m/>
    <m/>
    <m/>
    <m/>
    <m/>
    <m/>
    <s v="No"/>
    <n v="76"/>
    <m/>
    <m/>
    <x v="0"/>
    <d v="2019-08-01T12:17:39.000"/>
    <s v="RT @dinfomall: #supplements #men #diet #shopping #maternity #headphones #indiedev #gamedev #win #vitamins #health #movember #protein #vitam…"/>
    <m/>
    <m/>
    <x v="8"/>
    <m/>
    <s v="http://pbs.twimg.com/profile_images/771707116272975873/LBmOciH6_normal.jpg"/>
    <x v="57"/>
    <s v="https://twitter.com/#!/gameandroidnews/status/1156901804673777664"/>
    <m/>
    <m/>
    <s v="1156901804673777664"/>
    <m/>
    <b v="0"/>
    <n v="0"/>
    <s v=""/>
    <b v="0"/>
    <s v="en"/>
    <m/>
    <s v=""/>
    <b v="0"/>
    <n v="3"/>
    <s v="1156901156167323650"/>
    <s v="Game Development shares"/>
    <b v="0"/>
    <s v="1156901156167323650"/>
    <s v="Tweet"/>
    <n v="0"/>
    <n v="0"/>
    <m/>
    <m/>
    <m/>
    <m/>
    <m/>
    <m/>
    <m/>
    <m/>
    <n v="3"/>
    <s v="4"/>
    <s v="4"/>
    <n v="1"/>
    <n v="6.25"/>
    <n v="0"/>
    <n v="0"/>
    <n v="0"/>
    <n v="0"/>
    <n v="15"/>
    <n v="93.75"/>
    <n v="16"/>
  </r>
  <r>
    <s v="gameandroidnews"/>
    <s v="dinfomall"/>
    <m/>
    <m/>
    <m/>
    <m/>
    <m/>
    <m/>
    <m/>
    <m/>
    <s v="No"/>
    <n v="77"/>
    <m/>
    <m/>
    <x v="0"/>
    <d v="2019-08-06T07:17:44.000"/>
    <s v="RT @dinfomall: #supplements #men #diet #shopping #maternity #headphones #indiedev #gamedev #win #vitamins #health #movember #protein #vitamâ€¦"/>
    <m/>
    <m/>
    <x v="8"/>
    <m/>
    <s v="http://pbs.twimg.com/profile_images/771707116272975873/LBmOciH6_normal.jpg"/>
    <x v="58"/>
    <s v="https://twitter.com/#!/gameandroidnews/status/1158638268008845312"/>
    <m/>
    <m/>
    <s v="1158638268008845312"/>
    <m/>
    <b v="0"/>
    <n v="0"/>
    <s v=""/>
    <b v="0"/>
    <s v="en"/>
    <m/>
    <s v=""/>
    <b v="0"/>
    <n v="3"/>
    <s v="1158637593942269953"/>
    <s v="Game Development shares"/>
    <b v="0"/>
    <s v="1158637593942269953"/>
    <s v="Tweet"/>
    <n v="0"/>
    <n v="0"/>
    <m/>
    <m/>
    <m/>
    <m/>
    <m/>
    <m/>
    <m/>
    <m/>
    <n v="3"/>
    <s v="4"/>
    <s v="4"/>
    <n v="1"/>
    <n v="6.25"/>
    <n v="0"/>
    <n v="0"/>
    <n v="0"/>
    <n v="0"/>
    <n v="15"/>
    <n v="93.75"/>
    <n v="16"/>
  </r>
  <r>
    <s v="gameandroidnews"/>
    <s v="dinfomall"/>
    <m/>
    <m/>
    <m/>
    <m/>
    <m/>
    <m/>
    <m/>
    <m/>
    <s v="No"/>
    <n v="78"/>
    <m/>
    <m/>
    <x v="0"/>
    <d v="2019-08-07T02:17:35.000"/>
    <s v="RT @dinfomall: #supplements #men #diet #shopping #maternity #headphones #indiedev #gamedev #win #vitamins #health #movember #protein #vitamâ€¦"/>
    <m/>
    <m/>
    <x v="8"/>
    <m/>
    <s v="http://pbs.twimg.com/profile_images/771707116272975873/LBmOciH6_normal.jpg"/>
    <x v="59"/>
    <s v="https://twitter.com/#!/gameandroidnews/status/1158925120305606661"/>
    <m/>
    <m/>
    <s v="1158925120305606661"/>
    <m/>
    <b v="0"/>
    <n v="0"/>
    <s v=""/>
    <b v="0"/>
    <s v="en"/>
    <m/>
    <s v=""/>
    <b v="0"/>
    <n v="3"/>
    <s v="1158924471274737664"/>
    <s v="Game Development shares"/>
    <b v="0"/>
    <s v="1158924471274737664"/>
    <s v="Tweet"/>
    <n v="0"/>
    <n v="0"/>
    <m/>
    <m/>
    <m/>
    <m/>
    <m/>
    <m/>
    <m/>
    <m/>
    <n v="3"/>
    <s v="4"/>
    <s v="4"/>
    <n v="1"/>
    <n v="6.25"/>
    <n v="0"/>
    <n v="0"/>
    <n v="0"/>
    <n v="0"/>
    <n v="15"/>
    <n v="93.75"/>
    <n v="16"/>
  </r>
  <r>
    <s v="merrittrevival"/>
    <s v="gentlemansride"/>
    <m/>
    <m/>
    <m/>
    <m/>
    <m/>
    <m/>
    <m/>
    <m/>
    <s v="No"/>
    <n v="79"/>
    <m/>
    <m/>
    <x v="0"/>
    <d v="2019-08-07T04:26:16.000"/>
    <s v="RT @gentlemansride: We are always proud to have our friends at @revit_urban supporting the spectacle which is The Distinguished Gentlemanâ€™sâ€¦"/>
    <m/>
    <m/>
    <x v="2"/>
    <m/>
    <s v="http://pbs.twimg.com/profile_images/705438561437249537/1jbq-K9f_normal.jpg"/>
    <x v="60"/>
    <s v="https://twitter.com/#!/merrittrevival/status/1158957504950177792"/>
    <m/>
    <m/>
    <s v="1158957504950177792"/>
    <m/>
    <b v="0"/>
    <n v="0"/>
    <s v=""/>
    <b v="0"/>
    <s v="en"/>
    <m/>
    <s v=""/>
    <b v="0"/>
    <n v="2"/>
    <s v="1158905513192697857"/>
    <s v="Twitter for iPad"/>
    <b v="0"/>
    <s v="1158905513192697857"/>
    <s v="Tweet"/>
    <n v="0"/>
    <n v="0"/>
    <m/>
    <m/>
    <m/>
    <m/>
    <m/>
    <m/>
    <m/>
    <m/>
    <n v="1"/>
    <s v="3"/>
    <s v="3"/>
    <n v="3"/>
    <n v="14.285714285714286"/>
    <n v="0"/>
    <n v="0"/>
    <n v="0"/>
    <n v="0"/>
    <n v="18"/>
    <n v="85.71428571428571"/>
    <n v="21"/>
  </r>
  <r>
    <s v="caferacer76"/>
    <s v="officialtriumph"/>
    <m/>
    <m/>
    <m/>
    <m/>
    <m/>
    <m/>
    <m/>
    <m/>
    <s v="No"/>
    <n v="80"/>
    <m/>
    <m/>
    <x v="0"/>
    <d v="2019-08-05T11:13:50.000"/>
    <s v="RT @gentlemansride: Let the show begin! _x000a_Ride - Los Angeles, California _x000a_Photo by @livemotofoto _x000a_Sponsored by @officialtriumph _x000a_Supported bâ€¦"/>
    <m/>
    <m/>
    <x v="2"/>
    <m/>
    <s v="http://pbs.twimg.com/profile_images/1096105020641165312/JC49VNRU_normal.jpg"/>
    <x v="61"/>
    <s v="https://twitter.com/#!/caferacer76/status/1158335296829820929"/>
    <m/>
    <m/>
    <s v="1158335296829820929"/>
    <m/>
    <b v="0"/>
    <n v="0"/>
    <s v=""/>
    <b v="0"/>
    <s v="en"/>
    <m/>
    <s v=""/>
    <b v="0"/>
    <n v="1"/>
    <s v="1158331612129636353"/>
    <s v="Twitter for iPhone"/>
    <b v="0"/>
    <s v="1158331612129636353"/>
    <s v="Tweet"/>
    <n v="0"/>
    <n v="0"/>
    <m/>
    <m/>
    <m/>
    <m/>
    <m/>
    <m/>
    <m/>
    <m/>
    <n v="1"/>
    <s v="3"/>
    <s v="3"/>
    <m/>
    <m/>
    <m/>
    <m/>
    <m/>
    <m/>
    <m/>
    <m/>
    <m/>
  </r>
  <r>
    <s v="caferacer76"/>
    <s v="gentlemansride"/>
    <m/>
    <m/>
    <m/>
    <m/>
    <m/>
    <m/>
    <m/>
    <m/>
    <s v="No"/>
    <n v="83"/>
    <m/>
    <m/>
    <x v="0"/>
    <d v="2019-08-07T05:09:34.000"/>
    <s v="RT @gentlemansride: We are always proud to have our friends at @revit_urban supporting the spectacle which is The Distinguished Gentlemanâ€™sâ€¦"/>
    <m/>
    <m/>
    <x v="2"/>
    <m/>
    <s v="http://pbs.twimg.com/profile_images/1096105020641165312/JC49VNRU_normal.jpg"/>
    <x v="62"/>
    <s v="https://twitter.com/#!/caferacer76/status/1158968403853500416"/>
    <m/>
    <m/>
    <s v="1158968403853500416"/>
    <m/>
    <b v="0"/>
    <n v="0"/>
    <s v=""/>
    <b v="0"/>
    <s v="en"/>
    <m/>
    <s v=""/>
    <b v="0"/>
    <n v="2"/>
    <s v="1158905513192697857"/>
    <s v="Twitter for iPhone"/>
    <b v="0"/>
    <s v="1158905513192697857"/>
    <s v="Tweet"/>
    <n v="0"/>
    <n v="0"/>
    <m/>
    <m/>
    <m/>
    <m/>
    <m/>
    <m/>
    <m/>
    <m/>
    <n v="2"/>
    <s v="3"/>
    <s v="3"/>
    <n v="3"/>
    <n v="14.285714285714286"/>
    <n v="0"/>
    <n v="0"/>
    <n v="0"/>
    <n v="0"/>
    <n v="18"/>
    <n v="85.71428571428571"/>
    <n v="21"/>
  </r>
  <r>
    <s v="ingare_rev"/>
    <s v="dinfomall"/>
    <m/>
    <m/>
    <m/>
    <m/>
    <m/>
    <m/>
    <m/>
    <m/>
    <s v="No"/>
    <n v="84"/>
    <m/>
    <m/>
    <x v="0"/>
    <d v="2019-08-01T00:38:19.000"/>
    <s v="RT @dinfomall: #supplements #men #diet #shopping #maternity #headphones #indiedev #gamedev #win #vitamins #health #movember #protein #vitam…"/>
    <m/>
    <m/>
    <x v="8"/>
    <m/>
    <s v="http://pbs.twimg.com/profile_images/719505024901128197/oSxtT-DM_normal.jpg"/>
    <x v="63"/>
    <s v="https://twitter.com/#!/ingare_rev/status/1156725811896049670"/>
    <m/>
    <m/>
    <s v="1156725811896049670"/>
    <m/>
    <b v="0"/>
    <n v="0"/>
    <s v=""/>
    <b v="0"/>
    <s v="en"/>
    <m/>
    <s v=""/>
    <b v="0"/>
    <n v="2"/>
    <s v="1156724980996030465"/>
    <s v="INGARE"/>
    <b v="0"/>
    <s v="1156724980996030465"/>
    <s v="Tweet"/>
    <n v="0"/>
    <n v="0"/>
    <m/>
    <m/>
    <m/>
    <m/>
    <m/>
    <m/>
    <m/>
    <m/>
    <n v="7"/>
    <s v="4"/>
    <s v="4"/>
    <n v="1"/>
    <n v="6.25"/>
    <n v="0"/>
    <n v="0"/>
    <n v="0"/>
    <n v="0"/>
    <n v="15"/>
    <n v="93.75"/>
    <n v="16"/>
  </r>
  <r>
    <s v="ingare_rev"/>
    <s v="dinfomall"/>
    <m/>
    <m/>
    <m/>
    <m/>
    <m/>
    <m/>
    <m/>
    <m/>
    <s v="No"/>
    <n v="85"/>
    <m/>
    <m/>
    <x v="0"/>
    <d v="2019-08-01T09:38:24.000"/>
    <s v="RT @dinfomall: #supplements #men #diet #shopping #maternity #headphones #indiedev #gamedev #win #vitamins #health #movember #protein #vitam…"/>
    <m/>
    <m/>
    <x v="8"/>
    <m/>
    <s v="http://pbs.twimg.com/profile_images/719505024901128197/oSxtT-DM_normal.jpg"/>
    <x v="64"/>
    <s v="https://twitter.com/#!/ingare_rev/status/1156861730338889729"/>
    <m/>
    <m/>
    <s v="1156861730338889729"/>
    <m/>
    <b v="0"/>
    <n v="0"/>
    <s v=""/>
    <b v="0"/>
    <s v="en"/>
    <m/>
    <s v=""/>
    <b v="0"/>
    <n v="2"/>
    <s v="1156860874788937728"/>
    <s v="INGARE"/>
    <b v="0"/>
    <s v="1156860874788937728"/>
    <s v="Tweet"/>
    <n v="0"/>
    <n v="0"/>
    <m/>
    <m/>
    <m/>
    <m/>
    <m/>
    <m/>
    <m/>
    <m/>
    <n v="7"/>
    <s v="4"/>
    <s v="4"/>
    <n v="1"/>
    <n v="6.25"/>
    <n v="0"/>
    <n v="0"/>
    <n v="0"/>
    <n v="0"/>
    <n v="15"/>
    <n v="93.75"/>
    <n v="16"/>
  </r>
  <r>
    <s v="ingare_rev"/>
    <s v="dinfomall"/>
    <m/>
    <m/>
    <m/>
    <m/>
    <m/>
    <m/>
    <m/>
    <m/>
    <s v="No"/>
    <n v="86"/>
    <m/>
    <m/>
    <x v="0"/>
    <d v="2019-08-01T13:38:40.000"/>
    <s v="RT @dinfomall: #supplements #men #diet #shopping #maternity #headphones #indiedev #gamedev #win #vitamins #health #movember #protein #vitam…"/>
    <m/>
    <m/>
    <x v="8"/>
    <m/>
    <s v="http://pbs.twimg.com/profile_images/719505024901128197/oSxtT-DM_normal.jpg"/>
    <x v="65"/>
    <s v="https://twitter.com/#!/ingare_rev/status/1156922195702177792"/>
    <m/>
    <m/>
    <s v="1156922195702177792"/>
    <m/>
    <b v="0"/>
    <n v="0"/>
    <s v=""/>
    <b v="0"/>
    <s v="en"/>
    <m/>
    <s v=""/>
    <b v="0"/>
    <n v="1"/>
    <s v="1156921278873440258"/>
    <s v="INGARE"/>
    <b v="0"/>
    <s v="1156921278873440258"/>
    <s v="Tweet"/>
    <n v="0"/>
    <n v="0"/>
    <m/>
    <m/>
    <m/>
    <m/>
    <m/>
    <m/>
    <m/>
    <m/>
    <n v="7"/>
    <s v="4"/>
    <s v="4"/>
    <n v="1"/>
    <n v="6.25"/>
    <n v="0"/>
    <n v="0"/>
    <n v="0"/>
    <n v="0"/>
    <n v="15"/>
    <n v="93.75"/>
    <n v="16"/>
  </r>
  <r>
    <s v="ingare_rev"/>
    <s v="dinfomall"/>
    <m/>
    <m/>
    <m/>
    <m/>
    <m/>
    <m/>
    <m/>
    <m/>
    <s v="No"/>
    <n v="87"/>
    <m/>
    <m/>
    <x v="0"/>
    <d v="2019-08-01T20:38:30.000"/>
    <s v="RT @dinfomall: #supplements #men #diet #shopping #maternity #headphones #indiedev #gamedev #win #vitamins #health #movember #protein #vitam…"/>
    <m/>
    <m/>
    <x v="8"/>
    <m/>
    <s v="http://pbs.twimg.com/profile_images/719505024901128197/oSxtT-DM_normal.jpg"/>
    <x v="66"/>
    <s v="https://twitter.com/#!/ingare_rev/status/1157027851369091072"/>
    <m/>
    <m/>
    <s v="1157027851369091072"/>
    <m/>
    <b v="0"/>
    <n v="0"/>
    <s v=""/>
    <b v="0"/>
    <s v="en"/>
    <m/>
    <s v=""/>
    <b v="0"/>
    <n v="1"/>
    <s v="1157026968308781056"/>
    <s v="INGARE"/>
    <b v="0"/>
    <s v="1157026968308781056"/>
    <s v="Tweet"/>
    <n v="0"/>
    <n v="0"/>
    <m/>
    <m/>
    <m/>
    <m/>
    <m/>
    <m/>
    <m/>
    <m/>
    <n v="7"/>
    <s v="4"/>
    <s v="4"/>
    <n v="1"/>
    <n v="6.25"/>
    <n v="0"/>
    <n v="0"/>
    <n v="0"/>
    <n v="0"/>
    <n v="15"/>
    <n v="93.75"/>
    <n v="16"/>
  </r>
  <r>
    <s v="ingare_rev"/>
    <s v="dinfomall"/>
    <m/>
    <m/>
    <m/>
    <m/>
    <m/>
    <m/>
    <m/>
    <m/>
    <s v="No"/>
    <n v="88"/>
    <m/>
    <m/>
    <x v="0"/>
    <d v="2019-08-04T04:38:21.000"/>
    <s v="RT @dinfomall: #supplements #men #diet #shopping #maternity #headphones #indiedev #gamedev #win #vitamins #health #movember #protein #vitamâ€¦"/>
    <m/>
    <m/>
    <x v="8"/>
    <m/>
    <s v="http://pbs.twimg.com/profile_images/719505024901128197/oSxtT-DM_normal.jpg"/>
    <x v="67"/>
    <s v="https://twitter.com/#!/ingare_rev/status/1157873381900992512"/>
    <m/>
    <m/>
    <s v="1157873381900992512"/>
    <m/>
    <b v="0"/>
    <n v="0"/>
    <s v=""/>
    <b v="0"/>
    <s v="en"/>
    <m/>
    <s v=""/>
    <b v="0"/>
    <n v="1"/>
    <s v="1157872540045533184"/>
    <s v="INGARE"/>
    <b v="0"/>
    <s v="1157872540045533184"/>
    <s v="Tweet"/>
    <n v="0"/>
    <n v="0"/>
    <m/>
    <m/>
    <m/>
    <m/>
    <m/>
    <m/>
    <m/>
    <m/>
    <n v="7"/>
    <s v="4"/>
    <s v="4"/>
    <n v="1"/>
    <n v="6.25"/>
    <n v="0"/>
    <n v="0"/>
    <n v="0"/>
    <n v="0"/>
    <n v="15"/>
    <n v="93.75"/>
    <n v="16"/>
  </r>
  <r>
    <s v="ingare_rev"/>
    <s v="dinfomall"/>
    <m/>
    <m/>
    <m/>
    <m/>
    <m/>
    <m/>
    <m/>
    <m/>
    <s v="No"/>
    <n v="89"/>
    <m/>
    <m/>
    <x v="0"/>
    <d v="2019-08-06T11:38:21.000"/>
    <s v="RT @dinfomall: #supplements #men #diet #shopping #maternity #headphones #indiedev #gamedev #win #vitamins #health #movember #protein #vitamâ€¦"/>
    <m/>
    <m/>
    <x v="8"/>
    <m/>
    <s v="http://pbs.twimg.com/profile_images/719505024901128197/oSxtT-DM_normal.jpg"/>
    <x v="68"/>
    <s v="https://twitter.com/#!/ingare_rev/status/1158703855678435328"/>
    <m/>
    <m/>
    <s v="1158703855678435328"/>
    <m/>
    <b v="0"/>
    <n v="0"/>
    <s v=""/>
    <b v="0"/>
    <s v="en"/>
    <m/>
    <s v=""/>
    <b v="0"/>
    <n v="2"/>
    <s v="1158703015903322114"/>
    <s v="INGARE"/>
    <b v="0"/>
    <s v="1158703015903322114"/>
    <s v="Tweet"/>
    <n v="0"/>
    <n v="0"/>
    <m/>
    <m/>
    <m/>
    <m/>
    <m/>
    <m/>
    <m/>
    <m/>
    <n v="7"/>
    <s v="4"/>
    <s v="4"/>
    <n v="1"/>
    <n v="6.25"/>
    <n v="0"/>
    <n v="0"/>
    <n v="0"/>
    <n v="0"/>
    <n v="15"/>
    <n v="93.75"/>
    <n v="16"/>
  </r>
  <r>
    <s v="ingare_rev"/>
    <s v="dinfomall"/>
    <m/>
    <m/>
    <m/>
    <m/>
    <m/>
    <m/>
    <m/>
    <m/>
    <s v="No"/>
    <n v="90"/>
    <m/>
    <m/>
    <x v="0"/>
    <d v="2019-08-07T05:38:26.000"/>
    <s v="RT @dinfomall: #supplements #men #diet #shopping #maternity #headphones #indiedev #gamedev #win #vitamins #health #movember #protein #vitamâ€¦"/>
    <m/>
    <m/>
    <x v="8"/>
    <m/>
    <s v="http://pbs.twimg.com/profile_images/719505024901128197/oSxtT-DM_normal.jpg"/>
    <x v="69"/>
    <s v="https://twitter.com/#!/ingare_rev/status/1158975668132175872"/>
    <m/>
    <m/>
    <s v="1158975668132175872"/>
    <m/>
    <b v="0"/>
    <n v="0"/>
    <s v=""/>
    <b v="0"/>
    <s v="en"/>
    <m/>
    <s v=""/>
    <b v="0"/>
    <n v="2"/>
    <s v="1158974804596318208"/>
    <s v="INGARE"/>
    <b v="0"/>
    <s v="1158974804596318208"/>
    <s v="Tweet"/>
    <n v="0"/>
    <n v="0"/>
    <m/>
    <m/>
    <m/>
    <m/>
    <m/>
    <m/>
    <m/>
    <m/>
    <n v="7"/>
    <s v="4"/>
    <s v="4"/>
    <n v="1"/>
    <n v="6.25"/>
    <n v="0"/>
    <n v="0"/>
    <n v="0"/>
    <n v="0"/>
    <n v="15"/>
    <n v="93.75"/>
    <n v="16"/>
  </r>
  <r>
    <s v="clintcrockett"/>
    <s v="movember"/>
    <m/>
    <m/>
    <m/>
    <m/>
    <m/>
    <m/>
    <m/>
    <m/>
    <s v="No"/>
    <n v="91"/>
    <m/>
    <m/>
    <x v="0"/>
    <d v="2019-08-07T17:38:56.000"/>
    <s v="#Donate to help me raise much-needed funds for #MensHealth this #Movember â€“ for all the dads, brothers, sons and mates in our lives. Stop men dying too young! #Mustache #MoBro #UnitedWeMo #MentalHealth #SuicudePrevention #GrowAmoSaveABro https://t.co/pOuVNbujan via @Movember"/>
    <s v="https://us.movember.com/mospace/1451998?utm_medium=share&amp;utm_source=twitter&amp;utm_campaign=fundraise"/>
    <s v="movember.com"/>
    <x v="31"/>
    <m/>
    <s v="http://pbs.twimg.com/profile_images/1153513302342819840/xho-M_MX_normal.jpg"/>
    <x v="70"/>
    <s v="https://twitter.com/#!/clintcrockett/status/1159156986505814021"/>
    <m/>
    <m/>
    <s v="1159156986505814021"/>
    <m/>
    <b v="0"/>
    <n v="0"/>
    <s v=""/>
    <b v="0"/>
    <s v="en"/>
    <m/>
    <s v=""/>
    <b v="0"/>
    <n v="0"/>
    <s v=""/>
    <s v="Twitter Web App"/>
    <b v="0"/>
    <s v="1159156986505814021"/>
    <s v="Tweet"/>
    <n v="0"/>
    <n v="0"/>
    <m/>
    <m/>
    <m/>
    <m/>
    <m/>
    <m/>
    <m/>
    <m/>
    <n v="1"/>
    <s v="5"/>
    <s v="5"/>
    <n v="0"/>
    <n v="0"/>
    <n v="1"/>
    <n v="2.7027027027027026"/>
    <n v="0"/>
    <n v="0"/>
    <n v="36"/>
    <n v="97.29729729729729"/>
    <n v="37"/>
  </r>
  <r>
    <s v="danleafy94"/>
    <s v="liathrestaurant"/>
    <m/>
    <m/>
    <m/>
    <m/>
    <m/>
    <m/>
    <m/>
    <m/>
    <s v="Yes"/>
    <n v="92"/>
    <m/>
    <m/>
    <x v="0"/>
    <d v="2019-08-07T19:59:48.000"/>
    <s v="Struggled to get in with the Ronnie but @liathrestaurant was a touch ðŸ’¯ðŸ¥‚ðŸ‘ŒðŸ¼ #movember #whathavewedonetotheworld https://t.co/kn0di77PEi"/>
    <s v="https://www.instagram.com/p/B04BjPZnJBM/?igshid=x5xx559x6sq0"/>
    <s v="instagram.com"/>
    <x v="32"/>
    <m/>
    <s v="http://pbs.twimg.com/profile_images/791370988567031808/61xHKoGX_normal.jpg"/>
    <x v="71"/>
    <s v="https://twitter.com/#!/danleafy94/status/1159192437832716288"/>
    <m/>
    <m/>
    <s v="1159192437832716288"/>
    <m/>
    <b v="0"/>
    <n v="10"/>
    <s v=""/>
    <b v="0"/>
    <s v="en"/>
    <m/>
    <s v=""/>
    <b v="0"/>
    <n v="1"/>
    <s v=""/>
    <s v="Instagram"/>
    <b v="0"/>
    <s v="1159192437832716288"/>
    <s v="Tweet"/>
    <n v="0"/>
    <n v="0"/>
    <m/>
    <m/>
    <m/>
    <m/>
    <m/>
    <m/>
    <m/>
    <m/>
    <n v="1"/>
    <s v="32"/>
    <s v="32"/>
    <n v="0"/>
    <n v="0"/>
    <n v="1"/>
    <n v="5.555555555555555"/>
    <n v="0"/>
    <n v="0"/>
    <n v="17"/>
    <n v="94.44444444444444"/>
    <n v="18"/>
  </r>
  <r>
    <s v="liathrestaurant"/>
    <s v="danleafy94"/>
    <m/>
    <m/>
    <m/>
    <m/>
    <m/>
    <m/>
    <m/>
    <m/>
    <s v="Yes"/>
    <n v="93"/>
    <m/>
    <m/>
    <x v="1"/>
    <d v="2019-08-07T20:53:35.000"/>
    <s v="@DanLeafy94 Ronnies get a round of applause in movember @LiathRestaurant thank you for joining us and thank you for supporting #movember #menshealth"/>
    <m/>
    <m/>
    <x v="10"/>
    <m/>
    <s v="http://pbs.twimg.com/profile_images/1145438308765487106/tSBu-14x_normal.jpg"/>
    <x v="72"/>
    <s v="https://twitter.com/#!/liathrestaurant/status/1159205974072102912"/>
    <m/>
    <m/>
    <s v="1159205974072102912"/>
    <s v="1159192437832716288"/>
    <b v="0"/>
    <n v="2"/>
    <s v="1205851802"/>
    <b v="0"/>
    <s v="en"/>
    <m/>
    <s v=""/>
    <b v="0"/>
    <n v="0"/>
    <s v=""/>
    <s v="Twitter for iPhone"/>
    <b v="0"/>
    <s v="1159192437832716288"/>
    <s v="Tweet"/>
    <n v="0"/>
    <n v="0"/>
    <m/>
    <m/>
    <m/>
    <m/>
    <m/>
    <m/>
    <m/>
    <m/>
    <n v="1"/>
    <s v="32"/>
    <s v="32"/>
    <n v="3"/>
    <n v="13.636363636363637"/>
    <n v="0"/>
    <n v="0"/>
    <n v="0"/>
    <n v="0"/>
    <n v="19"/>
    <n v="86.36363636363636"/>
    <n v="22"/>
  </r>
  <r>
    <s v="liathrestaurant"/>
    <s v="danleafy94"/>
    <m/>
    <m/>
    <m/>
    <m/>
    <m/>
    <m/>
    <m/>
    <m/>
    <s v="Yes"/>
    <n v="94"/>
    <m/>
    <m/>
    <x v="0"/>
    <d v="2019-08-07T20:53:57.000"/>
    <s v="RT @DanLeafy94: Struggled to get in with the Ronnie but @liathrestaurant was a touch ðŸ’¯ðŸ¥‚ðŸ‘ŒðŸ¼ #movember #whathavewedonetotheworld https://t.co/â€¦"/>
    <m/>
    <m/>
    <x v="32"/>
    <m/>
    <s v="http://pbs.twimg.com/profile_images/1145438308765487106/tSBu-14x_normal.jpg"/>
    <x v="73"/>
    <s v="https://twitter.com/#!/liathrestaurant/status/1159206063276564480"/>
    <m/>
    <m/>
    <s v="1159206063276564480"/>
    <m/>
    <b v="0"/>
    <n v="0"/>
    <s v=""/>
    <b v="0"/>
    <s v="en"/>
    <m/>
    <s v=""/>
    <b v="0"/>
    <n v="1"/>
    <s v="1159192437832716288"/>
    <s v="Twitter for iPhone"/>
    <b v="0"/>
    <s v="1159192437832716288"/>
    <s v="Tweet"/>
    <n v="0"/>
    <n v="0"/>
    <m/>
    <m/>
    <m/>
    <m/>
    <m/>
    <m/>
    <m/>
    <m/>
    <n v="1"/>
    <s v="32"/>
    <s v="32"/>
    <n v="0"/>
    <n v="0"/>
    <n v="1"/>
    <n v="5"/>
    <n v="0"/>
    <n v="0"/>
    <n v="19"/>
    <n v="95"/>
    <n v="20"/>
  </r>
  <r>
    <s v="indiedev_rt"/>
    <s v="dinfomall"/>
    <m/>
    <m/>
    <m/>
    <m/>
    <m/>
    <m/>
    <m/>
    <m/>
    <s v="No"/>
    <n v="95"/>
    <m/>
    <m/>
    <x v="0"/>
    <d v="2019-08-01T06:17:04.000"/>
    <s v="RT @dinfomall: #supplements #men #diet #shopping #maternity #headphones #indiedev #gamedev #win #vitamins #health #movember #protein #vitam…"/>
    <m/>
    <m/>
    <x v="8"/>
    <m/>
    <s v="http://pbs.twimg.com/profile_images/884496693303033856/TTE88OIE_normal.jpg"/>
    <x v="74"/>
    <s v="https://twitter.com/#!/indiedev_rt/status/1156811064387883008"/>
    <m/>
    <m/>
    <s v="1156811064387883008"/>
    <m/>
    <b v="0"/>
    <n v="0"/>
    <s v=""/>
    <b v="0"/>
    <s v="en"/>
    <m/>
    <s v=""/>
    <b v="0"/>
    <n v="3"/>
    <s v="1156809285780877313"/>
    <s v="Indie Dev Goodness"/>
    <b v="0"/>
    <s v="1156809285780877313"/>
    <s v="Tweet"/>
    <n v="0"/>
    <n v="0"/>
    <m/>
    <m/>
    <m/>
    <m/>
    <m/>
    <m/>
    <m/>
    <m/>
    <n v="7"/>
    <s v="4"/>
    <s v="4"/>
    <n v="1"/>
    <n v="6.25"/>
    <n v="0"/>
    <n v="0"/>
    <n v="0"/>
    <n v="0"/>
    <n v="15"/>
    <n v="93.75"/>
    <n v="16"/>
  </r>
  <r>
    <s v="indiedev_rt"/>
    <s v="dinfomall"/>
    <m/>
    <m/>
    <m/>
    <m/>
    <m/>
    <m/>
    <m/>
    <m/>
    <s v="No"/>
    <n v="96"/>
    <m/>
    <m/>
    <x v="0"/>
    <d v="2019-08-01T12:17:02.000"/>
    <s v="RT @dinfomall: #supplements #men #diet #shopping #maternity #headphones #indiedev #gamedev #win #vitamins #health #movember #protein #vitam…"/>
    <m/>
    <m/>
    <x v="8"/>
    <m/>
    <s v="http://pbs.twimg.com/profile_images/884496693303033856/TTE88OIE_normal.jpg"/>
    <x v="75"/>
    <s v="https://twitter.com/#!/indiedev_rt/status/1156901651166502913"/>
    <m/>
    <m/>
    <s v="1156901651166502913"/>
    <m/>
    <b v="0"/>
    <n v="0"/>
    <s v=""/>
    <b v="0"/>
    <s v="en"/>
    <m/>
    <s v=""/>
    <b v="0"/>
    <n v="3"/>
    <s v="1156901156167323650"/>
    <s v="Indie Dev Goodness"/>
    <b v="0"/>
    <s v="1156901156167323650"/>
    <s v="Tweet"/>
    <n v="0"/>
    <n v="0"/>
    <m/>
    <m/>
    <m/>
    <m/>
    <m/>
    <m/>
    <m/>
    <m/>
    <n v="7"/>
    <s v="4"/>
    <s v="4"/>
    <n v="1"/>
    <n v="6.25"/>
    <n v="0"/>
    <n v="0"/>
    <n v="0"/>
    <n v="0"/>
    <n v="15"/>
    <n v="93.75"/>
    <n v="16"/>
  </r>
  <r>
    <s v="indiedev_rt"/>
    <s v="dinfomall"/>
    <m/>
    <m/>
    <m/>
    <m/>
    <m/>
    <m/>
    <m/>
    <m/>
    <s v="No"/>
    <n v="97"/>
    <m/>
    <m/>
    <x v="0"/>
    <d v="2019-08-04T01:17:16.000"/>
    <s v="RT @dinfomall: #supplements #men #diet #shopping #maternity #headphones #indiedev #gamedev #win #vitamins #health #movember #protein #vitamâ€¦"/>
    <m/>
    <m/>
    <x v="8"/>
    <m/>
    <s v="http://pbs.twimg.com/profile_images/884496693303033856/TTE88OIE_normal.jpg"/>
    <x v="76"/>
    <s v="https://twitter.com/#!/indiedev_rt/status/1157822778671808512"/>
    <m/>
    <m/>
    <s v="1157822778671808512"/>
    <m/>
    <b v="0"/>
    <n v="0"/>
    <s v=""/>
    <b v="0"/>
    <s v="en"/>
    <m/>
    <s v=""/>
    <b v="0"/>
    <n v="2"/>
    <s v="1157822214093320193"/>
    <s v="Indie Dev Goodness"/>
    <b v="0"/>
    <s v="1157822214093320193"/>
    <s v="Tweet"/>
    <n v="0"/>
    <n v="0"/>
    <m/>
    <m/>
    <m/>
    <m/>
    <m/>
    <m/>
    <m/>
    <m/>
    <n v="7"/>
    <s v="4"/>
    <s v="4"/>
    <n v="1"/>
    <n v="6.25"/>
    <n v="0"/>
    <n v="0"/>
    <n v="0"/>
    <n v="0"/>
    <n v="15"/>
    <n v="93.75"/>
    <n v="16"/>
  </r>
  <r>
    <s v="indiedev_rt"/>
    <s v="dinfomall"/>
    <m/>
    <m/>
    <m/>
    <m/>
    <m/>
    <m/>
    <m/>
    <m/>
    <s v="No"/>
    <n v="98"/>
    <m/>
    <m/>
    <x v="0"/>
    <d v="2019-08-05T16:17:11.000"/>
    <s v="RT @dinfomall: #supplements #men #diet #shopping #maternity #headphones #indiedev #gamedev #win #vitamins #health #movember #protein #vitamâ€¦"/>
    <m/>
    <m/>
    <x v="8"/>
    <m/>
    <s v="http://pbs.twimg.com/profile_images/884496693303033856/TTE88OIE_normal.jpg"/>
    <x v="77"/>
    <s v="https://twitter.com/#!/indiedev_rt/status/1158411637398888455"/>
    <m/>
    <m/>
    <s v="1158411637398888455"/>
    <m/>
    <b v="0"/>
    <n v="0"/>
    <s v=""/>
    <b v="0"/>
    <s v="en"/>
    <m/>
    <s v=""/>
    <b v="0"/>
    <n v="1"/>
    <s v="1158411094333042689"/>
    <s v="Indie Dev Goodness"/>
    <b v="0"/>
    <s v="1158411094333042689"/>
    <s v="Tweet"/>
    <n v="0"/>
    <n v="0"/>
    <m/>
    <m/>
    <m/>
    <m/>
    <m/>
    <m/>
    <m/>
    <m/>
    <n v="7"/>
    <s v="4"/>
    <s v="4"/>
    <n v="1"/>
    <n v="6.25"/>
    <n v="0"/>
    <n v="0"/>
    <n v="0"/>
    <n v="0"/>
    <n v="15"/>
    <n v="93.75"/>
    <n v="16"/>
  </r>
  <r>
    <s v="indiedev_rt"/>
    <s v="dinfomall"/>
    <m/>
    <m/>
    <m/>
    <m/>
    <m/>
    <m/>
    <m/>
    <m/>
    <s v="No"/>
    <n v="99"/>
    <m/>
    <m/>
    <x v="0"/>
    <d v="2019-08-06T07:17:13.000"/>
    <s v="RT @dinfomall: #supplements #men #diet #shopping #maternity #headphones #indiedev #gamedev #win #vitamins #health #movember #protein #vitamâ€¦"/>
    <m/>
    <m/>
    <x v="8"/>
    <m/>
    <s v="http://pbs.twimg.com/profile_images/884496693303033856/TTE88OIE_normal.jpg"/>
    <x v="78"/>
    <s v="https://twitter.com/#!/indiedev_rt/status/1158638139503763456"/>
    <m/>
    <m/>
    <s v="1158638139503763456"/>
    <m/>
    <b v="0"/>
    <n v="0"/>
    <s v=""/>
    <b v="0"/>
    <s v="en"/>
    <m/>
    <s v=""/>
    <b v="0"/>
    <n v="3"/>
    <s v="1158637593942269953"/>
    <s v="Indie Dev Goodness"/>
    <b v="0"/>
    <s v="1158637593942269953"/>
    <s v="Tweet"/>
    <n v="0"/>
    <n v="0"/>
    <m/>
    <m/>
    <m/>
    <m/>
    <m/>
    <m/>
    <m/>
    <m/>
    <n v="7"/>
    <s v="4"/>
    <s v="4"/>
    <n v="1"/>
    <n v="6.25"/>
    <n v="0"/>
    <n v="0"/>
    <n v="0"/>
    <n v="0"/>
    <n v="15"/>
    <n v="93.75"/>
    <n v="16"/>
  </r>
  <r>
    <s v="indiedev_rt"/>
    <s v="dinfomall"/>
    <m/>
    <m/>
    <m/>
    <m/>
    <m/>
    <m/>
    <m/>
    <m/>
    <s v="No"/>
    <n v="100"/>
    <m/>
    <m/>
    <x v="0"/>
    <d v="2019-08-07T02:17:21.000"/>
    <s v="RT @dinfomall: #supplements #men #diet #shopping #maternity #headphones #indiedev #gamedev #win #vitamins #health #movember #protein #vitamâ€¦"/>
    <m/>
    <m/>
    <x v="8"/>
    <m/>
    <s v="http://pbs.twimg.com/profile_images/884496693303033856/TTE88OIE_normal.jpg"/>
    <x v="79"/>
    <s v="https://twitter.com/#!/indiedev_rt/status/1158925063430836226"/>
    <m/>
    <m/>
    <s v="1158925063430836226"/>
    <m/>
    <b v="0"/>
    <n v="0"/>
    <s v=""/>
    <b v="0"/>
    <s v="en"/>
    <m/>
    <s v=""/>
    <b v="0"/>
    <n v="3"/>
    <s v="1158924471274737664"/>
    <s v="Indie Dev Goodness"/>
    <b v="0"/>
    <s v="1158924471274737664"/>
    <s v="Tweet"/>
    <n v="0"/>
    <n v="0"/>
    <m/>
    <m/>
    <m/>
    <m/>
    <m/>
    <m/>
    <m/>
    <m/>
    <n v="7"/>
    <s v="4"/>
    <s v="4"/>
    <n v="1"/>
    <n v="6.25"/>
    <n v="0"/>
    <n v="0"/>
    <n v="0"/>
    <n v="0"/>
    <n v="15"/>
    <n v="93.75"/>
    <n v="16"/>
  </r>
  <r>
    <s v="indiedev_rt"/>
    <s v="dinfomall"/>
    <m/>
    <m/>
    <m/>
    <m/>
    <m/>
    <m/>
    <m/>
    <m/>
    <s v="No"/>
    <n v="101"/>
    <m/>
    <m/>
    <x v="0"/>
    <d v="2019-08-07T23:17:03.000"/>
    <s v="RT @dinfomall: #supplements #men #diet #shopping #maternity #headphones #indiedev #gamedev #win #vitamins #health #movember #protein #vitamâ€¦"/>
    <m/>
    <m/>
    <x v="8"/>
    <m/>
    <s v="http://pbs.twimg.com/profile_images/884496693303033856/TTE88OIE_normal.jpg"/>
    <x v="80"/>
    <s v="https://twitter.com/#!/indiedev_rt/status/1159242078536261644"/>
    <m/>
    <m/>
    <s v="1159242078536261644"/>
    <m/>
    <b v="0"/>
    <n v="0"/>
    <s v=""/>
    <b v="0"/>
    <s v="en"/>
    <m/>
    <s v=""/>
    <b v="0"/>
    <n v="4"/>
    <s v="1159240303313903619"/>
    <s v="Indie Dev Goodness"/>
    <b v="0"/>
    <s v="1159240303313903619"/>
    <s v="Tweet"/>
    <n v="0"/>
    <n v="0"/>
    <m/>
    <m/>
    <m/>
    <m/>
    <m/>
    <m/>
    <m/>
    <m/>
    <n v="7"/>
    <s v="4"/>
    <s v="4"/>
    <n v="1"/>
    <n v="6.25"/>
    <n v="0"/>
    <n v="0"/>
    <n v="0"/>
    <n v="0"/>
    <n v="15"/>
    <n v="93.75"/>
    <n v="16"/>
  </r>
  <r>
    <s v="ericgaffen"/>
    <s v="ericgaffen"/>
    <m/>
    <m/>
    <m/>
    <m/>
    <m/>
    <m/>
    <m/>
    <m/>
    <s v="No"/>
    <n v="102"/>
    <m/>
    <m/>
    <x v="2"/>
    <d v="2019-08-07T19:57:43.000"/>
    <s v="This is why i do #Movember - they directly fund studies that yield results! Radical New Treatment https://t.co/xjKlQsNWcM"/>
    <s v="https://us.movember.com/story/view/id/11870/gene-test-identifies-which-patients-benefit-from-search-and-destroy-medicine?utm_campaign=20190729_BIG4_PCTestBreakthrough_SL2"/>
    <s v="movember.com"/>
    <x v="13"/>
    <m/>
    <s v="http://pbs.twimg.com/profile_images/885169320678043648/oPL61db0_normal.jpg"/>
    <x v="81"/>
    <s v="https://twitter.com/#!/ericgaffen/status/1159191913515429888"/>
    <m/>
    <m/>
    <s v="1159191913515429888"/>
    <m/>
    <b v="0"/>
    <n v="0"/>
    <s v=""/>
    <b v="0"/>
    <s v="en"/>
    <m/>
    <s v=""/>
    <b v="0"/>
    <n v="1"/>
    <s v=""/>
    <s v="Twitter Web App"/>
    <b v="0"/>
    <s v="1159191913515429888"/>
    <s v="Tweet"/>
    <n v="0"/>
    <n v="0"/>
    <m/>
    <m/>
    <m/>
    <m/>
    <m/>
    <m/>
    <m/>
    <m/>
    <n v="1"/>
    <s v="31"/>
    <s v="31"/>
    <n v="0"/>
    <n v="0"/>
    <n v="1"/>
    <n v="6.25"/>
    <n v="0"/>
    <n v="0"/>
    <n v="15"/>
    <n v="93.75"/>
    <n v="16"/>
  </r>
  <r>
    <s v="kimburd"/>
    <s v="ericgaffen"/>
    <m/>
    <m/>
    <m/>
    <m/>
    <m/>
    <m/>
    <m/>
    <m/>
    <s v="No"/>
    <n v="103"/>
    <m/>
    <m/>
    <x v="0"/>
    <d v="2019-08-08T01:49:35.000"/>
    <s v="RT @EricGaffen: This is why i do #Movember - they directly fund studies that yield results! Radical New Treatment https://t.co/xjKlQsNWcM"/>
    <s v="https://us.movember.com/story/view/id/11870/gene-test-identifies-which-patients-benefit-from-search-and-destroy-medicine?utm_campaign=20190729_BIG4_PCTestBreakthrough_SL2"/>
    <s v="movember.com"/>
    <x v="13"/>
    <m/>
    <s v="http://pbs.twimg.com/profile_images/1107799142670233600/cyx8tCwx_normal.jpg"/>
    <x v="82"/>
    <s v="https://twitter.com/#!/kimburd/status/1159280462893932544"/>
    <m/>
    <m/>
    <s v="1159280462893932544"/>
    <m/>
    <b v="0"/>
    <n v="0"/>
    <s v=""/>
    <b v="0"/>
    <s v="en"/>
    <m/>
    <s v=""/>
    <b v="0"/>
    <n v="1"/>
    <s v="1159191913515429888"/>
    <s v="Twitter Web App"/>
    <b v="0"/>
    <s v="1159191913515429888"/>
    <s v="Tweet"/>
    <n v="0"/>
    <n v="0"/>
    <m/>
    <m/>
    <m/>
    <m/>
    <m/>
    <m/>
    <m/>
    <m/>
    <n v="1"/>
    <s v="31"/>
    <s v="31"/>
    <n v="0"/>
    <n v="0"/>
    <n v="1"/>
    <n v="5.555555555555555"/>
    <n v="0"/>
    <n v="0"/>
    <n v="17"/>
    <n v="94.44444444444444"/>
    <n v="18"/>
  </r>
  <r>
    <s v="apccc19"/>
    <s v="drmhofman"/>
    <m/>
    <m/>
    <m/>
    <m/>
    <m/>
    <m/>
    <m/>
    <m/>
    <s v="Yes"/>
    <n v="105"/>
    <m/>
    <m/>
    <x v="0"/>
    <d v="2019-08-08T02:40:01.000"/>
    <s v="RT @DrMHofman: @apccc19 Fantastic to see! #Movember have recently supported 3 new prostate cancer research alliances in Australia with &amp;gt;$12â€¦"/>
    <m/>
    <m/>
    <x v="13"/>
    <m/>
    <s v="http://pbs.twimg.com/profile_images/959362466038865920/JoCXd2jL_normal.jpg"/>
    <x v="83"/>
    <s v="https://twitter.com/#!/apccc19/status/1159293156019580928"/>
    <m/>
    <m/>
    <s v="1159293156019580928"/>
    <m/>
    <b v="0"/>
    <n v="0"/>
    <s v=""/>
    <b v="0"/>
    <s v="en"/>
    <m/>
    <s v=""/>
    <b v="0"/>
    <n v="3"/>
    <s v="1154287221211459584"/>
    <s v="Sprout Social"/>
    <b v="0"/>
    <s v="1154287221211459584"/>
    <s v="Tweet"/>
    <n v="0"/>
    <n v="0"/>
    <m/>
    <m/>
    <m/>
    <m/>
    <m/>
    <m/>
    <m/>
    <m/>
    <n v="1"/>
    <s v="10"/>
    <s v="10"/>
    <n v="2"/>
    <n v="9.523809523809524"/>
    <n v="1"/>
    <n v="4.761904761904762"/>
    <n v="0"/>
    <n v="0"/>
    <n v="18"/>
    <n v="85.71428571428571"/>
    <n v="21"/>
  </r>
  <r>
    <s v="thephoenix_exp"/>
    <s v="thephoenix_exp"/>
    <m/>
    <m/>
    <m/>
    <m/>
    <m/>
    <m/>
    <m/>
    <m/>
    <s v="No"/>
    <n v="106"/>
    <m/>
    <m/>
    <x v="2"/>
    <d v="2019-08-08T04:00:44.000"/>
    <s v="Promo for â€Journey to meâ€ a #menshealth #mensmentalhealth #Mentalhealth story. Short film premieres globally 5/9/19 #ruok #movember https://t.co/41ecfRykt8"/>
    <m/>
    <m/>
    <x v="33"/>
    <s v="https://pbs.twimg.com/ext_tw_video_thumb/1159313412628742145/pu/img/hp0sWdh6fkKbcCGo.jpg"/>
    <s v="https://pbs.twimg.com/ext_tw_video_thumb/1159313412628742145/pu/img/hp0sWdh6fkKbcCGo.jpg"/>
    <x v="84"/>
    <s v="https://twitter.com/#!/thephoenix_exp/status/1159313468522037249"/>
    <m/>
    <m/>
    <s v="1159313468522037249"/>
    <m/>
    <b v="0"/>
    <n v="0"/>
    <s v=""/>
    <b v="0"/>
    <s v="en"/>
    <m/>
    <s v=""/>
    <b v="0"/>
    <n v="0"/>
    <s v=""/>
    <s v="Twitter for iPhone"/>
    <b v="0"/>
    <s v="1159313468522037249"/>
    <s v="Tweet"/>
    <n v="0"/>
    <n v="0"/>
    <m/>
    <m/>
    <m/>
    <m/>
    <m/>
    <m/>
    <m/>
    <m/>
    <n v="1"/>
    <s v="1"/>
    <s v="1"/>
    <n v="0"/>
    <n v="0"/>
    <n v="0"/>
    <n v="0"/>
    <n v="0"/>
    <n v="0"/>
    <n v="20"/>
    <n v="100"/>
    <n v="20"/>
  </r>
  <r>
    <s v="saltydogsbot"/>
    <s v="dinfomall"/>
    <m/>
    <m/>
    <m/>
    <m/>
    <m/>
    <m/>
    <m/>
    <m/>
    <s v="No"/>
    <n v="107"/>
    <m/>
    <m/>
    <x v="0"/>
    <d v="2019-08-01T06:10:57.000"/>
    <s v="RT @dinfomall: #supplements #men #diet #shopping #maternity #headphones #indiedev #gamedev #win #vitamins #health #movember #protein #vitam…"/>
    <m/>
    <m/>
    <x v="8"/>
    <m/>
    <s v="http://pbs.twimg.com/profile_images/991527455734120449/HA12m65M_normal.jpg"/>
    <x v="85"/>
    <s v="https://twitter.com/#!/saltydogsbot/status/1156809524302503937"/>
    <m/>
    <m/>
    <s v="1156809524302503937"/>
    <m/>
    <b v="0"/>
    <n v="0"/>
    <s v=""/>
    <b v="0"/>
    <s v="en"/>
    <m/>
    <s v=""/>
    <b v="0"/>
    <n v="3"/>
    <s v="1156809285780877313"/>
    <s v="saltydogsbotretweets"/>
    <b v="0"/>
    <s v="1156809285780877313"/>
    <s v="Tweet"/>
    <n v="0"/>
    <n v="0"/>
    <m/>
    <m/>
    <m/>
    <m/>
    <m/>
    <m/>
    <m/>
    <m/>
    <n v="5"/>
    <s v="4"/>
    <s v="4"/>
    <n v="1"/>
    <n v="6.25"/>
    <n v="0"/>
    <n v="0"/>
    <n v="0"/>
    <n v="0"/>
    <n v="15"/>
    <n v="93.75"/>
    <n v="16"/>
  </r>
  <r>
    <s v="saltydogsbot"/>
    <s v="dinfomall"/>
    <m/>
    <m/>
    <m/>
    <m/>
    <m/>
    <m/>
    <m/>
    <m/>
    <s v="No"/>
    <n v="108"/>
    <m/>
    <m/>
    <x v="0"/>
    <d v="2019-08-01T17:10:52.000"/>
    <s v="RT @dinfomall: #supplements #men #diet #shopping #maternity #headphones #indiedev #gamedev #win #vitamins #health #movember #protein #vitam…"/>
    <m/>
    <m/>
    <x v="8"/>
    <m/>
    <s v="http://pbs.twimg.com/profile_images/991527455734120449/HA12m65M_normal.jpg"/>
    <x v="86"/>
    <s v="https://twitter.com/#!/saltydogsbot/status/1156975596028796929"/>
    <m/>
    <m/>
    <s v="1156975596028796929"/>
    <m/>
    <b v="0"/>
    <n v="0"/>
    <s v=""/>
    <b v="0"/>
    <s v="en"/>
    <m/>
    <s v=""/>
    <b v="0"/>
    <n v="2"/>
    <s v="1156975381808857090"/>
    <s v="saltydogsbotretweets"/>
    <b v="0"/>
    <s v="1156975381808857090"/>
    <s v="Tweet"/>
    <n v="0"/>
    <n v="0"/>
    <m/>
    <m/>
    <m/>
    <m/>
    <m/>
    <m/>
    <m/>
    <m/>
    <n v="5"/>
    <s v="4"/>
    <s v="4"/>
    <n v="1"/>
    <n v="6.25"/>
    <n v="0"/>
    <n v="0"/>
    <n v="0"/>
    <n v="0"/>
    <n v="15"/>
    <n v="93.75"/>
    <n v="16"/>
  </r>
  <r>
    <s v="saltydogsbot"/>
    <s v="dinfomall"/>
    <m/>
    <m/>
    <m/>
    <m/>
    <m/>
    <m/>
    <m/>
    <m/>
    <s v="No"/>
    <n v="109"/>
    <m/>
    <m/>
    <x v="0"/>
    <d v="2019-08-05T00:10:49.000"/>
    <s v="RT @dinfomall: #supplements #men #diet #shopping #maternity #headphones #indiedev #gamedev #win #vitamins #health #movember #protein #vitamâ€¦"/>
    <m/>
    <m/>
    <x v="8"/>
    <m/>
    <s v="http://pbs.twimg.com/profile_images/991527455734120449/HA12m65M_normal.jpg"/>
    <x v="87"/>
    <s v="https://twitter.com/#!/saltydogsbot/status/1158168443310526464"/>
    <m/>
    <m/>
    <s v="1158168443310526464"/>
    <m/>
    <b v="0"/>
    <n v="0"/>
    <s v=""/>
    <b v="0"/>
    <s v="en"/>
    <m/>
    <s v=""/>
    <b v="0"/>
    <n v="2"/>
    <s v="1158168241879035904"/>
    <s v="saltydogsbotretweets"/>
    <b v="0"/>
    <s v="1158168241879035904"/>
    <s v="Tweet"/>
    <n v="0"/>
    <n v="0"/>
    <m/>
    <m/>
    <m/>
    <m/>
    <m/>
    <m/>
    <m/>
    <m/>
    <n v="5"/>
    <s v="4"/>
    <s v="4"/>
    <n v="1"/>
    <n v="6.25"/>
    <n v="0"/>
    <n v="0"/>
    <n v="0"/>
    <n v="0"/>
    <n v="15"/>
    <n v="93.75"/>
    <n v="16"/>
  </r>
  <r>
    <s v="saltydogsbot"/>
    <s v="dinfomall"/>
    <m/>
    <m/>
    <m/>
    <m/>
    <m/>
    <m/>
    <m/>
    <m/>
    <s v="No"/>
    <n v="110"/>
    <m/>
    <m/>
    <x v="0"/>
    <d v="2019-08-07T23:10:43.000"/>
    <s v="RT @dinfomall: #supplements #men #diet #shopping #maternity #headphones #indiedev #gamedev #win #vitamins #health #movember #protein #vitamâ€¦"/>
    <m/>
    <m/>
    <x v="8"/>
    <m/>
    <s v="http://pbs.twimg.com/profile_images/991527455734120449/HA12m65M_normal.jpg"/>
    <x v="88"/>
    <s v="https://twitter.com/#!/saltydogsbot/status/1159240482154786816"/>
    <m/>
    <m/>
    <s v="1159240482154786816"/>
    <m/>
    <b v="0"/>
    <n v="0"/>
    <s v=""/>
    <b v="0"/>
    <s v="en"/>
    <m/>
    <s v=""/>
    <b v="0"/>
    <n v="4"/>
    <s v="1159240303313903619"/>
    <s v="saltydogsbotretweets"/>
    <b v="0"/>
    <s v="1159240303313903619"/>
    <s v="Tweet"/>
    <n v="0"/>
    <n v="0"/>
    <m/>
    <m/>
    <m/>
    <m/>
    <m/>
    <m/>
    <m/>
    <m/>
    <n v="5"/>
    <s v="4"/>
    <s v="4"/>
    <n v="1"/>
    <n v="6.25"/>
    <n v="0"/>
    <n v="0"/>
    <n v="0"/>
    <n v="0"/>
    <n v="15"/>
    <n v="93.75"/>
    <n v="16"/>
  </r>
  <r>
    <s v="saltydogsbot"/>
    <s v="dinfomall"/>
    <m/>
    <m/>
    <m/>
    <m/>
    <m/>
    <m/>
    <m/>
    <m/>
    <s v="No"/>
    <n v="111"/>
    <m/>
    <m/>
    <x v="0"/>
    <d v="2019-08-08T04:10:46.000"/>
    <s v="RT @dinfomall: #supplements #men #diet #shopping #maternity #headphones #indiedev #gamedev #win #vitamins #health #movember #protein #vitamâ€¦"/>
    <m/>
    <m/>
    <x v="8"/>
    <m/>
    <s v="http://pbs.twimg.com/profile_images/991527455734120449/HA12m65M_normal.jpg"/>
    <x v="89"/>
    <s v="https://twitter.com/#!/saltydogsbot/status/1159315994738909185"/>
    <m/>
    <m/>
    <s v="1159315994738909185"/>
    <m/>
    <b v="0"/>
    <n v="0"/>
    <s v=""/>
    <b v="0"/>
    <s v="en"/>
    <m/>
    <s v=""/>
    <b v="0"/>
    <n v="2"/>
    <s v="1159315799930224640"/>
    <s v="saltydogsbotretweets"/>
    <b v="0"/>
    <s v="1159315799930224640"/>
    <s v="Tweet"/>
    <n v="0"/>
    <n v="0"/>
    <m/>
    <m/>
    <m/>
    <m/>
    <m/>
    <m/>
    <m/>
    <m/>
    <n v="5"/>
    <s v="4"/>
    <s v="4"/>
    <n v="1"/>
    <n v="6.25"/>
    <n v="0"/>
    <n v="0"/>
    <n v="0"/>
    <n v="0"/>
    <n v="15"/>
    <n v="93.75"/>
    <n v="16"/>
  </r>
  <r>
    <s v="cjdogtajames"/>
    <s v="dinfomall"/>
    <m/>
    <m/>
    <m/>
    <m/>
    <m/>
    <m/>
    <m/>
    <m/>
    <s v="No"/>
    <n v="112"/>
    <m/>
    <m/>
    <x v="0"/>
    <d v="2019-08-08T04:20:11.000"/>
    <s v="RT @dinfomall: #supplements #men #diet #shopping #maternity #headphones #indiedev #gamedev #win #vitamins #health #movember #protein #vitam…"/>
    <m/>
    <m/>
    <x v="8"/>
    <m/>
    <s v="http://pbs.twimg.com/profile_images/1161997625299783681/WFxPjff-_normal.jpg"/>
    <x v="90"/>
    <s v="https://twitter.com/#!/cjdogtajames/status/1159318362717114369"/>
    <m/>
    <m/>
    <s v="1159318362717114369"/>
    <m/>
    <b v="0"/>
    <n v="0"/>
    <s v=""/>
    <b v="0"/>
    <s v="en"/>
    <m/>
    <s v=""/>
    <b v="0"/>
    <n v="3"/>
    <s v="1159318317871632384"/>
    <s v="Twitter Web App"/>
    <b v="0"/>
    <s v="1159318317871632384"/>
    <s v="Tweet"/>
    <n v="0"/>
    <n v="0"/>
    <m/>
    <m/>
    <m/>
    <m/>
    <m/>
    <m/>
    <m/>
    <m/>
    <n v="1"/>
    <s v="4"/>
    <s v="4"/>
    <n v="1"/>
    <n v="6.25"/>
    <n v="0"/>
    <n v="0"/>
    <n v="0"/>
    <n v="0"/>
    <n v="15"/>
    <n v="93.75"/>
    <n v="16"/>
  </r>
  <r>
    <s v="indiegamesharer"/>
    <s v="dinfomall"/>
    <m/>
    <m/>
    <m/>
    <m/>
    <m/>
    <m/>
    <m/>
    <m/>
    <s v="No"/>
    <n v="113"/>
    <m/>
    <m/>
    <x v="0"/>
    <d v="2019-08-01T15:22:25.000"/>
    <s v="RT @dinfomall: #supplements #men #diet #shopping #maternity #headphones #indiedev #gamedev #win #vitamins #health #movember #protein #vitam…"/>
    <m/>
    <m/>
    <x v="8"/>
    <m/>
    <s v="http://pbs.twimg.com/profile_images/976299399822262272/s0tNT1_U_normal.jpg"/>
    <x v="91"/>
    <s v="https://twitter.com/#!/indiegamesharer/status/1156948305739440128"/>
    <m/>
    <m/>
    <s v="1156948305739440128"/>
    <m/>
    <b v="0"/>
    <n v="0"/>
    <s v=""/>
    <b v="0"/>
    <s v="en"/>
    <m/>
    <s v=""/>
    <b v="0"/>
    <n v="1"/>
    <s v="1156947710467039233"/>
    <s v="IndieDevSharer"/>
    <b v="0"/>
    <s v="1156947710467039233"/>
    <s v="Tweet"/>
    <n v="0"/>
    <n v="0"/>
    <m/>
    <m/>
    <m/>
    <m/>
    <m/>
    <m/>
    <m/>
    <m/>
    <n v="5"/>
    <s v="4"/>
    <s v="4"/>
    <n v="1"/>
    <n v="6.25"/>
    <n v="0"/>
    <n v="0"/>
    <n v="0"/>
    <n v="0"/>
    <n v="15"/>
    <n v="93.75"/>
    <n v="16"/>
  </r>
  <r>
    <s v="indiegamesharer"/>
    <s v="dinfomall"/>
    <m/>
    <m/>
    <m/>
    <m/>
    <m/>
    <m/>
    <m/>
    <m/>
    <s v="No"/>
    <n v="114"/>
    <m/>
    <m/>
    <x v="0"/>
    <d v="2019-08-05T11:22:12.000"/>
    <s v="RT @dinfomall: #supplements #men #diet #shopping #maternity #headphones #indiedev #gamedev #win #vitamins #health #movember #protein #vitamâ€¦"/>
    <m/>
    <m/>
    <x v="8"/>
    <m/>
    <s v="http://pbs.twimg.com/profile_images/976299399822262272/s0tNT1_U_normal.jpg"/>
    <x v="92"/>
    <s v="https://twitter.com/#!/indiegamesharer/status/1158337405071634437"/>
    <m/>
    <m/>
    <s v="1158337405071634437"/>
    <m/>
    <b v="0"/>
    <n v="0"/>
    <s v=""/>
    <b v="0"/>
    <s v="en"/>
    <m/>
    <s v=""/>
    <b v="0"/>
    <n v="2"/>
    <s v="1158336849179480064"/>
    <s v="IndieDevSharer"/>
    <b v="0"/>
    <s v="1158336849179480064"/>
    <s v="Tweet"/>
    <n v="0"/>
    <n v="0"/>
    <m/>
    <m/>
    <m/>
    <m/>
    <m/>
    <m/>
    <m/>
    <m/>
    <n v="5"/>
    <s v="4"/>
    <s v="4"/>
    <n v="1"/>
    <n v="6.25"/>
    <n v="0"/>
    <n v="0"/>
    <n v="0"/>
    <n v="0"/>
    <n v="15"/>
    <n v="93.75"/>
    <n v="16"/>
  </r>
  <r>
    <s v="indiegamesharer"/>
    <s v="dinfomall"/>
    <m/>
    <m/>
    <m/>
    <m/>
    <m/>
    <m/>
    <m/>
    <m/>
    <s v="No"/>
    <n v="115"/>
    <m/>
    <m/>
    <x v="0"/>
    <d v="2019-08-05T19:22:31.000"/>
    <s v="RT @dinfomall: #supplements #men #diet #shopping #maternity #headphones #indiedev #gamedev #win #vitamins #health #movember #protein #vitamâ€¦"/>
    <m/>
    <m/>
    <x v="8"/>
    <m/>
    <s v="http://pbs.twimg.com/profile_images/976299399822262272/s0tNT1_U_normal.jpg"/>
    <x v="93"/>
    <s v="https://twitter.com/#!/indiegamesharer/status/1158458279653249026"/>
    <m/>
    <m/>
    <s v="1158458279653249026"/>
    <m/>
    <b v="0"/>
    <n v="0"/>
    <s v=""/>
    <b v="0"/>
    <s v="en"/>
    <m/>
    <s v=""/>
    <b v="0"/>
    <n v="4"/>
    <s v="1158458021187661824"/>
    <s v="IndieDevSharer"/>
    <b v="0"/>
    <s v="1158458021187661824"/>
    <s v="Tweet"/>
    <n v="0"/>
    <n v="0"/>
    <m/>
    <m/>
    <m/>
    <m/>
    <m/>
    <m/>
    <m/>
    <m/>
    <n v="5"/>
    <s v="4"/>
    <s v="4"/>
    <n v="1"/>
    <n v="6.25"/>
    <n v="0"/>
    <n v="0"/>
    <n v="0"/>
    <n v="0"/>
    <n v="15"/>
    <n v="93.75"/>
    <n v="16"/>
  </r>
  <r>
    <s v="indiegamesharer"/>
    <s v="dinfomall"/>
    <m/>
    <m/>
    <m/>
    <m/>
    <m/>
    <m/>
    <m/>
    <m/>
    <s v="No"/>
    <n v="116"/>
    <m/>
    <m/>
    <x v="0"/>
    <d v="2019-08-06T10:22:15.000"/>
    <s v="RT @dinfomall: #supplements #men #diet #shopping #maternity #headphones #indiedev #gamedev #win #vitamins #health #movember #protein #vitamâ€¦"/>
    <m/>
    <m/>
    <x v="8"/>
    <m/>
    <s v="http://pbs.twimg.com/profile_images/976299399822262272/s0tNT1_U_normal.jpg"/>
    <x v="94"/>
    <s v="https://twitter.com/#!/indiegamesharer/status/1158684703618207744"/>
    <m/>
    <m/>
    <s v="1158684703618207744"/>
    <m/>
    <b v="0"/>
    <n v="0"/>
    <s v=""/>
    <b v="0"/>
    <s v="en"/>
    <m/>
    <s v=""/>
    <b v="0"/>
    <n v="3"/>
    <s v="1158684145490567169"/>
    <s v="IndieDevSharer"/>
    <b v="0"/>
    <s v="1158684145490567169"/>
    <s v="Tweet"/>
    <n v="0"/>
    <n v="0"/>
    <m/>
    <m/>
    <m/>
    <m/>
    <m/>
    <m/>
    <m/>
    <m/>
    <n v="5"/>
    <s v="4"/>
    <s v="4"/>
    <n v="1"/>
    <n v="6.25"/>
    <n v="0"/>
    <n v="0"/>
    <n v="0"/>
    <n v="0"/>
    <n v="15"/>
    <n v="93.75"/>
    <n v="16"/>
  </r>
  <r>
    <s v="indiegamesharer"/>
    <s v="dinfomall"/>
    <m/>
    <m/>
    <m/>
    <m/>
    <m/>
    <m/>
    <m/>
    <m/>
    <s v="No"/>
    <n v="117"/>
    <m/>
    <m/>
    <x v="0"/>
    <d v="2019-08-08T04:22:25.000"/>
    <s v="RT @dinfomall: #supplements #men #diet #shopping #maternity #headphones #indiedev #gamedev #win #vitamins #health #movember #protein #vitamâ€¦"/>
    <m/>
    <m/>
    <x v="8"/>
    <m/>
    <s v="http://pbs.twimg.com/profile_images/976299399822262272/s0tNT1_U_normal.jpg"/>
    <x v="95"/>
    <s v="https://twitter.com/#!/indiegamesharer/status/1159318925097820160"/>
    <m/>
    <m/>
    <s v="1159318925097820160"/>
    <m/>
    <b v="0"/>
    <n v="0"/>
    <s v=""/>
    <b v="0"/>
    <s v="en"/>
    <m/>
    <s v=""/>
    <b v="0"/>
    <n v="3"/>
    <s v="1159318317871632384"/>
    <s v="IndieDevSharer"/>
    <b v="0"/>
    <s v="1159318317871632384"/>
    <s v="Tweet"/>
    <n v="0"/>
    <n v="0"/>
    <m/>
    <m/>
    <m/>
    <m/>
    <m/>
    <m/>
    <m/>
    <m/>
    <n v="5"/>
    <s v="4"/>
    <s v="4"/>
    <n v="1"/>
    <n v="6.25"/>
    <n v="0"/>
    <n v="0"/>
    <n v="0"/>
    <n v="0"/>
    <n v="15"/>
    <n v="93.75"/>
    <n v="16"/>
  </r>
  <r>
    <s v="felixeroles"/>
    <s v="felixeroles"/>
    <m/>
    <m/>
    <m/>
    <m/>
    <m/>
    <m/>
    <m/>
    <m/>
    <s v="No"/>
    <n v="118"/>
    <m/>
    <m/>
    <x v="2"/>
    <d v="2019-08-08T07:33:32.000"/>
    <s v="#Movember: Reivindicación de la salud masculina https://t.co/BjSthSMnlg #activismo"/>
    <s v="http://personasqueaprenden.net/2016/08/movember-reivindicacion-la-salud-masculina/?utm_source=ReviveOldPost&amp;utm_medium=social&amp;utm_campaign=ReviveOldPost"/>
    <s v="personasqueaprenden.net"/>
    <x v="34"/>
    <m/>
    <s v="http://pbs.twimg.com/profile_images/818173754673086469/fFY6udrh_normal.jpg"/>
    <x v="96"/>
    <s v="https://twitter.com/#!/felixeroles/status/1159367020485500929"/>
    <m/>
    <m/>
    <s v="1159367020485500929"/>
    <m/>
    <b v="0"/>
    <n v="0"/>
    <s v=""/>
    <b v="0"/>
    <s v="es"/>
    <m/>
    <s v=""/>
    <b v="0"/>
    <n v="0"/>
    <s v=""/>
    <s v="PqA"/>
    <b v="0"/>
    <s v="1159367020485500929"/>
    <s v="Tweet"/>
    <n v="0"/>
    <n v="0"/>
    <m/>
    <m/>
    <m/>
    <m/>
    <m/>
    <m/>
    <m/>
    <m/>
    <n v="1"/>
    <s v="1"/>
    <s v="1"/>
    <n v="0"/>
    <n v="0"/>
    <n v="0"/>
    <n v="0"/>
    <n v="0"/>
    <n v="0"/>
    <n v="7"/>
    <n v="100"/>
    <n v="7"/>
  </r>
  <r>
    <s v="healthqurator"/>
    <s v="dinfomall"/>
    <m/>
    <m/>
    <m/>
    <m/>
    <m/>
    <m/>
    <m/>
    <m/>
    <s v="No"/>
    <n v="119"/>
    <m/>
    <m/>
    <x v="0"/>
    <d v="2019-08-08T07:40:37.000"/>
    <s v="RT @dinfomall: #supplements #men #diet #shopping #maternity #headphones #indiedev #gamedev #win #vitamins #health #movember #protein #vitam…"/>
    <m/>
    <m/>
    <x v="8"/>
    <m/>
    <s v="http://pbs.twimg.com/profile_images/975459642527698944/vJFrT4Ho_normal.jpg"/>
    <x v="97"/>
    <s v="https://twitter.com/#!/healthqurator/status/1159368803488292864"/>
    <m/>
    <m/>
    <s v="1159368803488292864"/>
    <m/>
    <b v="0"/>
    <n v="0"/>
    <s v=""/>
    <b v="0"/>
    <s v="en"/>
    <m/>
    <s v=""/>
    <b v="0"/>
    <n v="2"/>
    <s v="1159368647883788289"/>
    <s v="Bot Libre!"/>
    <b v="0"/>
    <s v="1159368647883788289"/>
    <s v="Tweet"/>
    <n v="0"/>
    <n v="0"/>
    <m/>
    <m/>
    <m/>
    <m/>
    <m/>
    <m/>
    <m/>
    <m/>
    <n v="1"/>
    <s v="4"/>
    <s v="4"/>
    <n v="1"/>
    <n v="6.25"/>
    <n v="0"/>
    <n v="0"/>
    <n v="0"/>
    <n v="0"/>
    <n v="15"/>
    <n v="93.75"/>
    <n v="16"/>
  </r>
  <r>
    <s v="wicaksono_as"/>
    <s v="gentlemansride"/>
    <m/>
    <m/>
    <m/>
    <m/>
    <m/>
    <m/>
    <m/>
    <m/>
    <s v="No"/>
    <n v="120"/>
    <m/>
    <m/>
    <x v="0"/>
    <d v="2019-08-08T10:24:50.000"/>
    <s v="RT @gentlemansride: Off road classics built to keep the weight down and slide sideways. There is no sliding at DGR. _x000a_#tracker #gentlemansri…"/>
    <m/>
    <m/>
    <x v="35"/>
    <m/>
    <s v="http://pbs.twimg.com/profile_images/1152032412294975488/0HZ5nrAQ_normal.jpg"/>
    <x v="98"/>
    <s v="https://twitter.com/#!/wicaksono_as/status/1159410131488010241"/>
    <m/>
    <m/>
    <s v="1159410131488010241"/>
    <m/>
    <b v="0"/>
    <n v="0"/>
    <s v=""/>
    <b v="0"/>
    <s v="en"/>
    <m/>
    <s v=""/>
    <b v="0"/>
    <n v="1"/>
    <s v="1159086645330751490"/>
    <s v="Twitter Web App"/>
    <b v="0"/>
    <s v="1159086645330751490"/>
    <s v="Tweet"/>
    <n v="0"/>
    <n v="0"/>
    <m/>
    <m/>
    <m/>
    <m/>
    <m/>
    <m/>
    <m/>
    <m/>
    <n v="1"/>
    <s v="3"/>
    <s v="3"/>
    <n v="0"/>
    <n v="0"/>
    <n v="0"/>
    <n v="0"/>
    <n v="0"/>
    <n v="0"/>
    <n v="22"/>
    <n v="100"/>
    <n v="22"/>
  </r>
  <r>
    <s v="jarheadmarine1"/>
    <s v="jarheadmarine1"/>
    <m/>
    <m/>
    <m/>
    <m/>
    <m/>
    <m/>
    <m/>
    <m/>
    <s v="No"/>
    <n v="121"/>
    <m/>
    <m/>
    <x v="2"/>
    <d v="2019-08-08T12:53:45.000"/>
    <s v="JARHEAD PILL_x000a__x000a_PSA. In terms of time. #Movember and #Beardcember are just around the corner. Don’t get caught looking scraggly._x000a__x000a_Get Some"/>
    <m/>
    <m/>
    <x v="36"/>
    <m/>
    <s v="http://pbs.twimg.com/profile_images/1156949477690892288/YfgviGeJ_normal.jpg"/>
    <x v="99"/>
    <s v="https://twitter.com/#!/jarheadmarine1/status/1159447605581144065"/>
    <m/>
    <m/>
    <s v="1159447605581144065"/>
    <m/>
    <b v="0"/>
    <n v="0"/>
    <s v=""/>
    <b v="0"/>
    <s v="en"/>
    <m/>
    <s v=""/>
    <b v="0"/>
    <n v="0"/>
    <s v=""/>
    <s v="Twitter for iPhone"/>
    <b v="0"/>
    <s v="1159447605581144065"/>
    <s v="Tweet"/>
    <n v="0"/>
    <n v="0"/>
    <m/>
    <m/>
    <m/>
    <m/>
    <m/>
    <m/>
    <m/>
    <m/>
    <n v="1"/>
    <s v="1"/>
    <s v="1"/>
    <n v="0"/>
    <n v="0"/>
    <n v="0"/>
    <n v="0"/>
    <n v="0"/>
    <n v="0"/>
    <n v="23"/>
    <n v="100"/>
    <n v="23"/>
  </r>
  <r>
    <s v="offycrawl"/>
    <s v="jodyvandenburg"/>
    <m/>
    <m/>
    <m/>
    <m/>
    <m/>
    <m/>
    <m/>
    <m/>
    <s v="No"/>
    <n v="122"/>
    <m/>
    <m/>
    <x v="0"/>
    <d v="2019-08-08T13:02:01.000"/>
    <s v="RT @jodyvandenburg: My brother Sacha died last week aged 34, he would have been 35 on 11th August. Please donate to help me raise much-need…"/>
    <m/>
    <m/>
    <x v="2"/>
    <m/>
    <s v="http://pbs.twimg.com/profile_images/1018460313971290113/1AHFC85Q_normal.jpg"/>
    <x v="100"/>
    <s v="https://twitter.com/#!/offycrawl/status/1159449684936712192"/>
    <m/>
    <m/>
    <s v="1159449684936712192"/>
    <m/>
    <b v="0"/>
    <n v="0"/>
    <s v=""/>
    <b v="0"/>
    <s v="en"/>
    <m/>
    <s v=""/>
    <b v="0"/>
    <n v="1"/>
    <s v="1159368969469550592"/>
    <s v="Twitter for Android"/>
    <b v="0"/>
    <s v="1159368969469550592"/>
    <s v="Tweet"/>
    <n v="0"/>
    <n v="0"/>
    <m/>
    <m/>
    <m/>
    <m/>
    <m/>
    <m/>
    <m/>
    <m/>
    <n v="1"/>
    <s v="6"/>
    <s v="6"/>
    <n v="0"/>
    <n v="0"/>
    <n v="1"/>
    <n v="3.8461538461538463"/>
    <n v="0"/>
    <n v="0"/>
    <n v="25"/>
    <n v="96.15384615384616"/>
    <n v="26"/>
  </r>
  <r>
    <s v="talkingpulp"/>
    <s v="wordpressdotcom"/>
    <m/>
    <m/>
    <m/>
    <m/>
    <m/>
    <m/>
    <m/>
    <m/>
    <s v="No"/>
    <n v="123"/>
    <m/>
    <m/>
    <x v="0"/>
    <d v="2019-08-08T13:02:41.000"/>
    <s v="Retro Relpase: Hey There, Mr. Movember https://t.co/H7YArAEw4T via @wordpressdotcom #movember #noshave #november #manliness #manup #weirdos #joiners #selfhelp #commentary #culture"/>
    <s v="https://talkingpulp.com/2019/08/08/retro-relpase-hey-there-mr-movember/"/>
    <s v="talkingpulp.com"/>
    <x v="37"/>
    <m/>
    <s v="http://pbs.twimg.com/profile_images/1013430995452821504/Ur6XzqBC_normal.jpg"/>
    <x v="101"/>
    <s v="https://twitter.com/#!/talkingpulp/status/1159449853946146816"/>
    <m/>
    <m/>
    <s v="1159449853946146816"/>
    <m/>
    <b v="0"/>
    <n v="1"/>
    <s v=""/>
    <b v="0"/>
    <s v="en"/>
    <m/>
    <s v=""/>
    <b v="0"/>
    <n v="0"/>
    <s v=""/>
    <s v="Twitter for Android"/>
    <b v="0"/>
    <s v="1159449853946146816"/>
    <s v="Tweet"/>
    <n v="0"/>
    <n v="0"/>
    <m/>
    <m/>
    <m/>
    <m/>
    <m/>
    <m/>
    <m/>
    <m/>
    <n v="1"/>
    <s v="30"/>
    <s v="30"/>
    <n v="0"/>
    <n v="0"/>
    <n v="0"/>
    <n v="0"/>
    <n v="0"/>
    <n v="0"/>
    <n v="18"/>
    <n v="100"/>
    <n v="18"/>
  </r>
  <r>
    <s v="sv_lawfirm"/>
    <s v="cuttenfields"/>
    <m/>
    <m/>
    <m/>
    <m/>
    <m/>
    <m/>
    <m/>
    <m/>
    <s v="No"/>
    <n v="124"/>
    <m/>
    <m/>
    <x v="0"/>
    <d v="2019-08-08T15:36:00.000"/>
    <s v="On August 12, we're hitting the links at @CuttenFields in support of #Movember and #menshealth awareness! ⛳️_x000a_More info ⤵️  https://t.co/NXPJuuWRdE"/>
    <s v="https://ca.movember.com/en/events/view/id/OXYl"/>
    <s v="movember.com"/>
    <x v="10"/>
    <m/>
    <s v="http://pbs.twimg.com/profile_images/959045226303074306/xlThbooM_normal.jpg"/>
    <x v="102"/>
    <s v="https://twitter.com/#!/sv_lawfirm/status/1159488439655567361"/>
    <m/>
    <m/>
    <s v="1159488439655567361"/>
    <m/>
    <b v="0"/>
    <n v="0"/>
    <s v=""/>
    <b v="0"/>
    <s v="en"/>
    <m/>
    <s v=""/>
    <b v="0"/>
    <n v="0"/>
    <s v=""/>
    <s v="Sprout Social"/>
    <b v="0"/>
    <s v="1159488439655567361"/>
    <s v="Tweet"/>
    <n v="0"/>
    <n v="0"/>
    <m/>
    <m/>
    <m/>
    <m/>
    <m/>
    <m/>
    <m/>
    <m/>
    <n v="1"/>
    <s v="29"/>
    <s v="29"/>
    <n v="1"/>
    <n v="5.555555555555555"/>
    <n v="0"/>
    <n v="0"/>
    <n v="0"/>
    <n v="0"/>
    <n v="17"/>
    <n v="94.44444444444444"/>
    <n v="18"/>
  </r>
  <r>
    <s v="sim_racing"/>
    <s v="sascha_p"/>
    <m/>
    <m/>
    <m/>
    <m/>
    <m/>
    <m/>
    <m/>
    <m/>
    <s v="No"/>
    <n v="125"/>
    <m/>
    <m/>
    <x v="1"/>
    <d v="2019-08-08T19:09:14.000"/>
    <s v="@sascha_p Perfect car for #Movember"/>
    <m/>
    <m/>
    <x v="13"/>
    <m/>
    <s v="http://pbs.twimg.com/profile_images/1033451437873917953/l2i7RIG7_normal.jpg"/>
    <x v="103"/>
    <s v="https://twitter.com/#!/sim_racing/status/1159542099831906304"/>
    <m/>
    <m/>
    <s v="1159542099831906304"/>
    <s v="1159509000356081665"/>
    <b v="0"/>
    <n v="1"/>
    <s v="14525652"/>
    <b v="0"/>
    <s v="en"/>
    <m/>
    <s v=""/>
    <b v="0"/>
    <n v="0"/>
    <s v=""/>
    <s v="Twitter for Android"/>
    <b v="0"/>
    <s v="1159509000356081665"/>
    <s v="Tweet"/>
    <n v="0"/>
    <n v="0"/>
    <m/>
    <m/>
    <m/>
    <m/>
    <m/>
    <m/>
    <m/>
    <m/>
    <n v="1"/>
    <s v="28"/>
    <s v="28"/>
    <n v="1"/>
    <n v="20"/>
    <n v="0"/>
    <n v="0"/>
    <n v="0"/>
    <n v="0"/>
    <n v="4"/>
    <n v="80"/>
    <n v="5"/>
  </r>
  <r>
    <s v="projectx_ios"/>
    <s v="dinfomall"/>
    <m/>
    <m/>
    <m/>
    <m/>
    <m/>
    <m/>
    <m/>
    <m/>
    <s v="No"/>
    <n v="126"/>
    <m/>
    <m/>
    <x v="0"/>
    <d v="2019-08-03T18:26:54.000"/>
    <s v="RT @dinfomall: #supplements #men #diet #shopping #maternity #headphones #indiedev #gamedev #win #vitamins #health #movember #protein #vitamâ€¦"/>
    <m/>
    <m/>
    <x v="8"/>
    <m/>
    <s v="http://pbs.twimg.com/profile_images/998210998208053250/y2AURhUX_normal.jpg"/>
    <x v="104"/>
    <s v="https://twitter.com/#!/projectx_ios/status/1157719506103492609"/>
    <m/>
    <m/>
    <s v="1157719506103492609"/>
    <m/>
    <b v="0"/>
    <n v="0"/>
    <s v=""/>
    <b v="0"/>
    <s v="en"/>
    <m/>
    <s v=""/>
    <b v="0"/>
    <n v="3"/>
    <s v="1157719031518027777"/>
    <s v="JackyiOS"/>
    <b v="0"/>
    <s v="1157719031518027777"/>
    <s v="Tweet"/>
    <n v="0"/>
    <n v="0"/>
    <m/>
    <m/>
    <m/>
    <m/>
    <m/>
    <m/>
    <m/>
    <m/>
    <n v="7"/>
    <s v="4"/>
    <s v="4"/>
    <n v="1"/>
    <n v="6.25"/>
    <n v="0"/>
    <n v="0"/>
    <n v="0"/>
    <n v="0"/>
    <n v="15"/>
    <n v="93.75"/>
    <n v="16"/>
  </r>
  <r>
    <s v="projectx_ios"/>
    <s v="dinfomall"/>
    <m/>
    <m/>
    <m/>
    <m/>
    <m/>
    <m/>
    <m/>
    <m/>
    <s v="No"/>
    <n v="127"/>
    <m/>
    <m/>
    <x v="0"/>
    <d v="2019-08-04T05:27:44.000"/>
    <s v="RT @dinfomall: #supplements #men #diet #shopping #maternity #headphones #indiedev #gamedev #win #vitamins #health #movember #protein #vitamâ€¦"/>
    <m/>
    <m/>
    <x v="8"/>
    <m/>
    <s v="http://pbs.twimg.com/profile_images/998210998208053250/y2AURhUX_normal.jpg"/>
    <x v="105"/>
    <s v="https://twitter.com/#!/projectx_ios/status/1157885811326631936"/>
    <m/>
    <m/>
    <s v="1157885811326631936"/>
    <m/>
    <b v="0"/>
    <n v="0"/>
    <s v=""/>
    <b v="0"/>
    <s v="en"/>
    <m/>
    <s v=""/>
    <b v="0"/>
    <n v="1"/>
    <s v="1157885124547153922"/>
    <s v="JackyiOS"/>
    <b v="0"/>
    <s v="1157885124547153922"/>
    <s v="Tweet"/>
    <n v="0"/>
    <n v="0"/>
    <m/>
    <m/>
    <m/>
    <m/>
    <m/>
    <m/>
    <m/>
    <m/>
    <n v="7"/>
    <s v="4"/>
    <s v="4"/>
    <n v="1"/>
    <n v="6.25"/>
    <n v="0"/>
    <n v="0"/>
    <n v="0"/>
    <n v="0"/>
    <n v="15"/>
    <n v="93.75"/>
    <n v="16"/>
  </r>
  <r>
    <s v="projectx_ios"/>
    <s v="dinfomall"/>
    <m/>
    <m/>
    <m/>
    <m/>
    <m/>
    <m/>
    <m/>
    <m/>
    <s v="No"/>
    <n v="128"/>
    <m/>
    <m/>
    <x v="0"/>
    <d v="2019-08-05T19:25:45.000"/>
    <s v="RT @dinfomall: #supplements #men #diet #shopping #maternity #headphones #indiedev #gamedev #win #vitamins #health #movember #protein #vitamâ€¦"/>
    <m/>
    <m/>
    <x v="8"/>
    <m/>
    <s v="http://pbs.twimg.com/profile_images/998210998208053250/y2AURhUX_normal.jpg"/>
    <x v="106"/>
    <s v="https://twitter.com/#!/projectx_ios/status/1158459092614168576"/>
    <m/>
    <m/>
    <s v="1158459092614168576"/>
    <m/>
    <b v="0"/>
    <n v="0"/>
    <s v=""/>
    <b v="0"/>
    <s v="en"/>
    <m/>
    <s v=""/>
    <b v="0"/>
    <n v="1"/>
    <s v="1158458826607202304"/>
    <s v="JackyiOS"/>
    <b v="0"/>
    <s v="1158458826607202304"/>
    <s v="Tweet"/>
    <n v="0"/>
    <n v="0"/>
    <m/>
    <m/>
    <m/>
    <m/>
    <m/>
    <m/>
    <m/>
    <m/>
    <n v="7"/>
    <s v="4"/>
    <s v="4"/>
    <n v="1"/>
    <n v="6.25"/>
    <n v="0"/>
    <n v="0"/>
    <n v="0"/>
    <n v="0"/>
    <n v="15"/>
    <n v="93.75"/>
    <n v="16"/>
  </r>
  <r>
    <s v="projectx_ios"/>
    <s v="dinfomall"/>
    <m/>
    <m/>
    <m/>
    <m/>
    <m/>
    <m/>
    <m/>
    <m/>
    <s v="No"/>
    <n v="129"/>
    <m/>
    <m/>
    <x v="0"/>
    <d v="2019-08-06T08:26:53.000"/>
    <s v="RT @dinfomall: #supplements #men #diet #shopping #maternity #headphones #indiedev #gamedev #win #vitamins #health #movember #protein #vitamâ€¦"/>
    <m/>
    <m/>
    <x v="8"/>
    <m/>
    <s v="http://pbs.twimg.com/profile_images/998210998208053250/y2AURhUX_normal.jpg"/>
    <x v="107"/>
    <s v="https://twitter.com/#!/projectx_ios/status/1158655673011511296"/>
    <m/>
    <m/>
    <s v="1158655673011511296"/>
    <m/>
    <b v="0"/>
    <n v="0"/>
    <s v=""/>
    <b v="0"/>
    <s v="en"/>
    <m/>
    <s v=""/>
    <b v="0"/>
    <n v="2"/>
    <s v="1158655197197082627"/>
    <s v="JackyiOS"/>
    <b v="0"/>
    <s v="1158655197197082627"/>
    <s v="Tweet"/>
    <n v="0"/>
    <n v="0"/>
    <m/>
    <m/>
    <m/>
    <m/>
    <m/>
    <m/>
    <m/>
    <m/>
    <n v="7"/>
    <s v="4"/>
    <s v="4"/>
    <n v="1"/>
    <n v="6.25"/>
    <n v="0"/>
    <n v="0"/>
    <n v="0"/>
    <n v="0"/>
    <n v="15"/>
    <n v="93.75"/>
    <n v="16"/>
  </r>
  <r>
    <s v="projectx_ios"/>
    <s v="dinfomall"/>
    <m/>
    <m/>
    <m/>
    <m/>
    <m/>
    <m/>
    <m/>
    <m/>
    <s v="No"/>
    <n v="130"/>
    <m/>
    <m/>
    <x v="0"/>
    <d v="2019-08-06T20:26:48.000"/>
    <s v="RT @dinfomall: #supplements #men #diet #shopping #maternity #headphones #indiedev #gamedev #win #vitamins #health #movember #protein #vitamâ€¦"/>
    <m/>
    <m/>
    <x v="8"/>
    <m/>
    <s v="http://pbs.twimg.com/profile_images/998210998208053250/y2AURhUX_normal.jpg"/>
    <x v="108"/>
    <s v="https://twitter.com/#!/projectx_ios/status/1158836842596392962"/>
    <m/>
    <m/>
    <s v="1158836842596392962"/>
    <m/>
    <b v="0"/>
    <n v="0"/>
    <s v=""/>
    <b v="0"/>
    <s v="en"/>
    <m/>
    <s v=""/>
    <b v="0"/>
    <n v="2"/>
    <s v="1158836392954355720"/>
    <s v="JackyiOS"/>
    <b v="0"/>
    <s v="1158836392954355720"/>
    <s v="Tweet"/>
    <n v="0"/>
    <n v="0"/>
    <m/>
    <m/>
    <m/>
    <m/>
    <m/>
    <m/>
    <m/>
    <m/>
    <n v="7"/>
    <s v="4"/>
    <s v="4"/>
    <n v="1"/>
    <n v="6.25"/>
    <n v="0"/>
    <n v="0"/>
    <n v="0"/>
    <n v="0"/>
    <n v="15"/>
    <n v="93.75"/>
    <n v="16"/>
  </r>
  <r>
    <s v="projectx_ios"/>
    <s v="dinfomall"/>
    <m/>
    <m/>
    <m/>
    <m/>
    <m/>
    <m/>
    <m/>
    <m/>
    <s v="No"/>
    <n v="131"/>
    <m/>
    <m/>
    <x v="0"/>
    <d v="2019-08-08T04:25:25.000"/>
    <s v="RT @dinfomall: #supplements #men #diet #shopping #maternity #headphones #indiedev #gamedev #win #vitamins #health #movember #protein #vitamâ€¦"/>
    <m/>
    <m/>
    <x v="8"/>
    <m/>
    <s v="http://pbs.twimg.com/profile_images/998210998208053250/y2AURhUX_normal.jpg"/>
    <x v="109"/>
    <s v="https://twitter.com/#!/projectx_ios/status/1159319680621993984"/>
    <m/>
    <m/>
    <s v="1159319680621993984"/>
    <m/>
    <b v="0"/>
    <n v="0"/>
    <s v=""/>
    <b v="0"/>
    <s v="en"/>
    <m/>
    <s v=""/>
    <b v="0"/>
    <n v="3"/>
    <s v="1159318317871632384"/>
    <s v="JackyiOS"/>
    <b v="0"/>
    <s v="1159318317871632384"/>
    <s v="Tweet"/>
    <n v="0"/>
    <n v="0"/>
    <m/>
    <m/>
    <m/>
    <m/>
    <m/>
    <m/>
    <m/>
    <m/>
    <n v="7"/>
    <s v="4"/>
    <s v="4"/>
    <n v="1"/>
    <n v="6.25"/>
    <n v="0"/>
    <n v="0"/>
    <n v="0"/>
    <n v="0"/>
    <n v="15"/>
    <n v="93.75"/>
    <n v="16"/>
  </r>
  <r>
    <s v="projectx_ios"/>
    <s v="dinfomall"/>
    <m/>
    <m/>
    <m/>
    <m/>
    <m/>
    <m/>
    <m/>
    <m/>
    <s v="No"/>
    <n v="132"/>
    <m/>
    <m/>
    <x v="0"/>
    <d v="2019-08-08T19:26:01.000"/>
    <s v="RT @dinfomall: #supplements #men #diet #shopping #maternity #headphones #indiedev #gamedev #win #vitamins #health #movember #protein #vitam…"/>
    <m/>
    <m/>
    <x v="8"/>
    <m/>
    <s v="http://pbs.twimg.com/profile_images/998210998208053250/y2AURhUX_normal.jpg"/>
    <x v="110"/>
    <s v="https://twitter.com/#!/projectx_ios/status/1159546321906405376"/>
    <m/>
    <m/>
    <s v="1159546321906405376"/>
    <m/>
    <b v="0"/>
    <n v="0"/>
    <s v=""/>
    <b v="0"/>
    <s v="en"/>
    <m/>
    <s v=""/>
    <b v="0"/>
    <n v="2"/>
    <s v="1159546069518303232"/>
    <s v="JackyiOS"/>
    <b v="0"/>
    <s v="1159546069518303232"/>
    <s v="Tweet"/>
    <n v="0"/>
    <n v="0"/>
    <m/>
    <m/>
    <m/>
    <m/>
    <m/>
    <m/>
    <m/>
    <m/>
    <n v="7"/>
    <s v="4"/>
    <s v="4"/>
    <n v="1"/>
    <n v="6.25"/>
    <n v="0"/>
    <n v="0"/>
    <n v="0"/>
    <n v="0"/>
    <n v="15"/>
    <n v="93.75"/>
    <n v="16"/>
  </r>
  <r>
    <s v="cosmicflood"/>
    <s v="myswimpro"/>
    <m/>
    <m/>
    <m/>
    <m/>
    <m/>
    <m/>
    <m/>
    <m/>
    <s v="No"/>
    <n v="133"/>
    <m/>
    <m/>
    <x v="0"/>
    <d v="2019-08-08T19:40:36.000"/>
    <s v="Cheers @myswimpro for supporting me and this fantastic cause. #movember @MovemberUK https://t.co/u4OnaHH07X"/>
    <s v="https://twitter.com/myswimpro/status/1159539964830502912"/>
    <s v="twitter.com"/>
    <x v="13"/>
    <m/>
    <s v="http://pbs.twimg.com/profile_images/896135367698599936/72TEGrRC_normal.jpg"/>
    <x v="111"/>
    <s v="https://twitter.com/#!/cosmicflood/status/1159549993528778752"/>
    <m/>
    <m/>
    <s v="1159549993528778752"/>
    <m/>
    <b v="0"/>
    <n v="6"/>
    <s v=""/>
    <b v="1"/>
    <s v="en"/>
    <m/>
    <s v="1159539964830502912"/>
    <b v="0"/>
    <n v="0"/>
    <s v=""/>
    <s v="Twitter for iPhone"/>
    <b v="0"/>
    <s v="1159549993528778752"/>
    <s v="Tweet"/>
    <n v="0"/>
    <n v="0"/>
    <m/>
    <m/>
    <m/>
    <m/>
    <m/>
    <m/>
    <m/>
    <m/>
    <n v="1"/>
    <s v="6"/>
    <s v="6"/>
    <n v="2"/>
    <n v="18.181818181818183"/>
    <n v="0"/>
    <n v="0"/>
    <n v="0"/>
    <n v="0"/>
    <n v="9"/>
    <n v="81.81818181818181"/>
    <n v="11"/>
  </r>
  <r>
    <s v="zelda_doodle"/>
    <s v="zelda_doodle"/>
    <m/>
    <m/>
    <m/>
    <m/>
    <m/>
    <m/>
    <m/>
    <m/>
    <s v="No"/>
    <n v="135"/>
    <m/>
    <m/>
    <x v="2"/>
    <d v="2019-08-08T03:19:25.000"/>
    <s v="Cancer sucks. So itâ€™s never too early to start planning for No Shave November. Our design team certainly has..._x000a_#movember #CancerResearch #noshavenovember #beards https://t.co/gcVGN6246z"/>
    <m/>
    <m/>
    <x v="38"/>
    <s v="https://pbs.twimg.com/media/EBar_2nU0AAkeEV.jpg"/>
    <s v="https://pbs.twimg.com/media/EBar_2nU0AAkeEV.jpg"/>
    <x v="112"/>
    <s v="https://twitter.com/#!/zelda_doodle/status/1159303071731576832"/>
    <m/>
    <m/>
    <s v="1159303071731576832"/>
    <m/>
    <b v="0"/>
    <n v="0"/>
    <s v=""/>
    <b v="0"/>
    <s v="en"/>
    <m/>
    <s v=""/>
    <b v="0"/>
    <n v="0"/>
    <s v=""/>
    <s v="Twitter for iPhone"/>
    <b v="0"/>
    <s v="1159303071731576832"/>
    <s v="Tweet"/>
    <n v="0"/>
    <n v="0"/>
    <m/>
    <m/>
    <m/>
    <m/>
    <m/>
    <m/>
    <m/>
    <m/>
    <n v="2"/>
    <s v="1"/>
    <s v="1"/>
    <n v="0"/>
    <n v="0"/>
    <n v="2"/>
    <n v="8.333333333333334"/>
    <n v="0"/>
    <n v="0"/>
    <n v="22"/>
    <n v="91.66666666666667"/>
    <n v="24"/>
  </r>
  <r>
    <s v="zelda_doodle"/>
    <s v="zelda_doodle"/>
    <m/>
    <m/>
    <m/>
    <m/>
    <m/>
    <m/>
    <m/>
    <m/>
    <s v="No"/>
    <n v="136"/>
    <m/>
    <m/>
    <x v="2"/>
    <d v="2019-08-09T00:22:17.000"/>
    <s v="The thing with #Movember is: you look like a pro if you start growing now._x000a__x000a_Also, we have totes now. Yaaaa._x000a__x000a_#NoShaveNovember #FCancer #Cancer #CancerResearch #beards https://t.co/18z4kfKR2z"/>
    <m/>
    <m/>
    <x v="39"/>
    <s v="https://pbs.twimg.com/media/EBfNCagUIAEv1cT.jpg"/>
    <s v="https://pbs.twimg.com/media/EBfNCagUIAEv1cT.jpg"/>
    <x v="113"/>
    <s v="https://twitter.com/#!/zelda_doodle/status/1159620879615029258"/>
    <m/>
    <m/>
    <s v="1159620879615029258"/>
    <m/>
    <b v="0"/>
    <n v="0"/>
    <s v=""/>
    <b v="0"/>
    <s v="en"/>
    <m/>
    <s v=""/>
    <b v="0"/>
    <n v="0"/>
    <s v=""/>
    <s v="Twitter Web App"/>
    <b v="0"/>
    <s v="1159620879615029258"/>
    <s v="Tweet"/>
    <n v="0"/>
    <n v="0"/>
    <m/>
    <m/>
    <m/>
    <m/>
    <m/>
    <m/>
    <m/>
    <m/>
    <n v="2"/>
    <s v="1"/>
    <s v="1"/>
    <n v="1"/>
    <n v="3.8461538461538463"/>
    <n v="1"/>
    <n v="3.8461538461538463"/>
    <n v="0"/>
    <n v="0"/>
    <n v="24"/>
    <n v="92.3076923076923"/>
    <n v="26"/>
  </r>
  <r>
    <s v="ashlie_christie"/>
    <s v="ashlie_christie"/>
    <m/>
    <m/>
    <m/>
    <m/>
    <m/>
    <m/>
    <m/>
    <m/>
    <s v="No"/>
    <n v="137"/>
    <m/>
    <m/>
    <x v="2"/>
    <d v="2019-08-09T08:33:14.000"/>
    <s v="If anyone is interested... #worldclimatemarch #ourplanet #myworldtoo #yourworld #dublin #movember #november29th2019 #customhousequay #tcd #trinity https://t.co/UDDp11m6Wu"/>
    <m/>
    <m/>
    <x v="40"/>
    <s v="https://pbs.twimg.com/media/EBg9TDbWwAAwQA1.jpg"/>
    <s v="https://pbs.twimg.com/media/EBg9TDbWwAAwQA1.jpg"/>
    <x v="114"/>
    <s v="https://twitter.com/#!/ashlie_christie/status/1159744434856181761"/>
    <m/>
    <m/>
    <s v="1159744434856181761"/>
    <m/>
    <b v="0"/>
    <n v="2"/>
    <s v=""/>
    <b v="0"/>
    <s v="en"/>
    <m/>
    <s v=""/>
    <b v="0"/>
    <n v="0"/>
    <s v=""/>
    <s v="Twitter for Android"/>
    <b v="0"/>
    <s v="1159744434856181761"/>
    <s v="Tweet"/>
    <n v="0"/>
    <n v="0"/>
    <m/>
    <m/>
    <m/>
    <m/>
    <m/>
    <m/>
    <m/>
    <m/>
    <n v="1"/>
    <s v="1"/>
    <s v="1"/>
    <n v="0"/>
    <n v="0"/>
    <n v="0"/>
    <n v="0"/>
    <n v="0"/>
    <n v="0"/>
    <n v="14"/>
    <n v="100"/>
    <n v="14"/>
  </r>
  <r>
    <s v="dleggio33"/>
    <s v="dleggio33"/>
    <m/>
    <m/>
    <m/>
    <m/>
    <m/>
    <m/>
    <m/>
    <m/>
    <s v="No"/>
    <n v="138"/>
    <m/>
    <m/>
    <x v="2"/>
    <d v="2015-11-16T13:03:41.000"/>
    <s v="Raising awarenessfor men's health by making myself look hideous,donate #Movember team here! https://t.co/KulUQoErHV https://t.co/sgldcK1mwl"/>
    <s v="https://de.movember.com/en/mospace/team/2003085/"/>
    <s v="movember.com"/>
    <x v="13"/>
    <s v="https://pbs.twimg.com/media/CT718mTXAAUH1sQ.jpg"/>
    <s v="https://pbs.twimg.com/media/CT718mTXAAUH1sQ.jpg"/>
    <x v="115"/>
    <s v="https://twitter.com/#!/dleggio33/status/666240221911121920"/>
    <m/>
    <m/>
    <s v="666240221911121920"/>
    <m/>
    <b v="0"/>
    <n v="16"/>
    <s v=""/>
    <b v="0"/>
    <s v="en"/>
    <m/>
    <s v=""/>
    <b v="0"/>
    <n v="4"/>
    <s v=""/>
    <s v="Twitter for iPhone"/>
    <b v="0"/>
    <s v="666240221911121920"/>
    <s v="Retweet"/>
    <n v="0"/>
    <n v="0"/>
    <m/>
    <m/>
    <m/>
    <m/>
    <m/>
    <m/>
    <m/>
    <m/>
    <n v="1"/>
    <s v="27"/>
    <s v="27"/>
    <n v="0"/>
    <n v="0"/>
    <n v="1"/>
    <n v="7.6923076923076925"/>
    <n v="0"/>
    <n v="0"/>
    <n v="12"/>
    <n v="92.3076923076923"/>
    <n v="13"/>
  </r>
  <r>
    <s v="jujueisblumme"/>
    <s v="dleggio33"/>
    <m/>
    <m/>
    <m/>
    <m/>
    <m/>
    <m/>
    <m/>
    <m/>
    <s v="No"/>
    <n v="139"/>
    <m/>
    <m/>
    <x v="0"/>
    <d v="2019-08-09T09:45:13.000"/>
    <s v="RT @DLeggio33: Raising awarenessfor men's health by making myself look hideous,donate #Movember team here! https://t.co/KulUQoErHV https://…"/>
    <s v="https://de.movember.com/en/mospace/team/2003085/"/>
    <s v="movember.com"/>
    <x v="13"/>
    <m/>
    <s v="http://pbs.twimg.com/profile_images/1159136638305492992/Gjj9xGXM_normal.jpg"/>
    <x v="116"/>
    <s v="https://twitter.com/#!/jujueisblumme/status/1159762549686112256"/>
    <m/>
    <m/>
    <s v="1159762549686112256"/>
    <m/>
    <b v="0"/>
    <n v="0"/>
    <s v=""/>
    <b v="0"/>
    <s v="en"/>
    <m/>
    <s v=""/>
    <b v="0"/>
    <n v="4"/>
    <s v="666240221911121920"/>
    <s v="Twitter for Android"/>
    <b v="0"/>
    <s v="666240221911121920"/>
    <s v="Tweet"/>
    <n v="0"/>
    <n v="0"/>
    <m/>
    <m/>
    <m/>
    <m/>
    <m/>
    <m/>
    <m/>
    <m/>
    <n v="1"/>
    <s v="27"/>
    <s v="27"/>
    <n v="0"/>
    <n v="0"/>
    <n v="1"/>
    <n v="6.666666666666667"/>
    <n v="0"/>
    <n v="0"/>
    <n v="14"/>
    <n v="93.33333333333333"/>
    <n v="15"/>
  </r>
  <r>
    <s v="georgechiesa"/>
    <s v="georgechiesa"/>
    <m/>
    <m/>
    <m/>
    <m/>
    <m/>
    <m/>
    <m/>
    <m/>
    <s v="No"/>
    <n v="140"/>
    <m/>
    <m/>
    <x v="2"/>
    <d v="2019-08-09T10:09:59.000"/>
    <s v="#movember is one of the charities that I campaign for. See: results.  Good news. https://t.co/POPOnjUfVb"/>
    <s v="https://www.linkedin.com/slink?code=dRzA-NQ"/>
    <s v="linkedin.com"/>
    <x v="13"/>
    <m/>
    <s v="http://pbs.twimg.com/profile_images/1048858776634310657/WVY4xbLi_normal.jpg"/>
    <x v="117"/>
    <s v="https://twitter.com/#!/georgechiesa/status/1159768782883229696"/>
    <m/>
    <m/>
    <s v="1159768782883229696"/>
    <m/>
    <b v="0"/>
    <n v="0"/>
    <s v=""/>
    <b v="0"/>
    <s v="en"/>
    <m/>
    <s v=""/>
    <b v="0"/>
    <n v="0"/>
    <s v=""/>
    <s v="LinkedIn"/>
    <b v="0"/>
    <s v="1159768782883229696"/>
    <s v="Tweet"/>
    <n v="0"/>
    <n v="0"/>
    <m/>
    <m/>
    <m/>
    <m/>
    <m/>
    <m/>
    <m/>
    <m/>
    <n v="1"/>
    <s v="1"/>
    <s v="1"/>
    <n v="1"/>
    <n v="7.142857142857143"/>
    <n v="0"/>
    <n v="0"/>
    <n v="0"/>
    <n v="0"/>
    <n v="13"/>
    <n v="92.85714285714286"/>
    <n v="14"/>
  </r>
  <r>
    <s v="acredite_co"/>
    <s v="acredite_co"/>
    <m/>
    <m/>
    <m/>
    <m/>
    <m/>
    <m/>
    <m/>
    <m/>
    <s v="No"/>
    <n v="141"/>
    <m/>
    <m/>
    <x v="2"/>
    <d v="2019-08-09T10:42:30.000"/>
    <s v="Be bearded. Be brave. #Movember e Novembro Azul. _x000a_Leia este e outros artigos no blog da AcrediteCo! https://t.co/uqYOdWcRJJ #barba #barbudo #beard #bearded #bigode"/>
    <s v="https://acredite.co/movember-novembro-azul/?utm_source=ReviveOldPost&amp;utm_medium=social&amp;utm_campaign=ReviveOldPost"/>
    <s v="acredite.co"/>
    <x v="41"/>
    <m/>
    <s v="http://pbs.twimg.com/profile_images/748552404665241600/vH8AHajP_normal.jpg"/>
    <x v="118"/>
    <s v="https://twitter.com/#!/acredite_co/status/1159776964720431104"/>
    <m/>
    <m/>
    <s v="1159776964720431104"/>
    <m/>
    <b v="0"/>
    <n v="0"/>
    <s v=""/>
    <b v="0"/>
    <s v="pt"/>
    <m/>
    <s v=""/>
    <b v="0"/>
    <n v="0"/>
    <s v=""/>
    <s v="AcrediteCoOldTweets"/>
    <b v="0"/>
    <s v="1159776964720431104"/>
    <s v="Tweet"/>
    <n v="0"/>
    <n v="0"/>
    <m/>
    <m/>
    <m/>
    <m/>
    <m/>
    <m/>
    <m/>
    <m/>
    <n v="1"/>
    <s v="1"/>
    <s v="1"/>
    <n v="1"/>
    <n v="4.545454545454546"/>
    <n v="0"/>
    <n v="0"/>
    <n v="0"/>
    <n v="0"/>
    <n v="21"/>
    <n v="95.45454545454545"/>
    <n v="22"/>
  </r>
  <r>
    <s v="sirtallmarc"/>
    <s v="oshikorosu"/>
    <m/>
    <m/>
    <m/>
    <m/>
    <m/>
    <m/>
    <m/>
    <m/>
    <s v="No"/>
    <n v="142"/>
    <m/>
    <m/>
    <x v="1"/>
    <d v="2019-08-09T11:57:03.000"/>
    <s v="@Oshikorosu I cant grow mine!!!_x000a__x000a_But I do rock an awesome moustache for #Movember month"/>
    <m/>
    <m/>
    <x v="13"/>
    <m/>
    <s v="http://pbs.twimg.com/profile_images/1106514338230226946/e2-FABJP_normal.jpg"/>
    <x v="119"/>
    <s v="https://twitter.com/#!/sirtallmarc/status/1159795727041736710"/>
    <m/>
    <m/>
    <s v="1159795727041736710"/>
    <s v="1159780860628832256"/>
    <b v="0"/>
    <n v="0"/>
    <s v="2913024984"/>
    <b v="0"/>
    <s v="en"/>
    <m/>
    <s v=""/>
    <b v="0"/>
    <n v="0"/>
    <s v=""/>
    <s v="Twitter Web App"/>
    <b v="0"/>
    <s v="1159780860628832256"/>
    <s v="Tweet"/>
    <n v="0"/>
    <n v="0"/>
    <m/>
    <m/>
    <m/>
    <m/>
    <m/>
    <m/>
    <m/>
    <m/>
    <n v="1"/>
    <s v="26"/>
    <s v="26"/>
    <n v="1"/>
    <n v="6.666666666666667"/>
    <n v="0"/>
    <n v="0"/>
    <n v="0"/>
    <n v="0"/>
    <n v="14"/>
    <n v="93.33333333333333"/>
    <n v="15"/>
  </r>
  <r>
    <s v="lutzanalytics"/>
    <s v="lutzanalytics"/>
    <m/>
    <m/>
    <m/>
    <m/>
    <m/>
    <m/>
    <m/>
    <m/>
    <s v="No"/>
    <n v="143"/>
    <m/>
    <m/>
    <x v="2"/>
    <d v="2019-08-09T12:48:06.000"/>
    <s v="50 days left to support prostate cancer research and men's mental health! _x000a__x000a_On September 29th, I'll be wearing my Sunday best and riding my vintage #Ossa AE250 1973 bike 🏍️ with the Distinguished Gentleman's Ride, as part of the #Movember Foundation._x000a_ _x000a_I…https://t.co/3Dd807uM0L"/>
    <s v="https://www.linkedin.com/slink?code=dUscQyh"/>
    <s v="linkedin.com"/>
    <x v="42"/>
    <m/>
    <s v="http://pbs.twimg.com/profile_images/1042858468640796672/Feik8ntv_normal.jpg"/>
    <x v="120"/>
    <s v="https://twitter.com/#!/lutzanalytics/status/1159808571091144704"/>
    <m/>
    <m/>
    <s v="1159808571091144704"/>
    <m/>
    <b v="0"/>
    <n v="0"/>
    <s v=""/>
    <b v="0"/>
    <s v="en"/>
    <m/>
    <s v=""/>
    <b v="0"/>
    <n v="0"/>
    <s v=""/>
    <s v="LinkedIn"/>
    <b v="0"/>
    <s v="1159808571091144704"/>
    <s v="Tweet"/>
    <n v="0"/>
    <n v="0"/>
    <m/>
    <m/>
    <m/>
    <m/>
    <m/>
    <m/>
    <m/>
    <m/>
    <n v="1"/>
    <s v="1"/>
    <s v="1"/>
    <n v="3"/>
    <n v="6.666666666666667"/>
    <n v="1"/>
    <n v="2.2222222222222223"/>
    <n v="0"/>
    <n v="0"/>
    <n v="41"/>
    <n v="91.11111111111111"/>
    <n v="45"/>
  </r>
  <r>
    <s v="oracle_france"/>
    <s v="movember"/>
    <m/>
    <m/>
    <m/>
    <m/>
    <m/>
    <m/>
    <m/>
    <m/>
    <s v="No"/>
    <n v="144"/>
    <m/>
    <m/>
    <x v="0"/>
    <d v="2019-08-01T08:00:00.000"/>
    <s v="Des moustaches qui sauvent des vies ! ❤ Dan Cooper nous raconte l’histoire du #Movember et comment il innove avec #OracleCloud. https://t.co/e1msXZySar   _x000a_📌 @Movember https://t.co/TAnfDK9Kms"/>
    <s v="https://www.oracle.com/fr/index.html?bcid=5840572836001&amp;source=:so:ch:or::RC_EMMK180924P00022:YTTFY19_GE_UN_HA_CH_FR_C22_Q22_VI3_SoM&amp;SC=:so:ch:or::RC_EMMK180924P00022:YTTFY19_GE_UN_HA_CH_FR_C22_Q22_VI3_SoM&amp;pcode=EMMK180924P00022"/>
    <s v="oracle.com"/>
    <x v="43"/>
    <s v="https://pbs.twimg.com/amplify_video_thumb/1053263197770338305/img/qi5nKHsIYS8LH5A2.jpg"/>
    <s v="https://pbs.twimg.com/amplify_video_thumb/1053263197770338305/img/qi5nKHsIYS8LH5A2.jpg"/>
    <x v="121"/>
    <s v="https://twitter.com/#!/oracle_france/status/1156836968300367873"/>
    <m/>
    <m/>
    <s v="1156836968300367873"/>
    <m/>
    <b v="0"/>
    <n v="0"/>
    <s v=""/>
    <b v="0"/>
    <s v="fr"/>
    <m/>
    <s v=""/>
    <b v="0"/>
    <n v="0"/>
    <s v=""/>
    <s v="Twitter Media Studio"/>
    <b v="0"/>
    <s v="1156836968300367873"/>
    <s v="Tweet"/>
    <n v="0"/>
    <n v="0"/>
    <m/>
    <m/>
    <m/>
    <m/>
    <m/>
    <m/>
    <m/>
    <m/>
    <n v="2"/>
    <s v="5"/>
    <s v="5"/>
    <n v="0"/>
    <n v="0"/>
    <n v="0"/>
    <n v="0"/>
    <n v="0"/>
    <n v="0"/>
    <n v="21"/>
    <n v="100"/>
    <n v="21"/>
  </r>
  <r>
    <s v="oracle_france"/>
    <s v="movember"/>
    <m/>
    <m/>
    <m/>
    <m/>
    <m/>
    <m/>
    <m/>
    <m/>
    <s v="No"/>
    <n v="145"/>
    <m/>
    <m/>
    <x v="0"/>
    <d v="2019-08-09T13:00:00.000"/>
    <s v="Des moustaches qui sauvent des vies ! ❤ Dan Cooper nous raconte l’histoire du #Movember et comment il innove avec #OracleCloud. https://t.co/e1msXZySar   _x000a_📌 @Movember https://t.co/biePkGVk8z"/>
    <s v="https://www.oracle.com/fr/index.html?bcid=5840572836001&amp;source=:so:ch:or::RC_EMMK180924P00022:YTTFY19_GE_UN_HA_CH_FR_C22_Q22_VI3_SoM&amp;SC=:so:ch:or::RC_EMMK180924P00022:YTTFY19_GE_UN_HA_CH_FR_C22_Q22_VI3_SoM&amp;pcode=EMMK180924P00022"/>
    <s v="oracle.com"/>
    <x v="43"/>
    <s v="https://pbs.twimg.com/amplify_video_thumb/1053263197770338305/img/qi5nKHsIYS8LH5A2.jpg"/>
    <s v="https://pbs.twimg.com/amplify_video_thumb/1053263197770338305/img/qi5nKHsIYS8LH5A2.jpg"/>
    <x v="122"/>
    <s v="https://twitter.com/#!/oracle_france/status/1159811568894279681"/>
    <m/>
    <m/>
    <s v="1159811568894279681"/>
    <m/>
    <b v="0"/>
    <n v="0"/>
    <s v=""/>
    <b v="0"/>
    <s v="fr"/>
    <m/>
    <s v=""/>
    <b v="0"/>
    <n v="0"/>
    <s v=""/>
    <s v="Twitter Media Studio"/>
    <b v="0"/>
    <s v="1159811568894279681"/>
    <s v="Tweet"/>
    <n v="0"/>
    <n v="0"/>
    <m/>
    <m/>
    <m/>
    <m/>
    <m/>
    <m/>
    <m/>
    <m/>
    <n v="2"/>
    <s v="5"/>
    <s v="5"/>
    <n v="0"/>
    <n v="0"/>
    <n v="0"/>
    <n v="0"/>
    <n v="0"/>
    <n v="0"/>
    <n v="21"/>
    <n v="100"/>
    <n v="21"/>
  </r>
  <r>
    <s v="realstulloyd"/>
    <s v="realstulloyd"/>
    <m/>
    <m/>
    <m/>
    <m/>
    <m/>
    <m/>
    <m/>
    <m/>
    <s v="No"/>
    <n v="146"/>
    <m/>
    <m/>
    <x v="2"/>
    <d v="2019-08-09T22:25:46.000"/>
    <s v="I’m taking part in The Distinguished Gentleman's Ride to raise funding and awareness for men's health and prostate cancer on behalf of the Movember Foundation. Please reach out to give what you can to show your support. Donate via this link:_x000a_https://t.co/8acG1sYQ3L #movember #dgr https://t.co/GVVD1zPE3D"/>
    <s v="https://www.gentlemansride.com/rider/StuLloyd294331"/>
    <s v="gentlemansride.com"/>
    <x v="44"/>
    <s v="https://pbs.twimg.com/media/EBj79QtVAAEkhMm.jpg"/>
    <s v="https://pbs.twimg.com/media/EBj79QtVAAEkhMm.jpg"/>
    <x v="123"/>
    <s v="https://twitter.com/#!/realstulloyd/status/1159953945608855552"/>
    <m/>
    <m/>
    <s v="1159953945608855552"/>
    <m/>
    <b v="0"/>
    <n v="0"/>
    <s v=""/>
    <b v="0"/>
    <s v="en"/>
    <m/>
    <s v=""/>
    <b v="0"/>
    <n v="0"/>
    <s v=""/>
    <s v="Twitter Web App"/>
    <b v="0"/>
    <s v="1159953945608855552"/>
    <s v="Tweet"/>
    <n v="0"/>
    <n v="0"/>
    <m/>
    <m/>
    <m/>
    <m/>
    <m/>
    <m/>
    <m/>
    <m/>
    <n v="1"/>
    <s v="1"/>
    <s v="1"/>
    <n v="2"/>
    <n v="4.545454545454546"/>
    <n v="1"/>
    <n v="2.272727272727273"/>
    <n v="0"/>
    <n v="0"/>
    <n v="41"/>
    <n v="93.18181818181819"/>
    <n v="44"/>
  </r>
  <r>
    <s v="djhibrahim"/>
    <s v="djhibrahim"/>
    <m/>
    <m/>
    <m/>
    <m/>
    <m/>
    <m/>
    <m/>
    <m/>
    <s v="No"/>
    <n v="147"/>
    <m/>
    <m/>
    <x v="2"/>
    <d v="2019-08-07T20:17:14.000"/>
    <s v="Fondue â¤ï¸ _x000a_._x000a_._x000a_._x000a_._x000a_#bomdia #boatarde #boanoite #goodmorning #goodafternoon #goodnight #gutenmorgen #gutentag #gutenabend #gutenacht #summer #verao #hot #calor #party #festa #friends #amigos #movember #love #amorâ€¦ https://t.co/a4p4US1KSb"/>
    <s v="https://www.instagram.com/p/B04DjItncYO/?igshid=11i5n4ry155k2"/>
    <s v="instagram.com"/>
    <x v="45"/>
    <m/>
    <s v="http://pbs.twimg.com/profile_images/650352681614221313/aLV-X4Ww_normal.jpg"/>
    <x v="124"/>
    <s v="https://twitter.com/#!/djhibrahim/status/1159196826706124800"/>
    <m/>
    <m/>
    <s v="1159196826706124800"/>
    <m/>
    <b v="0"/>
    <n v="0"/>
    <s v=""/>
    <b v="0"/>
    <s v="eu"/>
    <m/>
    <s v=""/>
    <b v="0"/>
    <n v="0"/>
    <s v=""/>
    <s v="Instagram"/>
    <b v="0"/>
    <s v="1159196826706124800"/>
    <s v="Tweet"/>
    <n v="0"/>
    <n v="0"/>
    <m/>
    <m/>
    <m/>
    <m/>
    <m/>
    <m/>
    <m/>
    <m/>
    <n v="3"/>
    <s v="1"/>
    <s v="1"/>
    <n v="2"/>
    <n v="8.333333333333334"/>
    <n v="0"/>
    <n v="0"/>
    <n v="0"/>
    <n v="0"/>
    <n v="22"/>
    <n v="91.66666666666667"/>
    <n v="24"/>
  </r>
  <r>
    <s v="djhibrahim"/>
    <s v="djhibrahim"/>
    <m/>
    <m/>
    <m/>
    <m/>
    <m/>
    <m/>
    <m/>
    <m/>
    <s v="No"/>
    <n v="148"/>
    <m/>
    <m/>
    <x v="2"/>
    <d v="2019-08-07T20:24:05.000"/>
    <s v="Fondue â¤ï¸ #bomdia #boatarde #boanoite #goodmorning #goodafternoon #goodnight #gutenmorgen #gutentag #gutenabend #gutenacht #summer #verao #hot #calor #party #festa #friends #amigos #movember #love #amor #musicaâ€¦ https://t.co/mrvtTzAvGj"/>
    <s v="https://www.instagram.com/p/B04DjItncYO/?igshid=3m4r7kkrkb5h"/>
    <s v="instagram.com"/>
    <x v="46"/>
    <m/>
    <s v="http://pbs.twimg.com/profile_images/650352681614221313/aLV-X4Ww_normal.jpg"/>
    <x v="125"/>
    <s v="https://twitter.com/#!/djhibrahim/status/1159198547121790978"/>
    <m/>
    <m/>
    <s v="1159198547121790978"/>
    <m/>
    <b v="0"/>
    <n v="0"/>
    <s v=""/>
    <b v="0"/>
    <s v="eu"/>
    <m/>
    <s v=""/>
    <b v="0"/>
    <n v="0"/>
    <s v=""/>
    <s v="Instagram"/>
    <b v="0"/>
    <s v="1159198547121790978"/>
    <s v="Tweet"/>
    <n v="0"/>
    <n v="0"/>
    <m/>
    <m/>
    <m/>
    <m/>
    <m/>
    <m/>
    <m/>
    <m/>
    <n v="3"/>
    <s v="1"/>
    <s v="1"/>
    <n v="2"/>
    <n v="8"/>
    <n v="0"/>
    <n v="0"/>
    <n v="0"/>
    <n v="0"/>
    <n v="23"/>
    <n v="92"/>
    <n v="25"/>
  </r>
  <r>
    <s v="djhibrahim"/>
    <s v="djhibrahim"/>
    <m/>
    <m/>
    <m/>
    <m/>
    <m/>
    <m/>
    <m/>
    <m/>
    <s v="No"/>
    <n v="149"/>
    <m/>
    <m/>
    <x v="2"/>
    <d v="2019-08-10T02:08:45.000"/>
    <s v="Praia / Beach  🌊☀️⛱🏖_x000a_._x000a_._x000a_._x000a_._x000a_. _x000a_#bomdia #boatarde #boanoite #goodmorning #goodafternoon #goodnight #gutenmorgen #gutentag #gutenabend #gutenacht #summer #verao #hot #calor #party #festa #friends #amigos #movember… https://t.co/JDcG86aksP"/>
    <s v="https://www.instagram.com/p/B091XVsHqCL/?igshid=16o2evzczeq7z"/>
    <s v="instagram.com"/>
    <x v="47"/>
    <m/>
    <s v="http://pbs.twimg.com/profile_images/650352681614221313/aLV-X4Ww_normal.jpg"/>
    <x v="126"/>
    <s v="https://twitter.com/#!/djhibrahim/status/1160010060786876417"/>
    <m/>
    <m/>
    <s v="1160010060786876417"/>
    <m/>
    <b v="0"/>
    <n v="0"/>
    <s v=""/>
    <b v="0"/>
    <s v="en"/>
    <m/>
    <s v=""/>
    <b v="0"/>
    <n v="0"/>
    <s v=""/>
    <s v="Instagram"/>
    <b v="0"/>
    <s v="1160010060786876417"/>
    <s v="Tweet"/>
    <n v="0"/>
    <n v="0"/>
    <m/>
    <m/>
    <m/>
    <m/>
    <m/>
    <m/>
    <m/>
    <m/>
    <n v="3"/>
    <s v="1"/>
    <s v="1"/>
    <n v="1"/>
    <n v="4.761904761904762"/>
    <n v="0"/>
    <n v="0"/>
    <n v="0"/>
    <n v="0"/>
    <n v="20"/>
    <n v="95.23809523809524"/>
    <n v="21"/>
  </r>
  <r>
    <s v="safetytweety"/>
    <s v="safetytweety"/>
    <m/>
    <m/>
    <m/>
    <m/>
    <m/>
    <m/>
    <m/>
    <m/>
    <s v="No"/>
    <n v="150"/>
    <m/>
    <m/>
    <x v="2"/>
    <d v="2019-08-10T15:30:26.000"/>
    <s v="Know thy nuts. Simple. What man doesn't. but do you really know them well._x000a_Get to know what’s normal for your testicles. Give them a check regularly and go to the doctor if something doesn’t feel right. #movember. https://t.co/cuxnZN8rXr"/>
    <s v="https://youtu.be/KUtIlwLa_KY"/>
    <s v="youtu.be"/>
    <x v="13"/>
    <m/>
    <s v="http://pbs.twimg.com/profile_images/1068524018058182656/15OUKZQk_normal.jpg"/>
    <x v="127"/>
    <s v="https://twitter.com/#!/safetytweety/status/1160211812429832192"/>
    <m/>
    <m/>
    <s v="1160211812429832192"/>
    <m/>
    <b v="0"/>
    <n v="1"/>
    <s v=""/>
    <b v="0"/>
    <s v="en"/>
    <m/>
    <s v=""/>
    <b v="0"/>
    <n v="0"/>
    <s v=""/>
    <s v="Hootsuite Inc."/>
    <b v="0"/>
    <s v="1160211812429832192"/>
    <s v="Tweet"/>
    <n v="0"/>
    <n v="0"/>
    <m/>
    <m/>
    <m/>
    <m/>
    <m/>
    <m/>
    <m/>
    <m/>
    <n v="1"/>
    <s v="1"/>
    <s v="1"/>
    <n v="2"/>
    <n v="5"/>
    <n v="0"/>
    <n v="0"/>
    <n v="0"/>
    <n v="0"/>
    <n v="38"/>
    <n v="95"/>
    <n v="40"/>
  </r>
  <r>
    <s v="infamous_rjk"/>
    <s v="infamous_rjk"/>
    <m/>
    <m/>
    <m/>
    <m/>
    <m/>
    <m/>
    <m/>
    <m/>
    <s v="No"/>
    <n v="151"/>
    <m/>
    <m/>
    <x v="2"/>
    <d v="2019-08-10T16:11:44.000"/>
    <s v="No... We won't..._x000a_#Movember #Movember2019_x000a__x000a_#JusSayin #SorryNotSorry #MyINFAMOUSLife #ImINFAMOUS #LetsBeINFAMOUSTogether #YerDoinItWrong @ Briarcliff, Texas https://t.co/q8jP0jFPsH"/>
    <s v="https://www.instagram.com/p/B0_V1fHF1xV/?igshid=1whj43bj7f6t1"/>
    <s v="instagram.com"/>
    <x v="48"/>
    <m/>
    <s v="http://pbs.twimg.com/profile_images/1125878012405342209/r9Falz6a_normal.jpg"/>
    <x v="128"/>
    <s v="https://twitter.com/#!/infamous_rjk/status/1160222207416684544"/>
    <n v="30.4072"/>
    <n v="-98.05783"/>
    <s v="1160222207416684544"/>
    <m/>
    <b v="0"/>
    <n v="1"/>
    <s v=""/>
    <b v="0"/>
    <s v="en"/>
    <m/>
    <s v=""/>
    <b v="0"/>
    <n v="0"/>
    <s v=""/>
    <s v="Instagram"/>
    <b v="0"/>
    <s v="1160222207416684544"/>
    <s v="Tweet"/>
    <n v="0"/>
    <n v="0"/>
    <s v="-106.645646,25.837092 _x000a_-93.508131,25.837092 _x000a_-93.508131,36.500695 _x000a_-106.645646,36.500695"/>
    <s v="United States"/>
    <s v="US"/>
    <s v="Texas, USA"/>
    <s v="e0060cda70f5f341"/>
    <s v="Texas"/>
    <s v="admin"/>
    <s v="https://api.twitter.com/1.1/geo/id/e0060cda70f5f341.json"/>
    <n v="1"/>
    <s v="1"/>
    <s v="1"/>
    <n v="0"/>
    <n v="0"/>
    <n v="0"/>
    <n v="0"/>
    <n v="0"/>
    <n v="0"/>
    <n v="13"/>
    <n v="100"/>
    <n v="13"/>
  </r>
  <r>
    <s v="tony_sacto"/>
    <s v="savingmusiclive"/>
    <m/>
    <m/>
    <m/>
    <m/>
    <m/>
    <m/>
    <m/>
    <m/>
    <s v="No"/>
    <n v="152"/>
    <m/>
    <m/>
    <x v="0"/>
    <d v="2019-08-10T18:24:57.000"/>
    <s v="RT @SavingMusicLIVE: And we are now LIVE from The Netherlands for a jam session and a ton of music performances! All funds raised go toward…"/>
    <m/>
    <m/>
    <x v="2"/>
    <m/>
    <s v="http://pbs.twimg.com/profile_images/806756164390129664/Rf0-4jXy_normal.jpg"/>
    <x v="129"/>
    <s v="https://twitter.com/#!/tony_sacto/status/1160255731246911490"/>
    <m/>
    <m/>
    <s v="1160255731246911490"/>
    <m/>
    <b v="0"/>
    <n v="0"/>
    <s v=""/>
    <b v="0"/>
    <s v="en"/>
    <m/>
    <s v=""/>
    <b v="0"/>
    <n v="5"/>
    <s v="1160249703365300224"/>
    <s v="Twitter Web App"/>
    <b v="0"/>
    <s v="1160249703365300224"/>
    <s v="Tweet"/>
    <n v="0"/>
    <n v="0"/>
    <m/>
    <m/>
    <m/>
    <m/>
    <m/>
    <m/>
    <m/>
    <m/>
    <n v="1"/>
    <s v="7"/>
    <s v="7"/>
    <n v="0"/>
    <n v="0"/>
    <n v="1"/>
    <n v="4"/>
    <n v="0"/>
    <n v="0"/>
    <n v="24"/>
    <n v="96"/>
    <n v="25"/>
  </r>
  <r>
    <s v="astrobot314"/>
    <s v="savingmusiclive"/>
    <m/>
    <m/>
    <m/>
    <m/>
    <m/>
    <m/>
    <m/>
    <m/>
    <s v="No"/>
    <n v="153"/>
    <m/>
    <m/>
    <x v="0"/>
    <d v="2019-08-10T18:37:28.000"/>
    <s v="RT @SavingMusicLIVE: And we are now LIVE from The Netherlands for a jam session and a ton of music performances! All funds raised go toward…"/>
    <m/>
    <m/>
    <x v="2"/>
    <m/>
    <s v="http://pbs.twimg.com/profile_images/907746782574080000/Mx97tb7m_normal.jpg"/>
    <x v="130"/>
    <s v="https://twitter.com/#!/astrobot314/status/1160258882159153152"/>
    <m/>
    <m/>
    <s v="1160258882159153152"/>
    <m/>
    <b v="0"/>
    <n v="0"/>
    <s v=""/>
    <b v="0"/>
    <s v="en"/>
    <m/>
    <s v=""/>
    <b v="0"/>
    <n v="5"/>
    <s v="1160249703365300224"/>
    <s v="Twitter Web App"/>
    <b v="0"/>
    <s v="1160249703365300224"/>
    <s v="Tweet"/>
    <n v="0"/>
    <n v="0"/>
    <m/>
    <m/>
    <m/>
    <m/>
    <m/>
    <m/>
    <m/>
    <m/>
    <n v="1"/>
    <s v="7"/>
    <s v="7"/>
    <n v="0"/>
    <n v="0"/>
    <n v="1"/>
    <n v="4"/>
    <n v="0"/>
    <n v="0"/>
    <n v="24"/>
    <n v="96"/>
    <n v="25"/>
  </r>
  <r>
    <s v="absorbunderwear"/>
    <s v="savingmusiclive"/>
    <m/>
    <m/>
    <m/>
    <m/>
    <m/>
    <m/>
    <m/>
    <m/>
    <s v="No"/>
    <n v="154"/>
    <m/>
    <m/>
    <x v="0"/>
    <d v="2019-08-10T19:29:16.000"/>
    <s v="RT @SavingMusicLIVE: And we are now LIVE from The Netherlands for a jam session and a ton of music performances! All funds raised go toward…"/>
    <m/>
    <m/>
    <x v="2"/>
    <m/>
    <s v="http://pbs.twimg.com/profile_images/1149467852266561536/dAHlIV0G_normal.png"/>
    <x v="131"/>
    <s v="https://twitter.com/#!/absorbunderwear/status/1160271915405193216"/>
    <m/>
    <m/>
    <s v="1160271915405193216"/>
    <m/>
    <b v="0"/>
    <n v="0"/>
    <s v=""/>
    <b v="0"/>
    <s v="en"/>
    <m/>
    <s v=""/>
    <b v="0"/>
    <n v="5"/>
    <s v="1160249703365300224"/>
    <s v="Twitter Web App"/>
    <b v="0"/>
    <s v="1160249703365300224"/>
    <s v="Tweet"/>
    <n v="0"/>
    <n v="0"/>
    <m/>
    <m/>
    <m/>
    <m/>
    <m/>
    <m/>
    <m/>
    <m/>
    <n v="1"/>
    <s v="7"/>
    <s v="7"/>
    <n v="0"/>
    <n v="0"/>
    <n v="1"/>
    <n v="4"/>
    <n v="0"/>
    <n v="0"/>
    <n v="24"/>
    <n v="96"/>
    <n v="25"/>
  </r>
  <r>
    <s v="richiix27"/>
    <s v="savingmusiclive"/>
    <m/>
    <m/>
    <m/>
    <m/>
    <m/>
    <m/>
    <m/>
    <m/>
    <s v="No"/>
    <n v="155"/>
    <m/>
    <m/>
    <x v="0"/>
    <d v="2019-08-10T20:42:38.000"/>
    <s v="RT @SavingMusicLIVE: And we are now LIVE from The Netherlands for a jam session and a ton of music performances! All funds raised go toward…"/>
    <m/>
    <m/>
    <x v="2"/>
    <m/>
    <s v="http://pbs.twimg.com/profile_images/1146513193046618114/gaHePY4D_normal.png"/>
    <x v="132"/>
    <s v="https://twitter.com/#!/richiix27/status/1160290380044218369"/>
    <m/>
    <m/>
    <s v="1160290380044218369"/>
    <m/>
    <b v="0"/>
    <n v="0"/>
    <s v=""/>
    <b v="0"/>
    <s v="en"/>
    <m/>
    <s v=""/>
    <b v="0"/>
    <n v="5"/>
    <s v="1160249703365300224"/>
    <s v="Twitter Web App"/>
    <b v="0"/>
    <s v="1160249703365300224"/>
    <s v="Tweet"/>
    <n v="0"/>
    <n v="0"/>
    <m/>
    <m/>
    <m/>
    <m/>
    <m/>
    <m/>
    <m/>
    <m/>
    <n v="1"/>
    <s v="7"/>
    <s v="7"/>
    <n v="0"/>
    <n v="0"/>
    <n v="1"/>
    <n v="4"/>
    <n v="0"/>
    <n v="0"/>
    <n v="24"/>
    <n v="96"/>
    <n v="25"/>
  </r>
  <r>
    <s v="elvinbox"/>
    <s v="ethansgrumps"/>
    <m/>
    <m/>
    <m/>
    <m/>
    <m/>
    <m/>
    <m/>
    <m/>
    <s v="No"/>
    <n v="156"/>
    <m/>
    <m/>
    <x v="0"/>
    <d v="2019-08-10T16:39:39.000"/>
    <s v="For @ethansgrumps &amp;amp; the like, who are supporting others in their fight against #prostatecancer. Great use of metaphor to describe those who truly live their life as their brother's keeper #menunited #movember #LifeWithCancer https://t.co/bxoJo6dwXZ"/>
    <m/>
    <m/>
    <x v="49"/>
    <s v="https://pbs.twimg.com/media/EBn2VGUX4AElbZr.jpg"/>
    <s v="https://pbs.twimg.com/media/EBn2VGUX4AElbZr.jpg"/>
    <x v="133"/>
    <s v="https://twitter.com/#!/elvinbox/status/1160229230766120960"/>
    <m/>
    <m/>
    <s v="1160229230766120960"/>
    <m/>
    <b v="0"/>
    <n v="6"/>
    <s v=""/>
    <b v="0"/>
    <s v="en"/>
    <m/>
    <s v=""/>
    <b v="0"/>
    <n v="1"/>
    <s v=""/>
    <s v="Twitter Web App"/>
    <b v="0"/>
    <s v="1160229230766120960"/>
    <s v="Tweet"/>
    <n v="0"/>
    <n v="0"/>
    <m/>
    <m/>
    <m/>
    <m/>
    <m/>
    <m/>
    <m/>
    <m/>
    <n v="1"/>
    <s v="15"/>
    <s v="15"/>
    <n v="3"/>
    <n v="9.090909090909092"/>
    <n v="0"/>
    <n v="0"/>
    <n v="0"/>
    <n v="0"/>
    <n v="30"/>
    <n v="90.9090909090909"/>
    <n v="33"/>
  </r>
  <r>
    <s v="pickenan"/>
    <s v="ethansgrumps"/>
    <m/>
    <m/>
    <m/>
    <m/>
    <m/>
    <m/>
    <m/>
    <m/>
    <s v="No"/>
    <n v="157"/>
    <m/>
    <m/>
    <x v="0"/>
    <d v="2019-08-10T21:05:28.000"/>
    <s v="RT @ElvinBox: For @ethansgrumps &amp;amp; the like, who are supporting others in their fight against #prostatecancer. Great use of metaphor to desc…"/>
    <m/>
    <m/>
    <x v="50"/>
    <m/>
    <s v="http://pbs.twimg.com/profile_images/645263333839343622/7bnxubgm_normal.jpg"/>
    <x v="134"/>
    <s v="https://twitter.com/#!/pickenan/status/1160296125129252864"/>
    <m/>
    <m/>
    <s v="1160296125129252864"/>
    <m/>
    <b v="0"/>
    <n v="0"/>
    <s v=""/>
    <b v="0"/>
    <s v="en"/>
    <m/>
    <s v=""/>
    <b v="0"/>
    <n v="1"/>
    <s v="1160229230766120960"/>
    <s v="Twitter for iPhone"/>
    <b v="0"/>
    <s v="1160229230766120960"/>
    <s v="Tweet"/>
    <n v="0"/>
    <n v="0"/>
    <m/>
    <m/>
    <m/>
    <m/>
    <m/>
    <m/>
    <m/>
    <m/>
    <n v="1"/>
    <s v="15"/>
    <s v="15"/>
    <m/>
    <m/>
    <m/>
    <m/>
    <m/>
    <m/>
    <m/>
    <m/>
    <m/>
  </r>
  <r>
    <s v="teamincredimo"/>
    <s v="teamincredimo"/>
    <m/>
    <m/>
    <m/>
    <m/>
    <m/>
    <m/>
    <m/>
    <m/>
    <s v="No"/>
    <n v="159"/>
    <m/>
    <m/>
    <x v="2"/>
    <d v="2019-08-11T03:16:22.000"/>
    <s v="Feeling Inspired!_x000a_#inspirationpoint #sevenfalls _x000a_for #MENSHEALTH #MENTALHEALTH #MYHEALTH #teamincrediMO #suicideprevention #endthestigma #mentalhealthawareness #SeasitCancer  #Teamihatecancer #movember… https://t.co/3alS8IirVg"/>
    <s v="https://www.instagram.com/p/B1Ah5ADFAn5/?igshid=4ja8j64s5fw4"/>
    <s v="instagram.com"/>
    <x v="51"/>
    <m/>
    <s v="http://pbs.twimg.com/profile_images/689075496336801792/0HUERLbC_normal.jpg"/>
    <x v="135"/>
    <s v="https://twitter.com/#!/teamincredimo/status/1160389465216389122"/>
    <n v="38.79066579"/>
    <n v="-104.90376806"/>
    <s v="1160389465216389122"/>
    <m/>
    <b v="0"/>
    <n v="0"/>
    <s v=""/>
    <b v="0"/>
    <s v="en"/>
    <m/>
    <s v=""/>
    <b v="0"/>
    <n v="0"/>
    <s v=""/>
    <s v="Instagram"/>
    <b v="0"/>
    <s v="1160389465216389122"/>
    <s v="Tweet"/>
    <n v="0"/>
    <n v="0"/>
    <s v="-109.060257,36.992427 _x000a_-102.041524,36.992427 _x000a_-102.041524,41.003445 _x000a_-109.060257,41.003445"/>
    <s v="United States"/>
    <s v="US"/>
    <s v="Colorado, USA"/>
    <s v="e21c8e4914eef2b3"/>
    <s v="Colorado"/>
    <s v="admin"/>
    <s v="https://api.twitter.com/1.1/geo/id/e21c8e4914eef2b3.json"/>
    <n v="1"/>
    <s v="1"/>
    <s v="1"/>
    <n v="0"/>
    <n v="0"/>
    <n v="0"/>
    <n v="0"/>
    <n v="0"/>
    <n v="0"/>
    <n v="15"/>
    <n v="100"/>
    <n v="15"/>
  </r>
  <r>
    <s v="cate2pilates"/>
    <s v="beausallnatural"/>
    <m/>
    <m/>
    <m/>
    <m/>
    <m/>
    <m/>
    <m/>
    <m/>
    <s v="No"/>
    <n v="160"/>
    <m/>
    <m/>
    <x v="0"/>
    <d v="2019-08-11T04:03:26.000"/>
    <s v="Heading for a night out to an acoustic @emilybones set for @beausallnatural #movember #fundraiser. Great set Mz Bones! 🖤 https://t.co/G48epCxEss"/>
    <s v="https://www.instagram.com/p/B1AnSM-AB3x/?igshid=elmxizq8wc3a"/>
    <s v="instagram.com"/>
    <x v="52"/>
    <m/>
    <s v="http://pbs.twimg.com/profile_images/1058709442395541504/kyPs4s24_normal.jpg"/>
    <x v="136"/>
    <s v="https://twitter.com/#!/cate2pilates/status/1160401313194270720"/>
    <m/>
    <m/>
    <s v="1160401313194270720"/>
    <m/>
    <b v="0"/>
    <n v="0"/>
    <s v=""/>
    <b v="0"/>
    <s v="en"/>
    <m/>
    <s v=""/>
    <b v="0"/>
    <n v="0"/>
    <s v=""/>
    <s v="Instagram"/>
    <b v="0"/>
    <s v="1160401313194270720"/>
    <s v="Tweet"/>
    <n v="0"/>
    <n v="0"/>
    <m/>
    <m/>
    <m/>
    <m/>
    <m/>
    <m/>
    <m/>
    <m/>
    <n v="1"/>
    <s v="14"/>
    <s v="14"/>
    <m/>
    <m/>
    <m/>
    <m/>
    <m/>
    <m/>
    <m/>
    <m/>
    <m/>
  </r>
  <r>
    <s v="ballsy_62"/>
    <s v="qantaswallabies"/>
    <m/>
    <m/>
    <m/>
    <m/>
    <m/>
    <m/>
    <m/>
    <m/>
    <s v="No"/>
    <n v="162"/>
    <m/>
    <m/>
    <x v="1"/>
    <d v="2019-08-11T10:39:03.000"/>
    <s v="@qantaswallabies #movember"/>
    <m/>
    <m/>
    <x v="13"/>
    <m/>
    <s v="http://pbs.twimg.com/profile_images/587854467401297920/FG957x2-_normal.jpg"/>
    <x v="137"/>
    <s v="https://twitter.com/#!/ballsy_62/status/1160500869776850945"/>
    <m/>
    <m/>
    <s v="1160500869776850945"/>
    <s v="1160419413738213377"/>
    <b v="0"/>
    <n v="0"/>
    <s v="36292202"/>
    <b v="0"/>
    <s v="und"/>
    <m/>
    <s v=""/>
    <b v="0"/>
    <n v="0"/>
    <s v=""/>
    <s v="Twitter for Android"/>
    <b v="0"/>
    <s v="1160419413738213377"/>
    <s v="Tweet"/>
    <n v="0"/>
    <n v="0"/>
    <m/>
    <m/>
    <m/>
    <m/>
    <m/>
    <m/>
    <m/>
    <m/>
    <n v="1"/>
    <s v="25"/>
    <s v="25"/>
    <n v="0"/>
    <n v="0"/>
    <n v="0"/>
    <n v="0"/>
    <n v="0"/>
    <n v="0"/>
    <n v="2"/>
    <n v="100"/>
    <n v="2"/>
  </r>
  <r>
    <s v="bandis61"/>
    <s v="bandis61"/>
    <m/>
    <m/>
    <m/>
    <m/>
    <m/>
    <m/>
    <m/>
    <m/>
    <s v="No"/>
    <n v="163"/>
    <m/>
    <m/>
    <x v="2"/>
    <d v="2019-08-11T10:53:32.000"/>
    <s v="The A-Z of Men's Health 2019 is back. Donate to help me raise much-needed funds for #menshealth this #Movember – Stop men dying too young. Look me up on https://t.co/H6o3JMxvGP"/>
    <s v="https://mobro.co/sanjeevbandi"/>
    <s v="mobro.co"/>
    <x v="21"/>
    <m/>
    <s v="http://pbs.twimg.com/profile_images/1124439217931735040/7jX5yfo7_normal.jpg"/>
    <x v="138"/>
    <s v="https://twitter.com/#!/bandis61/status/1160504516191481856"/>
    <m/>
    <m/>
    <s v="1160504516191481856"/>
    <m/>
    <b v="0"/>
    <n v="1"/>
    <s v=""/>
    <b v="0"/>
    <s v="en"/>
    <m/>
    <s v=""/>
    <b v="0"/>
    <n v="0"/>
    <s v=""/>
    <s v="Twitter Web Client"/>
    <b v="0"/>
    <s v="1160504516191481856"/>
    <s v="Tweet"/>
    <n v="0"/>
    <n v="0"/>
    <m/>
    <m/>
    <m/>
    <m/>
    <m/>
    <m/>
    <m/>
    <m/>
    <n v="1"/>
    <s v="1"/>
    <s v="1"/>
    <n v="0"/>
    <n v="0"/>
    <n v="1"/>
    <n v="3.3333333333333335"/>
    <n v="0"/>
    <n v="0"/>
    <n v="29"/>
    <n v="96.66666666666667"/>
    <n v="30"/>
  </r>
  <r>
    <s v="riggleskimaster"/>
    <s v="sonycrackle"/>
    <m/>
    <m/>
    <m/>
    <m/>
    <m/>
    <m/>
    <m/>
    <m/>
    <s v="No"/>
    <n v="164"/>
    <m/>
    <m/>
    <x v="0"/>
    <d v="2018-11-09T17:00:01.000"/>
    <s v="Dirk mustache you a question! Have you seen all episodes of #RobRiggleSkiMaster Academy on @SonyCrackle yet? #Movember https://t.co/m9lk74P4Lh https://t.co/sAlQzSKzgG"/>
    <s v="https://www.sonycrackle.com/rob-riggles-ski-master-academy?cmpid=Social_Boosted_11_18_FB_TW_TuneIn_Originals_GIF_DirkstacheGIF"/>
    <s v="sonycrackle.com"/>
    <x v="53"/>
    <s v="https://pbs.twimg.com/tweet_video_thumb/DrX_8qaUcAY0JKq.jpg"/>
    <s v="https://pbs.twimg.com/tweet_video_thumb/DrX_8qaUcAY0JKq.jpg"/>
    <x v="139"/>
    <s v="https://twitter.com/#!/riggleskimaster/status/1060940082809425925"/>
    <m/>
    <m/>
    <s v="1060940082809425925"/>
    <m/>
    <b v="0"/>
    <n v="29"/>
    <s v=""/>
    <b v="0"/>
    <s v="en"/>
    <m/>
    <s v=""/>
    <b v="0"/>
    <n v="10"/>
    <s v=""/>
    <s v="Twitter Media Studio"/>
    <b v="0"/>
    <s v="1060940082809425925"/>
    <s v="Retweet"/>
    <n v="0"/>
    <n v="0"/>
    <m/>
    <m/>
    <m/>
    <m/>
    <m/>
    <m/>
    <m/>
    <m/>
    <n v="1"/>
    <s v="13"/>
    <s v="13"/>
    <n v="0"/>
    <n v="0"/>
    <n v="0"/>
    <n v="0"/>
    <n v="0"/>
    <n v="0"/>
    <n v="17"/>
    <n v="100"/>
    <n v="17"/>
  </r>
  <r>
    <s v="skateboard12341"/>
    <s v="sonycrackle"/>
    <m/>
    <m/>
    <m/>
    <m/>
    <m/>
    <m/>
    <m/>
    <m/>
    <s v="No"/>
    <n v="165"/>
    <m/>
    <m/>
    <x v="0"/>
    <d v="2019-08-11T15:03:09.000"/>
    <s v="RT @RiggleSkiMaster: Dirk mustache you a question! Have you seen all episodes of #RobRiggleSkiMaster Academy on @SonyCrackle yet? #Movember…"/>
    <m/>
    <m/>
    <x v="54"/>
    <m/>
    <s v="http://pbs.twimg.com/profile_images/1160894051316453380/6NgvJEf3_normal.jpg"/>
    <x v="140"/>
    <s v="https://twitter.com/#!/skateboard12341/status/1160567336031539205"/>
    <m/>
    <m/>
    <s v="1160567336031539205"/>
    <m/>
    <b v="0"/>
    <n v="0"/>
    <s v=""/>
    <b v="0"/>
    <s v="en"/>
    <m/>
    <s v=""/>
    <b v="0"/>
    <n v="10"/>
    <s v="1060940082809425925"/>
    <s v="Twitter Web App"/>
    <b v="0"/>
    <s v="1060940082809425925"/>
    <s v="Tweet"/>
    <n v="0"/>
    <n v="0"/>
    <m/>
    <m/>
    <m/>
    <m/>
    <m/>
    <m/>
    <m/>
    <m/>
    <n v="1"/>
    <s v="13"/>
    <s v="13"/>
    <m/>
    <m/>
    <m/>
    <m/>
    <m/>
    <m/>
    <m/>
    <m/>
    <m/>
  </r>
  <r>
    <s v="lichtwitch"/>
    <s v="rndmzdtv"/>
    <m/>
    <m/>
    <m/>
    <m/>
    <m/>
    <m/>
    <m/>
    <m/>
    <s v="No"/>
    <n v="167"/>
    <m/>
    <m/>
    <x v="0"/>
    <d v="2019-08-11T15:54:22.000"/>
    <s v="RT @Rndmzdtv: Streaming in 10 minutes (5pm uk time) come hang out! https://t.co/KM5KLj8q76_x000a__x000a_#streaming #netherlands #twitch #savingmusicliv…"/>
    <s v="https://www.twitch.tv/rndmzd"/>
    <s v="twitch.tv"/>
    <x v="55"/>
    <m/>
    <s v="http://pbs.twimg.com/profile_images/1002260410060357632/0-OVEYvL_normal.jpg"/>
    <x v="141"/>
    <s v="https://twitter.com/#!/lichtwitch/status/1160580222187651073"/>
    <m/>
    <m/>
    <s v="1160580222187651073"/>
    <m/>
    <b v="0"/>
    <n v="0"/>
    <s v=""/>
    <b v="0"/>
    <s v="en"/>
    <m/>
    <s v=""/>
    <b v="0"/>
    <n v="1"/>
    <s v="1160579769098014721"/>
    <s v="TwitchLichBot"/>
    <b v="0"/>
    <s v="1160579769098014721"/>
    <s v="Tweet"/>
    <n v="0"/>
    <n v="0"/>
    <m/>
    <m/>
    <m/>
    <m/>
    <m/>
    <m/>
    <m/>
    <m/>
    <n v="1"/>
    <s v="24"/>
    <s v="24"/>
    <n v="0"/>
    <n v="0"/>
    <n v="1"/>
    <n v="6.25"/>
    <n v="0"/>
    <n v="0"/>
    <n v="15"/>
    <n v="93.75"/>
    <n v="16"/>
  </r>
  <r>
    <s v="sparkysynth"/>
    <s v="savingmusiclive"/>
    <m/>
    <m/>
    <m/>
    <m/>
    <m/>
    <m/>
    <m/>
    <m/>
    <s v="No"/>
    <n v="168"/>
    <m/>
    <m/>
    <x v="0"/>
    <d v="2019-08-11T18:07:33.000"/>
    <s v="RT @SavingMusicLIVE: EU Music Meetup 2019 continues with more music performances from various #Twitch musicians!_x000a__x000a_https://t.co/42vXGg5q6R…"/>
    <s v="https://www.twitch.tv/savingmusiclive"/>
    <s v="twitch.tv"/>
    <x v="56"/>
    <m/>
    <s v="http://pbs.twimg.com/profile_images/963189338430468096/Mroaew9G_normal.jpg"/>
    <x v="142"/>
    <s v="https://twitter.com/#!/sparkysynth/status/1160613739483320320"/>
    <m/>
    <m/>
    <s v="1160613739483320320"/>
    <m/>
    <b v="0"/>
    <n v="0"/>
    <s v=""/>
    <b v="0"/>
    <s v="en"/>
    <m/>
    <s v=""/>
    <b v="0"/>
    <n v="4"/>
    <s v="1160613097716895745"/>
    <s v="Twitter for Android"/>
    <b v="0"/>
    <s v="1160613097716895745"/>
    <s v="Tweet"/>
    <n v="0"/>
    <n v="0"/>
    <m/>
    <m/>
    <m/>
    <m/>
    <m/>
    <m/>
    <m/>
    <m/>
    <n v="1"/>
    <s v="7"/>
    <s v="7"/>
    <n v="0"/>
    <n v="0"/>
    <n v="0"/>
    <n v="0"/>
    <n v="0"/>
    <n v="0"/>
    <n v="15"/>
    <n v="100"/>
    <n v="15"/>
  </r>
  <r>
    <s v="sradzik"/>
    <s v="savingmusiclive"/>
    <m/>
    <m/>
    <m/>
    <m/>
    <m/>
    <m/>
    <m/>
    <m/>
    <s v="No"/>
    <n v="169"/>
    <m/>
    <m/>
    <x v="0"/>
    <d v="2019-08-11T18:09:53.000"/>
    <s v="RT @SavingMusicLIVE: EU Music Meetup 2019 continues with more music performances from various #Twitch musicians!_x000a__x000a_https://t.co/42vXGg5q6R…"/>
    <s v="https://www.twitch.tv/savingmusiclive"/>
    <s v="twitch.tv"/>
    <x v="56"/>
    <m/>
    <s v="http://abs.twimg.com/sticky/default_profile_images/default_profile_normal.png"/>
    <x v="143"/>
    <s v="https://twitter.com/#!/sradzik/status/1160614328078405634"/>
    <m/>
    <m/>
    <s v="1160614328078405634"/>
    <m/>
    <b v="0"/>
    <n v="0"/>
    <s v=""/>
    <b v="0"/>
    <s v="en"/>
    <m/>
    <s v=""/>
    <b v="0"/>
    <n v="4"/>
    <s v="1160613097716895745"/>
    <s v="Twitter Web App"/>
    <b v="0"/>
    <s v="1160613097716895745"/>
    <s v="Tweet"/>
    <n v="0"/>
    <n v="0"/>
    <m/>
    <m/>
    <m/>
    <m/>
    <m/>
    <m/>
    <m/>
    <m/>
    <n v="1"/>
    <s v="7"/>
    <s v="7"/>
    <n v="0"/>
    <n v="0"/>
    <n v="0"/>
    <n v="0"/>
    <n v="0"/>
    <n v="0"/>
    <n v="15"/>
    <n v="100"/>
    <n v="15"/>
  </r>
  <r>
    <s v="joecavanaugh0"/>
    <s v="savingmusiclive"/>
    <m/>
    <m/>
    <m/>
    <m/>
    <m/>
    <m/>
    <m/>
    <m/>
    <s v="No"/>
    <n v="170"/>
    <m/>
    <m/>
    <x v="0"/>
    <d v="2019-08-10T19:40:54.000"/>
    <s v="RT @SavingMusicLIVE: And we are now LIVE from The Netherlands for a jam session and a ton of music performances! All funds raised go toward…"/>
    <m/>
    <m/>
    <x v="2"/>
    <m/>
    <s v="http://pbs.twimg.com/profile_images/528446200941260801/_v6igVv0_normal.jpeg"/>
    <x v="144"/>
    <s v="https://twitter.com/#!/joecavanaugh0/status/1160274846422589440"/>
    <m/>
    <m/>
    <s v="1160274846422589440"/>
    <m/>
    <b v="0"/>
    <n v="0"/>
    <s v=""/>
    <b v="0"/>
    <s v="en"/>
    <m/>
    <s v=""/>
    <b v="0"/>
    <n v="5"/>
    <s v="1160249703365300224"/>
    <s v="Twitter Web Client"/>
    <b v="0"/>
    <s v="1160249703365300224"/>
    <s v="Tweet"/>
    <n v="0"/>
    <n v="0"/>
    <m/>
    <m/>
    <m/>
    <m/>
    <m/>
    <m/>
    <m/>
    <m/>
    <n v="2"/>
    <s v="7"/>
    <s v="7"/>
    <n v="0"/>
    <n v="0"/>
    <n v="1"/>
    <n v="4"/>
    <n v="0"/>
    <n v="0"/>
    <n v="24"/>
    <n v="96"/>
    <n v="25"/>
  </r>
  <r>
    <s v="joecavanaugh0"/>
    <s v="savingmusiclive"/>
    <m/>
    <m/>
    <m/>
    <m/>
    <m/>
    <m/>
    <m/>
    <m/>
    <s v="No"/>
    <n v="171"/>
    <m/>
    <m/>
    <x v="0"/>
    <d v="2019-08-11T18:11:43.000"/>
    <s v="RT @SavingMusicLIVE: EU Music Meetup 2019 continues with more music performances from various #Twitch musicians!_x000a__x000a_https://t.co/42vXGg5q6R…"/>
    <s v="https://www.twitch.tv/savingmusiclive"/>
    <s v="twitch.tv"/>
    <x v="56"/>
    <m/>
    <s v="http://pbs.twimg.com/profile_images/528446200941260801/_v6igVv0_normal.jpeg"/>
    <x v="145"/>
    <s v="https://twitter.com/#!/joecavanaugh0/status/1160614789263036418"/>
    <m/>
    <m/>
    <s v="1160614789263036418"/>
    <m/>
    <b v="0"/>
    <n v="0"/>
    <s v=""/>
    <b v="0"/>
    <s v="en"/>
    <m/>
    <s v=""/>
    <b v="0"/>
    <n v="4"/>
    <s v="1160613097716895745"/>
    <s v="Twitter Web Client"/>
    <b v="0"/>
    <s v="1160613097716895745"/>
    <s v="Tweet"/>
    <n v="0"/>
    <n v="0"/>
    <m/>
    <m/>
    <m/>
    <m/>
    <m/>
    <m/>
    <m/>
    <m/>
    <n v="2"/>
    <s v="7"/>
    <s v="7"/>
    <n v="0"/>
    <n v="0"/>
    <n v="0"/>
    <n v="0"/>
    <n v="0"/>
    <n v="0"/>
    <n v="15"/>
    <n v="100"/>
    <n v="15"/>
  </r>
  <r>
    <s v="kslouha421"/>
    <s v="savingmusiclive"/>
    <m/>
    <m/>
    <m/>
    <m/>
    <m/>
    <m/>
    <m/>
    <m/>
    <s v="No"/>
    <n v="172"/>
    <m/>
    <m/>
    <x v="0"/>
    <d v="2019-08-11T18:23:01.000"/>
    <s v="RT @SavingMusicLIVE: EU Music Meetup 2019 continues with more music performances from various #Twitch musicians!_x000a__x000a_https://t.co/42vXGg5q6R…"/>
    <s v="https://www.twitch.tv/savingmusiclive"/>
    <s v="twitch.tv"/>
    <x v="56"/>
    <m/>
    <s v="http://pbs.twimg.com/profile_images/1041930796024528901/v9e6R2Eg_normal.jpg"/>
    <x v="146"/>
    <s v="https://twitter.com/#!/kslouha421/status/1160617632598331392"/>
    <m/>
    <m/>
    <s v="1160617632598331392"/>
    <m/>
    <b v="0"/>
    <n v="0"/>
    <s v=""/>
    <b v="0"/>
    <s v="en"/>
    <m/>
    <s v=""/>
    <b v="0"/>
    <n v="4"/>
    <s v="1160613097716895745"/>
    <s v="Twitter Web App"/>
    <b v="0"/>
    <s v="1160613097716895745"/>
    <s v="Tweet"/>
    <n v="0"/>
    <n v="0"/>
    <m/>
    <m/>
    <m/>
    <m/>
    <m/>
    <m/>
    <m/>
    <m/>
    <n v="1"/>
    <s v="7"/>
    <s v="7"/>
    <n v="0"/>
    <n v="0"/>
    <n v="0"/>
    <n v="0"/>
    <n v="0"/>
    <n v="0"/>
    <n v="15"/>
    <n v="100"/>
    <n v="15"/>
  </r>
  <r>
    <s v="trisclaxton"/>
    <s v="trisclaxton"/>
    <m/>
    <m/>
    <m/>
    <m/>
    <m/>
    <m/>
    <m/>
    <m/>
    <s v="No"/>
    <n v="173"/>
    <m/>
    <m/>
    <x v="2"/>
    <d v="2019-08-11T19:55:39.000"/>
    <s v="Such a worthy cause! #Movember #twitch EU Music Meetup 2019 | Tiltify https://t.co/33FVARVayb"/>
    <s v="https://tiltify.com/@savingmusiclive/eumm2019/donate/complete#.XVBym56C-OI.twitter"/>
    <s v="tiltify.com"/>
    <x v="57"/>
    <m/>
    <s v="http://pbs.twimg.com/profile_images/1110186735319871489/B5VMe6tt_normal.png"/>
    <x v="147"/>
    <s v="https://twitter.com/#!/trisclaxton/status/1160640946066862083"/>
    <m/>
    <m/>
    <s v="1160640946066862083"/>
    <m/>
    <b v="0"/>
    <n v="2"/>
    <s v=""/>
    <b v="0"/>
    <s v="en"/>
    <m/>
    <s v=""/>
    <b v="0"/>
    <n v="0"/>
    <s v=""/>
    <s v="Twitter Web Client"/>
    <b v="0"/>
    <s v="1160640946066862083"/>
    <s v="Tweet"/>
    <n v="0"/>
    <n v="0"/>
    <m/>
    <m/>
    <m/>
    <m/>
    <m/>
    <m/>
    <m/>
    <m/>
    <n v="1"/>
    <s v="1"/>
    <s v="1"/>
    <n v="1"/>
    <n v="9.090909090909092"/>
    <n v="0"/>
    <n v="0"/>
    <n v="0"/>
    <n v="0"/>
    <n v="10"/>
    <n v="90.9090909090909"/>
    <n v="11"/>
  </r>
  <r>
    <s v="stevesmithnz"/>
    <s v="stevesmithnz"/>
    <m/>
    <m/>
    <m/>
    <m/>
    <m/>
    <m/>
    <m/>
    <m/>
    <s v="No"/>
    <n v="174"/>
    <m/>
    <m/>
    <x v="2"/>
    <d v="2019-08-02T23:42:51.000"/>
    <s v="Help men all over the world who suffer from #mentalhealth and need #support_x000a__x000a_Donate here https://t.co/7JUY3oc2OG_x000a__x000a_#gentlemansride #prostatecancer #suicidepreventionawareness #mensmentalhealth_x000a_#movember #_x000a_dgrauckland… https://t.co/NXepSaMuIN"/>
    <s v="https://goo.gl/ymuENN https://www.instagram.com/p/B0rjGdKpuGu/?igshid=oml7wuejgbu2"/>
    <s v="goo.gl instagram.com"/>
    <x v="58"/>
    <m/>
    <s v="http://pbs.twimg.com/profile_images/1131000110966484993/EXyxvBIS_normal.png"/>
    <x v="148"/>
    <s v="https://twitter.com/#!/stevesmithnz/status/1157436632477437953"/>
    <m/>
    <m/>
    <s v="1157436632477437953"/>
    <m/>
    <b v="0"/>
    <n v="0"/>
    <s v=""/>
    <b v="0"/>
    <s v="en"/>
    <m/>
    <s v=""/>
    <b v="0"/>
    <n v="0"/>
    <s v=""/>
    <s v="Instagram"/>
    <b v="0"/>
    <s v="1157436632477437953"/>
    <s v="Tweet"/>
    <n v="0"/>
    <n v="0"/>
    <m/>
    <m/>
    <m/>
    <m/>
    <m/>
    <m/>
    <m/>
    <m/>
    <n v="3"/>
    <s v="1"/>
    <s v="1"/>
    <n v="1"/>
    <n v="4.761904761904762"/>
    <n v="1"/>
    <n v="4.761904761904762"/>
    <n v="0"/>
    <n v="0"/>
    <n v="19"/>
    <n v="90.47619047619048"/>
    <n v="21"/>
  </r>
  <r>
    <s v="stevesmithnz"/>
    <s v="stevesmithnz"/>
    <m/>
    <m/>
    <m/>
    <m/>
    <m/>
    <m/>
    <m/>
    <m/>
    <s v="No"/>
    <n v="175"/>
    <m/>
    <m/>
    <x v="2"/>
    <d v="2019-08-06T09:07:12.000"/>
    <s v="Help men all over the world who suffer from #mentalhealth and need #support_x000a__x000a_Donate here https://t.co/7JUY3oc2OG_x000a__x000a_#gentlemansride #prostatecancer #suicidepreventionawareness #mensmentalhealth_x000a_#movember #_x000a_dgraucklandâ€¦ https://t.co/XbFi5tX8kR"/>
    <s v="https://goo.gl/ymuENN https://www.instagram.com/p/B00SEA8JrkN/?igshid=pwranqbmj342"/>
    <s v="goo.gl instagram.com"/>
    <x v="58"/>
    <m/>
    <s v="http://pbs.twimg.com/profile_images/1131000110966484993/EXyxvBIS_normal.png"/>
    <x v="149"/>
    <s v="https://twitter.com/#!/stevesmithnz/status/1158665816730230784"/>
    <m/>
    <m/>
    <s v="1158665816730230784"/>
    <m/>
    <b v="0"/>
    <n v="0"/>
    <s v=""/>
    <b v="0"/>
    <s v="en"/>
    <m/>
    <s v=""/>
    <b v="0"/>
    <n v="0"/>
    <s v=""/>
    <s v="Instagram"/>
    <b v="0"/>
    <s v="1158665816730230784"/>
    <s v="Tweet"/>
    <n v="0"/>
    <n v="0"/>
    <m/>
    <m/>
    <m/>
    <m/>
    <m/>
    <m/>
    <m/>
    <m/>
    <n v="3"/>
    <s v="1"/>
    <s v="1"/>
    <n v="1"/>
    <n v="4.761904761904762"/>
    <n v="1"/>
    <n v="4.761904761904762"/>
    <n v="0"/>
    <n v="0"/>
    <n v="19"/>
    <n v="90.47619047619048"/>
    <n v="21"/>
  </r>
  <r>
    <s v="stevesmithnz"/>
    <s v="stevesmithnz"/>
    <m/>
    <m/>
    <m/>
    <m/>
    <m/>
    <m/>
    <m/>
    <m/>
    <s v="No"/>
    <n v="176"/>
    <m/>
    <m/>
    <x v="2"/>
    <d v="2019-08-11T20:59:38.000"/>
    <s v="I think this picture speaks 1000 words, I lost a friend who used to smile like this._x000a__x000a_A $10 donation will help 1000's of men worldwide, please think about it_x000a__x000a_https://t.co/7JUY3otDGe_x000a__x000a_#menshealth #SuicideAwareness #SuicidePrevention #support #movember #DGR2019 https://t.co/VP0jYpPK6C"/>
    <s v="https://goo.gl/ymuENN"/>
    <s v="goo.gl"/>
    <x v="59"/>
    <s v="https://pbs.twimg.com/media/EBt7bfHUwAAVoQJ.jpg"/>
    <s v="https://pbs.twimg.com/media/EBt7bfHUwAAVoQJ.jpg"/>
    <x v="150"/>
    <s v="https://twitter.com/#!/stevesmithnz/status/1160657047328681984"/>
    <m/>
    <m/>
    <s v="1160657047328681984"/>
    <m/>
    <b v="0"/>
    <n v="0"/>
    <s v=""/>
    <b v="0"/>
    <s v="en"/>
    <m/>
    <s v=""/>
    <b v="0"/>
    <n v="0"/>
    <s v=""/>
    <s v="Twitter Web App"/>
    <b v="0"/>
    <s v="1160657047328681984"/>
    <s v="Tweet"/>
    <n v="0"/>
    <n v="0"/>
    <m/>
    <m/>
    <m/>
    <m/>
    <m/>
    <m/>
    <m/>
    <m/>
    <n v="3"/>
    <s v="1"/>
    <s v="1"/>
    <n v="3"/>
    <n v="8.333333333333334"/>
    <n v="1"/>
    <n v="2.7777777777777777"/>
    <n v="0"/>
    <n v="0"/>
    <n v="32"/>
    <n v="88.88888888888889"/>
    <n v="36"/>
  </r>
  <r>
    <s v="natteramnoslo"/>
    <s v="superklovn"/>
    <m/>
    <m/>
    <m/>
    <m/>
    <m/>
    <m/>
    <m/>
    <m/>
    <s v="No"/>
    <n v="177"/>
    <m/>
    <m/>
    <x v="1"/>
    <d v="2019-08-11T22:26:39.000"/>
    <s v="@superklovn Men Lerkendal i #movember  ? _x000a_Det kan vel aldri gå  ?"/>
    <m/>
    <m/>
    <x v="13"/>
    <m/>
    <s v="http://pbs.twimg.com/profile_images/1009365796295004161/A1-MD5m9_normal.jpg"/>
    <x v="151"/>
    <s v="https://twitter.com/#!/natteramnoslo/status/1160678944288518144"/>
    <m/>
    <m/>
    <s v="1160678944288518144"/>
    <s v="1160583193038336000"/>
    <b v="0"/>
    <n v="0"/>
    <s v="2355358625"/>
    <b v="0"/>
    <s v="no"/>
    <m/>
    <s v=""/>
    <b v="0"/>
    <n v="0"/>
    <s v=""/>
    <s v="Twitter for Android"/>
    <b v="0"/>
    <s v="1160583193038336000"/>
    <s v="Tweet"/>
    <n v="0"/>
    <n v="0"/>
    <m/>
    <m/>
    <m/>
    <m/>
    <m/>
    <m/>
    <m/>
    <m/>
    <n v="1"/>
    <s v="23"/>
    <s v="23"/>
    <n v="0"/>
    <n v="0"/>
    <n v="0"/>
    <n v="0"/>
    <n v="0"/>
    <n v="0"/>
    <n v="10"/>
    <n v="100"/>
    <n v="10"/>
  </r>
  <r>
    <s v="lamasmarina92"/>
    <s v="avrillavigne"/>
    <m/>
    <m/>
    <m/>
    <m/>
    <m/>
    <m/>
    <m/>
    <m/>
    <s v="No"/>
    <n v="178"/>
    <m/>
    <m/>
    <x v="0"/>
    <d v="2019-08-12T00:27:21.000"/>
    <s v="RT @BrodyJenner: Having the best night with the love of my life @AvrilLavigne so happy right now!! .. #Movember CRUSH!! haha http://t.co/VP…"/>
    <m/>
    <m/>
    <x v="13"/>
    <m/>
    <s v="http://pbs.twimg.com/profile_images/1140017527139053568/A1M-IqgD_normal.jpg"/>
    <x v="152"/>
    <s v="https://twitter.com/#!/lamasmarina92/status/1160709320520208389"/>
    <m/>
    <m/>
    <s v="1160709320520208389"/>
    <m/>
    <b v="0"/>
    <n v="0"/>
    <s v=""/>
    <b v="0"/>
    <s v="en"/>
    <m/>
    <s v=""/>
    <b v="0"/>
    <n v="1423"/>
    <s v="133085817823432705"/>
    <s v="Twitter for iPhone"/>
    <b v="0"/>
    <s v="133085817823432705"/>
    <s v="Tweet"/>
    <n v="0"/>
    <n v="0"/>
    <m/>
    <m/>
    <m/>
    <m/>
    <m/>
    <m/>
    <m/>
    <m/>
    <n v="1"/>
    <s v="2"/>
    <s v="2"/>
    <m/>
    <m/>
    <m/>
    <m/>
    <m/>
    <m/>
    <m/>
    <m/>
    <m/>
  </r>
  <r>
    <s v="kojonup"/>
    <s v="kojonup"/>
    <m/>
    <m/>
    <m/>
    <m/>
    <m/>
    <m/>
    <m/>
    <m/>
    <s v="No"/>
    <n v="180"/>
    <m/>
    <m/>
    <x v="2"/>
    <d v="2019-08-12T02:39:26.000"/>
    <s v="Donate to help me raise much-needed funds for #menshealth this #Movember – for all the dads, brothers, sons and mates in our lives. Stop men dying too young. https://t.co/hjhxw7h4qP"/>
    <s v="https://au.movember.com/mospace/13979078?utm_medium=share&amp;utm_source=twitter&amp;utm_campaign=fundraise"/>
    <s v="movember.com"/>
    <x v="21"/>
    <m/>
    <s v="http://pbs.twimg.com/profile_images/1078570425037148160/21T46TKP_normal.jpg"/>
    <x v="153"/>
    <s v="https://twitter.com/#!/kojonup/status/1160742558051364864"/>
    <m/>
    <m/>
    <s v="1160742558051364864"/>
    <m/>
    <b v="0"/>
    <n v="1"/>
    <s v=""/>
    <b v="0"/>
    <s v="en"/>
    <m/>
    <s v=""/>
    <b v="0"/>
    <n v="0"/>
    <s v=""/>
    <s v="Twitter Web Client"/>
    <b v="0"/>
    <s v="1160742558051364864"/>
    <s v="Tweet"/>
    <n v="0"/>
    <n v="0"/>
    <m/>
    <m/>
    <m/>
    <m/>
    <m/>
    <m/>
    <m/>
    <m/>
    <n v="1"/>
    <s v="1"/>
    <s v="1"/>
    <n v="0"/>
    <n v="0"/>
    <n v="1"/>
    <n v="3.5714285714285716"/>
    <n v="0"/>
    <n v="0"/>
    <n v="27"/>
    <n v="96.42857142857143"/>
    <n v="28"/>
  </r>
  <r>
    <s v="bernhardkerres"/>
    <s v="ihadcancer"/>
    <m/>
    <m/>
    <m/>
    <m/>
    <m/>
    <m/>
    <m/>
    <m/>
    <s v="No"/>
    <n v="181"/>
    <m/>
    <m/>
    <x v="0"/>
    <d v="2019-08-12T09:45:00.000"/>
    <s v="Another 1,000+ words written. The draft of my next book telling my cancer story is coming along nicely so far :)_x000a_#author #cancer #movember #ihadcancer #writing @Movember @ihadcancer"/>
    <m/>
    <m/>
    <x v="60"/>
    <m/>
    <s v="http://pbs.twimg.com/profile_images/1146681949806833670/OfliMFz2_normal.png"/>
    <x v="154"/>
    <s v="https://twitter.com/#!/bernhardkerres/status/1160849656244576258"/>
    <m/>
    <m/>
    <s v="1160849656244576258"/>
    <m/>
    <b v="0"/>
    <n v="2"/>
    <s v=""/>
    <b v="0"/>
    <s v="en"/>
    <m/>
    <s v=""/>
    <b v="0"/>
    <n v="1"/>
    <s v=""/>
    <s v="TweetDeck"/>
    <b v="0"/>
    <s v="1160849656244576258"/>
    <s v="Tweet"/>
    <n v="0"/>
    <n v="0"/>
    <m/>
    <m/>
    <m/>
    <m/>
    <m/>
    <m/>
    <m/>
    <m/>
    <n v="1"/>
    <s v="5"/>
    <s v="5"/>
    <n v="1"/>
    <n v="3.5714285714285716"/>
    <n v="2"/>
    <n v="7.142857142857143"/>
    <n v="0"/>
    <n v="0"/>
    <n v="25"/>
    <n v="89.28571428571429"/>
    <n v="28"/>
  </r>
  <r>
    <s v="marianneschro11"/>
    <s v="bernhardkerres"/>
    <m/>
    <m/>
    <m/>
    <m/>
    <m/>
    <m/>
    <m/>
    <m/>
    <s v="No"/>
    <n v="183"/>
    <m/>
    <m/>
    <x v="0"/>
    <d v="2019-08-12T10:01:37.000"/>
    <s v="RT @BernhardKerres: Another 1,000+ words written. The draft of my next book telling my cancer story is coming along nicely so far :)_x000a_#autho…"/>
    <m/>
    <m/>
    <x v="2"/>
    <m/>
    <s v="http://pbs.twimg.com/profile_images/1012806442817122304/PFPRBkWE_normal.jpg"/>
    <x v="155"/>
    <s v="https://twitter.com/#!/marianneschro11/status/1160853839165231104"/>
    <m/>
    <m/>
    <s v="1160853839165231104"/>
    <m/>
    <b v="0"/>
    <n v="0"/>
    <s v=""/>
    <b v="0"/>
    <s v="en"/>
    <m/>
    <s v=""/>
    <b v="0"/>
    <n v="1"/>
    <s v="1160849656244576258"/>
    <s v="Twitter Web App"/>
    <b v="0"/>
    <s v="1160849656244576258"/>
    <s v="Tweet"/>
    <n v="0"/>
    <n v="0"/>
    <m/>
    <m/>
    <m/>
    <m/>
    <m/>
    <m/>
    <m/>
    <m/>
    <n v="1"/>
    <s v="5"/>
    <s v="5"/>
    <n v="1"/>
    <n v="4.166666666666667"/>
    <n v="1"/>
    <n v="4.166666666666667"/>
    <n v="0"/>
    <n v="0"/>
    <n v="22"/>
    <n v="91.66666666666667"/>
    <n v="24"/>
  </r>
  <r>
    <s v="lomegb"/>
    <s v="lomegb"/>
    <m/>
    <m/>
    <m/>
    <m/>
    <m/>
    <m/>
    <m/>
    <m/>
    <s v="No"/>
    <n v="184"/>
    <m/>
    <m/>
    <x v="2"/>
    <d v="2014-11-10T13:09:04.000"/>
    <s v="Who's doing it?#Movember"/>
    <m/>
    <m/>
    <x v="13"/>
    <m/>
    <s v="http://pbs.twimg.com/profile_images/1134655373305176065/7r7IinOr_normal.png"/>
    <x v="156"/>
    <s v="https://twitter.com/#!/lomegb/status/531795675990994944"/>
    <m/>
    <m/>
    <s v="531795675990994944"/>
    <m/>
    <b v="0"/>
    <n v="0"/>
    <s v=""/>
    <b v="0"/>
    <s v="en"/>
    <m/>
    <s v=""/>
    <b v="0"/>
    <n v="1"/>
    <s v=""/>
    <s v="Twitter for BlackBerry®"/>
    <b v="0"/>
    <s v="531795675990994944"/>
    <s v="Retweet"/>
    <n v="0"/>
    <n v="0"/>
    <m/>
    <m/>
    <m/>
    <m/>
    <m/>
    <m/>
    <m/>
    <m/>
    <n v="1"/>
    <s v="22"/>
    <s v="22"/>
    <n v="0"/>
    <n v="0"/>
    <n v="0"/>
    <n v="0"/>
    <n v="0"/>
    <n v="0"/>
    <n v="4"/>
    <n v="100"/>
    <n v="4"/>
  </r>
  <r>
    <s v="uyajola99_sa"/>
    <s v="lomegb"/>
    <m/>
    <m/>
    <m/>
    <m/>
    <m/>
    <m/>
    <m/>
    <m/>
    <s v="No"/>
    <n v="185"/>
    <m/>
    <m/>
    <x v="0"/>
    <d v="2019-08-12T10:22:22.000"/>
    <s v="RT @LomeGB: Who's doing it?#Movember"/>
    <m/>
    <m/>
    <x v="13"/>
    <m/>
    <s v="http://pbs.twimg.com/profile_images/1156598074917163010/Hie2WdBw_normal.jpg"/>
    <x v="157"/>
    <s v="https://twitter.com/#!/uyajola99_sa/status/1160859059756703744"/>
    <m/>
    <m/>
    <s v="1160859059756703744"/>
    <m/>
    <b v="0"/>
    <n v="0"/>
    <s v=""/>
    <b v="0"/>
    <s v="en"/>
    <m/>
    <s v=""/>
    <b v="0"/>
    <n v="1"/>
    <s v="531795675990994944"/>
    <s v="Twitter for Android"/>
    <b v="0"/>
    <s v="531795675990994944"/>
    <s v="Tweet"/>
    <n v="0"/>
    <n v="0"/>
    <m/>
    <m/>
    <m/>
    <m/>
    <m/>
    <m/>
    <m/>
    <m/>
    <n v="1"/>
    <s v="22"/>
    <s v="22"/>
    <n v="0"/>
    <n v="0"/>
    <n v="0"/>
    <n v="0"/>
    <n v="0"/>
    <n v="0"/>
    <n v="6"/>
    <n v="100"/>
    <n v="6"/>
  </r>
  <r>
    <s v="lavignelesba"/>
    <s v="avrillavigne"/>
    <m/>
    <m/>
    <m/>
    <m/>
    <m/>
    <m/>
    <m/>
    <m/>
    <s v="No"/>
    <n v="186"/>
    <m/>
    <m/>
    <x v="0"/>
    <d v="2019-08-12T11:06:51.000"/>
    <s v="RT @BrodyJenner: Having the best night with the love of my life @AvrilLavigne so happy right now!! .. #Movember CRUSH!! haha http://t.co/VP…"/>
    <m/>
    <m/>
    <x v="13"/>
    <m/>
    <s v="http://pbs.twimg.com/profile_images/1158469336295780357/xnDtpALW_normal.png"/>
    <x v="158"/>
    <s v="https://twitter.com/#!/lavignelesba/status/1160870257336016896"/>
    <m/>
    <m/>
    <s v="1160870257336016896"/>
    <m/>
    <b v="0"/>
    <n v="0"/>
    <s v=""/>
    <b v="0"/>
    <s v="en"/>
    <m/>
    <s v=""/>
    <b v="0"/>
    <n v="1453"/>
    <s v="133085817823432705"/>
    <s v="Twitter for Android"/>
    <b v="0"/>
    <s v="133085817823432705"/>
    <s v="Tweet"/>
    <n v="0"/>
    <n v="0"/>
    <m/>
    <m/>
    <m/>
    <m/>
    <m/>
    <m/>
    <m/>
    <m/>
    <n v="1"/>
    <s v="2"/>
    <s v="2"/>
    <m/>
    <m/>
    <m/>
    <m/>
    <m/>
    <m/>
    <m/>
    <m/>
    <m/>
  </r>
  <r>
    <s v="tellmeltsover"/>
    <s v="avrillavigne"/>
    <m/>
    <m/>
    <m/>
    <m/>
    <m/>
    <m/>
    <m/>
    <m/>
    <s v="No"/>
    <n v="188"/>
    <m/>
    <m/>
    <x v="0"/>
    <d v="2019-08-12T11:07:35.000"/>
    <s v="RT @BrodyJenner: Having the best night with the love of my life @AvrilLavigne so happy right now!! .. #Movember CRUSH!! haha http://t.co/VP…"/>
    <m/>
    <m/>
    <x v="13"/>
    <m/>
    <s v="http://pbs.twimg.com/profile_images/1135231448921907200/MuKU9t7g_normal.jpg"/>
    <x v="159"/>
    <s v="https://twitter.com/#!/tellmeltsover/status/1160870438651801601"/>
    <m/>
    <m/>
    <s v="1160870438651801601"/>
    <m/>
    <b v="0"/>
    <n v="0"/>
    <s v=""/>
    <b v="0"/>
    <s v="en"/>
    <m/>
    <s v=""/>
    <b v="0"/>
    <n v="1453"/>
    <s v="133085817823432705"/>
    <s v="Twitter for Android"/>
    <b v="0"/>
    <s v="133085817823432705"/>
    <s v="Tweet"/>
    <n v="0"/>
    <n v="0"/>
    <m/>
    <m/>
    <m/>
    <m/>
    <m/>
    <m/>
    <m/>
    <m/>
    <n v="1"/>
    <s v="2"/>
    <s v="2"/>
    <m/>
    <m/>
    <m/>
    <m/>
    <m/>
    <m/>
    <m/>
    <m/>
    <m/>
  </r>
  <r>
    <s v="ituyhi31"/>
    <s v="avrillavigne"/>
    <m/>
    <m/>
    <m/>
    <m/>
    <m/>
    <m/>
    <m/>
    <m/>
    <s v="No"/>
    <n v="190"/>
    <m/>
    <m/>
    <x v="0"/>
    <d v="2019-08-12T12:46:59.000"/>
    <s v="RT @BrodyJenner: Having the best night with the love of my life @AvrilLavigne so happy right now!! .. #Movember CRUSH!! haha http://t.co/VP…"/>
    <m/>
    <m/>
    <x v="13"/>
    <m/>
    <s v="http://pbs.twimg.com/profile_images/1161066480928247808/NbhA751T_normal.jpg"/>
    <x v="160"/>
    <s v="https://twitter.com/#!/ituyhi31/status/1160895455556976641"/>
    <m/>
    <m/>
    <s v="1160895455556976641"/>
    <m/>
    <b v="0"/>
    <n v="0"/>
    <s v=""/>
    <b v="0"/>
    <s v="en"/>
    <m/>
    <s v=""/>
    <b v="0"/>
    <n v="1453"/>
    <s v="133085817823432705"/>
    <s v="Twitter for Android"/>
    <b v="0"/>
    <s v="133085817823432705"/>
    <s v="Tweet"/>
    <n v="0"/>
    <n v="0"/>
    <m/>
    <m/>
    <m/>
    <m/>
    <m/>
    <m/>
    <m/>
    <m/>
    <n v="1"/>
    <s v="2"/>
    <s v="2"/>
    <m/>
    <m/>
    <m/>
    <m/>
    <m/>
    <m/>
    <m/>
    <m/>
    <m/>
  </r>
  <r>
    <s v="biimafpoetra"/>
    <s v="avrillavigne"/>
    <m/>
    <m/>
    <m/>
    <m/>
    <m/>
    <m/>
    <m/>
    <m/>
    <s v="No"/>
    <n v="192"/>
    <m/>
    <m/>
    <x v="0"/>
    <d v="2019-08-12T14:12:21.000"/>
    <s v="RT @BrodyJenner: Having the best night with the love of my life @AvrilLavigne so happy right now!! .. #Movember CRUSH!! haha http://t.co/VP…"/>
    <m/>
    <m/>
    <x v="13"/>
    <m/>
    <s v="http://pbs.twimg.com/profile_images/1120333656734748673/ry0Kxmkt_normal.jpg"/>
    <x v="161"/>
    <s v="https://twitter.com/#!/biimafpoetra/status/1160916936773033984"/>
    <m/>
    <m/>
    <s v="1160916936773033984"/>
    <m/>
    <b v="0"/>
    <n v="0"/>
    <s v=""/>
    <b v="0"/>
    <s v="en"/>
    <m/>
    <s v=""/>
    <b v="0"/>
    <n v="1453"/>
    <s v="133085817823432705"/>
    <s v="Twitter for Android"/>
    <b v="0"/>
    <s v="133085817823432705"/>
    <s v="Tweet"/>
    <n v="0"/>
    <n v="0"/>
    <m/>
    <m/>
    <m/>
    <m/>
    <m/>
    <m/>
    <m/>
    <m/>
    <n v="1"/>
    <s v="2"/>
    <s v="2"/>
    <m/>
    <m/>
    <m/>
    <m/>
    <m/>
    <m/>
    <m/>
    <m/>
    <m/>
  </r>
  <r>
    <s v="perryshotel"/>
    <s v="avrillavigne"/>
    <m/>
    <m/>
    <m/>
    <m/>
    <m/>
    <m/>
    <m/>
    <m/>
    <s v="No"/>
    <n v="194"/>
    <m/>
    <m/>
    <x v="0"/>
    <d v="2019-08-12T14:48:45.000"/>
    <s v="RT @BrodyJenner: Having the best night with the love of my life @AvrilLavigne so happy right now!! .. #Movember CRUSH!! haha http://t.co/VP…"/>
    <m/>
    <m/>
    <x v="13"/>
    <m/>
    <s v="http://pbs.twimg.com/profile_images/1160730605191086080/3q8yiBg9_normal.jpg"/>
    <x v="162"/>
    <s v="https://twitter.com/#!/perryshotel/status/1160926100123525120"/>
    <m/>
    <m/>
    <s v="1160926100123525120"/>
    <m/>
    <b v="0"/>
    <n v="0"/>
    <s v=""/>
    <b v="0"/>
    <s v="en"/>
    <m/>
    <s v=""/>
    <b v="0"/>
    <n v="1453"/>
    <s v="133085817823432705"/>
    <s v="Twitter for iPhone"/>
    <b v="0"/>
    <s v="133085817823432705"/>
    <s v="Tweet"/>
    <n v="0"/>
    <n v="0"/>
    <m/>
    <m/>
    <m/>
    <m/>
    <m/>
    <m/>
    <m/>
    <m/>
    <n v="1"/>
    <s v="2"/>
    <s v="2"/>
    <m/>
    <m/>
    <m/>
    <m/>
    <m/>
    <m/>
    <m/>
    <m/>
    <m/>
  </r>
  <r>
    <s v="lavignelatesta"/>
    <s v="avrillavigne"/>
    <m/>
    <m/>
    <m/>
    <m/>
    <m/>
    <m/>
    <m/>
    <m/>
    <s v="No"/>
    <n v="196"/>
    <m/>
    <m/>
    <x v="0"/>
    <d v="2019-08-12T14:57:01.000"/>
    <s v="RT @BrodyJenner: Having the best night with the love of my life @AvrilLavigne so happy right now!! .. #Movember CRUSH!! haha http://t.co/VP…"/>
    <m/>
    <m/>
    <x v="13"/>
    <m/>
    <s v="http://pbs.twimg.com/profile_images/1147588053994749952/172iHI0y_normal.jpg"/>
    <x v="163"/>
    <s v="https://twitter.com/#!/lavignelatesta/status/1160928179109994496"/>
    <m/>
    <m/>
    <s v="1160928179109994496"/>
    <m/>
    <b v="0"/>
    <n v="0"/>
    <s v=""/>
    <b v="0"/>
    <s v="en"/>
    <m/>
    <s v=""/>
    <b v="0"/>
    <n v="1453"/>
    <s v="133085817823432705"/>
    <s v="Twitter for Android"/>
    <b v="0"/>
    <s v="133085817823432705"/>
    <s v="Tweet"/>
    <n v="0"/>
    <n v="0"/>
    <m/>
    <m/>
    <m/>
    <m/>
    <m/>
    <m/>
    <m/>
    <m/>
    <n v="1"/>
    <s v="2"/>
    <s v="2"/>
    <m/>
    <m/>
    <m/>
    <m/>
    <m/>
    <m/>
    <m/>
    <m/>
    <m/>
  </r>
  <r>
    <s v="gransielavigne"/>
    <s v="avrillavigne"/>
    <m/>
    <m/>
    <m/>
    <m/>
    <m/>
    <m/>
    <m/>
    <m/>
    <s v="No"/>
    <n v="198"/>
    <m/>
    <m/>
    <x v="0"/>
    <d v="2019-08-12T15:05:06.000"/>
    <s v="RT @BrodyJenner: Having the best night with the love of my life @AvrilLavigne so happy right now!! .. #Movember CRUSH!! haha http://t.co/VP…"/>
    <m/>
    <m/>
    <x v="13"/>
    <m/>
    <s v="http://pbs.twimg.com/profile_images/1072953076657635328/FAsIhow__normal.jpg"/>
    <x v="164"/>
    <s v="https://twitter.com/#!/gransielavigne/status/1160930211233509376"/>
    <m/>
    <m/>
    <s v="1160930211233509376"/>
    <m/>
    <b v="0"/>
    <n v="0"/>
    <s v=""/>
    <b v="0"/>
    <s v="en"/>
    <m/>
    <s v=""/>
    <b v="0"/>
    <n v="1453"/>
    <s v="133085817823432705"/>
    <s v="Twitter Web App"/>
    <b v="0"/>
    <s v="133085817823432705"/>
    <s v="Tweet"/>
    <n v="0"/>
    <n v="0"/>
    <m/>
    <m/>
    <m/>
    <m/>
    <m/>
    <m/>
    <m/>
    <m/>
    <n v="1"/>
    <s v="2"/>
    <s v="2"/>
    <m/>
    <m/>
    <m/>
    <m/>
    <m/>
    <m/>
    <m/>
    <m/>
    <m/>
  </r>
  <r>
    <s v="lullaby727"/>
    <s v="avrillavigne"/>
    <m/>
    <m/>
    <m/>
    <m/>
    <m/>
    <m/>
    <m/>
    <m/>
    <s v="No"/>
    <n v="200"/>
    <m/>
    <m/>
    <x v="0"/>
    <d v="2019-08-12T15:25:35.000"/>
    <s v="RT @BrodyJenner: Having the best night with the love of my life @AvrilLavigne so happy right now!! .. #Movember CRUSH!! haha http://t.co/VP…"/>
    <m/>
    <m/>
    <x v="13"/>
    <m/>
    <s v="http://pbs.twimg.com/profile_images/1093032356414480384/IFiss8CS_normal.jpg"/>
    <x v="165"/>
    <s v="https://twitter.com/#!/lullaby727/status/1160935368595845120"/>
    <m/>
    <m/>
    <s v="1160935368595845120"/>
    <m/>
    <b v="0"/>
    <n v="0"/>
    <s v=""/>
    <b v="0"/>
    <s v="en"/>
    <m/>
    <s v=""/>
    <b v="0"/>
    <n v="1453"/>
    <s v="133085817823432705"/>
    <s v="Twitter for iPhone"/>
    <b v="0"/>
    <s v="133085817823432705"/>
    <s v="Tweet"/>
    <n v="0"/>
    <n v="0"/>
    <m/>
    <m/>
    <m/>
    <m/>
    <m/>
    <m/>
    <m/>
    <m/>
    <n v="1"/>
    <s v="2"/>
    <s v="2"/>
    <m/>
    <m/>
    <m/>
    <m/>
    <m/>
    <m/>
    <m/>
    <m/>
    <m/>
  </r>
  <r>
    <s v="mimitcheeng"/>
    <s v="avrillavigne"/>
    <m/>
    <m/>
    <m/>
    <m/>
    <m/>
    <m/>
    <m/>
    <m/>
    <s v="No"/>
    <n v="202"/>
    <m/>
    <m/>
    <x v="0"/>
    <d v="2019-08-12T15:33:14.000"/>
    <s v="RT @BrodyJenner: Having the best night with the love of my life @AvrilLavigne so happy right now!! .. #Movember CRUSH!! haha http://t.co/VP…"/>
    <m/>
    <m/>
    <x v="13"/>
    <m/>
    <s v="http://pbs.twimg.com/profile_images/1154071443895832576/mLY9qFIH_normal.jpg"/>
    <x v="166"/>
    <s v="https://twitter.com/#!/mimitcheeng/status/1160937292568989696"/>
    <m/>
    <m/>
    <s v="1160937292568989696"/>
    <m/>
    <b v="0"/>
    <n v="0"/>
    <s v=""/>
    <b v="0"/>
    <s v="en"/>
    <m/>
    <s v=""/>
    <b v="0"/>
    <n v="1453"/>
    <s v="133085817823432705"/>
    <s v="Twitter for iPhone"/>
    <b v="0"/>
    <s v="133085817823432705"/>
    <s v="Tweet"/>
    <n v="0"/>
    <n v="0"/>
    <m/>
    <m/>
    <m/>
    <m/>
    <m/>
    <m/>
    <m/>
    <m/>
    <n v="1"/>
    <s v="2"/>
    <s v="2"/>
    <m/>
    <m/>
    <m/>
    <m/>
    <m/>
    <m/>
    <m/>
    <m/>
    <m/>
  </r>
  <r>
    <s v="im_jdlavigne"/>
    <s v="avrillavigne"/>
    <m/>
    <m/>
    <m/>
    <m/>
    <m/>
    <m/>
    <m/>
    <m/>
    <s v="No"/>
    <n v="204"/>
    <m/>
    <m/>
    <x v="0"/>
    <d v="2019-08-12T15:50:51.000"/>
    <s v="RT @BrodyJenner: Having the best night with the love of my life @AvrilLavigne so happy right now!! .. #Movember CRUSH!! haha http://t.co/VP…"/>
    <m/>
    <m/>
    <x v="13"/>
    <m/>
    <s v="http://pbs.twimg.com/profile_images/1155072078489370625/q_YE4Nq0_normal.jpg"/>
    <x v="167"/>
    <s v="https://twitter.com/#!/im_jdlavigne/status/1160941726246137860"/>
    <m/>
    <m/>
    <s v="1160941726246137860"/>
    <m/>
    <b v="0"/>
    <n v="0"/>
    <s v=""/>
    <b v="0"/>
    <s v="en"/>
    <m/>
    <s v=""/>
    <b v="0"/>
    <n v="1453"/>
    <s v="133085817823432705"/>
    <s v="Twitter Web App"/>
    <b v="0"/>
    <s v="133085817823432705"/>
    <s v="Tweet"/>
    <n v="0"/>
    <n v="0"/>
    <m/>
    <m/>
    <m/>
    <m/>
    <m/>
    <m/>
    <m/>
    <m/>
    <n v="1"/>
    <s v="2"/>
    <s v="2"/>
    <m/>
    <m/>
    <m/>
    <m/>
    <m/>
    <m/>
    <m/>
    <m/>
    <m/>
  </r>
  <r>
    <s v="drivevauxhall"/>
    <s v="drivevauxhall"/>
    <m/>
    <m/>
    <m/>
    <m/>
    <m/>
    <m/>
    <m/>
    <m/>
    <s v="No"/>
    <n v="206"/>
    <m/>
    <m/>
    <x v="2"/>
    <d v="2019-08-12T14:10:03.000"/>
    <s v="This year our Service Sales Manager from Weston-super-Mare, Philip Grove, is taking part in The #DistinguishedGentlemansRide to raise funds and awareness for men's health and prostate cancer on behalf of the #Movember Foundation._x000a_Find out more: https://t.co/lYdRq9MdUq_x000a_#DGR https://t.co/HNYW0B0lTG"/>
    <s v="https://www.gentlemansride.com/rider/DriveVauxhall297302"/>
    <s v="gentlemansride.com"/>
    <x v="61"/>
    <s v="https://pbs.twimg.com/media/EBxnRkyXsAEpjX9.jpg"/>
    <s v="https://pbs.twimg.com/media/EBxnRkyXsAEpjX9.jpg"/>
    <x v="168"/>
    <s v="https://twitter.com/#!/drivevauxhall/status/1160916360131743745"/>
    <m/>
    <m/>
    <s v="1160916360131743745"/>
    <m/>
    <b v="0"/>
    <n v="1"/>
    <s v=""/>
    <b v="0"/>
    <s v="en"/>
    <m/>
    <s v=""/>
    <b v="0"/>
    <n v="1"/>
    <s v=""/>
    <s v="Sprout Social"/>
    <b v="0"/>
    <s v="1160916360131743745"/>
    <s v="Tweet"/>
    <n v="0"/>
    <n v="0"/>
    <m/>
    <m/>
    <m/>
    <m/>
    <m/>
    <m/>
    <m/>
    <m/>
    <n v="1"/>
    <s v="21"/>
    <s v="21"/>
    <n v="1"/>
    <n v="2.5641025641025643"/>
    <n v="1"/>
    <n v="2.5641025641025643"/>
    <n v="0"/>
    <n v="0"/>
    <n v="37"/>
    <n v="94.87179487179488"/>
    <n v="39"/>
  </r>
  <r>
    <s v="philgrove1973"/>
    <s v="drivevauxhall"/>
    <m/>
    <m/>
    <m/>
    <m/>
    <m/>
    <m/>
    <m/>
    <m/>
    <s v="No"/>
    <n v="207"/>
    <m/>
    <m/>
    <x v="0"/>
    <d v="2019-08-12T16:13:55.000"/>
    <s v="RT @DriveVauxhall: This year our Service Sales Manager from Weston-super-Mare, Philip Grove, is taking part in The #DistinguishedGentlemans…"/>
    <m/>
    <m/>
    <x v="2"/>
    <m/>
    <s v="http://pbs.twimg.com/profile_images/1105109047148244992/eBE-iHlc_normal.jpg"/>
    <x v="169"/>
    <s v="https://twitter.com/#!/philgrove1973/status/1160947532966617089"/>
    <m/>
    <m/>
    <s v="1160947532966617089"/>
    <m/>
    <b v="0"/>
    <n v="0"/>
    <s v=""/>
    <b v="0"/>
    <s v="en"/>
    <m/>
    <s v=""/>
    <b v="0"/>
    <n v="1"/>
    <s v="1160916360131743745"/>
    <s v="Twitter for Android"/>
    <b v="0"/>
    <s v="1160916360131743745"/>
    <s v="Tweet"/>
    <n v="0"/>
    <n v="0"/>
    <m/>
    <m/>
    <m/>
    <m/>
    <m/>
    <m/>
    <m/>
    <m/>
    <n v="1"/>
    <s v="21"/>
    <s v="21"/>
    <n v="1"/>
    <n v="5"/>
    <n v="0"/>
    <n v="0"/>
    <n v="0"/>
    <n v="0"/>
    <n v="19"/>
    <n v="95"/>
    <n v="20"/>
  </r>
  <r>
    <s v="sonsrap10"/>
    <s v="paulsinha"/>
    <m/>
    <m/>
    <m/>
    <m/>
    <m/>
    <m/>
    <m/>
    <m/>
    <s v="No"/>
    <n v="208"/>
    <m/>
    <m/>
    <x v="0"/>
    <d v="2019-08-12T16:18:17.000"/>
    <s v="RT @ITV: Wait, you're telling us Abraham Lincoln *didn't* start #Movember?? #TheChase @ITVChase @PaulSinha https://t.co/xcrYXpXSzw"/>
    <m/>
    <m/>
    <x v="62"/>
    <s v="https://pbs.twimg.com/media/EByEciAWsAAZGOT.jpg"/>
    <s v="https://pbs.twimg.com/media/EByEciAWsAAZGOT.jpg"/>
    <x v="170"/>
    <s v="https://twitter.com/#!/sonsrap10/status/1160948632054620162"/>
    <m/>
    <m/>
    <s v="1160948632054620162"/>
    <m/>
    <b v="0"/>
    <n v="0"/>
    <s v=""/>
    <b v="0"/>
    <s v="en"/>
    <m/>
    <s v=""/>
    <b v="0"/>
    <n v="4"/>
    <s v="1160948464857112576"/>
    <s v="Twitter for iPhone"/>
    <b v="0"/>
    <s v="1160948464857112576"/>
    <s v="Tweet"/>
    <n v="0"/>
    <n v="0"/>
    <m/>
    <m/>
    <m/>
    <m/>
    <m/>
    <m/>
    <m/>
    <m/>
    <n v="1"/>
    <s v="8"/>
    <s v="8"/>
    <m/>
    <m/>
    <m/>
    <m/>
    <m/>
    <m/>
    <m/>
    <m/>
    <m/>
  </r>
  <r>
    <s v="artful_doodler"/>
    <s v="paulsinha"/>
    <m/>
    <m/>
    <m/>
    <m/>
    <m/>
    <m/>
    <m/>
    <m/>
    <s v="No"/>
    <n v="211"/>
    <m/>
    <m/>
    <x v="0"/>
    <d v="2019-08-12T16:18:43.000"/>
    <s v="RT @ITV: Wait, you're telling us Abraham Lincoln *didn't* start #Movember?? #TheChase @ITVChase @PaulSinha https://t.co/xcrYXpXSzw"/>
    <m/>
    <m/>
    <x v="62"/>
    <s v="https://pbs.twimg.com/media/EByEciAWsAAZGOT.jpg"/>
    <s v="https://pbs.twimg.com/media/EByEciAWsAAZGOT.jpg"/>
    <x v="171"/>
    <s v="https://twitter.com/#!/artful_doodler/status/1160948738568986624"/>
    <m/>
    <m/>
    <s v="1160948738568986624"/>
    <m/>
    <b v="0"/>
    <n v="0"/>
    <s v=""/>
    <b v="0"/>
    <s v="en"/>
    <m/>
    <s v=""/>
    <b v="0"/>
    <n v="4"/>
    <s v="1160948464857112576"/>
    <s v="Twitter Web App"/>
    <b v="0"/>
    <s v="1160948464857112576"/>
    <s v="Tweet"/>
    <n v="0"/>
    <n v="0"/>
    <m/>
    <m/>
    <m/>
    <m/>
    <m/>
    <m/>
    <m/>
    <m/>
    <n v="1"/>
    <s v="8"/>
    <s v="8"/>
    <m/>
    <m/>
    <m/>
    <m/>
    <m/>
    <m/>
    <m/>
    <m/>
    <m/>
  </r>
  <r>
    <s v="alexgingerbaker"/>
    <s v="paulsinha"/>
    <m/>
    <m/>
    <m/>
    <m/>
    <m/>
    <m/>
    <m/>
    <m/>
    <s v="No"/>
    <n v="214"/>
    <m/>
    <m/>
    <x v="0"/>
    <d v="2019-08-12T16:18:52.000"/>
    <s v="RT @ITV: Wait, you're telling us Abraham Lincoln *didn't* start #Movember?? #TheChase @ITVChase @PaulSinha https://t.co/xcrYXpXSzw"/>
    <m/>
    <m/>
    <x v="62"/>
    <s v="https://pbs.twimg.com/media/EByEciAWsAAZGOT.jpg"/>
    <s v="https://pbs.twimg.com/media/EByEciAWsAAZGOT.jpg"/>
    <x v="172"/>
    <s v="https://twitter.com/#!/alexgingerbaker/status/1160948776154124288"/>
    <m/>
    <m/>
    <s v="1160948776154124288"/>
    <m/>
    <b v="0"/>
    <n v="0"/>
    <s v=""/>
    <b v="0"/>
    <s v="en"/>
    <m/>
    <s v=""/>
    <b v="0"/>
    <n v="4"/>
    <s v="1160948464857112576"/>
    <s v="Twitter for iPhone"/>
    <b v="0"/>
    <s v="1160948464857112576"/>
    <s v="Tweet"/>
    <n v="0"/>
    <n v="0"/>
    <m/>
    <m/>
    <m/>
    <m/>
    <m/>
    <m/>
    <m/>
    <m/>
    <n v="1"/>
    <s v="8"/>
    <s v="8"/>
    <m/>
    <m/>
    <m/>
    <m/>
    <m/>
    <m/>
    <m/>
    <m/>
    <m/>
  </r>
  <r>
    <s v="itv"/>
    <s v="paulsinha"/>
    <m/>
    <m/>
    <m/>
    <m/>
    <m/>
    <m/>
    <m/>
    <m/>
    <s v="No"/>
    <n v="217"/>
    <m/>
    <m/>
    <x v="0"/>
    <d v="2019-08-12T16:17:38.000"/>
    <s v="Wait, you're telling us Abraham Lincoln *didn't* start #Movember?? #TheChase @ITVChase @PaulSinha https://t.co/xcrYXpXSzw"/>
    <m/>
    <m/>
    <x v="62"/>
    <s v="https://pbs.twimg.com/media/EByEciAWsAAZGOT.jpg"/>
    <s v="https://pbs.twimg.com/media/EByEciAWsAAZGOT.jpg"/>
    <x v="173"/>
    <s v="https://twitter.com/#!/itv/status/1160948464857112576"/>
    <m/>
    <m/>
    <s v="1160948464857112576"/>
    <m/>
    <b v="0"/>
    <n v="29"/>
    <s v=""/>
    <b v="0"/>
    <s v="en"/>
    <m/>
    <s v=""/>
    <b v="0"/>
    <n v="4"/>
    <s v=""/>
    <s v="Grabyo"/>
    <b v="0"/>
    <s v="1160948464857112576"/>
    <s v="Tweet"/>
    <n v="0"/>
    <n v="0"/>
    <m/>
    <m/>
    <m/>
    <m/>
    <m/>
    <m/>
    <m/>
    <m/>
    <n v="1"/>
    <s v="8"/>
    <s v="8"/>
    <m/>
    <m/>
    <m/>
    <m/>
    <m/>
    <m/>
    <m/>
    <m/>
    <m/>
  </r>
  <r>
    <s v="skuemy"/>
    <s v="paulsinha"/>
    <m/>
    <m/>
    <m/>
    <m/>
    <m/>
    <m/>
    <m/>
    <m/>
    <s v="No"/>
    <n v="218"/>
    <m/>
    <m/>
    <x v="0"/>
    <d v="2019-08-12T16:25:42.000"/>
    <s v="RT @ITV: Wait, you're telling us Abraham Lincoln *didn't* start #Movember?? #TheChase @ITVChase @PaulSinha https://t.co/xcrYXpXSzw"/>
    <m/>
    <m/>
    <x v="62"/>
    <s v="https://pbs.twimg.com/media/EByEciAWsAAZGOT.jpg"/>
    <s v="https://pbs.twimg.com/media/EByEciAWsAAZGOT.jpg"/>
    <x v="174"/>
    <s v="https://twitter.com/#!/skuemy/status/1160950497563545600"/>
    <m/>
    <m/>
    <s v="1160950497563545600"/>
    <m/>
    <b v="0"/>
    <n v="0"/>
    <s v=""/>
    <b v="0"/>
    <s v="en"/>
    <m/>
    <s v=""/>
    <b v="0"/>
    <n v="4"/>
    <s v="1160948464857112576"/>
    <s v="Twitter for Android"/>
    <b v="0"/>
    <s v="1160948464857112576"/>
    <s v="Tweet"/>
    <n v="0"/>
    <n v="0"/>
    <m/>
    <m/>
    <m/>
    <m/>
    <m/>
    <m/>
    <m/>
    <m/>
    <n v="1"/>
    <s v="8"/>
    <s v="8"/>
    <m/>
    <m/>
    <m/>
    <m/>
    <m/>
    <m/>
    <m/>
    <m/>
    <m/>
  </r>
  <r>
    <s v="greg___howard"/>
    <s v="greg___howard"/>
    <m/>
    <m/>
    <m/>
    <m/>
    <m/>
    <m/>
    <m/>
    <m/>
    <s v="No"/>
    <n v="222"/>
    <m/>
    <m/>
    <x v="2"/>
    <d v="2019-08-12T16:39:33.000"/>
    <s v="Support me in raising funds and awareness for the DGR by dressing dapper and riding for prostate cancer and men's mental health. _x000a__x000a_#GivingBack #Charity #Movember #Prostate #Cancer #Distinguished #Gentlemans #Ride #Southend _x000a__x000a_https://t.co/YF3pneHvMJ"/>
    <s v="https://www.gentlemansride.com/fundraiser/GregHoward298747"/>
    <s v="gentlemansride.com"/>
    <x v="63"/>
    <m/>
    <s v="http://pbs.twimg.com/profile_images/734677390299934721/I_ZWYJPR_normal.jpg"/>
    <x v="175"/>
    <s v="https://twitter.com/#!/greg___howard/status/1160953982531059712"/>
    <m/>
    <m/>
    <s v="1160953982531059712"/>
    <m/>
    <b v="0"/>
    <n v="0"/>
    <s v=""/>
    <b v="0"/>
    <s v="en"/>
    <m/>
    <s v=""/>
    <b v="0"/>
    <n v="0"/>
    <s v=""/>
    <s v="Twitter Web Client"/>
    <b v="0"/>
    <s v="1160953982531059712"/>
    <s v="Tweet"/>
    <n v="0"/>
    <n v="0"/>
    <m/>
    <m/>
    <m/>
    <m/>
    <m/>
    <m/>
    <m/>
    <m/>
    <n v="1"/>
    <s v="1"/>
    <s v="1"/>
    <n v="2"/>
    <n v="6.451612903225806"/>
    <n v="2"/>
    <n v="6.451612903225806"/>
    <n v="0"/>
    <n v="0"/>
    <n v="27"/>
    <n v="87.09677419354838"/>
    <n v="31"/>
  </r>
  <r>
    <s v="bettie_official"/>
    <s v="avrillavigne"/>
    <m/>
    <m/>
    <m/>
    <m/>
    <m/>
    <m/>
    <m/>
    <m/>
    <s v="No"/>
    <n v="223"/>
    <m/>
    <m/>
    <x v="0"/>
    <d v="2019-08-12T16:55:49.000"/>
    <s v="RT @BrodyJenner: Having the best night with the love of my life @AvrilLavigne so happy right now!! .. #Movember CRUSH!! haha http://t.co/VP…"/>
    <m/>
    <m/>
    <x v="13"/>
    <m/>
    <s v="http://pbs.twimg.com/profile_images/1160578186633240577/-cxxi0xP_normal.jpg"/>
    <x v="176"/>
    <s v="https://twitter.com/#!/bettie_official/status/1160958076029198336"/>
    <m/>
    <m/>
    <s v="1160958076029198336"/>
    <m/>
    <b v="0"/>
    <n v="0"/>
    <s v=""/>
    <b v="0"/>
    <s v="en"/>
    <m/>
    <s v=""/>
    <b v="0"/>
    <n v="1453"/>
    <s v="133085817823432705"/>
    <s v="Twitter for iPhone"/>
    <b v="0"/>
    <s v="133085817823432705"/>
    <s v="Tweet"/>
    <n v="0"/>
    <n v="0"/>
    <m/>
    <m/>
    <m/>
    <m/>
    <m/>
    <m/>
    <m/>
    <m/>
    <n v="1"/>
    <s v="2"/>
    <s v="2"/>
    <m/>
    <m/>
    <m/>
    <m/>
    <m/>
    <m/>
    <m/>
    <m/>
    <m/>
  </r>
  <r>
    <s v="chandraaa_cs"/>
    <s v="avrillavigne"/>
    <m/>
    <m/>
    <m/>
    <m/>
    <m/>
    <m/>
    <m/>
    <m/>
    <s v="No"/>
    <n v="225"/>
    <m/>
    <m/>
    <x v="0"/>
    <d v="2019-08-12T17:30:41.000"/>
    <s v="RT @BrodyJenner: Having the best night with the love of my life @AvrilLavigne so happy right now!! .. #Movember CRUSH!! haha http://t.co/VP…"/>
    <m/>
    <m/>
    <x v="13"/>
    <m/>
    <s v="http://pbs.twimg.com/profile_images/1152982424579526656/WGyGt7Ju_normal.jpg"/>
    <x v="177"/>
    <s v="https://twitter.com/#!/chandraaa_cs/status/1160966849049141249"/>
    <m/>
    <m/>
    <s v="1160966849049141249"/>
    <m/>
    <b v="0"/>
    <n v="0"/>
    <s v=""/>
    <b v="0"/>
    <s v="en"/>
    <m/>
    <s v=""/>
    <b v="0"/>
    <n v="1453"/>
    <s v="133085817823432705"/>
    <s v="Twitter for Android"/>
    <b v="0"/>
    <s v="133085817823432705"/>
    <s v="Tweet"/>
    <n v="0"/>
    <n v="0"/>
    <m/>
    <m/>
    <m/>
    <m/>
    <m/>
    <m/>
    <m/>
    <m/>
    <n v="1"/>
    <s v="2"/>
    <s v="2"/>
    <m/>
    <m/>
    <m/>
    <m/>
    <m/>
    <m/>
    <m/>
    <m/>
    <m/>
  </r>
  <r>
    <s v="jrd_ftw99"/>
    <s v="jrd_ftw99"/>
    <m/>
    <m/>
    <m/>
    <m/>
    <m/>
    <m/>
    <m/>
    <m/>
    <s v="No"/>
    <n v="227"/>
    <m/>
    <m/>
    <x v="2"/>
    <d v="2019-08-12T18:10:33.000"/>
    <s v="#Movember #Beards #moustache #Music #ShawnMendes #Queen #TaylorSwift https://t.co/I4lfngKSEc"/>
    <s v="https://twitter.com/Mereshas/status/1160974016565395462"/>
    <s v="twitter.com"/>
    <x v="64"/>
    <m/>
    <s v="http://pbs.twimg.com/profile_images/999354037232267264/saRubdXb_normal.jpg"/>
    <x v="178"/>
    <s v="https://twitter.com/#!/jrd_ftw99/status/1160976882382364673"/>
    <m/>
    <m/>
    <s v="1160976882382364673"/>
    <m/>
    <b v="0"/>
    <n v="1"/>
    <s v=""/>
    <b v="1"/>
    <s v="und"/>
    <m/>
    <s v="1160974016565395462"/>
    <b v="0"/>
    <n v="0"/>
    <s v=""/>
    <s v="Twitter Web App"/>
    <b v="0"/>
    <s v="1160976882382364673"/>
    <s v="Tweet"/>
    <n v="0"/>
    <n v="0"/>
    <m/>
    <m/>
    <m/>
    <m/>
    <m/>
    <m/>
    <m/>
    <m/>
    <n v="1"/>
    <s v="1"/>
    <s v="1"/>
    <n v="0"/>
    <n v="0"/>
    <n v="0"/>
    <n v="0"/>
    <n v="0"/>
    <n v="0"/>
    <n v="7"/>
    <n v="100"/>
    <n v="7"/>
  </r>
  <r>
    <s v="_beautyriri_"/>
    <s v="avrillavigne"/>
    <m/>
    <m/>
    <m/>
    <m/>
    <m/>
    <m/>
    <m/>
    <m/>
    <s v="No"/>
    <n v="228"/>
    <m/>
    <m/>
    <x v="0"/>
    <d v="2019-08-12T18:18:53.000"/>
    <s v="RT @BrodyJenner: Having the best night with the love of my life @AvrilLavigne so happy right now!! .. #Movember CRUSH!! haha http://t.co/VP…"/>
    <m/>
    <m/>
    <x v="13"/>
    <m/>
    <s v="http://pbs.twimg.com/profile_images/1156287942811406337/LYF5LMmA_normal.jpg"/>
    <x v="179"/>
    <s v="https://twitter.com/#!/_beautyriri_/status/1160978981438599168"/>
    <m/>
    <m/>
    <s v="1160978981438599168"/>
    <m/>
    <b v="0"/>
    <n v="0"/>
    <s v=""/>
    <b v="0"/>
    <s v="en"/>
    <m/>
    <s v=""/>
    <b v="0"/>
    <n v="1453"/>
    <s v="133085817823432705"/>
    <s v="Twitter for iPhone"/>
    <b v="0"/>
    <s v="133085817823432705"/>
    <s v="Tweet"/>
    <n v="0"/>
    <n v="0"/>
    <m/>
    <m/>
    <m/>
    <m/>
    <m/>
    <m/>
    <m/>
    <m/>
    <n v="1"/>
    <s v="2"/>
    <s v="2"/>
    <m/>
    <m/>
    <m/>
    <m/>
    <m/>
    <m/>
    <m/>
    <m/>
    <m/>
  </r>
  <r>
    <s v="xptr"/>
    <s v="cararose19130"/>
    <m/>
    <m/>
    <m/>
    <m/>
    <m/>
    <m/>
    <m/>
    <m/>
    <s v="No"/>
    <n v="230"/>
    <m/>
    <m/>
    <x v="1"/>
    <d v="2019-08-12T18:39:33.000"/>
    <s v="@cararose19130 #movember around the corner."/>
    <m/>
    <m/>
    <x v="13"/>
    <m/>
    <s v="http://pbs.twimg.com/profile_images/1469720962/twitter_normal.jpg"/>
    <x v="180"/>
    <s v="https://twitter.com/#!/xptr/status/1160984179187884032"/>
    <m/>
    <m/>
    <s v="1160984179187884032"/>
    <s v="875929436603940864"/>
    <b v="0"/>
    <n v="0"/>
    <s v="2773033158"/>
    <b v="0"/>
    <s v="en"/>
    <m/>
    <s v=""/>
    <b v="0"/>
    <n v="0"/>
    <s v=""/>
    <s v="Twitter for Android"/>
    <b v="0"/>
    <s v="875929436603940864"/>
    <s v="Tweet"/>
    <n v="0"/>
    <n v="0"/>
    <m/>
    <m/>
    <m/>
    <m/>
    <m/>
    <m/>
    <m/>
    <m/>
    <n v="1"/>
    <s v="20"/>
    <s v="20"/>
    <n v="0"/>
    <n v="0"/>
    <n v="0"/>
    <n v="0"/>
    <n v="0"/>
    <n v="0"/>
    <n v="5"/>
    <n v="100"/>
    <n v="5"/>
  </r>
  <r>
    <s v="chaelinsky"/>
    <s v="avrillavigne"/>
    <m/>
    <m/>
    <m/>
    <m/>
    <m/>
    <m/>
    <m/>
    <m/>
    <s v="No"/>
    <n v="231"/>
    <m/>
    <m/>
    <x v="0"/>
    <d v="2019-08-12T18:46:29.000"/>
    <s v="RT @BrodyJenner: Having the best night with the love of my life @AvrilLavigne so happy right now!! .. #Movember CRUSH!! haha http://t.co/VP…"/>
    <m/>
    <m/>
    <x v="13"/>
    <m/>
    <s v="http://pbs.twimg.com/profile_images/1159280163466698752/s52-b6Cv_normal.jpg"/>
    <x v="181"/>
    <s v="https://twitter.com/#!/chaelinsky/status/1160985927063343104"/>
    <m/>
    <m/>
    <s v="1160985927063343104"/>
    <m/>
    <b v="0"/>
    <n v="0"/>
    <s v=""/>
    <b v="0"/>
    <s v="en"/>
    <m/>
    <s v=""/>
    <b v="0"/>
    <n v="1453"/>
    <s v="133085817823432705"/>
    <s v="Twitter for Android"/>
    <b v="0"/>
    <s v="133085817823432705"/>
    <s v="Tweet"/>
    <n v="0"/>
    <n v="0"/>
    <m/>
    <m/>
    <m/>
    <m/>
    <m/>
    <m/>
    <m/>
    <m/>
    <n v="1"/>
    <s v="2"/>
    <s v="2"/>
    <m/>
    <m/>
    <m/>
    <m/>
    <m/>
    <m/>
    <m/>
    <m/>
    <m/>
  </r>
  <r>
    <s v="wakndaz"/>
    <s v="avrillavigne"/>
    <m/>
    <m/>
    <m/>
    <m/>
    <m/>
    <m/>
    <m/>
    <m/>
    <s v="No"/>
    <n v="233"/>
    <m/>
    <m/>
    <x v="0"/>
    <d v="2019-08-12T20:32:55.000"/>
    <s v="RT @BrodyJenner: Having the best night with the love of my life @AvrilLavigne so happy right now!! .. #Movember CRUSH!! haha http://t.co/VP…"/>
    <m/>
    <m/>
    <x v="13"/>
    <m/>
    <s v="http://pbs.twimg.com/profile_images/1158892368390709249/JNBbpth3_normal.jpg"/>
    <x v="182"/>
    <s v="https://twitter.com/#!/wakndaz/status/1161012711477710848"/>
    <m/>
    <m/>
    <s v="1161012711477710848"/>
    <m/>
    <b v="0"/>
    <n v="0"/>
    <s v=""/>
    <b v="0"/>
    <s v="en"/>
    <m/>
    <s v=""/>
    <b v="0"/>
    <n v="1453"/>
    <s v="133085817823432705"/>
    <s v="Twitter for iPhone"/>
    <b v="0"/>
    <s v="133085817823432705"/>
    <s v="Tweet"/>
    <n v="0"/>
    <n v="0"/>
    <m/>
    <m/>
    <m/>
    <m/>
    <m/>
    <m/>
    <m/>
    <m/>
    <n v="1"/>
    <s v="2"/>
    <s v="2"/>
    <m/>
    <m/>
    <m/>
    <m/>
    <m/>
    <m/>
    <m/>
    <m/>
    <m/>
  </r>
  <r>
    <s v="hugavril"/>
    <s v="avrillavigne"/>
    <m/>
    <m/>
    <m/>
    <m/>
    <m/>
    <m/>
    <m/>
    <m/>
    <s v="No"/>
    <n v="235"/>
    <m/>
    <m/>
    <x v="0"/>
    <d v="2019-08-12T20:40:48.000"/>
    <s v="RT @BrodyJenner: Having the best night with the love of my life @AvrilLavigne so happy right now!! .. #Movember CRUSH!! haha http://t.co/VP…"/>
    <m/>
    <m/>
    <x v="13"/>
    <m/>
    <s v="http://pbs.twimg.com/profile_images/1150936416295276545/DVEC52Jw_normal.jpg"/>
    <x v="183"/>
    <s v="https://twitter.com/#!/hugavril/status/1161014692820803584"/>
    <m/>
    <m/>
    <s v="1161014692820803584"/>
    <m/>
    <b v="0"/>
    <n v="0"/>
    <s v=""/>
    <b v="0"/>
    <s v="en"/>
    <m/>
    <s v=""/>
    <b v="0"/>
    <n v="1453"/>
    <s v="133085817823432705"/>
    <s v="Twitter for Android"/>
    <b v="0"/>
    <s v="133085817823432705"/>
    <s v="Tweet"/>
    <n v="0"/>
    <n v="0"/>
    <m/>
    <m/>
    <m/>
    <m/>
    <m/>
    <m/>
    <m/>
    <m/>
    <n v="1"/>
    <s v="2"/>
    <s v="2"/>
    <m/>
    <m/>
    <m/>
    <m/>
    <m/>
    <m/>
    <m/>
    <m/>
    <m/>
  </r>
  <r>
    <s v="divine04179084"/>
    <s v="dinfomall"/>
    <m/>
    <m/>
    <m/>
    <m/>
    <m/>
    <m/>
    <m/>
    <m/>
    <s v="No"/>
    <n v="237"/>
    <m/>
    <m/>
    <x v="0"/>
    <d v="2019-08-12T20:57:35.000"/>
    <s v="RT @dinfomall: &quot;#supplements #men #diet #shopping #maternity #headphones #indiedev #gamedev #win #vitamins #health #movember #protein #vita…"/>
    <m/>
    <m/>
    <x v="8"/>
    <m/>
    <s v="http://pbs.twimg.com/profile_images/1119556187442249729/VlusZmGn_normal.jpg"/>
    <x v="184"/>
    <s v="https://twitter.com/#!/divine04179084/status/1161018919748087812"/>
    <m/>
    <m/>
    <s v="1161018919748087812"/>
    <m/>
    <b v="0"/>
    <n v="0"/>
    <s v=""/>
    <b v="0"/>
    <s v="en"/>
    <m/>
    <s v=""/>
    <b v="0"/>
    <n v="2"/>
    <s v="1161018268708159488"/>
    <s v="Twitter for iPhone"/>
    <b v="0"/>
    <s v="1161018268708159488"/>
    <s v="Tweet"/>
    <n v="0"/>
    <n v="0"/>
    <m/>
    <m/>
    <m/>
    <m/>
    <m/>
    <m/>
    <m/>
    <m/>
    <n v="1"/>
    <s v="4"/>
    <s v="4"/>
    <n v="1"/>
    <n v="6.25"/>
    <n v="0"/>
    <n v="0"/>
    <n v="0"/>
    <n v="0"/>
    <n v="15"/>
    <n v="93.75"/>
    <n v="16"/>
  </r>
  <r>
    <s v="dinfomall"/>
    <s v="dinfomall"/>
    <m/>
    <m/>
    <m/>
    <m/>
    <m/>
    <m/>
    <m/>
    <m/>
    <s v="No"/>
    <n v="238"/>
    <m/>
    <m/>
    <x v="2"/>
    <d v="2019-08-01T00:35:01.000"/>
    <s v="#supplements #men #diet #shopping #maternity #headphones #indiedev #gamedev #win #vitamins #health #movember #protein #vitamin #vitamind #nutrition #taking #loss #review #hair_x000a_ENHANCE YOUR MIND AND BODY_x000a_SHOP NOW https://t.co/11h6R4aYho"/>
    <s v="http://link.sylikes.com/?publisherId=615103&amp;afPlacementId=4931386&amp;afCampaignId=jxq4yglxwk02xp2y04pbz&amp;url=https://www.samsclub.com/p/megared-750mg-ultra-omega-3-krill-oil-80ct-dha-epa-supplement/prod22302479%3Fxid%3Dplp_product_1_115"/>
    <s v="sylikes.com"/>
    <x v="65"/>
    <m/>
    <s v="http://pbs.twimg.com/profile_images/1151380385563140096/AhTMe8GY_normal.png"/>
    <x v="185"/>
    <s v="https://twitter.com/#!/dinfomall/status/1156724980996030465"/>
    <m/>
    <m/>
    <s v="1156724980996030465"/>
    <m/>
    <b v="0"/>
    <n v="1"/>
    <s v=""/>
    <b v="0"/>
    <s v="en"/>
    <m/>
    <s v=""/>
    <b v="0"/>
    <n v="2"/>
    <s v=""/>
    <s v="Buffer"/>
    <b v="0"/>
    <s v="1156724980996030465"/>
    <s v="Tweet"/>
    <n v="0"/>
    <n v="0"/>
    <m/>
    <m/>
    <m/>
    <m/>
    <m/>
    <m/>
    <m/>
    <m/>
    <n v="77"/>
    <s v="4"/>
    <s v="4"/>
    <n v="2"/>
    <n v="7.407407407407407"/>
    <n v="1"/>
    <n v="3.7037037037037037"/>
    <n v="0"/>
    <n v="0"/>
    <n v="24"/>
    <n v="88.88888888888889"/>
    <n v="27"/>
  </r>
  <r>
    <s v="dinfomall"/>
    <s v="dinfomall"/>
    <m/>
    <m/>
    <m/>
    <m/>
    <m/>
    <m/>
    <m/>
    <m/>
    <s v="No"/>
    <n v="239"/>
    <m/>
    <m/>
    <x v="2"/>
    <d v="2019-08-01T02:05:00.000"/>
    <s v="#supplements #men #diet #shopping #maternity #headphones #indiedev #gamedev #win #vitamins #health #movember #protein #vitamin #vitamind #nutrition #taking #loss #review #hair_x000a_ENHANCE YOUR MIND AND BODY_x000a_SHOP NOW https://t.co/uvGDJs1cYW"/>
    <s v="http://link.sylikes.com/?publisherId=615103&amp;afPlacementId=4931386&amp;afCampaignId=jxq4znkkby02xp2y04pbz&amp;url=https://www.samsclub.com/p/mm-potassium-gluco-500ct/prod17690223%3Fxid%3Dplp_product_1_117"/>
    <s v="sylikes.com"/>
    <x v="65"/>
    <m/>
    <s v="http://pbs.twimg.com/profile_images/1151380385563140096/AhTMe8GY_normal.png"/>
    <x v="186"/>
    <s v="https://twitter.com/#!/dinfomall/status/1156747627339440128"/>
    <m/>
    <m/>
    <s v="1156747627339440128"/>
    <m/>
    <b v="0"/>
    <n v="2"/>
    <s v=""/>
    <b v="0"/>
    <s v="en"/>
    <m/>
    <s v=""/>
    <b v="0"/>
    <n v="1"/>
    <s v=""/>
    <s v="Buffer"/>
    <b v="0"/>
    <s v="1156747627339440128"/>
    <s v="Tweet"/>
    <n v="0"/>
    <n v="0"/>
    <m/>
    <m/>
    <m/>
    <m/>
    <m/>
    <m/>
    <m/>
    <m/>
    <n v="77"/>
    <s v="4"/>
    <s v="4"/>
    <n v="2"/>
    <n v="7.407407407407407"/>
    <n v="1"/>
    <n v="3.7037037037037037"/>
    <n v="0"/>
    <n v="0"/>
    <n v="24"/>
    <n v="88.88888888888889"/>
    <n v="27"/>
  </r>
  <r>
    <s v="dinfomall"/>
    <s v="dinfomall"/>
    <m/>
    <m/>
    <m/>
    <m/>
    <m/>
    <m/>
    <m/>
    <m/>
    <s v="No"/>
    <n v="240"/>
    <m/>
    <m/>
    <x v="2"/>
    <d v="2019-08-01T02:30:02.000"/>
    <s v="#supplements #men #diet #shopping #maternity #headphones #indiedev #gamedev #win #vitamins #health #movember #protein #vitamin #vitamind #nutrition #taking #loss #review #hair_x000a_ENHANCE YOUR MIND AND BODY_x000a_SHOP NOW https://t.co/3dNZbvl0PH"/>
    <s v="http://cj.dotomi.com/nh65ox54N/x38/MOMUPPUS/TMRNNQQ/L/L/L?x=u4up%3Dv90Ezq69v1CE91EACHrI2%2663x%3Dt5514%25FM%25ER%25ER888.163u5mz.o0y%25ERqzq3sA-EGG%25ER6nu26uz0x-DCC-ys-CDKIIC&lt;&lt;t551://888.5w2xtoq.o0y:KC/oxuow-KDIEEHH-DFDLGGLJ&lt;&lt;S&lt;t551://nu5.xA/EVwUG8Z&lt;&lt;D&lt;D&lt;C&lt;C&lt;"/>
    <s v="dotomi.com"/>
    <x v="65"/>
    <m/>
    <s v="http://pbs.twimg.com/profile_images/1151380385563140096/AhTMe8GY_normal.png"/>
    <x v="187"/>
    <s v="https://twitter.com/#!/dinfomall/status/1156753927871877126"/>
    <m/>
    <m/>
    <s v="1156753927871877126"/>
    <m/>
    <b v="0"/>
    <n v="2"/>
    <s v=""/>
    <b v="0"/>
    <s v="en"/>
    <m/>
    <s v=""/>
    <b v="0"/>
    <n v="1"/>
    <s v=""/>
    <s v="Buffer"/>
    <b v="0"/>
    <s v="1156753927871877126"/>
    <s v="Tweet"/>
    <n v="0"/>
    <n v="0"/>
    <m/>
    <m/>
    <m/>
    <m/>
    <m/>
    <m/>
    <m/>
    <m/>
    <n v="77"/>
    <s v="4"/>
    <s v="4"/>
    <n v="2"/>
    <n v="7.407407407407407"/>
    <n v="1"/>
    <n v="3.7037037037037037"/>
    <n v="0"/>
    <n v="0"/>
    <n v="24"/>
    <n v="88.88888888888889"/>
    <n v="27"/>
  </r>
  <r>
    <s v="dinfomall"/>
    <s v="dinfomall"/>
    <m/>
    <m/>
    <m/>
    <m/>
    <m/>
    <m/>
    <m/>
    <m/>
    <s v="No"/>
    <n v="241"/>
    <m/>
    <m/>
    <x v="2"/>
    <d v="2019-08-01T03:40:01.000"/>
    <s v="#supplements #men #diet #shopping #maternity #headphones #indiedev #gamedev #win #vitamins #health #movember #protein #vitamin #vitamind #nutrition #taking #loss #review #hair_x000a_ENHANCE YOUR MIND AND BODY_x000a_SHOP NOW https://t.co/dMAhThacRJ"/>
    <s v="http://link.sylikes.com/?publisherId=615103&amp;afPlacementId=4931386&amp;afCampaignId=jxpxurs2ab02xp2y04pbz&amp;url=https://www.samsclub.com/p/mm-ultra-3x-joint-125ct/prod21990809%3Fxid%3Dplp_product_1_53"/>
    <s v="sylikes.com"/>
    <x v="65"/>
    <m/>
    <s v="http://pbs.twimg.com/profile_images/1151380385563140096/AhTMe8GY_normal.png"/>
    <x v="188"/>
    <s v="https://twitter.com/#!/dinfomall/status/1156771537623687168"/>
    <m/>
    <m/>
    <s v="1156771537623687168"/>
    <m/>
    <b v="0"/>
    <n v="2"/>
    <s v=""/>
    <b v="0"/>
    <s v="en"/>
    <m/>
    <s v=""/>
    <b v="0"/>
    <n v="1"/>
    <s v=""/>
    <s v="Buffer"/>
    <b v="0"/>
    <s v="1156771537623687168"/>
    <s v="Tweet"/>
    <n v="0"/>
    <n v="0"/>
    <m/>
    <m/>
    <m/>
    <m/>
    <m/>
    <m/>
    <m/>
    <m/>
    <n v="77"/>
    <s v="4"/>
    <s v="4"/>
    <n v="2"/>
    <n v="7.407407407407407"/>
    <n v="1"/>
    <n v="3.7037037037037037"/>
    <n v="0"/>
    <n v="0"/>
    <n v="24"/>
    <n v="88.88888888888889"/>
    <n v="27"/>
  </r>
  <r>
    <s v="dinfomall"/>
    <s v="dinfomall"/>
    <m/>
    <m/>
    <m/>
    <m/>
    <m/>
    <m/>
    <m/>
    <m/>
    <s v="No"/>
    <n v="242"/>
    <m/>
    <m/>
    <x v="2"/>
    <d v="2019-08-01T06:10:00.000"/>
    <s v="#supplements #men #diet #shopping #maternity #headphones #indiedev #gamedev #win #vitamins #health #movember #protein #vitamin #vitamind #nutrition #taking #loss #review #hair_x000a_ENHANCE YOUR MIND AND BODY_x000a_SHOP NOW https://t.co/bmscePF9wt"/>
    <s v="http://link.sylikes.com/?publisherId=615103&amp;afPlacementId=4931386&amp;afCampaignId=jxpc0at4dg02xp2y04pbz&amp;url=https://www.samsclub.com/p/hsn-gummies-220ct/prod15130064%3Fxid%3Dplp_product_1_30"/>
    <s v="sylikes.com"/>
    <x v="65"/>
    <m/>
    <s v="http://pbs.twimg.com/profile_images/1151380385563140096/AhTMe8GY_normal.png"/>
    <x v="189"/>
    <s v="https://twitter.com/#!/dinfomall/status/1156809285780877313"/>
    <m/>
    <m/>
    <s v="1156809285780877313"/>
    <m/>
    <b v="0"/>
    <n v="2"/>
    <s v=""/>
    <b v="0"/>
    <s v="en"/>
    <m/>
    <s v=""/>
    <b v="0"/>
    <n v="3"/>
    <s v=""/>
    <s v="Buffer"/>
    <b v="0"/>
    <s v="1156809285780877313"/>
    <s v="Tweet"/>
    <n v="0"/>
    <n v="0"/>
    <m/>
    <m/>
    <m/>
    <m/>
    <m/>
    <m/>
    <m/>
    <m/>
    <n v="77"/>
    <s v="4"/>
    <s v="4"/>
    <n v="2"/>
    <n v="7.407407407407407"/>
    <n v="1"/>
    <n v="3.7037037037037037"/>
    <n v="0"/>
    <n v="0"/>
    <n v="24"/>
    <n v="88.88888888888889"/>
    <n v="27"/>
  </r>
  <r>
    <s v="dinfomall"/>
    <s v="dinfomall"/>
    <m/>
    <m/>
    <m/>
    <m/>
    <m/>
    <m/>
    <m/>
    <m/>
    <s v="No"/>
    <n v="243"/>
    <m/>
    <m/>
    <x v="2"/>
    <d v="2019-08-01T08:55:00.000"/>
    <s v="#supplements #men #diet #shopping #maternity #headphones #indiedev #gamedev #win #vitamins #health #movember #protein #vitamin #vitamind #nutrition #taking #loss #review #hair_x000a_ENHANCE YOUR MIND AND BODY_x000a_SHOP NOW https://t.co/6Pa37OVENg"/>
    <s v="http://link.sylikes.com/?publisherId=615103&amp;afPlacementId=4931386&amp;afCampaignId=jxq4wfrnwx02xp2y04pbz&amp;url=https://www.samsclub.com/p/schiff-super-calcium-softgel-120-count/prod18150204%3Fxid%3Dplp_product_1_112"/>
    <s v="sylikes.com"/>
    <x v="65"/>
    <m/>
    <s v="http://pbs.twimg.com/profile_images/1151380385563140096/AhTMe8GY_normal.png"/>
    <x v="190"/>
    <s v="https://twitter.com/#!/dinfomall/status/1156850808543207424"/>
    <m/>
    <m/>
    <s v="1156850808543207424"/>
    <m/>
    <b v="0"/>
    <n v="2"/>
    <s v=""/>
    <b v="0"/>
    <s v="en"/>
    <m/>
    <s v=""/>
    <b v="0"/>
    <n v="0"/>
    <s v=""/>
    <s v="Buffer"/>
    <b v="0"/>
    <s v="1156850808543207424"/>
    <s v="Tweet"/>
    <n v="0"/>
    <n v="0"/>
    <m/>
    <m/>
    <m/>
    <m/>
    <m/>
    <m/>
    <m/>
    <m/>
    <n v="77"/>
    <s v="4"/>
    <s v="4"/>
    <n v="2"/>
    <n v="7.407407407407407"/>
    <n v="1"/>
    <n v="3.7037037037037037"/>
    <n v="0"/>
    <n v="0"/>
    <n v="24"/>
    <n v="88.88888888888889"/>
    <n v="27"/>
  </r>
  <r>
    <s v="dinfomall"/>
    <s v="dinfomall"/>
    <m/>
    <m/>
    <m/>
    <m/>
    <m/>
    <m/>
    <m/>
    <m/>
    <s v="No"/>
    <n v="244"/>
    <m/>
    <m/>
    <x v="2"/>
    <d v="2019-08-01T09:35:00.000"/>
    <s v="#supplements #men #diet #shopping #maternity #headphones #indiedev #gamedev #win #vitamins #health #movember #protein #vitamin #vitamind #nutrition #taking #loss #review #hair_x000a_ENHANCE YOUR MIND AND BODY_x000a_SHOP NOW https://t.co/YoFhfYuQ4I"/>
    <s v="http://link.sylikes.com/?publisherId=615103&amp;afPlacementId=4931386&amp;afCampaignId=jxpappazx202xp2y04pbz&amp;url=https://www.samsclub.com/p/mm-vitamin-b12-300ct-5000-mcg/prod19820626%3Fxid%3Dplp_product_1_15"/>
    <s v="sylikes.com"/>
    <x v="65"/>
    <m/>
    <s v="http://pbs.twimg.com/profile_images/1151380385563140096/AhTMe8GY_normal.png"/>
    <x v="191"/>
    <s v="https://twitter.com/#!/dinfomall/status/1156860874788937728"/>
    <m/>
    <m/>
    <s v="1156860874788937728"/>
    <m/>
    <b v="0"/>
    <n v="2"/>
    <s v=""/>
    <b v="0"/>
    <s v="en"/>
    <m/>
    <s v=""/>
    <b v="0"/>
    <n v="2"/>
    <s v=""/>
    <s v="Buffer"/>
    <b v="0"/>
    <s v="1156860874788937728"/>
    <s v="Tweet"/>
    <n v="0"/>
    <n v="0"/>
    <m/>
    <m/>
    <m/>
    <m/>
    <m/>
    <m/>
    <m/>
    <m/>
    <n v="77"/>
    <s v="4"/>
    <s v="4"/>
    <n v="2"/>
    <n v="7.407407407407407"/>
    <n v="1"/>
    <n v="3.7037037037037037"/>
    <n v="0"/>
    <n v="0"/>
    <n v="24"/>
    <n v="88.88888888888889"/>
    <n v="27"/>
  </r>
  <r>
    <s v="dinfomall"/>
    <s v="dinfomall"/>
    <m/>
    <m/>
    <m/>
    <m/>
    <m/>
    <m/>
    <m/>
    <m/>
    <s v="No"/>
    <n v="245"/>
    <m/>
    <m/>
    <x v="2"/>
    <d v="2019-08-01T12:15:04.000"/>
    <s v="#supplements #men #diet #shopping #maternity #headphones #indiedev #gamedev #win #vitamins #health #movember #protein #vitamin #vitamind #nutrition #taking #loss #review #hair_x000a_ENHANCE YOUR MIND AND BODY_x000a_SHOP NOW https://t.co/LGXKLpRxwm"/>
    <s v="http://link.sylikes.com/?publisherId=615103&amp;afPlacementId=4931386&amp;afCampaignId=jxpanut4ic02xp2y04pbz&amp;url=https://www.samsclub.com/p/joint-juice-supplement-glucosamine-and-chondroitin-30-pk-8-oz-bottles/prod3230010%3Fxid%3Dplp_product_1_13"/>
    <s v="sylikes.com"/>
    <x v="65"/>
    <m/>
    <s v="http://pbs.twimg.com/profile_images/1151380385563140096/AhTMe8GY_normal.png"/>
    <x v="192"/>
    <s v="https://twitter.com/#!/dinfomall/status/1156901156167323650"/>
    <m/>
    <m/>
    <s v="1156901156167323650"/>
    <m/>
    <b v="0"/>
    <n v="1"/>
    <s v=""/>
    <b v="0"/>
    <s v="en"/>
    <m/>
    <s v=""/>
    <b v="0"/>
    <n v="3"/>
    <s v=""/>
    <s v="Buffer"/>
    <b v="0"/>
    <s v="1156901156167323650"/>
    <s v="Tweet"/>
    <n v="0"/>
    <n v="0"/>
    <m/>
    <m/>
    <m/>
    <m/>
    <m/>
    <m/>
    <m/>
    <m/>
    <n v="77"/>
    <s v="4"/>
    <s v="4"/>
    <n v="2"/>
    <n v="7.407407407407407"/>
    <n v="1"/>
    <n v="3.7037037037037037"/>
    <n v="0"/>
    <n v="0"/>
    <n v="24"/>
    <n v="88.88888888888889"/>
    <n v="27"/>
  </r>
  <r>
    <s v="dinfomall"/>
    <s v="dinfomall"/>
    <m/>
    <m/>
    <m/>
    <m/>
    <m/>
    <m/>
    <m/>
    <m/>
    <s v="No"/>
    <n v="246"/>
    <m/>
    <m/>
    <x v="2"/>
    <d v="2019-08-01T13:30:22.000"/>
    <s v="#supplements #men #diet #shopping #maternity #headphones #indiedev #gamedev #win #vitamins #health #movember #protein #vitamin #vitamind #nutrition #taking #loss #review #hair_x000a_ENHANCE YOUR MIND AND BODY_x000a_SHOP NOW https://t.co/5bGG3IFjAV"/>
    <s v="http://click.linksynergy.com/deeplink?id=je6NUbpObpQ&amp;mid=38733&amp;u1=jxpar4i2qv02xp2y01eve&amp;murl=https://www.samsclub.com/p/emergen-c-variety-flavor-pack-90-ct/prod4180023%3Fxid%3Dplp_product_1_17"/>
    <s v="linksynergy.com"/>
    <x v="65"/>
    <m/>
    <s v="http://pbs.twimg.com/profile_images/1151380385563140096/AhTMe8GY_normal.png"/>
    <x v="193"/>
    <s v="https://twitter.com/#!/dinfomall/status/1156920104963203073"/>
    <m/>
    <m/>
    <s v="1156920104963203073"/>
    <m/>
    <b v="0"/>
    <n v="0"/>
    <s v=""/>
    <b v="0"/>
    <s v="en"/>
    <m/>
    <s v=""/>
    <b v="0"/>
    <n v="1"/>
    <s v=""/>
    <s v="Buffer"/>
    <b v="0"/>
    <s v="1156920104963203073"/>
    <s v="Tweet"/>
    <n v="0"/>
    <n v="0"/>
    <m/>
    <m/>
    <m/>
    <m/>
    <m/>
    <m/>
    <m/>
    <m/>
    <n v="77"/>
    <s v="4"/>
    <s v="4"/>
    <n v="2"/>
    <n v="7.407407407407407"/>
    <n v="1"/>
    <n v="3.7037037037037037"/>
    <n v="0"/>
    <n v="0"/>
    <n v="24"/>
    <n v="88.88888888888889"/>
    <n v="27"/>
  </r>
  <r>
    <s v="dinfomall"/>
    <s v="dinfomall"/>
    <m/>
    <m/>
    <m/>
    <m/>
    <m/>
    <m/>
    <m/>
    <m/>
    <s v="No"/>
    <n v="247"/>
    <m/>
    <m/>
    <x v="2"/>
    <d v="2019-08-01T13:35:02.000"/>
    <s v="#supplements #men #diet #shopping #maternity #headphones #indiedev #gamedev #win #vitamins #health #movember #protein #vitamin #vitamind #nutrition #taking #loss #review #hair_x000a_ENHANCE YOUR MIND AND BODY_x000a_SHOP NOW https://t.co/8MKjyMQdMk"/>
    <s v="http://link.sylikes.com/?publisherId=615103&amp;afPlacementId=4931386&amp;afCampaignId=jxpb6co77g02xp2y04pbz&amp;url=https://www.samsclub.com/p/oad-men-s-multi-300ct/prod15980883%3Fxid%3Dplp_product_1_25"/>
    <s v="sylikes.com"/>
    <x v="65"/>
    <m/>
    <s v="http://pbs.twimg.com/profile_images/1151380385563140096/AhTMe8GY_normal.png"/>
    <x v="194"/>
    <s v="https://twitter.com/#!/dinfomall/status/1156921278873440258"/>
    <m/>
    <m/>
    <s v="1156921278873440258"/>
    <m/>
    <b v="0"/>
    <n v="0"/>
    <s v=""/>
    <b v="0"/>
    <s v="en"/>
    <m/>
    <s v=""/>
    <b v="0"/>
    <n v="1"/>
    <s v=""/>
    <s v="Buffer"/>
    <b v="0"/>
    <s v="1156921278873440258"/>
    <s v="Tweet"/>
    <n v="0"/>
    <n v="0"/>
    <m/>
    <m/>
    <m/>
    <m/>
    <m/>
    <m/>
    <m/>
    <m/>
    <n v="77"/>
    <s v="4"/>
    <s v="4"/>
    <n v="2"/>
    <n v="7.407407407407407"/>
    <n v="1"/>
    <n v="3.7037037037037037"/>
    <n v="0"/>
    <n v="0"/>
    <n v="24"/>
    <n v="88.88888888888889"/>
    <n v="27"/>
  </r>
  <r>
    <s v="dinfomall"/>
    <s v="dinfomall"/>
    <m/>
    <m/>
    <m/>
    <m/>
    <m/>
    <m/>
    <m/>
    <m/>
    <s v="No"/>
    <n v="248"/>
    <m/>
    <m/>
    <x v="2"/>
    <d v="2019-08-01T15:20:03.000"/>
    <s v="#supplements #men #diet #shopping #maternity #headphones #indiedev #gamedev #win #vitamins #health #movember #protein #vitamin #vitamind #nutrition #taking #loss #review #hair_x000a_ENHANCE YOUR MIND AND BODY_x000a_SHOP NOW https://t.co/wJQ532k5qo"/>
    <s v="http://link.sylikes.com/?publisherId=615103&amp;afPlacementId=4931386&amp;afCampaignId=jxpc6efgvw02xp2y04pbz&amp;url=https://www.samsclub.com/p/gnc-mega-men-energy-metabolism-caplets-180-ct/prod3460699%3Fxid%3Dplp_product_1_37"/>
    <s v="sylikes.com"/>
    <x v="65"/>
    <m/>
    <s v="http://pbs.twimg.com/profile_images/1151380385563140096/AhTMe8GY_normal.png"/>
    <x v="195"/>
    <s v="https://twitter.com/#!/dinfomall/status/1156947710467039233"/>
    <m/>
    <m/>
    <s v="1156947710467039233"/>
    <m/>
    <b v="0"/>
    <n v="1"/>
    <s v=""/>
    <b v="0"/>
    <s v="en"/>
    <m/>
    <s v=""/>
    <b v="0"/>
    <n v="1"/>
    <s v=""/>
    <s v="Buffer"/>
    <b v="0"/>
    <s v="1156947710467039233"/>
    <s v="Tweet"/>
    <n v="0"/>
    <n v="0"/>
    <m/>
    <m/>
    <m/>
    <m/>
    <m/>
    <m/>
    <m/>
    <m/>
    <n v="77"/>
    <s v="4"/>
    <s v="4"/>
    <n v="2"/>
    <n v="7.407407407407407"/>
    <n v="1"/>
    <n v="3.7037037037037037"/>
    <n v="0"/>
    <n v="0"/>
    <n v="24"/>
    <n v="88.88888888888889"/>
    <n v="27"/>
  </r>
  <r>
    <s v="dinfomall"/>
    <s v="dinfomall"/>
    <m/>
    <m/>
    <m/>
    <m/>
    <m/>
    <m/>
    <m/>
    <m/>
    <s v="No"/>
    <n v="249"/>
    <m/>
    <m/>
    <x v="2"/>
    <d v="2019-08-01T16:50:02.000"/>
    <s v="#supplements #men #diet #shopping #maternity #headphones #indiedev #gamedev #win #vitamins #health #movember #protein #vitamin #vitamind #nutrition #taking #loss #review #hair_x000a_ENHANCE YOUR MIND AND BODY_x000a_SHOP NOW https://t.co/3dNZbvl0PH"/>
    <s v="http://cj.dotomi.com/nh65ox54N/x38/MOMUPPUS/TMRNNQQ/L/L/L?x=u4up%3Dv90Ezq69v1CE91EACHrI2%2663x%3Dt5514%25FM%25ER%25ER888.163u5mz.o0y%25ERqzq3sA-EGG%25ER6nu26uz0x-DCC-ys-CDKIIC&lt;&lt;t551://888.5w2xtoq.o0y:KC/oxuow-KDIEEHH-DFDLGGLJ&lt;&lt;S&lt;t551://nu5.xA/EVwUG8Z&lt;&lt;D&lt;D&lt;C&lt;C&lt;"/>
    <s v="dotomi.com"/>
    <x v="65"/>
    <m/>
    <s v="http://pbs.twimg.com/profile_images/1151380385563140096/AhTMe8GY_normal.png"/>
    <x v="196"/>
    <s v="https://twitter.com/#!/dinfomall/status/1156970352377061378"/>
    <m/>
    <m/>
    <s v="1156970352377061378"/>
    <m/>
    <b v="0"/>
    <n v="0"/>
    <s v=""/>
    <b v="0"/>
    <s v="en"/>
    <m/>
    <s v=""/>
    <b v="0"/>
    <n v="0"/>
    <s v=""/>
    <s v="Buffer"/>
    <b v="0"/>
    <s v="1156970352377061378"/>
    <s v="Tweet"/>
    <n v="0"/>
    <n v="0"/>
    <m/>
    <m/>
    <m/>
    <m/>
    <m/>
    <m/>
    <m/>
    <m/>
    <n v="77"/>
    <s v="4"/>
    <s v="4"/>
    <n v="2"/>
    <n v="7.407407407407407"/>
    <n v="1"/>
    <n v="3.7037037037037037"/>
    <n v="0"/>
    <n v="0"/>
    <n v="24"/>
    <n v="88.88888888888889"/>
    <n v="27"/>
  </r>
  <r>
    <s v="dinfomall"/>
    <s v="dinfomall"/>
    <m/>
    <m/>
    <m/>
    <m/>
    <m/>
    <m/>
    <m/>
    <m/>
    <s v="No"/>
    <n v="250"/>
    <m/>
    <m/>
    <x v="2"/>
    <d v="2019-08-01T17:10:01.000"/>
    <s v="#supplements #men #diet #shopping #maternity #headphones #indiedev #gamedev #win #vitamins #health #movember #protein #vitamin #vitamind #nutrition #taking #loss #review #hair_x000a_ENHANCE YOUR MIND AND BODY_x000a_SHOP NOW https://t.co/RJQtxV3CWb"/>
    <s v="http://link.sylikes.com/?publisherId=615103&amp;afPlacementId=4931386&amp;afCampaignId=jxpc932bz102xp2y04pbz&amp;url=https://www.samsclub.com/p/mm-biocumin-turmeric-250ct/prod17030275%3Fxid%3Dplp_product_1_41"/>
    <s v="sylikes.com"/>
    <x v="65"/>
    <m/>
    <s v="http://pbs.twimg.com/profile_images/1151380385563140096/AhTMe8GY_normal.png"/>
    <x v="197"/>
    <s v="https://twitter.com/#!/dinfomall/status/1156975381808857090"/>
    <m/>
    <m/>
    <s v="1156975381808857090"/>
    <m/>
    <b v="0"/>
    <n v="4"/>
    <s v=""/>
    <b v="0"/>
    <s v="en"/>
    <m/>
    <s v=""/>
    <b v="0"/>
    <n v="2"/>
    <s v=""/>
    <s v="Buffer"/>
    <b v="0"/>
    <s v="1156975381808857090"/>
    <s v="Tweet"/>
    <n v="0"/>
    <n v="0"/>
    <m/>
    <m/>
    <m/>
    <m/>
    <m/>
    <m/>
    <m/>
    <m/>
    <n v="77"/>
    <s v="4"/>
    <s v="4"/>
    <n v="2"/>
    <n v="7.407407407407407"/>
    <n v="1"/>
    <n v="3.7037037037037037"/>
    <n v="0"/>
    <n v="0"/>
    <n v="24"/>
    <n v="88.88888888888889"/>
    <n v="27"/>
  </r>
  <r>
    <s v="dinfomall"/>
    <s v="dinfomall"/>
    <m/>
    <m/>
    <m/>
    <m/>
    <m/>
    <m/>
    <m/>
    <m/>
    <s v="No"/>
    <n v="251"/>
    <m/>
    <m/>
    <x v="2"/>
    <d v="2019-08-01T20:35:00.000"/>
    <s v="#supplements #men #diet #shopping #maternity #headphones #indiedev #gamedev #win #vitamins #health #movember #protein #vitamin #vitamind #nutrition #taking #loss #review #hair_x000a_ENHANCE YOUR MIND AND BODY_x000a_SHOP NOW https://t.co/gZ4MI2mK4e"/>
    <s v="http://link.sylikes.com/?publisherId=615103&amp;afPlacementId=4931386&amp;afCampaignId=jxq4t0fozn02xp2y04pbz&amp;url=https://www.samsclub.com/p/nm-fish-oil-double-300ct/prod22910776%3Fxid%3Dplp_product_1_108"/>
    <s v="sylikes.com"/>
    <x v="65"/>
    <m/>
    <s v="http://pbs.twimg.com/profile_images/1151380385563140096/AhTMe8GY_normal.png"/>
    <x v="198"/>
    <s v="https://twitter.com/#!/dinfomall/status/1157026968308781056"/>
    <m/>
    <m/>
    <s v="1157026968308781056"/>
    <m/>
    <b v="0"/>
    <n v="1"/>
    <s v=""/>
    <b v="0"/>
    <s v="en"/>
    <m/>
    <s v=""/>
    <b v="0"/>
    <n v="1"/>
    <s v=""/>
    <s v="Buffer"/>
    <b v="0"/>
    <s v="1157026968308781056"/>
    <s v="Tweet"/>
    <n v="0"/>
    <n v="0"/>
    <m/>
    <m/>
    <m/>
    <m/>
    <m/>
    <m/>
    <m/>
    <m/>
    <n v="77"/>
    <s v="4"/>
    <s v="4"/>
    <n v="2"/>
    <n v="7.407407407407407"/>
    <n v="1"/>
    <n v="3.7037037037037037"/>
    <n v="0"/>
    <n v="0"/>
    <n v="24"/>
    <n v="88.88888888888889"/>
    <n v="27"/>
  </r>
  <r>
    <s v="dinfomall"/>
    <s v="dinfomall"/>
    <m/>
    <m/>
    <m/>
    <m/>
    <m/>
    <m/>
    <m/>
    <m/>
    <s v="No"/>
    <n v="252"/>
    <m/>
    <m/>
    <x v="2"/>
    <d v="2019-08-01T23:45:00.000"/>
    <s v="#supplements #men #diet #shopping #maternity #headphones #indiedev #gamedev #win #vitamins #health #movember #protein #vitamin #vitamind #nutrition #taking #loss #review #hair_x000a_ENHANCE YOUR MIND AND BODY_x000a_SHOP NOW https://t.co/3j2tUwYfSQ"/>
    <s v="http://link.sylikes.com/?publisherId=615103&amp;afPlacementId=4931386&amp;afCampaignId=jxpc7hneyl02xp2y04pbz&amp;url=https://www.samsclub.com/p/nature-made-vitamin-d3-25mcg-1000iu-softgels-650ct/prod23141134%3Fxid%3Dplp_product_1_39"/>
    <s v="sylikes.com"/>
    <x v="65"/>
    <m/>
    <s v="http://pbs.twimg.com/profile_images/1151380385563140096/AhTMe8GY_normal.png"/>
    <x v="199"/>
    <s v="https://twitter.com/#!/dinfomall/status/1157074784288743424"/>
    <m/>
    <m/>
    <s v="1157074784288743424"/>
    <m/>
    <b v="0"/>
    <n v="2"/>
    <s v=""/>
    <b v="0"/>
    <s v="en"/>
    <m/>
    <s v=""/>
    <b v="0"/>
    <n v="0"/>
    <s v=""/>
    <s v="Buffer"/>
    <b v="0"/>
    <s v="1157074784288743424"/>
    <s v="Tweet"/>
    <n v="0"/>
    <n v="0"/>
    <m/>
    <m/>
    <m/>
    <m/>
    <m/>
    <m/>
    <m/>
    <m/>
    <n v="77"/>
    <s v="4"/>
    <s v="4"/>
    <n v="2"/>
    <n v="7.407407407407407"/>
    <n v="1"/>
    <n v="3.7037037037037037"/>
    <n v="0"/>
    <n v="0"/>
    <n v="24"/>
    <n v="88.88888888888889"/>
    <n v="27"/>
  </r>
  <r>
    <s v="dinfomall"/>
    <s v="dinfomall"/>
    <m/>
    <m/>
    <m/>
    <m/>
    <m/>
    <m/>
    <m/>
    <m/>
    <s v="No"/>
    <n v="253"/>
    <m/>
    <m/>
    <x v="2"/>
    <d v="2019-08-02T01:50:00.000"/>
    <s v="#supplements #men #diet #shopping #maternity #headphones #indiedev #gamedev #win #vitamins #health #movember #protein #vitamin #vitamind #nutrition #taking #loss #review #hair_x000a_ENHANCE YOUR MIND AND BODY_x000a_SHOP NOW https://t.co/TyGvWwuKez"/>
    <s v="http://click.linksynergy.com/deeplink?id=je6NUbpObpQ&amp;mid=38733&amp;u1=jxq4rwqny902xp2y01eve&amp;murl=https://www.samsclub.com/p/members-mark-melatonin-5mg-fast-dissolve-260ct/prod22370391%3Fxid%3Dplp_product_1_106"/>
    <s v="linksynergy.com"/>
    <x v="65"/>
    <m/>
    <s v="http://pbs.twimg.com/profile_images/1151380385563140096/AhTMe8GY_normal.png"/>
    <x v="200"/>
    <s v="https://twitter.com/#!/dinfomall/status/1157106242940047361"/>
    <m/>
    <m/>
    <s v="1157106242940047361"/>
    <m/>
    <b v="0"/>
    <n v="4"/>
    <s v=""/>
    <b v="0"/>
    <s v="en"/>
    <m/>
    <s v=""/>
    <b v="0"/>
    <n v="1"/>
    <s v=""/>
    <s v="Buffer"/>
    <b v="0"/>
    <s v="1157106242940047361"/>
    <s v="Tweet"/>
    <n v="0"/>
    <n v="0"/>
    <m/>
    <m/>
    <m/>
    <m/>
    <m/>
    <m/>
    <m/>
    <m/>
    <n v="77"/>
    <s v="4"/>
    <s v="4"/>
    <n v="2"/>
    <n v="7.407407407407407"/>
    <n v="1"/>
    <n v="3.7037037037037037"/>
    <n v="0"/>
    <n v="0"/>
    <n v="24"/>
    <n v="88.88888888888889"/>
    <n v="27"/>
  </r>
  <r>
    <s v="dinfomall"/>
    <s v="dinfomall"/>
    <m/>
    <m/>
    <m/>
    <m/>
    <m/>
    <m/>
    <m/>
    <m/>
    <s v="No"/>
    <n v="254"/>
    <m/>
    <m/>
    <x v="2"/>
    <d v="2019-08-02T05:50:01.000"/>
    <s v="#supplements #men #diet #shopping #maternity #headphones #indiedev #gamedev #win #vitamins #health #movember #protein #vitamin #vitamind #nutrition #taking #loss #review #hair_x000a_ENHANCE YOUR MIND AND BODY_x000a_SHOP NOW https://t.co/uvGDJrJBAm"/>
    <s v="http://link.sylikes.com/?publisherId=615103&amp;afPlacementId=4931386&amp;afCampaignId=jxq4znkkby02xp2y04pbz&amp;url=https://www.samsclub.com/p/mm-potassium-gluco-500ct/prod17690223%3Fxid%3Dplp_product_1_117"/>
    <s v="sylikes.com"/>
    <x v="65"/>
    <m/>
    <s v="http://pbs.twimg.com/profile_images/1151380385563140096/AhTMe8GY_normal.png"/>
    <x v="201"/>
    <s v="https://twitter.com/#!/dinfomall/status/1157166641957892097"/>
    <m/>
    <m/>
    <s v="1157166641957892097"/>
    <m/>
    <b v="0"/>
    <n v="3"/>
    <s v=""/>
    <b v="0"/>
    <s v="en"/>
    <m/>
    <s v=""/>
    <b v="0"/>
    <n v="1"/>
    <s v=""/>
    <s v="Buffer"/>
    <b v="0"/>
    <s v="1157166641957892097"/>
    <s v="Tweet"/>
    <n v="0"/>
    <n v="0"/>
    <m/>
    <m/>
    <m/>
    <m/>
    <m/>
    <m/>
    <m/>
    <m/>
    <n v="77"/>
    <s v="4"/>
    <s v="4"/>
    <n v="2"/>
    <n v="7.407407407407407"/>
    <n v="1"/>
    <n v="3.7037037037037037"/>
    <n v="0"/>
    <n v="0"/>
    <n v="24"/>
    <n v="88.88888888888889"/>
    <n v="27"/>
  </r>
  <r>
    <s v="dinfomall"/>
    <s v="dinfomall"/>
    <m/>
    <m/>
    <m/>
    <m/>
    <m/>
    <m/>
    <m/>
    <m/>
    <s v="No"/>
    <n v="255"/>
    <m/>
    <m/>
    <x v="2"/>
    <d v="2019-08-02T06:00:09.000"/>
    <s v="#supplements #men #diet #shopping #maternity #headphones #indiedev #gamedev #win #vitamins #health #movember #protein #vitamin #vitamind #nutrition #taking #loss #review #hair_x000a_ENHANCE YOUR MIND AND BODY_x000a_SHOP NOW https://t.co/Y72x71qqBB"/>
    <s v="http://link.sylikes.com/?publisherId=615103&amp;afPlacementId=4931386&amp;afCampaignId=jxpa8wzs2w02xp2y04pbz&amp;url=https://www.samsclub.com/p/mm-fish-oil-dbl-d3-200ct-fish-gelatin/prod19720090%3Fxid%3Dplp_product_1_7"/>
    <s v="sylikes.com"/>
    <x v="65"/>
    <m/>
    <s v="http://pbs.twimg.com/profile_images/1151380385563140096/AhTMe8GY_normal.png"/>
    <x v="202"/>
    <s v="https://twitter.com/#!/dinfomall/status/1157169193323782144"/>
    <m/>
    <m/>
    <s v="1157169193323782144"/>
    <m/>
    <b v="0"/>
    <n v="2"/>
    <s v=""/>
    <b v="0"/>
    <s v="en"/>
    <m/>
    <s v=""/>
    <b v="0"/>
    <n v="1"/>
    <s v=""/>
    <s v="Buffer"/>
    <b v="0"/>
    <s v="1157169193323782144"/>
    <s v="Tweet"/>
    <n v="0"/>
    <n v="0"/>
    <m/>
    <m/>
    <m/>
    <m/>
    <m/>
    <m/>
    <m/>
    <m/>
    <n v="77"/>
    <s v="4"/>
    <s v="4"/>
    <n v="2"/>
    <n v="7.407407407407407"/>
    <n v="1"/>
    <n v="3.7037037037037037"/>
    <n v="0"/>
    <n v="0"/>
    <n v="24"/>
    <n v="88.88888888888889"/>
    <n v="27"/>
  </r>
  <r>
    <s v="dinfomall"/>
    <s v="dinfomall"/>
    <m/>
    <m/>
    <m/>
    <m/>
    <m/>
    <m/>
    <m/>
    <m/>
    <s v="No"/>
    <n v="256"/>
    <m/>
    <m/>
    <x v="2"/>
    <d v="2019-08-02T07:35:00.000"/>
    <s v="#supplements #men #diet #shopping #maternity #headphones #indiedev #gamedev #win #vitamins #health #movember #protein #vitamin #vitamind #nutrition #taking #loss #review #hair_x000a_ENHANCE YOUR MIND AND BODY_x000a_SHOP NOW https://t.co/ge2RKPwVoH"/>
    <s v="http://link.sylikes.com/?publisherId=615103&amp;afPlacementId=4931386&amp;afCampaignId=jxpc6znwaq02xp2y04pbz&amp;url=https://www.samsclub.com/p/mm-vitamin-d3-5000iu-400ct/prod17690276%3Fxid%3Dplp_product_1_38"/>
    <s v="sylikes.com"/>
    <x v="65"/>
    <m/>
    <s v="http://pbs.twimg.com/profile_images/1151380385563140096/AhTMe8GY_normal.png"/>
    <x v="203"/>
    <s v="https://twitter.com/#!/dinfomall/status/1157193063707684864"/>
    <m/>
    <m/>
    <s v="1157193063707684864"/>
    <m/>
    <b v="0"/>
    <n v="2"/>
    <s v=""/>
    <b v="0"/>
    <s v="en"/>
    <m/>
    <s v=""/>
    <b v="0"/>
    <n v="0"/>
    <s v=""/>
    <s v="Buffer"/>
    <b v="0"/>
    <s v="1157193063707684864"/>
    <s v="Tweet"/>
    <n v="0"/>
    <n v="0"/>
    <m/>
    <m/>
    <m/>
    <m/>
    <m/>
    <m/>
    <m/>
    <m/>
    <n v="77"/>
    <s v="4"/>
    <s v="4"/>
    <n v="2"/>
    <n v="7.407407407407407"/>
    <n v="1"/>
    <n v="3.7037037037037037"/>
    <n v="0"/>
    <n v="0"/>
    <n v="24"/>
    <n v="88.88888888888889"/>
    <n v="27"/>
  </r>
  <r>
    <s v="dinfomall"/>
    <s v="dinfomall"/>
    <m/>
    <m/>
    <m/>
    <m/>
    <m/>
    <m/>
    <m/>
    <m/>
    <s v="No"/>
    <n v="257"/>
    <m/>
    <m/>
    <x v="2"/>
    <d v="2019-08-02T13:55:01.000"/>
    <s v="#supplements #men #diet #shopping #maternity #headphones #indiedev #gamedev #win #vitamins #health #movember #protein #vitamin #vitamind #nutrition #taking #loss #review #hair_x000a_ENHANCE YOUR MIND AND BODY_x000a_SHOP NOW https://t.co/dMAhThacRJ"/>
    <s v="http://link.sylikes.com/?publisherId=615103&amp;afPlacementId=4931386&amp;afCampaignId=jxpxurs2ab02xp2y04pbz&amp;url=https://www.samsclub.com/p/mm-ultra-3x-joint-125ct/prod21990809%3Fxid%3Dplp_product_1_53"/>
    <s v="sylikes.com"/>
    <x v="65"/>
    <m/>
    <s v="http://pbs.twimg.com/profile_images/1151380385563140096/AhTMe8GY_normal.png"/>
    <x v="204"/>
    <s v="https://twitter.com/#!/dinfomall/status/1157288698477780993"/>
    <m/>
    <m/>
    <s v="1157288698477780993"/>
    <m/>
    <b v="0"/>
    <n v="2"/>
    <s v=""/>
    <b v="0"/>
    <s v="en"/>
    <m/>
    <s v=""/>
    <b v="0"/>
    <n v="3"/>
    <s v=""/>
    <s v="Buffer"/>
    <b v="0"/>
    <s v="1157288698477780993"/>
    <s v="Tweet"/>
    <n v="0"/>
    <n v="0"/>
    <m/>
    <m/>
    <m/>
    <m/>
    <m/>
    <m/>
    <m/>
    <m/>
    <n v="77"/>
    <s v="4"/>
    <s v="4"/>
    <n v="2"/>
    <n v="7.407407407407407"/>
    <n v="1"/>
    <n v="3.7037037037037037"/>
    <n v="0"/>
    <n v="0"/>
    <n v="24"/>
    <n v="88.88888888888889"/>
    <n v="27"/>
  </r>
  <r>
    <s v="dinfomall"/>
    <s v="dinfomall"/>
    <m/>
    <m/>
    <m/>
    <m/>
    <m/>
    <m/>
    <m/>
    <m/>
    <s v="No"/>
    <n v="258"/>
    <m/>
    <m/>
    <x v="2"/>
    <d v="2019-08-02T17:05:00.000"/>
    <s v="#supplements #men #diet #shopping #maternity #headphones #indiedev #gamedev #win #vitamins #health #movember #protein #vitamin #vitamind #nutrition #taking #loss #review #hair_x000a_ENHANCE YOUR MIND AND BODY_x000a_SHOP NOW https://t.co/AWmQzrD1SY"/>
    <s v="http://link.sylikes.com/?publisherId=615103&amp;afPlacementId=4931386&amp;afCampaignId=jxpa7srar702xp2y04pbz&amp;url=https://www.samsclub.com/p/move-free-ultra-75ct/prod19542697%3Fxid%3Dplp_product_1_5"/>
    <s v="sylikes.com"/>
    <x v="65"/>
    <m/>
    <s v="http://pbs.twimg.com/profile_images/1151380385563140096/AhTMe8GY_normal.png"/>
    <x v="205"/>
    <s v="https://twitter.com/#!/dinfomall/status/1157336509659471874"/>
    <m/>
    <m/>
    <s v="1157336509659471874"/>
    <m/>
    <b v="0"/>
    <n v="0"/>
    <s v=""/>
    <b v="0"/>
    <s v="en"/>
    <m/>
    <s v=""/>
    <b v="0"/>
    <n v="0"/>
    <s v=""/>
    <s v="Buffer"/>
    <b v="0"/>
    <s v="1157336509659471874"/>
    <s v="Tweet"/>
    <n v="0"/>
    <n v="0"/>
    <m/>
    <m/>
    <m/>
    <m/>
    <m/>
    <m/>
    <m/>
    <m/>
    <n v="77"/>
    <s v="4"/>
    <s v="4"/>
    <n v="2"/>
    <n v="7.407407407407407"/>
    <n v="1"/>
    <n v="3.7037037037037037"/>
    <n v="0"/>
    <n v="0"/>
    <n v="24"/>
    <n v="88.88888888888889"/>
    <n v="27"/>
  </r>
  <r>
    <s v="dinfomall"/>
    <s v="dinfomall"/>
    <m/>
    <m/>
    <m/>
    <m/>
    <m/>
    <m/>
    <m/>
    <m/>
    <s v="No"/>
    <n v="259"/>
    <m/>
    <m/>
    <x v="2"/>
    <d v="2019-08-03T08:50:00.000"/>
    <s v="#supplements #men #diet #shopping #maternity #headphones #indiedev #gamedev #win #vitamins #health #movember #protein #vitamin #vitamind #nutrition #taking #loss #review #hair_x000a_ENHANCE YOUR MIND AND BODY_x000a_SHOP NOW https://t.co/bmscePF9wt"/>
    <s v="http://link.sylikes.com/?publisherId=615103&amp;afPlacementId=4931386&amp;afCampaignId=jxpc0at4dg02xp2y04pbz&amp;url=https://www.samsclub.com/p/hsn-gummies-220ct/prod15130064%3Fxid%3Dplp_product_1_30"/>
    <s v="sylikes.com"/>
    <x v="65"/>
    <m/>
    <s v="http://pbs.twimg.com/profile_images/1151380385563140096/AhTMe8GY_normal.png"/>
    <x v="206"/>
    <s v="https://twitter.com/#!/dinfomall/status/1157574327019159553"/>
    <m/>
    <m/>
    <s v="1157574327019159553"/>
    <m/>
    <b v="0"/>
    <n v="0"/>
    <s v=""/>
    <b v="0"/>
    <s v="en"/>
    <m/>
    <s v=""/>
    <b v="0"/>
    <n v="0"/>
    <s v=""/>
    <s v="Buffer"/>
    <b v="0"/>
    <s v="1157574327019159553"/>
    <s v="Tweet"/>
    <n v="0"/>
    <n v="0"/>
    <m/>
    <m/>
    <m/>
    <m/>
    <m/>
    <m/>
    <m/>
    <m/>
    <n v="77"/>
    <s v="4"/>
    <s v="4"/>
    <n v="2"/>
    <n v="7.407407407407407"/>
    <n v="1"/>
    <n v="3.7037037037037037"/>
    <n v="0"/>
    <n v="0"/>
    <n v="24"/>
    <n v="88.88888888888889"/>
    <n v="27"/>
  </r>
  <r>
    <s v="dinfomall"/>
    <s v="dinfomall"/>
    <m/>
    <m/>
    <m/>
    <m/>
    <m/>
    <m/>
    <m/>
    <m/>
    <s v="No"/>
    <n v="260"/>
    <m/>
    <m/>
    <x v="2"/>
    <d v="2019-08-03T18:25:01.000"/>
    <s v="#supplements #men #diet #shopping #maternity #headphones #indiedev #gamedev #win #vitamins #health #movember #protein #vitamin #vitamind #nutrition #taking #loss #review #hair_x000a_ENHANCE YOUR MIND AND BODY_x000a_SHOP NOW https://t.co/zosVqkzcGv"/>
    <s v="http://link.sylikes.com/?publisherId=615103&amp;afPlacementId=4931386&amp;afCampaignId=jxpa9ejoh402xp2y04pbz&amp;url=https://www.samsclub.com/p/vitafusion-women-s-220-ct/prod20410465%3Fxid%3Dplp_product_1_8"/>
    <s v="sylikes.com"/>
    <x v="65"/>
    <m/>
    <s v="http://pbs.twimg.com/profile_images/1151380385563140096/AhTMe8GY_normal.png"/>
    <x v="207"/>
    <s v="https://twitter.com/#!/dinfomall/status/1157719031518027777"/>
    <m/>
    <m/>
    <s v="1157719031518027777"/>
    <m/>
    <b v="0"/>
    <n v="2"/>
    <s v=""/>
    <b v="0"/>
    <s v="en"/>
    <m/>
    <s v=""/>
    <b v="0"/>
    <n v="3"/>
    <s v=""/>
    <s v="Buffer"/>
    <b v="0"/>
    <s v="1157719031518027777"/>
    <s v="Tweet"/>
    <n v="0"/>
    <n v="0"/>
    <m/>
    <m/>
    <m/>
    <m/>
    <m/>
    <m/>
    <m/>
    <m/>
    <n v="77"/>
    <s v="4"/>
    <s v="4"/>
    <n v="2"/>
    <n v="7.407407407407407"/>
    <n v="1"/>
    <n v="3.7037037037037037"/>
    <n v="0"/>
    <n v="0"/>
    <n v="24"/>
    <n v="88.88888888888889"/>
    <n v="27"/>
  </r>
  <r>
    <s v="dinfomall"/>
    <s v="dinfomall"/>
    <m/>
    <m/>
    <m/>
    <m/>
    <m/>
    <m/>
    <m/>
    <m/>
    <s v="No"/>
    <n v="261"/>
    <m/>
    <m/>
    <x v="2"/>
    <d v="2019-08-03T18:40:00.000"/>
    <s v="#supplements #men #diet #shopping #maternity #headphones #indiedev #gamedev #win #vitamins #health #movember #protein #vitamin #vitamind #nutrition #taking #loss #review #hair_x000a_ENHANCE YOUR MIND AND BODY_x000a_SHOP NOW https://t.co/YJU0Zk9aWu"/>
    <s v="http://link.sylikes.com/?publisherId=615103&amp;afPlacementId=4931386&amp;afCampaignId=jxq4p5ylnj02xp2y04pbz&amp;url=https://www.samsclub.com/p/mm-coq10-400mg-90ct/prod17030278%3Fxid%3Dplp_product_1_102"/>
    <s v="sylikes.com"/>
    <x v="65"/>
    <m/>
    <s v="http://pbs.twimg.com/profile_images/1151380385563140096/AhTMe8GY_normal.png"/>
    <x v="208"/>
    <s v="https://twitter.com/#!/dinfomall/status/1157722802922938368"/>
    <m/>
    <m/>
    <s v="1157722802922938368"/>
    <m/>
    <b v="0"/>
    <n v="2"/>
    <s v=""/>
    <b v="0"/>
    <s v="en"/>
    <m/>
    <s v=""/>
    <b v="0"/>
    <n v="2"/>
    <s v=""/>
    <s v="Buffer"/>
    <b v="0"/>
    <s v="1157722802922938368"/>
    <s v="Tweet"/>
    <n v="0"/>
    <n v="0"/>
    <m/>
    <m/>
    <m/>
    <m/>
    <m/>
    <m/>
    <m/>
    <m/>
    <n v="77"/>
    <s v="4"/>
    <s v="4"/>
    <n v="2"/>
    <n v="7.407407407407407"/>
    <n v="1"/>
    <n v="3.7037037037037037"/>
    <n v="0"/>
    <n v="0"/>
    <n v="24"/>
    <n v="88.88888888888889"/>
    <n v="27"/>
  </r>
  <r>
    <s v="dinfomall"/>
    <s v="dinfomall"/>
    <m/>
    <m/>
    <m/>
    <m/>
    <m/>
    <m/>
    <m/>
    <m/>
    <s v="No"/>
    <n v="262"/>
    <m/>
    <m/>
    <x v="2"/>
    <d v="2019-08-03T21:20:00.000"/>
    <s v="#supplements #men #diet #shopping #maternity #headphones #indiedev #gamedev #win #vitamins #health #movember #protein #vitamin #vitamind #nutrition #taking #loss #review #hair_x000a_ENHANCE YOUR MIND AND BODY_x000a_SHOP NOW https://t.co/dMAhThacRJ"/>
    <s v="http://link.sylikes.com/?publisherId=615103&amp;afPlacementId=4931386&amp;afCampaignId=jxpxurs2ab02xp2y04pbz&amp;url=https://www.samsclub.com/p/mm-ultra-3x-joint-125ct/prod21990809%3Fxid%3Dplp_product_1_53"/>
    <s v="sylikes.com"/>
    <x v="65"/>
    <m/>
    <s v="http://pbs.twimg.com/profile_images/1151380385563140096/AhTMe8GY_normal.png"/>
    <x v="209"/>
    <s v="https://twitter.com/#!/dinfomall/status/1157763068778168320"/>
    <m/>
    <m/>
    <s v="1157763068778168320"/>
    <m/>
    <b v="0"/>
    <n v="1"/>
    <s v=""/>
    <b v="0"/>
    <s v="en"/>
    <m/>
    <s v=""/>
    <b v="0"/>
    <n v="0"/>
    <s v=""/>
    <s v="Buffer"/>
    <b v="0"/>
    <s v="1157763068778168320"/>
    <s v="Tweet"/>
    <n v="0"/>
    <n v="0"/>
    <m/>
    <m/>
    <m/>
    <m/>
    <m/>
    <m/>
    <m/>
    <m/>
    <n v="77"/>
    <s v="4"/>
    <s v="4"/>
    <n v="2"/>
    <n v="7.407407407407407"/>
    <n v="1"/>
    <n v="3.7037037037037037"/>
    <n v="0"/>
    <n v="0"/>
    <n v="24"/>
    <n v="88.88888888888889"/>
    <n v="27"/>
  </r>
  <r>
    <s v="dinfomall"/>
    <s v="dinfomall"/>
    <m/>
    <m/>
    <m/>
    <m/>
    <m/>
    <m/>
    <m/>
    <m/>
    <s v="No"/>
    <n v="263"/>
    <m/>
    <m/>
    <x v="2"/>
    <d v="2019-08-04T01:05:00.000"/>
    <s v="#supplements #men #diet #shopping #maternity #headphones #indiedev #gamedev #win #vitamins #health #movember #protein #vitamin #vitamind #nutrition #taking #loss #review #hair_x000a_ENHANCE YOUR MIND AND BODY_x000a_SHOP NOW https://t.co/vZrhO7pJEQ"/>
    <s v="http://link.sylikes.com/?publisherId=615103&amp;afPlacementId=4931386&amp;afCampaignId=jxq4vxul7q02xp2y04pbz&amp;url=https://www.samsclub.com/p/megared-ex-str-90ct/prod18570128%3Fxid%3Dplp_product_1_111"/>
    <s v="sylikes.com"/>
    <x v="65"/>
    <m/>
    <s v="http://pbs.twimg.com/profile_images/1151380385563140096/AhTMe8GY_normal.png"/>
    <x v="210"/>
    <s v="https://twitter.com/#!/dinfomall/status/1157819691680841733"/>
    <m/>
    <m/>
    <s v="1157819691680841733"/>
    <m/>
    <b v="0"/>
    <n v="1"/>
    <s v=""/>
    <b v="0"/>
    <s v="en"/>
    <m/>
    <s v=""/>
    <b v="0"/>
    <n v="3"/>
    <s v=""/>
    <s v="Buffer"/>
    <b v="0"/>
    <s v="1157819691680841733"/>
    <s v="Tweet"/>
    <n v="0"/>
    <n v="0"/>
    <m/>
    <m/>
    <m/>
    <m/>
    <m/>
    <m/>
    <m/>
    <m/>
    <n v="77"/>
    <s v="4"/>
    <s v="4"/>
    <n v="2"/>
    <n v="7.407407407407407"/>
    <n v="1"/>
    <n v="3.7037037037037037"/>
    <n v="0"/>
    <n v="0"/>
    <n v="24"/>
    <n v="88.88888888888889"/>
    <n v="27"/>
  </r>
  <r>
    <s v="dinfomall"/>
    <s v="dinfomall"/>
    <m/>
    <m/>
    <m/>
    <m/>
    <m/>
    <m/>
    <m/>
    <m/>
    <s v="No"/>
    <n v="264"/>
    <m/>
    <m/>
    <x v="2"/>
    <d v="2019-08-04T01:15:01.000"/>
    <s v="#supplements #men #diet #shopping #maternity #headphones #indiedev #gamedev #win #vitamins #health #movember #protein #vitamin #vitamind #nutrition #taking #loss #review #hair_x000a_ENHANCE YOUR MIND AND BODY_x000a_SHOP NOW https://t.co/odkqcZp8Wy"/>
    <s v="http://link.sylikes.com/?publisherId=615103&amp;afPlacementId=4931386&amp;afCampaignId=jxpc44ein802xp2y04pbz&amp;url=https://www.samsclub.com/p/culturelle-80ct/prod9390121%3Fxid%3Dplp_product_1_33"/>
    <s v="sylikes.com"/>
    <x v="65"/>
    <m/>
    <s v="http://pbs.twimg.com/profile_images/1151380385563140096/AhTMe8GY_normal.png"/>
    <x v="211"/>
    <s v="https://twitter.com/#!/dinfomall/status/1157822214093320193"/>
    <m/>
    <m/>
    <s v="1157822214093320193"/>
    <m/>
    <b v="0"/>
    <n v="1"/>
    <s v=""/>
    <b v="0"/>
    <s v="en"/>
    <m/>
    <s v=""/>
    <b v="0"/>
    <n v="2"/>
    <s v=""/>
    <s v="Buffer"/>
    <b v="0"/>
    <s v="1157822214093320193"/>
    <s v="Tweet"/>
    <n v="0"/>
    <n v="0"/>
    <m/>
    <m/>
    <m/>
    <m/>
    <m/>
    <m/>
    <m/>
    <m/>
    <n v="77"/>
    <s v="4"/>
    <s v="4"/>
    <n v="2"/>
    <n v="7.407407407407407"/>
    <n v="1"/>
    <n v="3.7037037037037037"/>
    <n v="0"/>
    <n v="0"/>
    <n v="24"/>
    <n v="88.88888888888889"/>
    <n v="27"/>
  </r>
  <r>
    <s v="dinfomall"/>
    <s v="dinfomall"/>
    <m/>
    <m/>
    <m/>
    <m/>
    <m/>
    <m/>
    <m/>
    <m/>
    <s v="No"/>
    <n v="265"/>
    <m/>
    <m/>
    <x v="2"/>
    <d v="2019-08-04T04:35:00.000"/>
    <s v="#supplements #men #diet #shopping #maternity #headphones #indiedev #gamedev #win #vitamins #health #movember #protein #vitamin #vitamind #nutrition #taking #loss #review #hair_x000a_ENHANCE YOUR MIND AND BODY_x000a_SHOP NOW https://t.co/wfE3iasDXq"/>
    <s v="http://link.sylikes.com/?publisherId=615103&amp;afPlacementId=4931386&amp;afCampaignId=jxpxubgtl002xp2y04pbz&amp;url=https://www.samsclub.com/p/centrum-silver-325ct/prod20960981%3Fxid%3Dplp_product_1_52"/>
    <s v="sylikes.com"/>
    <x v="65"/>
    <m/>
    <s v="http://pbs.twimg.com/profile_images/1151380385563140096/AhTMe8GY_normal.png"/>
    <x v="212"/>
    <s v="https://twitter.com/#!/dinfomall/status/1157872540045533184"/>
    <m/>
    <m/>
    <s v="1157872540045533184"/>
    <m/>
    <b v="0"/>
    <n v="0"/>
    <s v=""/>
    <b v="0"/>
    <s v="en"/>
    <m/>
    <s v=""/>
    <b v="0"/>
    <n v="1"/>
    <s v=""/>
    <s v="Buffer"/>
    <b v="0"/>
    <s v="1157872540045533184"/>
    <s v="Tweet"/>
    <n v="0"/>
    <n v="0"/>
    <m/>
    <m/>
    <m/>
    <m/>
    <m/>
    <m/>
    <m/>
    <m/>
    <n v="77"/>
    <s v="4"/>
    <s v="4"/>
    <n v="2"/>
    <n v="7.407407407407407"/>
    <n v="1"/>
    <n v="3.7037037037037037"/>
    <n v="0"/>
    <n v="0"/>
    <n v="24"/>
    <n v="88.88888888888889"/>
    <n v="27"/>
  </r>
  <r>
    <s v="dinfomall"/>
    <s v="dinfomall"/>
    <m/>
    <m/>
    <m/>
    <m/>
    <m/>
    <m/>
    <m/>
    <m/>
    <s v="No"/>
    <n v="266"/>
    <m/>
    <m/>
    <x v="2"/>
    <d v="2019-08-04T05:25:00.000"/>
    <s v="#supplements #men #diet #shopping #maternity #headphones #indiedev #gamedev #win #vitamins #health #movember #protein #vitamin #vitamind #nutrition #taking #loss #review #hair_x000a_ENHANCE YOUR MIND AND BODY_x000a_SHOP NOW https://t.co/If3AEELZBh"/>
    <s v="http://link.sylikes.com/?publisherId=615103&amp;afPlacementId=4931386&amp;afCampaignId=jxq54sdlfr02xp2y04pbz&amp;url=https://www.samsclub.com/p/rainbow-light-prenatal-vitamin/prod23180018%3Fxid%3Dplp_product_1_126"/>
    <s v="sylikes.com"/>
    <x v="65"/>
    <m/>
    <s v="http://pbs.twimg.com/profile_images/1151380385563140096/AhTMe8GY_normal.png"/>
    <x v="213"/>
    <s v="https://twitter.com/#!/dinfomall/status/1157885124547153922"/>
    <m/>
    <m/>
    <s v="1157885124547153922"/>
    <m/>
    <b v="0"/>
    <n v="1"/>
    <s v=""/>
    <b v="0"/>
    <s v="en"/>
    <m/>
    <s v=""/>
    <b v="0"/>
    <n v="1"/>
    <s v=""/>
    <s v="Buffer"/>
    <b v="0"/>
    <s v="1157885124547153922"/>
    <s v="Tweet"/>
    <n v="0"/>
    <n v="0"/>
    <m/>
    <m/>
    <m/>
    <m/>
    <m/>
    <m/>
    <m/>
    <m/>
    <n v="77"/>
    <s v="4"/>
    <s v="4"/>
    <n v="2"/>
    <n v="7.407407407407407"/>
    <n v="1"/>
    <n v="3.7037037037037037"/>
    <n v="0"/>
    <n v="0"/>
    <n v="24"/>
    <n v="88.88888888888889"/>
    <n v="27"/>
  </r>
  <r>
    <s v="dinfomall"/>
    <s v="dinfomall"/>
    <m/>
    <m/>
    <m/>
    <m/>
    <m/>
    <m/>
    <m/>
    <m/>
    <s v="No"/>
    <n v="267"/>
    <m/>
    <m/>
    <x v="2"/>
    <d v="2019-08-04T05:50:00.000"/>
    <s v="#supplements #men #diet #shopping #maternity #headphones #indiedev #gamedev #win #vitamins #health #movember #protein #vitamin #vitamind #nutrition #taking #loss #review #hair_x000a_ENHANCE YOUR MIND AND BODY_x000a_SHOP NOW https://t.co/gZ4MI2mK4e"/>
    <s v="http://link.sylikes.com/?publisherId=615103&amp;afPlacementId=4931386&amp;afCampaignId=jxq4t0fozn02xp2y04pbz&amp;url=https://www.samsclub.com/p/nm-fish-oil-double-300ct/prod22910776%3Fxid%3Dplp_product_1_108"/>
    <s v="sylikes.com"/>
    <x v="65"/>
    <m/>
    <s v="http://pbs.twimg.com/profile_images/1151380385563140096/AhTMe8GY_normal.png"/>
    <x v="214"/>
    <s v="https://twitter.com/#!/dinfomall/status/1157891416095436801"/>
    <m/>
    <m/>
    <s v="1157891416095436801"/>
    <m/>
    <b v="0"/>
    <n v="2"/>
    <s v=""/>
    <b v="0"/>
    <s v="en"/>
    <m/>
    <s v=""/>
    <b v="0"/>
    <n v="1"/>
    <s v=""/>
    <s v="Buffer"/>
    <b v="0"/>
    <s v="1157891416095436801"/>
    <s v="Tweet"/>
    <n v="0"/>
    <n v="0"/>
    <m/>
    <m/>
    <m/>
    <m/>
    <m/>
    <m/>
    <m/>
    <m/>
    <n v="77"/>
    <s v="4"/>
    <s v="4"/>
    <n v="2"/>
    <n v="7.407407407407407"/>
    <n v="1"/>
    <n v="3.7037037037037037"/>
    <n v="0"/>
    <n v="0"/>
    <n v="24"/>
    <n v="88.88888888888889"/>
    <n v="27"/>
  </r>
  <r>
    <s v="dinfomall"/>
    <s v="dinfomall"/>
    <m/>
    <m/>
    <m/>
    <m/>
    <m/>
    <m/>
    <m/>
    <m/>
    <s v="No"/>
    <n v="268"/>
    <m/>
    <m/>
    <x v="2"/>
    <d v="2019-08-04T22:50:00.000"/>
    <s v="#supplements #men #diet #shopping #maternity #headphones #indiedev #gamedev #win #vitamins #health #movember #protein #vitamin #vitamind #nutrition #taking #loss #review #hair_x000a_ENHANCE YOUR MIND AND BODY_x000a_SHOP NOW https://t.co/xf1NbVGHrs"/>
    <s v="http://rd.bizrate.com/rd2?t=https://www.samsclub.com/p/amazing-grass/prod21441117%3Fxid%3Dplp_product_1_61%26pid%3DCSE_Connex_&amp;mid=31509&amp;dMid=31509&amp;tokenId=18P&amp;bId=314&amp;bidType=11&amp;rf_code=af1&amp;oid=8427845778&amp;af_id=615103&amp;af_rid=5f2d5854c511dd8a58b6eabb6d7061d49cd29b68&amp;cobrand=1&amp;af_placement_id=4931386&amp;afCampaignId=jxpy0r4hx502xp2y04pbz&amp;af_assettype_id=14&amp;af_creative_id=2913"/>
    <s v="bizrate.com"/>
    <x v="65"/>
    <m/>
    <s v="http://pbs.twimg.com/profile_images/1151380385563140096/AhTMe8GY_normal.png"/>
    <x v="215"/>
    <s v="https://twitter.com/#!/dinfomall/status/1158148107714158592"/>
    <m/>
    <m/>
    <s v="1158148107714158592"/>
    <m/>
    <b v="0"/>
    <n v="1"/>
    <s v=""/>
    <b v="0"/>
    <s v="en"/>
    <m/>
    <s v=""/>
    <b v="0"/>
    <n v="1"/>
    <s v=""/>
    <s v="Buffer"/>
    <b v="0"/>
    <s v="1158148107714158592"/>
    <s v="Tweet"/>
    <n v="0"/>
    <n v="0"/>
    <m/>
    <m/>
    <m/>
    <m/>
    <m/>
    <m/>
    <m/>
    <m/>
    <n v="77"/>
    <s v="4"/>
    <s v="4"/>
    <n v="2"/>
    <n v="7.407407407407407"/>
    <n v="1"/>
    <n v="3.7037037037037037"/>
    <n v="0"/>
    <n v="0"/>
    <n v="24"/>
    <n v="88.88888888888889"/>
    <n v="27"/>
  </r>
  <r>
    <s v="dinfomall"/>
    <s v="dinfomall"/>
    <m/>
    <m/>
    <m/>
    <m/>
    <m/>
    <m/>
    <m/>
    <m/>
    <s v="No"/>
    <n v="269"/>
    <m/>
    <m/>
    <x v="2"/>
    <d v="2019-08-05T00:10:01.000"/>
    <s v="#supplements #men #diet #shopping #maternity #headphones #indiedev #gamedev #win #vitamins #health #movember #protein #vitamin #vitamind #nutrition #taking #loss #review #hair_x000a_ENHANCE YOUR MIND AND BODY_x000a_SHOP NOW https://t.co/gpDqSlvXN6"/>
    <s v="http://link.sylikes.com/?publisherId=615103&amp;afPlacementId=4931386&amp;afCampaignId=jxparpzuib02xp2y04pbz&amp;url=https://www.samsclub.com/p/vitafusion-fiberwell-220-ct-gummies/prod20414373%3Fxid%3Dplp_product_1_18"/>
    <s v="sylikes.com"/>
    <x v="65"/>
    <m/>
    <s v="http://pbs.twimg.com/profile_images/1151380385563140096/AhTMe8GY_normal.png"/>
    <x v="216"/>
    <s v="https://twitter.com/#!/dinfomall/status/1158168241879035904"/>
    <m/>
    <m/>
    <s v="1158168241879035904"/>
    <m/>
    <b v="0"/>
    <n v="1"/>
    <s v=""/>
    <b v="0"/>
    <s v="en"/>
    <m/>
    <s v=""/>
    <b v="0"/>
    <n v="2"/>
    <s v=""/>
    <s v="Buffer"/>
    <b v="0"/>
    <s v="1158168241879035904"/>
    <s v="Tweet"/>
    <n v="0"/>
    <n v="0"/>
    <m/>
    <m/>
    <m/>
    <m/>
    <m/>
    <m/>
    <m/>
    <m/>
    <n v="77"/>
    <s v="4"/>
    <s v="4"/>
    <n v="2"/>
    <n v="7.407407407407407"/>
    <n v="1"/>
    <n v="3.7037037037037037"/>
    <n v="0"/>
    <n v="0"/>
    <n v="24"/>
    <n v="88.88888888888889"/>
    <n v="27"/>
  </r>
  <r>
    <s v="dinfomall"/>
    <s v="dinfomall"/>
    <m/>
    <m/>
    <m/>
    <m/>
    <m/>
    <m/>
    <m/>
    <m/>
    <s v="No"/>
    <n v="270"/>
    <m/>
    <m/>
    <x v="2"/>
    <d v="2019-08-05T11:20:00.000"/>
    <s v="#supplements #men #diet #shopping #maternity #headphones #indiedev #gamedev #win #vitamins #health #movember #protein #vitamin #vitamind #nutrition #taking #loss #review #hair_x000a_ENHANCE YOUR MIND AND BODY_x000a_SHOP NOW https://t.co/UjMMFndN80"/>
    <s v="http://link.sylikes.com/?publisherId=615103&amp;afPlacementId=4931386&amp;afCampaignId=jxpxst9ty302xp2y04pbz&amp;url=https://www.samsclub.com/p/centrum-silver-ultra-men-s-250-ct/prod740535%3Fxid%3Dplp_product_1_50"/>
    <s v="sylikes.com"/>
    <x v="65"/>
    <m/>
    <s v="http://pbs.twimg.com/profile_images/1151380385563140096/AhTMe8GY_normal.png"/>
    <x v="217"/>
    <s v="https://twitter.com/#!/dinfomall/status/1158336849179480064"/>
    <m/>
    <m/>
    <s v="1158336849179480064"/>
    <m/>
    <b v="0"/>
    <n v="2"/>
    <s v=""/>
    <b v="0"/>
    <s v="en"/>
    <m/>
    <s v=""/>
    <b v="0"/>
    <n v="2"/>
    <s v=""/>
    <s v="Buffer"/>
    <b v="0"/>
    <s v="1158336849179480064"/>
    <s v="Tweet"/>
    <n v="0"/>
    <n v="0"/>
    <m/>
    <m/>
    <m/>
    <m/>
    <m/>
    <m/>
    <m/>
    <m/>
    <n v="77"/>
    <s v="4"/>
    <s v="4"/>
    <n v="2"/>
    <n v="7.407407407407407"/>
    <n v="1"/>
    <n v="3.7037037037037037"/>
    <n v="0"/>
    <n v="0"/>
    <n v="24"/>
    <n v="88.88888888888889"/>
    <n v="27"/>
  </r>
  <r>
    <s v="dinfomall"/>
    <s v="dinfomall"/>
    <m/>
    <m/>
    <m/>
    <m/>
    <m/>
    <m/>
    <m/>
    <m/>
    <s v="No"/>
    <n v="271"/>
    <m/>
    <m/>
    <x v="2"/>
    <d v="2019-08-05T16:15:01.000"/>
    <s v="#supplements #men #diet #shopping #maternity #headphones #indiedev #gamedev #win #vitamins #health #movember #protein #vitamin #vitamind #nutrition #taking #loss #review #hair_x000a_ENHANCE YOUR MIND AND BODY_x000a_SHOP NOW https://t.co/C7Y1k2R6iN"/>
    <s v="http://link.sylikes.com/?publisherId=615103&amp;afPlacementId=4931386&amp;afCampaignId=jxpc9sfba602xp2y04pbz&amp;url=https://www.samsclub.com/p/mm-calcium-600mg-d3-600ct/prod17710112%3Fxid%3Dplp_product_1_42"/>
    <s v="sylikes.com"/>
    <x v="65"/>
    <m/>
    <s v="http://pbs.twimg.com/profile_images/1151380385563140096/AhTMe8GY_normal.png"/>
    <x v="218"/>
    <s v="https://twitter.com/#!/dinfomall/status/1158411094333042689"/>
    <m/>
    <m/>
    <s v="1158411094333042689"/>
    <m/>
    <b v="0"/>
    <n v="1"/>
    <s v=""/>
    <b v="0"/>
    <s v="en"/>
    <m/>
    <s v=""/>
    <b v="0"/>
    <n v="1"/>
    <s v=""/>
    <s v="Buffer"/>
    <b v="0"/>
    <s v="1158411094333042689"/>
    <s v="Tweet"/>
    <n v="0"/>
    <n v="0"/>
    <m/>
    <m/>
    <m/>
    <m/>
    <m/>
    <m/>
    <m/>
    <m/>
    <n v="77"/>
    <s v="4"/>
    <s v="4"/>
    <n v="2"/>
    <n v="7.407407407407407"/>
    <n v="1"/>
    <n v="3.7037037037037037"/>
    <n v="0"/>
    <n v="0"/>
    <n v="24"/>
    <n v="88.88888888888889"/>
    <n v="27"/>
  </r>
  <r>
    <s v="dinfomall"/>
    <s v="dinfomall"/>
    <m/>
    <m/>
    <m/>
    <m/>
    <m/>
    <m/>
    <m/>
    <m/>
    <s v="No"/>
    <n v="272"/>
    <m/>
    <m/>
    <x v="2"/>
    <d v="2019-08-05T17:55:01.000"/>
    <s v="#supplements #men #diet #shopping #maternity #headphones #indiedev #gamedev #win #vitamins #health #movember #protein #vitamin #vitamind #nutrition #taking #loss #review #hair_x000a_ENHANCE YOUR MIND AND BODY_x000a_SHOP NOW https://t.co/11h6R4aYho"/>
    <s v="http://link.sylikes.com/?publisherId=615103&amp;afPlacementId=4931386&amp;afCampaignId=jxq4yglxwk02xp2y04pbz&amp;url=https://www.samsclub.com/p/megared-750mg-ultra-omega-3-krill-oil-80ct-dha-epa-supplement/prod22302479%3Fxid%3Dplp_product_1_115"/>
    <s v="sylikes.com"/>
    <x v="65"/>
    <m/>
    <s v="http://pbs.twimg.com/profile_images/1151380385563140096/AhTMe8GY_normal.png"/>
    <x v="219"/>
    <s v="https://twitter.com/#!/dinfomall/status/1158436257984405504"/>
    <m/>
    <m/>
    <s v="1158436257984405504"/>
    <m/>
    <b v="0"/>
    <n v="4"/>
    <s v=""/>
    <b v="0"/>
    <s v="en"/>
    <m/>
    <s v=""/>
    <b v="0"/>
    <n v="2"/>
    <s v=""/>
    <s v="Buffer"/>
    <b v="0"/>
    <s v="1158436257984405504"/>
    <s v="Tweet"/>
    <n v="0"/>
    <n v="0"/>
    <m/>
    <m/>
    <m/>
    <m/>
    <m/>
    <m/>
    <m/>
    <m/>
    <n v="77"/>
    <s v="4"/>
    <s v="4"/>
    <n v="2"/>
    <n v="7.407407407407407"/>
    <n v="1"/>
    <n v="3.7037037037037037"/>
    <n v="0"/>
    <n v="0"/>
    <n v="24"/>
    <n v="88.88888888888889"/>
    <n v="27"/>
  </r>
  <r>
    <s v="dinfomall"/>
    <s v="dinfomall"/>
    <m/>
    <m/>
    <m/>
    <m/>
    <m/>
    <m/>
    <m/>
    <m/>
    <s v="No"/>
    <n v="273"/>
    <m/>
    <m/>
    <x v="2"/>
    <d v="2019-08-05T19:12:56.000"/>
    <s v="#supplements #men #diet #shopping #maternity #headphones #indiedev #gamedev #win #vitamins #health #movember #protein #vitamin #vitamind #nutrition #taking #loss #review #hair_x000a_Mason Natural_x000a_Up to 45% offOffering nutritional products for all ages! https://t.co/xEqZMyyvRv https://t.co/fCyRrIHfTp"/>
    <s v="http://zulily.gfpv.net/c/27795/597527/9643?subId1=jyyrv57as202xp2y0mp34&amp;u=https://www.zulily.com/p/60-ct-magnesium-vitamin-d3-supplement-set-of-3-390419-25179898.html%3Fpos%3D0%26fromEvent%3D390419"/>
    <s v="gfpv.net"/>
    <x v="65"/>
    <s v="https://pbs.twimg.com/media/EBOpeVaW4AE-Ire.jpg"/>
    <s v="https://pbs.twimg.com/media/EBOpeVaW4AE-Ire.jpg"/>
    <x v="220"/>
    <s v="https://twitter.com/#!/dinfomall/status/1158455869257986051"/>
    <m/>
    <m/>
    <s v="1158455869257986051"/>
    <m/>
    <b v="0"/>
    <n v="1"/>
    <s v=""/>
    <b v="0"/>
    <s v="en"/>
    <m/>
    <s v=""/>
    <b v="0"/>
    <n v="0"/>
    <s v=""/>
    <s v="Buffer"/>
    <b v="0"/>
    <s v="1158455869257986051"/>
    <s v="Tweet"/>
    <n v="0"/>
    <n v="0"/>
    <m/>
    <m/>
    <m/>
    <m/>
    <m/>
    <m/>
    <m/>
    <m/>
    <n v="77"/>
    <s v="4"/>
    <s v="4"/>
    <n v="1"/>
    <n v="3.225806451612903"/>
    <n v="1"/>
    <n v="3.225806451612903"/>
    <n v="0"/>
    <n v="0"/>
    <n v="29"/>
    <n v="93.54838709677419"/>
    <n v="31"/>
  </r>
  <r>
    <s v="dinfomall"/>
    <s v="dinfomall"/>
    <m/>
    <m/>
    <m/>
    <m/>
    <m/>
    <m/>
    <m/>
    <m/>
    <s v="No"/>
    <n v="274"/>
    <m/>
    <m/>
    <x v="2"/>
    <d v="2019-08-05T19:13:40.000"/>
    <s v="#supplements #men #diet #shopping #maternity #headphones #indiedev #gamedev #win #vitamins #health #movember #protein #vitamin #vitamind #nutrition #taking #loss #review #hair_x000a_Mason Natural_x000a_Up to 45% off Offering nutritional products for all ages! https://t.co/Y8r5ClJIKv https://t.co/dbn4uYg3FN"/>
    <s v="http://zulily.gfpv.net/c/27795/597527/9643?subId1=jyyrw26zvg02xp2y0mp34&amp;u=https://www.zulily.com/p/120-ct-collagen-1500-capsules-set-of-3-390419-25179906.html%3Fpos%3D1%26fromEvent%3D390419"/>
    <s v="gfpv.net"/>
    <x v="65"/>
    <s v="https://pbs.twimg.com/media/EBOpo4hXUAEhenC.jpg"/>
    <s v="https://pbs.twimg.com/media/EBOpo4hXUAEhenC.jpg"/>
    <x v="221"/>
    <s v="https://twitter.com/#!/dinfomall/status/1158456051085299713"/>
    <m/>
    <m/>
    <s v="1158456051085299713"/>
    <m/>
    <b v="0"/>
    <n v="2"/>
    <s v=""/>
    <b v="0"/>
    <s v="en"/>
    <m/>
    <s v=""/>
    <b v="0"/>
    <n v="1"/>
    <s v=""/>
    <s v="Buffer"/>
    <b v="0"/>
    <s v="1158456051085299713"/>
    <s v="Tweet"/>
    <n v="0"/>
    <n v="0"/>
    <m/>
    <m/>
    <m/>
    <m/>
    <m/>
    <m/>
    <m/>
    <m/>
    <n v="77"/>
    <s v="4"/>
    <s v="4"/>
    <n v="1"/>
    <n v="3.125"/>
    <n v="1"/>
    <n v="3.125"/>
    <n v="0"/>
    <n v="0"/>
    <n v="30"/>
    <n v="93.75"/>
    <n v="32"/>
  </r>
  <r>
    <s v="dinfomall"/>
    <s v="dinfomall"/>
    <m/>
    <m/>
    <m/>
    <m/>
    <m/>
    <m/>
    <m/>
    <m/>
    <s v="No"/>
    <n v="275"/>
    <m/>
    <m/>
    <x v="2"/>
    <d v="2019-08-05T19:21:30.000"/>
    <s v="#supplements #men #diet #shopping #maternity #headphones #indiedev #gamedev #win #vitamins #health #movember #protein #vitamin #vitamind #nutrition #taking #loss #review #hair_x000a_Mason Natural_x000a_Up to 45% off Offering nutritional products for all ages! https://t.co/pGbBJwwu7r https://t.co/4dAVGc4USH"/>
    <s v="http://zulily.gfpv.net/c/27795/597527/9643?subId1=jyys652yp602xp2y0mp34&amp;u=https://www.zulily.com/p/60-ct-body-hair-skin-nails-capsules-set-of-3-390419-25179886.html%3Fpos%3D3%26fromEvent%3D390419"/>
    <s v="gfpv.net"/>
    <x v="65"/>
    <s v="https://pbs.twimg.com/media/EBOrbl3WwAUQWME.jpg"/>
    <s v="https://pbs.twimg.com/media/EBOrbl3WwAUQWME.jpg"/>
    <x v="222"/>
    <s v="https://twitter.com/#!/dinfomall/status/1158458021187661824"/>
    <m/>
    <m/>
    <s v="1158458021187661824"/>
    <m/>
    <b v="0"/>
    <n v="1"/>
    <s v=""/>
    <b v="0"/>
    <s v="en"/>
    <m/>
    <s v=""/>
    <b v="0"/>
    <n v="4"/>
    <s v=""/>
    <s v="Buffer"/>
    <b v="0"/>
    <s v="1158458021187661824"/>
    <s v="Tweet"/>
    <n v="0"/>
    <n v="0"/>
    <m/>
    <m/>
    <m/>
    <m/>
    <m/>
    <m/>
    <m/>
    <m/>
    <n v="77"/>
    <s v="4"/>
    <s v="4"/>
    <n v="1"/>
    <n v="3.125"/>
    <n v="1"/>
    <n v="3.125"/>
    <n v="0"/>
    <n v="0"/>
    <n v="30"/>
    <n v="93.75"/>
    <n v="32"/>
  </r>
  <r>
    <s v="dinfomall"/>
    <s v="dinfomall"/>
    <m/>
    <m/>
    <m/>
    <m/>
    <m/>
    <m/>
    <m/>
    <m/>
    <s v="No"/>
    <n v="276"/>
    <m/>
    <m/>
    <x v="2"/>
    <d v="2019-08-05T19:23:13.000"/>
    <s v="#supplements #men #diet #shopping #maternity #headphones #indiedev #gamedev #win #vitamins #health #movember #protein #vitamin #vitamind #nutrition #taking #loss #review #hair_x000a_Mason Natural_x000a_Up to 45% off Offering nutritional products for all ages! https://t.co/Wd6cvrOBcj https://t.co/4DoLo4y33A"/>
    <s v="http://zulily.gfpv.net/c/27795/597527/9643?subId1=jyys8cq74y02xp2y0mp34&amp;u=https://www.zulily.com/p/60-ct-green-tea-slim-supplement-set-of-3-390419-25179920.html%3Fpos%3D6%26fromEvent%3D390419"/>
    <s v="gfpv.net"/>
    <x v="65"/>
    <s v="https://pbs.twimg.com/media/EBOr07HWkAMXEzv.jpg"/>
    <s v="https://pbs.twimg.com/media/EBOr07HWkAMXEzv.jpg"/>
    <x v="223"/>
    <s v="https://twitter.com/#!/dinfomall/status/1158458456246038533"/>
    <m/>
    <m/>
    <s v="1158458456246038533"/>
    <m/>
    <b v="0"/>
    <n v="1"/>
    <s v=""/>
    <b v="0"/>
    <s v="en"/>
    <m/>
    <s v=""/>
    <b v="0"/>
    <n v="0"/>
    <s v=""/>
    <s v="Buffer"/>
    <b v="0"/>
    <s v="1158458456246038533"/>
    <s v="Tweet"/>
    <n v="0"/>
    <n v="0"/>
    <m/>
    <m/>
    <m/>
    <m/>
    <m/>
    <m/>
    <m/>
    <m/>
    <n v="77"/>
    <s v="4"/>
    <s v="4"/>
    <n v="1"/>
    <n v="3.125"/>
    <n v="1"/>
    <n v="3.125"/>
    <n v="0"/>
    <n v="0"/>
    <n v="30"/>
    <n v="93.75"/>
    <n v="32"/>
  </r>
  <r>
    <s v="dinfomall"/>
    <s v="dinfomall"/>
    <m/>
    <m/>
    <m/>
    <m/>
    <m/>
    <m/>
    <m/>
    <m/>
    <s v="No"/>
    <n v="277"/>
    <m/>
    <m/>
    <x v="2"/>
    <d v="2019-08-05T19:23:49.000"/>
    <s v="#supplements #men #diet #shopping #maternity #headphones #indiedev #gamedev #win #vitamins #health #movember #protein #vitamin #vitamind #nutrition #taking #loss #review #hair_x000a_Mason Natural_x000a_Up to 45% off Offering nutritional products for all ages! https://t.co/S5MLgEXkhy https://t.co/LeDkfSPRU6"/>
    <s v="http://zulily.gfpv.net/c/27795/597527/9643?subId1=jyys94g0g602xp2y0mp34&amp;u=https://www.zulily.com/p/60-ct-heart-trio-softgels-set-of-3-390419-27413332.html%3Fpos%3D7%26fromEvent%3D390419"/>
    <s v="gfpv.net"/>
    <x v="65"/>
    <s v="https://pbs.twimg.com/media/EBOr9iJWwAQNfP0.jpg"/>
    <s v="https://pbs.twimg.com/media/EBOr9iJWwAQNfP0.jpg"/>
    <x v="224"/>
    <s v="https://twitter.com/#!/dinfomall/status/1158458604183334916"/>
    <m/>
    <m/>
    <s v="1158458604183334916"/>
    <m/>
    <b v="0"/>
    <n v="0"/>
    <s v=""/>
    <b v="0"/>
    <s v="en"/>
    <m/>
    <s v=""/>
    <b v="0"/>
    <n v="0"/>
    <s v=""/>
    <s v="Buffer"/>
    <b v="0"/>
    <s v="1158458604183334916"/>
    <s v="Tweet"/>
    <n v="0"/>
    <n v="0"/>
    <m/>
    <m/>
    <m/>
    <m/>
    <m/>
    <m/>
    <m/>
    <m/>
    <n v="77"/>
    <s v="4"/>
    <s v="4"/>
    <n v="1"/>
    <n v="3.125"/>
    <n v="1"/>
    <n v="3.125"/>
    <n v="0"/>
    <n v="0"/>
    <n v="30"/>
    <n v="93.75"/>
    <n v="32"/>
  </r>
  <r>
    <s v="dinfomall"/>
    <s v="dinfomall"/>
    <m/>
    <m/>
    <m/>
    <m/>
    <m/>
    <m/>
    <m/>
    <m/>
    <s v="No"/>
    <n v="278"/>
    <m/>
    <m/>
    <x v="2"/>
    <d v="2019-08-05T19:24:42.000"/>
    <s v="#supplements #men #diet #shopping #maternity #headphones #indiedev #gamedev #win #vitamins #health #movember #protein #vitamin #vitamind #nutrition #taking #loss #review #hair_x000a_Mason Natural_x000a_Up to 45% off Offering nutritional products for all ages! https://t.co/koZMDKb8uZ https://t.co/TSSKlKBM8E"/>
    <s v="http://zulily.gfpv.net/c/27795/597527/9643?subId1=jyysa7o7gm02xp2y0mp34&amp;u=https://www.zulily.com/p/60-ct-turmeric-complex-tablets-set-of-3-390419-36459269.html%3Fpos%3D8%26fromEvent%3D390419"/>
    <s v="gfpv.net"/>
    <x v="65"/>
    <s v="https://pbs.twimg.com/media/EBOsKefXsAAFV7y.jpg"/>
    <s v="https://pbs.twimg.com/media/EBOsKefXsAAFV7y.jpg"/>
    <x v="225"/>
    <s v="https://twitter.com/#!/dinfomall/status/1158458826607202304"/>
    <m/>
    <m/>
    <s v="1158458826607202304"/>
    <m/>
    <b v="0"/>
    <n v="1"/>
    <s v=""/>
    <b v="0"/>
    <s v="en"/>
    <m/>
    <s v=""/>
    <b v="0"/>
    <n v="1"/>
    <s v=""/>
    <s v="Buffer"/>
    <b v="0"/>
    <s v="1158458826607202304"/>
    <s v="Tweet"/>
    <n v="0"/>
    <n v="0"/>
    <m/>
    <m/>
    <m/>
    <m/>
    <m/>
    <m/>
    <m/>
    <m/>
    <n v="77"/>
    <s v="4"/>
    <s v="4"/>
    <n v="1"/>
    <n v="3.125"/>
    <n v="1"/>
    <n v="3.125"/>
    <n v="0"/>
    <n v="0"/>
    <n v="30"/>
    <n v="93.75"/>
    <n v="32"/>
  </r>
  <r>
    <s v="dinfomall"/>
    <s v="dinfomall"/>
    <m/>
    <m/>
    <m/>
    <m/>
    <m/>
    <m/>
    <m/>
    <m/>
    <s v="No"/>
    <n v="279"/>
    <m/>
    <m/>
    <x v="2"/>
    <d v="2019-08-05T19:25:41.000"/>
    <s v="#supplements #men #diet #shopping #maternity #headphones #indiedev #gamedev #win #vitamins #health #movember #protein #vitamin #vitamind #nutrition #taking #loss #review #hair_x000a_Mason Natural_x000a_Up to 45% off Offering nutritional products for all ages! https://t.co/wI0q7IBQBX https://t.co/gm4D64A10o"/>
    <s v="http://zulily.gfpv.net/c/27795/597527/9643?subId1=jyysbiwb0w02xp2y0mp34&amp;u=https://www.zulily.com/p/collagen-beauty-cream-set-of-3-390419-25179882.html%3Fpos%3D9%26fromEvent%3D390419"/>
    <s v="gfpv.net"/>
    <x v="65"/>
    <s v="https://pbs.twimg.com/media/EBOsZAMXsAodfEW.jpg"/>
    <s v="https://pbs.twimg.com/media/EBOsZAMXsAodfEW.jpg"/>
    <x v="226"/>
    <s v="https://twitter.com/#!/dinfomall/status/1158459076147367944"/>
    <m/>
    <m/>
    <s v="1158459076147367944"/>
    <m/>
    <b v="0"/>
    <n v="0"/>
    <s v=""/>
    <b v="0"/>
    <s v="en"/>
    <m/>
    <s v=""/>
    <b v="0"/>
    <n v="0"/>
    <s v=""/>
    <s v="Buffer"/>
    <b v="0"/>
    <s v="1158459076147367944"/>
    <s v="Tweet"/>
    <n v="0"/>
    <n v="0"/>
    <m/>
    <m/>
    <m/>
    <m/>
    <m/>
    <m/>
    <m/>
    <m/>
    <n v="77"/>
    <s v="4"/>
    <s v="4"/>
    <n v="1"/>
    <n v="3.125"/>
    <n v="1"/>
    <n v="3.125"/>
    <n v="0"/>
    <n v="0"/>
    <n v="30"/>
    <n v="93.75"/>
    <n v="32"/>
  </r>
  <r>
    <s v="dinfomall"/>
    <s v="dinfomall"/>
    <m/>
    <m/>
    <m/>
    <m/>
    <m/>
    <m/>
    <m/>
    <m/>
    <s v="No"/>
    <n v="280"/>
    <m/>
    <m/>
    <x v="2"/>
    <d v="2019-08-05T19:26:26.000"/>
    <s v="#supplements #men #diet #shopping #maternity #headphones #indiedev #gamedev #win #vitamins #health #movember #protein #vitamin #vitamind #nutrition #taking #loss #review #hair_x000a_Mason Natural_x000a_Up to 45% off Offering nutritional products for all ages! https://t.co/rpspTRjBP5 https://t.co/Rpevoqu30Q"/>
    <s v="http://zulily.gfpv.net/c/27795/597527/9643?subId1=jyyscgvmiq02xp2y0mp34&amp;u=https://www.zulily.com/p/60-ct-cranberry-with-probiotic-tablets-set-of-3-390419-25179932.html%3Fpos%3D11%26fromEvent%3D390419"/>
    <s v="gfpv.net"/>
    <x v="65"/>
    <s v="https://pbs.twimg.com/media/EBOskCSXUAgFxTE.jpg"/>
    <s v="https://pbs.twimg.com/media/EBOskCSXUAgFxTE.jpg"/>
    <x v="227"/>
    <s v="https://twitter.com/#!/dinfomall/status/1158459265666994178"/>
    <m/>
    <m/>
    <s v="1158459265666994178"/>
    <m/>
    <b v="0"/>
    <n v="0"/>
    <s v=""/>
    <b v="0"/>
    <s v="en"/>
    <m/>
    <s v=""/>
    <b v="0"/>
    <n v="0"/>
    <s v=""/>
    <s v="Buffer"/>
    <b v="0"/>
    <s v="1158459265666994178"/>
    <s v="Tweet"/>
    <n v="0"/>
    <n v="0"/>
    <m/>
    <m/>
    <m/>
    <m/>
    <m/>
    <m/>
    <m/>
    <m/>
    <n v="77"/>
    <s v="4"/>
    <s v="4"/>
    <n v="1"/>
    <n v="3.125"/>
    <n v="1"/>
    <n v="3.125"/>
    <n v="0"/>
    <n v="0"/>
    <n v="30"/>
    <n v="93.75"/>
    <n v="32"/>
  </r>
  <r>
    <s v="dinfomall"/>
    <s v="dinfomall"/>
    <m/>
    <m/>
    <m/>
    <m/>
    <m/>
    <m/>
    <m/>
    <m/>
    <s v="No"/>
    <n v="281"/>
    <m/>
    <m/>
    <x v="2"/>
    <d v="2019-08-05T22:40:00.000"/>
    <s v="#supplements #men #diet #shopping #maternity #headphones #indiedev #gamedev #win #vitamins #health #movember #protein #vitamin #vitamind #nutrition #taking #loss #review #hair_x000a_ENHANCE YOUR MIND AND BODY_x000a_SHOP NOW https://t.co/gpDqSlvXN6"/>
    <s v="http://link.sylikes.com/?publisherId=615103&amp;afPlacementId=4931386&amp;afCampaignId=jxparpzuib02xp2y04pbz&amp;url=https://www.samsclub.com/p/vitafusion-fiberwell-220-ct-gummies/prod20414373%3Fxid%3Dplp_product_1_18"/>
    <s v="sylikes.com"/>
    <x v="65"/>
    <m/>
    <s v="http://pbs.twimg.com/profile_images/1151380385563140096/AhTMe8GY_normal.png"/>
    <x v="228"/>
    <s v="https://twitter.com/#!/dinfomall/status/1158507979056058371"/>
    <m/>
    <m/>
    <s v="1158507979056058371"/>
    <m/>
    <b v="0"/>
    <n v="1"/>
    <s v=""/>
    <b v="0"/>
    <s v="en"/>
    <m/>
    <s v=""/>
    <b v="0"/>
    <n v="1"/>
    <s v=""/>
    <s v="Buffer"/>
    <b v="0"/>
    <s v="1158507979056058371"/>
    <s v="Tweet"/>
    <n v="0"/>
    <n v="0"/>
    <m/>
    <m/>
    <m/>
    <m/>
    <m/>
    <m/>
    <m/>
    <m/>
    <n v="77"/>
    <s v="4"/>
    <s v="4"/>
    <n v="2"/>
    <n v="7.407407407407407"/>
    <n v="1"/>
    <n v="3.7037037037037037"/>
    <n v="0"/>
    <n v="0"/>
    <n v="24"/>
    <n v="88.88888888888889"/>
    <n v="27"/>
  </r>
  <r>
    <s v="dinfomall"/>
    <s v="dinfomall"/>
    <m/>
    <m/>
    <m/>
    <m/>
    <m/>
    <m/>
    <m/>
    <m/>
    <s v="No"/>
    <n v="282"/>
    <m/>
    <m/>
    <x v="2"/>
    <d v="2019-08-06T04:00:01.000"/>
    <s v="#supplements #men #diet #shopping #maternity #headphones #indiedev #gamedev #win #vitamins #health #movember #protein #vitamin #vitamind #nutrition #taking #loss #review #hair_x000a_ENHANCE YOUR MIND AND BODY_x000a_SHOP NOW https://t.co/B28f2o5JBN"/>
    <s v="http://link.sylikes.com/?publisherId=615103&amp;afPlacementId=4931386&amp;afCampaignId=jxpxxwq0ml02xp2y04pbz&amp;url=https://www.samsclub.com/p/da-probiotic-gummies-120ct/prod13110112%3Fxid%3Dplp_product_1_58"/>
    <s v="sylikes.com"/>
    <x v="65"/>
    <m/>
    <s v="http://pbs.twimg.com/profile_images/1151380385563140096/AhTMe8GY_normal.png"/>
    <x v="229"/>
    <s v="https://twitter.com/#!/dinfomall/status/1158588510179344384"/>
    <m/>
    <m/>
    <s v="1158588510179344384"/>
    <m/>
    <b v="0"/>
    <n v="1"/>
    <s v=""/>
    <b v="0"/>
    <s v="en"/>
    <m/>
    <s v=""/>
    <b v="0"/>
    <n v="0"/>
    <s v=""/>
    <s v="Buffer"/>
    <b v="0"/>
    <s v="1158588510179344384"/>
    <s v="Tweet"/>
    <n v="0"/>
    <n v="0"/>
    <m/>
    <m/>
    <m/>
    <m/>
    <m/>
    <m/>
    <m/>
    <m/>
    <n v="77"/>
    <s v="4"/>
    <s v="4"/>
    <n v="2"/>
    <n v="7.407407407407407"/>
    <n v="1"/>
    <n v="3.7037037037037037"/>
    <n v="0"/>
    <n v="0"/>
    <n v="24"/>
    <n v="88.88888888888889"/>
    <n v="27"/>
  </r>
  <r>
    <s v="dinfomall"/>
    <s v="dinfomall"/>
    <m/>
    <m/>
    <m/>
    <m/>
    <m/>
    <m/>
    <m/>
    <m/>
    <s v="No"/>
    <n v="283"/>
    <m/>
    <m/>
    <x v="2"/>
    <d v="2019-08-06T05:03:40.000"/>
    <s v="#supplements #men #diet #shopping #maternity #headphones #indiedev #gamedev #win #vitamins #health #movember #protein #vitamin #vitamind #nutrition #taking #loss #review #hair_x000a_ENHANCE YOUR MIND AND BODY_x000a_SHOP NOW https://t.co/J8TaEUnfXu"/>
    <s v="http://link.sylikes.com/?publisherId=615103&amp;afPlacementId=4931386&amp;afCampaignId=jxpc3l254k02xp2y04pbz&amp;url=https://www.samsclub.com/p/mm-lutein-zeaxanth-150ct/prod20161539%3Fxid%3Dplp_product_1_32"/>
    <s v="sylikes.com"/>
    <x v="65"/>
    <m/>
    <s v="http://pbs.twimg.com/profile_images/1151380385563140096/AhTMe8GY_normal.png"/>
    <x v="230"/>
    <s v="https://twitter.com/#!/dinfomall/status/1158604531367841792"/>
    <m/>
    <m/>
    <s v="1158604531367841792"/>
    <m/>
    <b v="0"/>
    <n v="1"/>
    <s v=""/>
    <b v="0"/>
    <s v="en"/>
    <m/>
    <s v=""/>
    <b v="0"/>
    <n v="1"/>
    <s v=""/>
    <s v="Buffer"/>
    <b v="0"/>
    <s v="1158604531367841792"/>
    <s v="Tweet"/>
    <n v="0"/>
    <n v="0"/>
    <m/>
    <m/>
    <m/>
    <m/>
    <m/>
    <m/>
    <m/>
    <m/>
    <n v="77"/>
    <s v="4"/>
    <s v="4"/>
    <n v="2"/>
    <n v="7.407407407407407"/>
    <n v="1"/>
    <n v="3.7037037037037037"/>
    <n v="0"/>
    <n v="0"/>
    <n v="24"/>
    <n v="88.88888888888889"/>
    <n v="27"/>
  </r>
  <r>
    <s v="dinfomall"/>
    <s v="dinfomall"/>
    <m/>
    <m/>
    <m/>
    <m/>
    <m/>
    <m/>
    <m/>
    <m/>
    <s v="No"/>
    <n v="284"/>
    <m/>
    <m/>
    <x v="2"/>
    <d v="2019-08-06T07:15:03.000"/>
    <s v="#supplements #men #diet #shopping #maternity #headphones #indiedev #gamedev #win #vitamins #health #movember #protein #vitamin #vitamind #nutrition #taking #loss #review #hair_x000a_ENHANCE YOUR MIND AND BODY_x000a_SHOP NOW https://t.co/6Pa37OVENg"/>
    <s v="http://link.sylikes.com/?publisherId=615103&amp;afPlacementId=4931386&amp;afCampaignId=jxq4wfrnwx02xp2y04pbz&amp;url=https://www.samsclub.com/p/schiff-super-calcium-softgel-120-count/prod18150204%3Fxid%3Dplp_product_1_112"/>
    <s v="sylikes.com"/>
    <x v="65"/>
    <m/>
    <s v="http://pbs.twimg.com/profile_images/1151380385563140096/AhTMe8GY_normal.png"/>
    <x v="231"/>
    <s v="https://twitter.com/#!/dinfomall/status/1158637593942269953"/>
    <m/>
    <m/>
    <s v="1158637593942269953"/>
    <m/>
    <b v="0"/>
    <n v="1"/>
    <s v=""/>
    <b v="0"/>
    <s v="en"/>
    <m/>
    <s v=""/>
    <b v="0"/>
    <n v="3"/>
    <s v=""/>
    <s v="Buffer"/>
    <b v="0"/>
    <s v="1158637593942269953"/>
    <s v="Tweet"/>
    <n v="0"/>
    <n v="0"/>
    <m/>
    <m/>
    <m/>
    <m/>
    <m/>
    <m/>
    <m/>
    <m/>
    <n v="77"/>
    <s v="4"/>
    <s v="4"/>
    <n v="2"/>
    <n v="7.407407407407407"/>
    <n v="1"/>
    <n v="3.7037037037037037"/>
    <n v="0"/>
    <n v="0"/>
    <n v="24"/>
    <n v="88.88888888888889"/>
    <n v="27"/>
  </r>
  <r>
    <s v="dinfomall"/>
    <s v="dinfomall"/>
    <m/>
    <m/>
    <m/>
    <m/>
    <m/>
    <m/>
    <m/>
    <m/>
    <s v="No"/>
    <n v="285"/>
    <m/>
    <m/>
    <x v="2"/>
    <d v="2019-08-06T08:25:00.000"/>
    <s v="#supplements #men #diet #shopping #maternity #headphones #indiedev #gamedev #win #vitamins #health #movember #protein #vitamin #vitamind #nutrition #taking #loss #review #hair_x000a_ENHANCE YOUR MIND AND BODY_x000a_SHOP NOW https://t.co/11h6R4aYho"/>
    <s v="http://link.sylikes.com/?publisherId=615103&amp;afPlacementId=4931386&amp;afCampaignId=jxq4yglxwk02xp2y04pbz&amp;url=https://www.samsclub.com/p/megared-750mg-ultra-omega-3-krill-oil-80ct-dha-epa-supplement/prod22302479%3Fxid%3Dplp_product_1_115"/>
    <s v="sylikes.com"/>
    <x v="65"/>
    <m/>
    <s v="http://pbs.twimg.com/profile_images/1151380385563140096/AhTMe8GY_normal.png"/>
    <x v="232"/>
    <s v="https://twitter.com/#!/dinfomall/status/1158655197197082627"/>
    <m/>
    <m/>
    <s v="1158655197197082627"/>
    <m/>
    <b v="0"/>
    <n v="2"/>
    <s v=""/>
    <b v="0"/>
    <s v="en"/>
    <m/>
    <s v=""/>
    <b v="0"/>
    <n v="2"/>
    <s v=""/>
    <s v="Buffer"/>
    <b v="0"/>
    <s v="1158655197197082627"/>
    <s v="Tweet"/>
    <n v="0"/>
    <n v="0"/>
    <m/>
    <m/>
    <m/>
    <m/>
    <m/>
    <m/>
    <m/>
    <m/>
    <n v="77"/>
    <s v="4"/>
    <s v="4"/>
    <n v="2"/>
    <n v="7.407407407407407"/>
    <n v="1"/>
    <n v="3.7037037037037037"/>
    <n v="0"/>
    <n v="0"/>
    <n v="24"/>
    <n v="88.88888888888889"/>
    <n v="27"/>
  </r>
  <r>
    <s v="dinfomall"/>
    <s v="dinfomall"/>
    <m/>
    <m/>
    <m/>
    <m/>
    <m/>
    <m/>
    <m/>
    <m/>
    <s v="No"/>
    <n v="286"/>
    <m/>
    <m/>
    <x v="2"/>
    <d v="2019-08-06T10:20:02.000"/>
    <s v="#supplements #men #diet #shopping #maternity #headphones #indiedev #gamedev #win #vitamins #health #movember #protein #vitamin #vitamind #nutrition #taking #loss #review #hair_x000a_ENHANCE YOUR MIND AND BODY_x000a_SHOP NOW https://t.co/uvGDJs1cYW"/>
    <s v="http://link.sylikes.com/?publisherId=615103&amp;afPlacementId=4931386&amp;afCampaignId=jxq4znkkby02xp2y04pbz&amp;url=https://www.samsclub.com/p/mm-potassium-gluco-500ct/prod17690223%3Fxid%3Dplp_product_1_117"/>
    <s v="sylikes.com"/>
    <x v="65"/>
    <m/>
    <s v="http://pbs.twimg.com/profile_images/1151380385563140096/AhTMe8GY_normal.png"/>
    <x v="233"/>
    <s v="https://twitter.com/#!/dinfomall/status/1158684145490567169"/>
    <m/>
    <m/>
    <s v="1158684145490567169"/>
    <m/>
    <b v="0"/>
    <n v="1"/>
    <s v=""/>
    <b v="0"/>
    <s v="en"/>
    <m/>
    <s v=""/>
    <b v="0"/>
    <n v="3"/>
    <s v=""/>
    <s v="Buffer"/>
    <b v="0"/>
    <s v="1158684145490567169"/>
    <s v="Tweet"/>
    <n v="0"/>
    <n v="0"/>
    <m/>
    <m/>
    <m/>
    <m/>
    <m/>
    <m/>
    <m/>
    <m/>
    <n v="77"/>
    <s v="4"/>
    <s v="4"/>
    <n v="2"/>
    <n v="7.407407407407407"/>
    <n v="1"/>
    <n v="3.7037037037037037"/>
    <n v="0"/>
    <n v="0"/>
    <n v="24"/>
    <n v="88.88888888888889"/>
    <n v="27"/>
  </r>
  <r>
    <s v="dinfomall"/>
    <s v="dinfomall"/>
    <m/>
    <m/>
    <m/>
    <m/>
    <m/>
    <m/>
    <m/>
    <m/>
    <s v="No"/>
    <n v="287"/>
    <m/>
    <m/>
    <x v="2"/>
    <d v="2019-08-06T10:45:02.000"/>
    <s v="#supplements #men #diet #shopping #maternity #headphones #indiedev #gamedev #win #vitamins #health #movember #protein #vitamin #vitamind #nutrition #taking #loss #review #hair_x000a_ENHANCE YOUR MIND AND BODY_x000a_SHOP NOW https://t.co/3dNZbvl0PH"/>
    <s v="http://cj.dotomi.com/nh65ox54N/x38/MOMUPPUS/TMRNNQQ/L/L/L?x=u4up%3Dv90Ezq69v1CE91EACHrI2%2663x%3Dt5514%25FM%25ER%25ER888.163u5mz.o0y%25ERqzq3sA-EGG%25ER6nu26uz0x-DCC-ys-CDKIIC&lt;&lt;t551://888.5w2xtoq.o0y:KC/oxuow-KDIEEHH-DFDLGGLJ&lt;&lt;S&lt;t551://nu5.xA/EVwUG8Z&lt;&lt;D&lt;D&lt;C&lt;C&lt;"/>
    <s v="dotomi.com"/>
    <x v="65"/>
    <m/>
    <s v="http://pbs.twimg.com/profile_images/1151380385563140096/AhTMe8GY_normal.png"/>
    <x v="234"/>
    <s v="https://twitter.com/#!/dinfomall/status/1158690438381035520"/>
    <m/>
    <m/>
    <s v="1158690438381035520"/>
    <m/>
    <b v="0"/>
    <n v="0"/>
    <s v=""/>
    <b v="0"/>
    <s v="en"/>
    <m/>
    <s v=""/>
    <b v="0"/>
    <n v="1"/>
    <s v=""/>
    <s v="Buffer"/>
    <b v="0"/>
    <s v="1158690438381035520"/>
    <s v="Tweet"/>
    <n v="0"/>
    <n v="0"/>
    <m/>
    <m/>
    <m/>
    <m/>
    <m/>
    <m/>
    <m/>
    <m/>
    <n v="77"/>
    <s v="4"/>
    <s v="4"/>
    <n v="2"/>
    <n v="7.407407407407407"/>
    <n v="1"/>
    <n v="3.7037037037037037"/>
    <n v="0"/>
    <n v="0"/>
    <n v="24"/>
    <n v="88.88888888888889"/>
    <n v="27"/>
  </r>
  <r>
    <s v="dinfomall"/>
    <s v="dinfomall"/>
    <m/>
    <m/>
    <m/>
    <m/>
    <m/>
    <m/>
    <m/>
    <m/>
    <s v="No"/>
    <n v="288"/>
    <m/>
    <m/>
    <x v="2"/>
    <d v="2019-08-06T11:35:01.000"/>
    <s v="#supplements #men #diet #shopping #maternity #headphones #indiedev #gamedev #win #vitamins #health #movember #protein #vitamin #vitamind #nutrition #taking #loss #review #hair_x000a_ENHANCE YOUR MIND AND BODY_x000a_SHOP NOW https://t.co/dMAhThacRJ"/>
    <s v="http://link.sylikes.com/?publisherId=615103&amp;afPlacementId=4931386&amp;afCampaignId=jxpxurs2ab02xp2y04pbz&amp;url=https://www.samsclub.com/p/mm-ultra-3x-joint-125ct/prod21990809%3Fxid%3Dplp_product_1_53"/>
    <s v="sylikes.com"/>
    <x v="65"/>
    <m/>
    <s v="http://pbs.twimg.com/profile_images/1151380385563140096/AhTMe8GY_normal.png"/>
    <x v="235"/>
    <s v="https://twitter.com/#!/dinfomall/status/1158703015903322114"/>
    <m/>
    <m/>
    <s v="1158703015903322114"/>
    <m/>
    <b v="0"/>
    <n v="0"/>
    <s v=""/>
    <b v="0"/>
    <s v="en"/>
    <m/>
    <s v=""/>
    <b v="0"/>
    <n v="2"/>
    <s v=""/>
    <s v="Buffer"/>
    <b v="0"/>
    <s v="1158703015903322114"/>
    <s v="Tweet"/>
    <n v="0"/>
    <n v="0"/>
    <m/>
    <m/>
    <m/>
    <m/>
    <m/>
    <m/>
    <m/>
    <m/>
    <n v="77"/>
    <s v="4"/>
    <s v="4"/>
    <n v="2"/>
    <n v="7.407407407407407"/>
    <n v="1"/>
    <n v="3.7037037037037037"/>
    <n v="0"/>
    <n v="0"/>
    <n v="24"/>
    <n v="88.88888888888889"/>
    <n v="27"/>
  </r>
  <r>
    <s v="dinfomall"/>
    <s v="dinfomall"/>
    <m/>
    <m/>
    <m/>
    <m/>
    <m/>
    <m/>
    <m/>
    <m/>
    <s v="No"/>
    <n v="289"/>
    <m/>
    <m/>
    <x v="2"/>
    <d v="2019-08-06T15:05:01.000"/>
    <s v="#supplements #men #diet #shopping #maternity #headphones #indiedev #gamedev #win #vitamins #health #movember #protein #vitamin #vitamind #nutrition #taking #loss #review #hair_x000a_ENHANCE YOUR MIND AND BODY_x000a_SHOP NOW https://t.co/bmscePF9wt"/>
    <s v="http://link.sylikes.com/?publisherId=615103&amp;afPlacementId=4931386&amp;afCampaignId=jxpc0at4dg02xp2y04pbz&amp;url=https://www.samsclub.com/p/hsn-gummies-220ct/prod15130064%3Fxid%3Dplp_product_1_30"/>
    <s v="sylikes.com"/>
    <x v="65"/>
    <m/>
    <s v="http://pbs.twimg.com/profile_images/1151380385563140096/AhTMe8GY_normal.png"/>
    <x v="236"/>
    <s v="https://twitter.com/#!/dinfomall/status/1158755866373435392"/>
    <m/>
    <m/>
    <s v="1158755866373435392"/>
    <m/>
    <b v="0"/>
    <n v="0"/>
    <s v=""/>
    <b v="0"/>
    <s v="en"/>
    <m/>
    <s v=""/>
    <b v="0"/>
    <n v="1"/>
    <s v=""/>
    <s v="Buffer"/>
    <b v="0"/>
    <s v="1158755866373435392"/>
    <s v="Tweet"/>
    <n v="0"/>
    <n v="0"/>
    <m/>
    <m/>
    <m/>
    <m/>
    <m/>
    <m/>
    <m/>
    <m/>
    <n v="77"/>
    <s v="4"/>
    <s v="4"/>
    <n v="2"/>
    <n v="7.407407407407407"/>
    <n v="1"/>
    <n v="3.7037037037037037"/>
    <n v="0"/>
    <n v="0"/>
    <n v="24"/>
    <n v="88.88888888888889"/>
    <n v="27"/>
  </r>
  <r>
    <s v="dinfomall"/>
    <s v="dinfomall"/>
    <m/>
    <m/>
    <m/>
    <m/>
    <m/>
    <m/>
    <m/>
    <m/>
    <s v="No"/>
    <n v="290"/>
    <m/>
    <m/>
    <x v="2"/>
    <d v="2019-08-06T17:55:02.000"/>
    <s v="#supplements #men #diet #shopping #maternity #headphones #indiedev #gamedev #win #vitamins #health #movember #protein #vitamin #vitamind #nutrition #taking #loss #review #hair_x000a_ENHANCE YOUR MIND AND BODY_x000a_SHOP NOW https://t.co/YoFhfYuQ4I"/>
    <s v="http://link.sylikes.com/?publisherId=615103&amp;afPlacementId=4931386&amp;afCampaignId=jxpappazx202xp2y04pbz&amp;url=https://www.samsclub.com/p/mm-vitamin-b12-300ct-5000-mcg/prod19820626%3Fxid%3Dplp_product_1_15"/>
    <s v="sylikes.com"/>
    <x v="65"/>
    <m/>
    <s v="http://pbs.twimg.com/profile_images/1151380385563140096/AhTMe8GY_normal.png"/>
    <x v="237"/>
    <s v="https://twitter.com/#!/dinfomall/status/1158798650224599040"/>
    <m/>
    <m/>
    <s v="1158798650224599040"/>
    <m/>
    <b v="0"/>
    <n v="1"/>
    <s v=""/>
    <b v="0"/>
    <s v="en"/>
    <m/>
    <s v=""/>
    <b v="0"/>
    <n v="1"/>
    <s v=""/>
    <s v="Buffer"/>
    <b v="0"/>
    <s v="1158798650224599040"/>
    <s v="Tweet"/>
    <n v="0"/>
    <n v="0"/>
    <m/>
    <m/>
    <m/>
    <m/>
    <m/>
    <m/>
    <m/>
    <m/>
    <n v="77"/>
    <s v="4"/>
    <s v="4"/>
    <n v="2"/>
    <n v="7.407407407407407"/>
    <n v="1"/>
    <n v="3.7037037037037037"/>
    <n v="0"/>
    <n v="0"/>
    <n v="24"/>
    <n v="88.88888888888889"/>
    <n v="27"/>
  </r>
  <r>
    <s v="dinfomall"/>
    <s v="dinfomall"/>
    <m/>
    <m/>
    <m/>
    <m/>
    <m/>
    <m/>
    <m/>
    <m/>
    <s v="No"/>
    <n v="291"/>
    <m/>
    <m/>
    <x v="2"/>
    <d v="2019-08-06T20:25:00.000"/>
    <s v="#supplements #men #diet #shopping #maternity #headphones #indiedev #gamedev #win #vitamins #health #movember #protein #vitamin #vitamind #nutrition #taking #loss #review #hair_x000a_ENHANCE YOUR MIND AND BODY_x000a_SHOP NOW https://t.co/6Pa37OVENg"/>
    <s v="http://link.sylikes.com/?publisherId=615103&amp;afPlacementId=4931386&amp;afCampaignId=jxq4wfrnwx02xp2y04pbz&amp;url=https://www.samsclub.com/p/schiff-super-calcium-softgel-120-count/prod18150204%3Fxid%3Dplp_product_1_112"/>
    <s v="sylikes.com"/>
    <x v="65"/>
    <m/>
    <s v="http://pbs.twimg.com/profile_images/1151380385563140096/AhTMe8GY_normal.png"/>
    <x v="238"/>
    <s v="https://twitter.com/#!/dinfomall/status/1158836392954355720"/>
    <m/>
    <m/>
    <s v="1158836392954355720"/>
    <m/>
    <b v="0"/>
    <n v="1"/>
    <s v=""/>
    <b v="0"/>
    <s v="en"/>
    <m/>
    <s v=""/>
    <b v="0"/>
    <n v="2"/>
    <s v=""/>
    <s v="Buffer"/>
    <b v="0"/>
    <s v="1158836392954355720"/>
    <s v="Tweet"/>
    <n v="0"/>
    <n v="0"/>
    <m/>
    <m/>
    <m/>
    <m/>
    <m/>
    <m/>
    <m/>
    <m/>
    <n v="77"/>
    <s v="4"/>
    <s v="4"/>
    <n v="2"/>
    <n v="7.407407407407407"/>
    <n v="1"/>
    <n v="3.7037037037037037"/>
    <n v="0"/>
    <n v="0"/>
    <n v="24"/>
    <n v="88.88888888888889"/>
    <n v="27"/>
  </r>
  <r>
    <s v="dinfomall"/>
    <s v="dinfomall"/>
    <m/>
    <m/>
    <m/>
    <m/>
    <m/>
    <m/>
    <m/>
    <m/>
    <s v="No"/>
    <n v="292"/>
    <m/>
    <m/>
    <x v="2"/>
    <d v="2019-08-06T20:40:01.000"/>
    <s v="#supplements #men #diet #shopping #maternity #headphones #indiedev #gamedev #win #vitamins #health #movember #protein #vitamin #vitamind #nutrition #taking #loss #review #hair_x000a_ENHANCE YOUR MIND AND BODY_x000a_SHOP NOW https://t.co/5bGG3IFjAV"/>
    <s v="http://click.linksynergy.com/deeplink?id=je6NUbpObpQ&amp;mid=38733&amp;u1=jxpar4i2qv02xp2y01eve&amp;murl=https://www.samsclub.com/p/emergen-c-variety-flavor-pack-90-ct/prod4180023%3Fxid%3Dplp_product_1_17"/>
    <s v="linksynergy.com"/>
    <x v="65"/>
    <m/>
    <s v="http://pbs.twimg.com/profile_images/1151380385563140096/AhTMe8GY_normal.png"/>
    <x v="239"/>
    <s v="https://twitter.com/#!/dinfomall/status/1158840168448757761"/>
    <m/>
    <m/>
    <s v="1158840168448757761"/>
    <m/>
    <b v="0"/>
    <n v="2"/>
    <s v=""/>
    <b v="0"/>
    <s v="en"/>
    <m/>
    <s v=""/>
    <b v="0"/>
    <n v="3"/>
    <s v=""/>
    <s v="Buffer"/>
    <b v="0"/>
    <s v="1158840168448757761"/>
    <s v="Tweet"/>
    <n v="0"/>
    <n v="0"/>
    <m/>
    <m/>
    <m/>
    <m/>
    <m/>
    <m/>
    <m/>
    <m/>
    <n v="77"/>
    <s v="4"/>
    <s v="4"/>
    <n v="2"/>
    <n v="7.407407407407407"/>
    <n v="1"/>
    <n v="3.7037037037037037"/>
    <n v="0"/>
    <n v="0"/>
    <n v="24"/>
    <n v="88.88888888888889"/>
    <n v="27"/>
  </r>
  <r>
    <s v="dinfomall"/>
    <s v="dinfomall"/>
    <m/>
    <m/>
    <m/>
    <m/>
    <m/>
    <m/>
    <m/>
    <m/>
    <s v="No"/>
    <n v="293"/>
    <m/>
    <m/>
    <x v="2"/>
    <d v="2019-08-06T20:50:01.000"/>
    <s v="#supplements #men #diet #shopping #maternity #headphones #indiedev #gamedev #win #vitamins #health #movember #protein #vitamin #vitamind #nutrition #taking #loss #review #hair_x000a_ENHANCE YOUR MIND AND BODY_x000a_SHOP NOW https://t.co/TyGvWwMlD9"/>
    <s v="http://click.linksynergy.com/deeplink?id=je6NUbpObpQ&amp;mid=38733&amp;u1=jxq4rwqny902xp2y01eve&amp;murl=https://www.samsclub.com/p/members-mark-melatonin-5mg-fast-dissolve-260ct/prod22370391%3Fxid%3Dplp_product_1_106"/>
    <s v="linksynergy.com"/>
    <x v="65"/>
    <m/>
    <s v="http://pbs.twimg.com/profile_images/1151380385563140096/AhTMe8GY_normal.png"/>
    <x v="240"/>
    <s v="https://twitter.com/#!/dinfomall/status/1158842686151036928"/>
    <m/>
    <m/>
    <s v="1158842686151036928"/>
    <m/>
    <b v="0"/>
    <n v="2"/>
    <s v=""/>
    <b v="0"/>
    <s v="en"/>
    <m/>
    <s v=""/>
    <b v="0"/>
    <n v="2"/>
    <s v=""/>
    <s v="Buffer"/>
    <b v="0"/>
    <s v="1158842686151036928"/>
    <s v="Tweet"/>
    <n v="0"/>
    <n v="0"/>
    <m/>
    <m/>
    <m/>
    <m/>
    <m/>
    <m/>
    <m/>
    <m/>
    <n v="77"/>
    <s v="4"/>
    <s v="4"/>
    <n v="2"/>
    <n v="7.407407407407407"/>
    <n v="1"/>
    <n v="3.7037037037037037"/>
    <n v="0"/>
    <n v="0"/>
    <n v="24"/>
    <n v="88.88888888888889"/>
    <n v="27"/>
  </r>
  <r>
    <s v="dinfomall"/>
    <s v="dinfomall"/>
    <m/>
    <m/>
    <m/>
    <m/>
    <m/>
    <m/>
    <m/>
    <m/>
    <s v="No"/>
    <n v="294"/>
    <m/>
    <m/>
    <x v="2"/>
    <d v="2019-08-06T23:40:01.000"/>
    <s v="#supplements #men #diet #shopping #maternity #headphones #indiedev #gamedev #win #vitamins #health #movember #protein #vitamin #vitamind #nutrition #taking #loss #review #hair_x000a_ENHANCE YOUR MIND AND BODY_x000a_SHOP NOW https://t.co/8MKjyMQdMk"/>
    <s v="http://link.sylikes.com/?publisherId=615103&amp;afPlacementId=4931386&amp;afCampaignId=jxpb6co77g02xp2y04pbz&amp;url=https://www.samsclub.com/p/oad-men-s-multi-300ct/prod15980883%3Fxid%3Dplp_product_1_25"/>
    <s v="sylikes.com"/>
    <x v="65"/>
    <m/>
    <s v="http://pbs.twimg.com/profile_images/1151380385563140096/AhTMe8GY_normal.png"/>
    <x v="241"/>
    <s v="https://twitter.com/#!/dinfomall/status/1158885467737264129"/>
    <m/>
    <m/>
    <s v="1158885467737264129"/>
    <m/>
    <b v="0"/>
    <n v="2"/>
    <s v=""/>
    <b v="0"/>
    <s v="en"/>
    <m/>
    <s v=""/>
    <b v="0"/>
    <n v="2"/>
    <s v=""/>
    <s v="Buffer"/>
    <b v="0"/>
    <s v="1158885467737264129"/>
    <s v="Tweet"/>
    <n v="0"/>
    <n v="0"/>
    <m/>
    <m/>
    <m/>
    <m/>
    <m/>
    <m/>
    <m/>
    <m/>
    <n v="77"/>
    <s v="4"/>
    <s v="4"/>
    <n v="2"/>
    <n v="7.407407407407407"/>
    <n v="1"/>
    <n v="3.7037037037037037"/>
    <n v="0"/>
    <n v="0"/>
    <n v="24"/>
    <n v="88.88888888888889"/>
    <n v="27"/>
  </r>
  <r>
    <s v="dinfomall"/>
    <s v="dinfomall"/>
    <m/>
    <m/>
    <m/>
    <m/>
    <m/>
    <m/>
    <m/>
    <m/>
    <s v="No"/>
    <n v="295"/>
    <m/>
    <m/>
    <x v="2"/>
    <d v="2019-08-07T02:06:31.000"/>
    <s v="#supplements #men #diet #shopping #maternity #headphones #indiedev #gamedev #win #vitamins #health #movember #protein #vitamin #vitamind #nutrition #taking #loss #review #hair_x000a_ENHANCE YOUR MIND AND BODY_x000a_SHOP NOW https://t.co/3dNZbvl0PH"/>
    <s v="http://cj.dotomi.com/nh65ox54N/x38/MOMUPPUS/TMRNNQQ/L/L/L?x=u4up%3Dv90Ezq69v1CE91EACHrI2%2663x%3Dt5514%25FM%25ER%25ER888.163u5mz.o0y%25ERqzq3sA-EGG%25ER6nu26uz0x-DCC-ys-CDKIIC&lt;&lt;t551://888.5w2xtoq.o0y:KC/oxuow-KDIEEHH-DFDLGGLJ&lt;&lt;S&lt;t551://nu5.xA/EVwUG8Z&lt;&lt;D&lt;D&lt;C&lt;C&lt;"/>
    <s v="dotomi.com"/>
    <x v="65"/>
    <m/>
    <s v="http://pbs.twimg.com/profile_images/1151380385563140096/AhTMe8GY_normal.png"/>
    <x v="242"/>
    <s v="https://twitter.com/#!/dinfomall/status/1158922336889921536"/>
    <m/>
    <m/>
    <s v="1158922336889921536"/>
    <m/>
    <b v="0"/>
    <n v="2"/>
    <s v=""/>
    <b v="0"/>
    <s v="en"/>
    <m/>
    <s v=""/>
    <b v="0"/>
    <n v="2"/>
    <s v=""/>
    <s v="Buffer"/>
    <b v="0"/>
    <s v="1158922336889921536"/>
    <s v="Tweet"/>
    <n v="0"/>
    <n v="0"/>
    <m/>
    <m/>
    <m/>
    <m/>
    <m/>
    <m/>
    <m/>
    <m/>
    <n v="77"/>
    <s v="4"/>
    <s v="4"/>
    <n v="2"/>
    <n v="7.407407407407407"/>
    <n v="1"/>
    <n v="3.7037037037037037"/>
    <n v="0"/>
    <n v="0"/>
    <n v="24"/>
    <n v="88.88888888888889"/>
    <n v="27"/>
  </r>
  <r>
    <s v="dinfomall"/>
    <s v="dinfomall"/>
    <m/>
    <m/>
    <m/>
    <m/>
    <m/>
    <m/>
    <m/>
    <m/>
    <s v="No"/>
    <n v="296"/>
    <m/>
    <m/>
    <x v="2"/>
    <d v="2019-08-07T02:15:00.000"/>
    <s v="#supplements #men #diet #shopping #maternity #headphones #indiedev #gamedev #win #vitamins #health #movember #protein #vitamin #vitamind #nutrition #taking #loss #review #hair_x000a_ENHANCE YOUR MIND AND BODY_x000a_SHOP NOW https://t.co/3j2tUwYfSQ"/>
    <s v="http://link.sylikes.com/?publisherId=615103&amp;afPlacementId=4931386&amp;afCampaignId=jxpc7hneyl02xp2y04pbz&amp;url=https://www.samsclub.com/p/nature-made-vitamin-d3-25mcg-1000iu-softgels-650ct/prod23141134%3Fxid%3Dplp_product_1_39"/>
    <s v="sylikes.com"/>
    <x v="65"/>
    <m/>
    <s v="http://pbs.twimg.com/profile_images/1151380385563140096/AhTMe8GY_normal.png"/>
    <x v="243"/>
    <s v="https://twitter.com/#!/dinfomall/status/1158924471274737664"/>
    <m/>
    <m/>
    <s v="1158924471274737664"/>
    <m/>
    <b v="0"/>
    <n v="1"/>
    <s v=""/>
    <b v="0"/>
    <s v="en"/>
    <m/>
    <s v=""/>
    <b v="0"/>
    <n v="3"/>
    <s v=""/>
    <s v="Buffer"/>
    <b v="0"/>
    <s v="1158924471274737664"/>
    <s v="Tweet"/>
    <n v="0"/>
    <n v="0"/>
    <m/>
    <m/>
    <m/>
    <m/>
    <m/>
    <m/>
    <m/>
    <m/>
    <n v="77"/>
    <s v="4"/>
    <s v="4"/>
    <n v="2"/>
    <n v="7.407407407407407"/>
    <n v="1"/>
    <n v="3.7037037037037037"/>
    <n v="0"/>
    <n v="0"/>
    <n v="24"/>
    <n v="88.88888888888889"/>
    <n v="27"/>
  </r>
  <r>
    <s v="dinfomall"/>
    <s v="dinfomall"/>
    <m/>
    <m/>
    <m/>
    <m/>
    <m/>
    <m/>
    <m/>
    <m/>
    <s v="No"/>
    <n v="297"/>
    <m/>
    <m/>
    <x v="2"/>
    <d v="2019-08-07T05:35:00.000"/>
    <s v="#supplements #men #diet #shopping #maternity #headphones #indiedev #gamedev #win #vitamins #health #movember #protein #vitamin #vitamind #nutrition #taking #loss #review #hair_x000a_ENHANCE YOUR MIND AND BODY_x000a_SHOP NOW https://t.co/RJQtxV3CWb"/>
    <s v="http://link.sylikes.com/?publisherId=615103&amp;afPlacementId=4931386&amp;afCampaignId=jxpc932bz102xp2y04pbz&amp;url=https://www.samsclub.com/p/mm-biocumin-turmeric-250ct/prod17030275%3Fxid%3Dplp_product_1_41"/>
    <s v="sylikes.com"/>
    <x v="65"/>
    <m/>
    <s v="http://pbs.twimg.com/profile_images/1151380385563140096/AhTMe8GY_normal.png"/>
    <x v="244"/>
    <s v="https://twitter.com/#!/dinfomall/status/1158974804596318208"/>
    <m/>
    <m/>
    <s v="1158974804596318208"/>
    <m/>
    <b v="0"/>
    <n v="0"/>
    <s v=""/>
    <b v="0"/>
    <s v="en"/>
    <m/>
    <s v=""/>
    <b v="0"/>
    <n v="0"/>
    <s v=""/>
    <s v="Buffer"/>
    <b v="0"/>
    <s v="1158974804596318208"/>
    <s v="Tweet"/>
    <n v="0"/>
    <n v="0"/>
    <m/>
    <m/>
    <m/>
    <m/>
    <m/>
    <m/>
    <m/>
    <m/>
    <n v="77"/>
    <s v="4"/>
    <s v="4"/>
    <n v="2"/>
    <n v="7.407407407407407"/>
    <n v="1"/>
    <n v="3.7037037037037037"/>
    <n v="0"/>
    <n v="0"/>
    <n v="24"/>
    <n v="88.88888888888889"/>
    <n v="27"/>
  </r>
  <r>
    <s v="dinfomall"/>
    <s v="dinfomall"/>
    <m/>
    <m/>
    <m/>
    <m/>
    <m/>
    <m/>
    <m/>
    <m/>
    <s v="No"/>
    <n v="298"/>
    <m/>
    <m/>
    <x v="2"/>
    <d v="2019-08-07T06:05:00.000"/>
    <s v="#supplements #men #diet #shopping #maternity #headphones #indiedev #gamedev #win #vitamins #health #movember #protein #vitamin #vitamind #nutrition #taking #loss #review #hair_x000a_ENHANCE YOUR MIND AND BODY_x000a_SHOP NOW https://t.co/wJQ532k5qo"/>
    <s v="http://link.sylikes.com/?publisherId=615103&amp;afPlacementId=4931386&amp;afCampaignId=jxpc6efgvw02xp2y04pbz&amp;url=https://www.samsclub.com/p/gnc-mega-men-energy-metabolism-caplets-180-ct/prod3460699%3Fxid%3Dplp_product_1_37"/>
    <s v="sylikes.com"/>
    <x v="65"/>
    <m/>
    <s v="http://pbs.twimg.com/profile_images/1151380385563140096/AhTMe8GY_normal.png"/>
    <x v="245"/>
    <s v="https://twitter.com/#!/dinfomall/status/1158982354263793664"/>
    <m/>
    <m/>
    <s v="1158982354263793664"/>
    <m/>
    <b v="0"/>
    <n v="3"/>
    <s v=""/>
    <b v="0"/>
    <s v="en"/>
    <m/>
    <s v=""/>
    <b v="0"/>
    <n v="0"/>
    <s v=""/>
    <s v="Buffer"/>
    <b v="0"/>
    <s v="1158982354263793664"/>
    <s v="Tweet"/>
    <n v="0"/>
    <n v="0"/>
    <m/>
    <m/>
    <m/>
    <m/>
    <m/>
    <m/>
    <m/>
    <m/>
    <n v="77"/>
    <s v="4"/>
    <s v="4"/>
    <n v="2"/>
    <n v="7.407407407407407"/>
    <n v="1"/>
    <n v="3.7037037037037037"/>
    <n v="0"/>
    <n v="0"/>
    <n v="24"/>
    <n v="88.88888888888889"/>
    <n v="27"/>
  </r>
  <r>
    <s v="dinfomall"/>
    <s v="dinfomall"/>
    <m/>
    <m/>
    <m/>
    <m/>
    <m/>
    <m/>
    <m/>
    <m/>
    <s v="No"/>
    <n v="299"/>
    <m/>
    <m/>
    <x v="2"/>
    <d v="2019-08-07T06:30:17.000"/>
    <s v="#supplements #men #diet #shopping #maternity #headphones #indiedev #gamedev #win #vitamins #health #movember #protein #vitamin #vitamind #nutrition #taking #loss #review #hair_x000a_ENHANCE YOUR MIND AND BODY_x000a_SHOP NOW https://t.co/LGXKLpRxwm"/>
    <s v="http://link.sylikes.com/?publisherId=615103&amp;afPlacementId=4931386&amp;afCampaignId=jxpanut4ic02xp2y04pbz&amp;url=https://www.samsclub.com/p/joint-juice-supplement-glucosamine-and-chondroitin-30-pk-8-oz-bottles/prod3230010%3Fxid%3Dplp_product_1_13"/>
    <s v="sylikes.com"/>
    <x v="65"/>
    <m/>
    <s v="http://pbs.twimg.com/profile_images/1151380385563140096/AhTMe8GY_normal.png"/>
    <x v="246"/>
    <s v="https://twitter.com/#!/dinfomall/status/1158988717043961856"/>
    <m/>
    <m/>
    <s v="1158988717043961856"/>
    <m/>
    <b v="0"/>
    <n v="1"/>
    <s v=""/>
    <b v="0"/>
    <s v="en"/>
    <m/>
    <s v=""/>
    <b v="0"/>
    <n v="1"/>
    <s v=""/>
    <s v="Buffer"/>
    <b v="0"/>
    <s v="1158988717043961856"/>
    <s v="Tweet"/>
    <n v="0"/>
    <n v="0"/>
    <m/>
    <m/>
    <m/>
    <m/>
    <m/>
    <m/>
    <m/>
    <m/>
    <n v="77"/>
    <s v="4"/>
    <s v="4"/>
    <n v="2"/>
    <n v="7.407407407407407"/>
    <n v="1"/>
    <n v="3.7037037037037037"/>
    <n v="0"/>
    <n v="0"/>
    <n v="24"/>
    <n v="88.88888888888889"/>
    <n v="27"/>
  </r>
  <r>
    <s v="dinfomall"/>
    <s v="dinfomall"/>
    <m/>
    <m/>
    <m/>
    <m/>
    <m/>
    <m/>
    <m/>
    <m/>
    <s v="No"/>
    <n v="300"/>
    <m/>
    <m/>
    <x v="2"/>
    <d v="2019-08-07T17:35:01.000"/>
    <s v="#supplements #men #diet #shopping #maternity #headphones #indiedev #gamedev #win #vitamins #health #movember #protein #vitamin #vitamind #nutrition #taking #loss #review #hair_x000a_Mason Natural_x000a_Up to 45% off Offering nutritional products for all ages! https://t.co/OzP9r4WCkv https://t.co/querBVzm0H"/>
    <s v="http://zulily.gfpv.net/c/27795/597527/9643?subId1=jyys44xhjt02xp2y0mp34&amp;u=https://www.zulily.com/p/60-ct-tart-cherry-with-turmeric-100-mg-supplement-set-of-3-390419-52949441.html%3Fpos%3D2%26fromEvent%3D390419"/>
    <s v="gfpv.net"/>
    <x v="65"/>
    <s v="https://pbs.twimg.com/media/EBYmPTdXkAQn7PB.jpg"/>
    <s v="https://pbs.twimg.com/media/EBYmPTdXkAQn7PB.jpg"/>
    <x v="247"/>
    <s v="https://twitter.com/#!/dinfomall/status/1159155999728705538"/>
    <m/>
    <m/>
    <s v="1159155999728705538"/>
    <m/>
    <b v="0"/>
    <n v="0"/>
    <s v=""/>
    <b v="0"/>
    <s v="en"/>
    <m/>
    <s v=""/>
    <b v="0"/>
    <n v="0"/>
    <s v=""/>
    <s v="Buffer"/>
    <b v="0"/>
    <s v="1159155999728705538"/>
    <s v="Tweet"/>
    <n v="0"/>
    <n v="0"/>
    <m/>
    <m/>
    <m/>
    <m/>
    <m/>
    <m/>
    <m/>
    <m/>
    <n v="77"/>
    <s v="4"/>
    <s v="4"/>
    <n v="1"/>
    <n v="3.125"/>
    <n v="1"/>
    <n v="3.125"/>
    <n v="0"/>
    <n v="0"/>
    <n v="30"/>
    <n v="93.75"/>
    <n v="32"/>
  </r>
  <r>
    <s v="dinfomall"/>
    <s v="dinfomall"/>
    <m/>
    <m/>
    <m/>
    <m/>
    <m/>
    <m/>
    <m/>
    <m/>
    <s v="No"/>
    <n v="301"/>
    <m/>
    <m/>
    <x v="2"/>
    <d v="2019-08-07T20:55:00.000"/>
    <s v="#supplements #men #diet #shopping #maternity #headphones #indiedev #gamedev #win #vitamins #health #movember #protein #vitamin #vitamind #nutrition #taking #loss #review #hair_x000a_ENHANCE YOUR MIND AND BODY_x000a_SHOP NOW https://t.co/bmscePF9wt"/>
    <s v="http://link.sylikes.com/?publisherId=615103&amp;afPlacementId=4931386&amp;afCampaignId=jxpc0at4dg02xp2y04pbz&amp;url=https://www.samsclub.com/p/hsn-gummies-220ct/prod15130064%3Fxid%3Dplp_product_1_30"/>
    <s v="sylikes.com"/>
    <x v="65"/>
    <m/>
    <s v="http://pbs.twimg.com/profile_images/1151380385563140096/AhTMe8GY_normal.png"/>
    <x v="248"/>
    <s v="https://twitter.com/#!/dinfomall/status/1159206327828340740"/>
    <m/>
    <m/>
    <s v="1159206327828340740"/>
    <m/>
    <b v="0"/>
    <n v="1"/>
    <s v=""/>
    <b v="0"/>
    <s v="en"/>
    <m/>
    <s v=""/>
    <b v="0"/>
    <n v="0"/>
    <s v=""/>
    <s v="Buffer"/>
    <b v="0"/>
    <s v="1159206327828340740"/>
    <s v="Tweet"/>
    <n v="0"/>
    <n v="0"/>
    <m/>
    <m/>
    <m/>
    <m/>
    <m/>
    <m/>
    <m/>
    <m/>
    <n v="77"/>
    <s v="4"/>
    <s v="4"/>
    <n v="2"/>
    <n v="7.407407407407407"/>
    <n v="1"/>
    <n v="3.7037037037037037"/>
    <n v="0"/>
    <n v="0"/>
    <n v="24"/>
    <n v="88.88888888888889"/>
    <n v="27"/>
  </r>
  <r>
    <s v="dinfomall"/>
    <s v="dinfomall"/>
    <m/>
    <m/>
    <m/>
    <m/>
    <m/>
    <m/>
    <m/>
    <m/>
    <s v="No"/>
    <n v="302"/>
    <m/>
    <m/>
    <x v="2"/>
    <d v="2019-08-07T23:00:09.000"/>
    <s v="#supplements #men #diet #shopping #maternity #headphones #indiedev #gamedev #win #vitamins #health #movember #protein #vitamin #vitamind #nutrition #taking #loss #review #hair_x000a_ENHANCE YOUR MIND AND BODY_x000a_SHOP NOW https://t.co/zosVqkzcGv"/>
    <s v="http://link.sylikes.com/?publisherId=615103&amp;afPlacementId=4931386&amp;afCampaignId=jxpa9ejoh402xp2y04pbz&amp;url=https://www.samsclub.com/p/vitafusion-women-s-220-ct/prod20410465%3Fxid%3Dplp_product_1_8"/>
    <s v="sylikes.com"/>
    <x v="65"/>
    <m/>
    <s v="http://pbs.twimg.com/profile_images/1151380385563140096/AhTMe8GY_normal.png"/>
    <x v="249"/>
    <s v="https://twitter.com/#!/dinfomall/status/1159237824207605760"/>
    <m/>
    <m/>
    <s v="1159237824207605760"/>
    <m/>
    <b v="0"/>
    <n v="2"/>
    <s v=""/>
    <b v="0"/>
    <s v="en"/>
    <m/>
    <s v=""/>
    <b v="0"/>
    <n v="0"/>
    <s v=""/>
    <s v="Buffer"/>
    <b v="0"/>
    <s v="1159237824207605760"/>
    <s v="Tweet"/>
    <n v="0"/>
    <n v="0"/>
    <m/>
    <m/>
    <m/>
    <m/>
    <m/>
    <m/>
    <m/>
    <m/>
    <n v="77"/>
    <s v="4"/>
    <s v="4"/>
    <n v="2"/>
    <n v="7.407407407407407"/>
    <n v="1"/>
    <n v="3.7037037037037037"/>
    <n v="0"/>
    <n v="0"/>
    <n v="24"/>
    <n v="88.88888888888889"/>
    <n v="27"/>
  </r>
  <r>
    <s v="dinfomall"/>
    <s v="dinfomall"/>
    <m/>
    <m/>
    <m/>
    <m/>
    <m/>
    <m/>
    <m/>
    <m/>
    <s v="No"/>
    <n v="303"/>
    <m/>
    <m/>
    <x v="2"/>
    <d v="2019-08-07T23:10:00.000"/>
    <s v="#supplements #men #diet #shopping #maternity #headphones #indiedev #gamedev #win #vitamins #health #movember #protein #vitamin #vitamind #nutrition #taking #loss #review #hair_x000a_ENHANCE YOUR MIND AND BODY_x000a_SHOP NOW https://t.co/YJU0Zk9aWu"/>
    <s v="http://link.sylikes.com/?publisherId=615103&amp;afPlacementId=4931386&amp;afCampaignId=jxq4p5ylnj02xp2y04pbz&amp;url=https://www.samsclub.com/p/mm-coq10-400mg-90ct/prod17030278%3Fxid%3Dplp_product_1_102"/>
    <s v="sylikes.com"/>
    <x v="65"/>
    <m/>
    <s v="http://pbs.twimg.com/profile_images/1151380385563140096/AhTMe8GY_normal.png"/>
    <x v="250"/>
    <s v="https://twitter.com/#!/dinfomall/status/1159240303313903619"/>
    <m/>
    <m/>
    <s v="1159240303313903619"/>
    <m/>
    <b v="0"/>
    <n v="1"/>
    <s v=""/>
    <b v="0"/>
    <s v="en"/>
    <m/>
    <s v=""/>
    <b v="0"/>
    <n v="4"/>
    <s v=""/>
    <s v="Buffer"/>
    <b v="0"/>
    <s v="1159240303313903619"/>
    <s v="Tweet"/>
    <n v="0"/>
    <n v="0"/>
    <m/>
    <m/>
    <m/>
    <m/>
    <m/>
    <m/>
    <m/>
    <m/>
    <n v="77"/>
    <s v="4"/>
    <s v="4"/>
    <n v="2"/>
    <n v="7.407407407407407"/>
    <n v="1"/>
    <n v="3.7037037037037037"/>
    <n v="0"/>
    <n v="0"/>
    <n v="24"/>
    <n v="88.88888888888889"/>
    <n v="27"/>
  </r>
  <r>
    <s v="dinfomall"/>
    <s v="dinfomall"/>
    <m/>
    <m/>
    <m/>
    <m/>
    <m/>
    <m/>
    <m/>
    <m/>
    <s v="No"/>
    <n v="304"/>
    <m/>
    <m/>
    <x v="2"/>
    <d v="2019-08-08T00:40:00.000"/>
    <s v="#supplements #men #diet #shopping #maternity #headphones #indiedev #gamedev #win #vitamins #health #movember #protein #vitamin #vitamind #nutrition #taking #loss #review #hair_x000a_ENHANCE YOUR MIND AND BODY_x000a_SHOP NOW https://t.co/dMAhThacRJ"/>
    <s v="http://link.sylikes.com/?publisherId=615103&amp;afPlacementId=4931386&amp;afCampaignId=jxpxurs2ab02xp2y04pbz&amp;url=https://www.samsclub.com/p/mm-ultra-3x-joint-125ct/prod21990809%3Fxid%3Dplp_product_1_53"/>
    <s v="sylikes.com"/>
    <x v="65"/>
    <m/>
    <s v="http://pbs.twimg.com/profile_images/1151380385563140096/AhTMe8GY_normal.png"/>
    <x v="251"/>
    <s v="https://twitter.com/#!/dinfomall/status/1159262953704701957"/>
    <m/>
    <m/>
    <s v="1159262953704701957"/>
    <m/>
    <b v="0"/>
    <n v="2"/>
    <s v=""/>
    <b v="0"/>
    <s v="en"/>
    <m/>
    <s v=""/>
    <b v="0"/>
    <n v="1"/>
    <s v=""/>
    <s v="Buffer"/>
    <b v="0"/>
    <s v="1159262953704701957"/>
    <s v="Tweet"/>
    <n v="0"/>
    <n v="0"/>
    <m/>
    <m/>
    <m/>
    <m/>
    <m/>
    <m/>
    <m/>
    <m/>
    <n v="77"/>
    <s v="4"/>
    <s v="4"/>
    <n v="2"/>
    <n v="7.407407407407407"/>
    <n v="1"/>
    <n v="3.7037037037037037"/>
    <n v="0"/>
    <n v="0"/>
    <n v="24"/>
    <n v="88.88888888888889"/>
    <n v="27"/>
  </r>
  <r>
    <s v="dinfomall"/>
    <s v="dinfomall"/>
    <m/>
    <m/>
    <m/>
    <m/>
    <m/>
    <m/>
    <m/>
    <m/>
    <s v="No"/>
    <n v="305"/>
    <m/>
    <m/>
    <x v="2"/>
    <d v="2019-08-08T04:10:00.000"/>
    <s v="#supplements #men #diet #shopping #maternity #headphones #indiedev #gamedev #win #vitamins #health #movember #protein #vitamin #vitamind #nutrition #taking #loss #review #hair_x000a_ENHANCE YOUR MIND AND BODY_x000a_SHOP NOW https://t.co/vZrhO7pJEQ"/>
    <s v="http://link.sylikes.com/?publisherId=615103&amp;afPlacementId=4931386&amp;afCampaignId=jxq4vxul7q02xp2y04pbz&amp;url=https://www.samsclub.com/p/megared-ex-str-90ct/prod18570128%3Fxid%3Dplp_product_1_111"/>
    <s v="sylikes.com"/>
    <x v="65"/>
    <m/>
    <s v="http://pbs.twimg.com/profile_images/1151380385563140096/AhTMe8GY_normal.png"/>
    <x v="252"/>
    <s v="https://twitter.com/#!/dinfomall/status/1159315799930224640"/>
    <m/>
    <m/>
    <s v="1159315799930224640"/>
    <m/>
    <b v="0"/>
    <n v="0"/>
    <s v=""/>
    <b v="0"/>
    <s v="en"/>
    <m/>
    <s v=""/>
    <b v="0"/>
    <n v="2"/>
    <s v=""/>
    <s v="Buffer"/>
    <b v="0"/>
    <s v="1159315799930224640"/>
    <s v="Tweet"/>
    <n v="0"/>
    <n v="0"/>
    <m/>
    <m/>
    <m/>
    <m/>
    <m/>
    <m/>
    <m/>
    <m/>
    <n v="77"/>
    <s v="4"/>
    <s v="4"/>
    <n v="2"/>
    <n v="7.407407407407407"/>
    <n v="1"/>
    <n v="3.7037037037037037"/>
    <n v="0"/>
    <n v="0"/>
    <n v="24"/>
    <n v="88.88888888888889"/>
    <n v="27"/>
  </r>
  <r>
    <s v="dinfomall"/>
    <s v="dinfomall"/>
    <m/>
    <m/>
    <m/>
    <m/>
    <m/>
    <m/>
    <m/>
    <m/>
    <s v="No"/>
    <n v="306"/>
    <m/>
    <m/>
    <x v="2"/>
    <d v="2019-08-08T04:20:00.000"/>
    <s v="#supplements #men #diet #shopping #maternity #headphones #indiedev #gamedev #win #vitamins #health #movember #protein #vitamin #vitamind #nutrition #taking #loss #review #hair_x000a_ENHANCE YOUR MIND AND BODY_x000a_SHOP NOW https://t.co/odkqcZp8Wy"/>
    <s v="http://link.sylikes.com/?publisherId=615103&amp;afPlacementId=4931386&amp;afCampaignId=jxpc44ein802xp2y04pbz&amp;url=https://www.samsclub.com/p/culturelle-80ct/prod9390121%3Fxid%3Dplp_product_1_33"/>
    <s v="sylikes.com"/>
    <x v="65"/>
    <m/>
    <s v="http://pbs.twimg.com/profile_images/1151380385563140096/AhTMe8GY_normal.png"/>
    <x v="253"/>
    <s v="https://twitter.com/#!/dinfomall/status/1159318317871632384"/>
    <m/>
    <m/>
    <s v="1159318317871632384"/>
    <m/>
    <b v="0"/>
    <n v="2"/>
    <s v=""/>
    <b v="0"/>
    <s v="en"/>
    <m/>
    <s v=""/>
    <b v="0"/>
    <n v="3"/>
    <s v=""/>
    <s v="Buffer"/>
    <b v="0"/>
    <s v="1159318317871632384"/>
    <s v="Tweet"/>
    <n v="0"/>
    <n v="0"/>
    <m/>
    <m/>
    <m/>
    <m/>
    <m/>
    <m/>
    <m/>
    <m/>
    <n v="77"/>
    <s v="4"/>
    <s v="4"/>
    <n v="2"/>
    <n v="7.407407407407407"/>
    <n v="1"/>
    <n v="3.7037037037037037"/>
    <n v="0"/>
    <n v="0"/>
    <n v="24"/>
    <n v="88.88888888888889"/>
    <n v="27"/>
  </r>
  <r>
    <s v="dinfomall"/>
    <s v="dinfomall"/>
    <m/>
    <m/>
    <m/>
    <m/>
    <m/>
    <m/>
    <m/>
    <m/>
    <s v="No"/>
    <n v="307"/>
    <m/>
    <m/>
    <x v="2"/>
    <d v="2019-08-08T07:40:00.000"/>
    <s v="#supplements #men #diet #shopping #maternity #headphones #indiedev #gamedev #win #vitamins #health #movember #protein #vitamin #vitamind #nutrition #taking #loss #review #hair_x000a_ENHANCE YOUR MIND AND BODY_x000a_SHOP NOW https://t.co/wfE3iasDXq"/>
    <s v="http://link.sylikes.com/?publisherId=615103&amp;afPlacementId=4931386&amp;afCampaignId=jxpxubgtl002xp2y04pbz&amp;url=https://www.samsclub.com/p/centrum-silver-325ct/prod20960981%3Fxid%3Dplp_product_1_52"/>
    <s v="sylikes.com"/>
    <x v="65"/>
    <m/>
    <s v="http://pbs.twimg.com/profile_images/1151380385563140096/AhTMe8GY_normal.png"/>
    <x v="254"/>
    <s v="https://twitter.com/#!/dinfomall/status/1159368647883788289"/>
    <m/>
    <m/>
    <s v="1159368647883788289"/>
    <m/>
    <b v="0"/>
    <n v="1"/>
    <s v=""/>
    <b v="0"/>
    <s v="en"/>
    <m/>
    <s v=""/>
    <b v="0"/>
    <n v="2"/>
    <s v=""/>
    <s v="Buffer"/>
    <b v="0"/>
    <s v="1159368647883788289"/>
    <s v="Tweet"/>
    <n v="0"/>
    <n v="0"/>
    <m/>
    <m/>
    <m/>
    <m/>
    <m/>
    <m/>
    <m/>
    <m/>
    <n v="77"/>
    <s v="4"/>
    <s v="4"/>
    <n v="2"/>
    <n v="7.407407407407407"/>
    <n v="1"/>
    <n v="3.7037037037037037"/>
    <n v="0"/>
    <n v="0"/>
    <n v="24"/>
    <n v="88.88888888888889"/>
    <n v="27"/>
  </r>
  <r>
    <s v="dinfomall"/>
    <s v="dinfomall"/>
    <m/>
    <m/>
    <m/>
    <m/>
    <m/>
    <m/>
    <m/>
    <m/>
    <s v="No"/>
    <n v="308"/>
    <m/>
    <m/>
    <x v="2"/>
    <d v="2019-08-08T13:30:00.000"/>
    <s v="#supplements #men #diet #shopping #maternity #headphones #indiedev #gamedev #win #vitamins #health #movember #protein #vitamin #vitamind #nutrition #taking #loss #review #hair_x000a_ENHANCE YOUR MIND AND BODY_x000a_SHOP NOW https://t.co/uvGDJs1cYW"/>
    <s v="http://link.sylikes.com/?publisherId=615103&amp;afPlacementId=4931386&amp;afCampaignId=jxq4znkkby02xp2y04pbz&amp;url=https://www.samsclub.com/p/mm-potassium-gluco-500ct/prod17690223%3Fxid%3Dplp_product_1_117"/>
    <s v="sylikes.com"/>
    <x v="65"/>
    <m/>
    <s v="http://pbs.twimg.com/profile_images/1151380385563140096/AhTMe8GY_normal.png"/>
    <x v="255"/>
    <s v="https://twitter.com/#!/dinfomall/status/1159456730767679490"/>
    <m/>
    <m/>
    <s v="1159456730767679490"/>
    <m/>
    <b v="0"/>
    <n v="1"/>
    <s v=""/>
    <b v="0"/>
    <s v="en"/>
    <m/>
    <s v=""/>
    <b v="0"/>
    <n v="0"/>
    <s v=""/>
    <s v="Buffer"/>
    <b v="0"/>
    <s v="1159456730767679490"/>
    <s v="Tweet"/>
    <n v="0"/>
    <n v="0"/>
    <m/>
    <m/>
    <m/>
    <m/>
    <m/>
    <m/>
    <m/>
    <m/>
    <n v="77"/>
    <s v="4"/>
    <s v="4"/>
    <n v="2"/>
    <n v="7.407407407407407"/>
    <n v="1"/>
    <n v="3.7037037037037037"/>
    <n v="0"/>
    <n v="0"/>
    <n v="24"/>
    <n v="88.88888888888889"/>
    <n v="27"/>
  </r>
  <r>
    <s v="dinfomall"/>
    <s v="dinfomall"/>
    <m/>
    <m/>
    <m/>
    <m/>
    <m/>
    <m/>
    <m/>
    <m/>
    <s v="No"/>
    <n v="309"/>
    <m/>
    <m/>
    <x v="2"/>
    <d v="2019-08-08T13:40:02.000"/>
    <s v="#supplements #men #diet #shopping #maternity #headphones #indiedev #gamedev #win #vitamins #health #movember #protein #vitamin #vitamind #nutrition #taking #loss #review #hair_x000a_ENHANCE YOUR MIND AND BODY_x000a_SHOP NOW https://t.co/Y72x71qqBB"/>
    <s v="http://link.sylikes.com/?publisherId=615103&amp;afPlacementId=4931386&amp;afCampaignId=jxpa8wzs2w02xp2y04pbz&amp;url=https://www.samsclub.com/p/mm-fish-oil-dbl-d3-200ct-fish-gelatin/prod19720090%3Fxid%3Dplp_product_1_7"/>
    <s v="sylikes.com"/>
    <x v="65"/>
    <m/>
    <s v="http://pbs.twimg.com/profile_images/1151380385563140096/AhTMe8GY_normal.png"/>
    <x v="256"/>
    <s v="https://twitter.com/#!/dinfomall/status/1159459252127305728"/>
    <m/>
    <m/>
    <s v="1159459252127305728"/>
    <m/>
    <b v="0"/>
    <n v="0"/>
    <s v=""/>
    <b v="0"/>
    <s v="en"/>
    <m/>
    <s v=""/>
    <b v="0"/>
    <n v="0"/>
    <s v=""/>
    <s v="Buffer"/>
    <b v="0"/>
    <s v="1159459252127305728"/>
    <s v="Tweet"/>
    <n v="0"/>
    <n v="0"/>
    <m/>
    <m/>
    <m/>
    <m/>
    <m/>
    <m/>
    <m/>
    <m/>
    <n v="77"/>
    <s v="4"/>
    <s v="4"/>
    <n v="2"/>
    <n v="7.407407407407407"/>
    <n v="1"/>
    <n v="3.7037037037037037"/>
    <n v="0"/>
    <n v="0"/>
    <n v="24"/>
    <n v="88.88888888888889"/>
    <n v="27"/>
  </r>
  <r>
    <s v="dinfomall"/>
    <s v="dinfomall"/>
    <m/>
    <m/>
    <m/>
    <m/>
    <m/>
    <m/>
    <m/>
    <m/>
    <s v="No"/>
    <n v="310"/>
    <m/>
    <m/>
    <x v="2"/>
    <d v="2019-08-08T14:50:04.000"/>
    <s v="#supplements #men #diet #shopping #maternity #headphones #indiedev #gamedev #win #vitamins #health #movember #protein #vitamin #vitamind #nutrition #taking #loss #review #hair_x000a_ENHANCE YOUR MIND AND BODY_x000a_SHOP NOW https://t.co/UFkdmfzxli"/>
    <s v="http://rd.bizrate.com/rd2?t=https://www.samsclub.com/p/mm-vitamin-d3-5000iu-400ct/prod17690276%3Fxid%3Dplp_product_1_38%26pid%3DCSE_Connex_&amp;mid=31509&amp;dMid=31509&amp;tokenId=18P&amp;bId=314&amp;bidType=11&amp;rf_code=af1&amp;oid=7004987455&amp;af_id=615103&amp;af_rid=bef79163cb6857e9dc34deb592ba3bbc1e2c08d5&amp;cobrand=1&amp;af_placement_id=4931386&amp;afCampaignId=jxpc6znwaq02xp2y04pbz&amp;af_assettype_id=14&amp;af_creative_id=2913"/>
    <s v="bizrate.com"/>
    <x v="65"/>
    <m/>
    <s v="http://pbs.twimg.com/profile_images/1151380385563140096/AhTMe8GY_normal.png"/>
    <x v="257"/>
    <s v="https://twitter.com/#!/dinfomall/status/1159476880405389312"/>
    <m/>
    <m/>
    <s v="1159476880405389312"/>
    <m/>
    <b v="0"/>
    <n v="2"/>
    <s v=""/>
    <b v="0"/>
    <s v="en"/>
    <m/>
    <s v=""/>
    <b v="0"/>
    <n v="2"/>
    <s v=""/>
    <s v="Buffer"/>
    <b v="0"/>
    <s v="1159476880405389312"/>
    <s v="Tweet"/>
    <n v="0"/>
    <n v="0"/>
    <m/>
    <m/>
    <m/>
    <m/>
    <m/>
    <m/>
    <m/>
    <m/>
    <n v="77"/>
    <s v="4"/>
    <s v="4"/>
    <n v="2"/>
    <n v="7.407407407407407"/>
    <n v="1"/>
    <n v="3.7037037037037037"/>
    <n v="0"/>
    <n v="0"/>
    <n v="24"/>
    <n v="88.88888888888889"/>
    <n v="27"/>
  </r>
  <r>
    <s v="dinfomall"/>
    <s v="dinfomall"/>
    <m/>
    <m/>
    <m/>
    <m/>
    <m/>
    <m/>
    <m/>
    <m/>
    <s v="No"/>
    <n v="311"/>
    <m/>
    <m/>
    <x v="2"/>
    <d v="2019-08-08T19:25:00.000"/>
    <s v="#supplements #men #diet #shopping #maternity #headphones #indiedev #gamedev #win #vitamins #health #movember #protein #vitamin #vitamind #nutrition #taking #loss #review #hair_x000a_ENHANCE YOUR MIND AND BODY_x000a_SHOP NOW https://t.co/dMAhThacRJ"/>
    <s v="http://link.sylikes.com/?publisherId=615103&amp;afPlacementId=4931386&amp;afCampaignId=jxpxurs2ab02xp2y04pbz&amp;url=https://www.samsclub.com/p/mm-ultra-3x-joint-125ct/prod21990809%3Fxid%3Dplp_product_1_53"/>
    <s v="sylikes.com"/>
    <x v="65"/>
    <m/>
    <s v="http://pbs.twimg.com/profile_images/1151380385563140096/AhTMe8GY_normal.png"/>
    <x v="258"/>
    <s v="https://twitter.com/#!/dinfomall/status/1159546069518303232"/>
    <m/>
    <m/>
    <s v="1159546069518303232"/>
    <m/>
    <b v="0"/>
    <n v="2"/>
    <s v=""/>
    <b v="0"/>
    <s v="en"/>
    <m/>
    <s v=""/>
    <b v="0"/>
    <n v="2"/>
    <s v=""/>
    <s v="Buffer"/>
    <b v="0"/>
    <s v="1159546069518303232"/>
    <s v="Tweet"/>
    <n v="0"/>
    <n v="0"/>
    <m/>
    <m/>
    <m/>
    <m/>
    <m/>
    <m/>
    <m/>
    <m/>
    <n v="77"/>
    <s v="4"/>
    <s v="4"/>
    <n v="2"/>
    <n v="7.407407407407407"/>
    <n v="1"/>
    <n v="3.7037037037037037"/>
    <n v="0"/>
    <n v="0"/>
    <n v="24"/>
    <n v="88.88888888888889"/>
    <n v="27"/>
  </r>
  <r>
    <s v="dinfomall"/>
    <s v="dinfomall"/>
    <m/>
    <m/>
    <m/>
    <m/>
    <m/>
    <m/>
    <m/>
    <m/>
    <s v="No"/>
    <n v="312"/>
    <m/>
    <m/>
    <x v="2"/>
    <d v="2019-08-08T21:40:00.000"/>
    <s v="#supplements #men #diet #shopping #maternity #headphones #indiedev #gamedev #win #vitamins #health #movember #protein #vitamin #vitamind #nutrition #taking #loss #review #hair_x000a_ENHANCE YOUR MIND AND BODY_x000a_SHOP NOW https://t.co/bmscePF9wt"/>
    <s v="http://link.sylikes.com/?publisherId=615103&amp;afPlacementId=4931386&amp;afCampaignId=jxpc0at4dg02xp2y04pbz&amp;url=https://www.samsclub.com/p/hsn-gummies-220ct/prod15130064%3Fxid%3Dplp_product_1_30"/>
    <s v="sylikes.com"/>
    <x v="65"/>
    <m/>
    <s v="http://pbs.twimg.com/profile_images/1151380385563140096/AhTMe8GY_normal.png"/>
    <x v="259"/>
    <s v="https://twitter.com/#!/dinfomall/status/1159580040797069313"/>
    <m/>
    <m/>
    <s v="1159580040797069313"/>
    <m/>
    <b v="0"/>
    <n v="1"/>
    <s v=""/>
    <b v="0"/>
    <s v="en"/>
    <m/>
    <s v=""/>
    <b v="0"/>
    <n v="1"/>
    <s v=""/>
    <s v="Buffer"/>
    <b v="0"/>
    <s v="1159580040797069313"/>
    <s v="Tweet"/>
    <n v="0"/>
    <n v="0"/>
    <m/>
    <m/>
    <m/>
    <m/>
    <m/>
    <m/>
    <m/>
    <m/>
    <n v="77"/>
    <s v="4"/>
    <s v="4"/>
    <n v="2"/>
    <n v="7.407407407407407"/>
    <n v="1"/>
    <n v="3.7037037037037037"/>
    <n v="0"/>
    <n v="0"/>
    <n v="24"/>
    <n v="88.88888888888889"/>
    <n v="27"/>
  </r>
  <r>
    <s v="dinfomall"/>
    <s v="dinfomall"/>
    <m/>
    <m/>
    <m/>
    <m/>
    <m/>
    <m/>
    <m/>
    <m/>
    <s v="No"/>
    <n v="313"/>
    <m/>
    <m/>
    <x v="2"/>
    <d v="2019-08-09T05:05:12.000"/>
    <s v="#supplements #men #diet #shopping #maternity #headphones #indiedev #gamedev #win #vitamins #health #movember #protein #vitamin #vitamind #nutrition #taking #loss #review #hair_x000a_ENHANCE YOUR MIND AND BODY_x000a_SHOP NOW https://t.co/KxeHomcrnY"/>
    <s v="http://rd.bizrate.com/rd2?t=https://www.samsclub.com/p/move-free-ultra-75ct/prod19542697%3Fxid%3Dplp_product_1_5%26pid%3DCSE_Connex_&amp;mid=31509&amp;dMid=31509&amp;tokenId=18P&amp;bId=314&amp;bidType=11&amp;rf_code=af1&amp;oid=7005025562&amp;af_id=615103&amp;af_rid=65cb0846393a15a9f8eb49996d02232f45d71f0f&amp;cobrand=1&amp;af_placement_id=4931386&amp;afCampaignId=jxpa7srar702xp2y04pbz&amp;af_assettype_id=14&amp;af_creative_id=2913"/>
    <s v="bizrate.com"/>
    <x v="65"/>
    <m/>
    <s v="http://pbs.twimg.com/profile_images/1151380385563140096/AhTMe8GY_normal.png"/>
    <x v="260"/>
    <s v="https://twitter.com/#!/dinfomall/status/1159692080593166336"/>
    <m/>
    <m/>
    <s v="1159692080593166336"/>
    <m/>
    <b v="0"/>
    <n v="0"/>
    <s v=""/>
    <b v="0"/>
    <s v="en"/>
    <m/>
    <s v=""/>
    <b v="0"/>
    <n v="1"/>
    <s v=""/>
    <s v="Buffer"/>
    <b v="0"/>
    <s v="1159692080593166336"/>
    <s v="Tweet"/>
    <n v="0"/>
    <n v="0"/>
    <m/>
    <m/>
    <m/>
    <m/>
    <m/>
    <m/>
    <m/>
    <m/>
    <n v="77"/>
    <s v="4"/>
    <s v="4"/>
    <n v="2"/>
    <n v="7.407407407407407"/>
    <n v="1"/>
    <n v="3.7037037037037037"/>
    <n v="0"/>
    <n v="0"/>
    <n v="24"/>
    <n v="88.88888888888889"/>
    <n v="27"/>
  </r>
  <r>
    <s v="dinfomall"/>
    <s v="dinfomall"/>
    <m/>
    <m/>
    <m/>
    <m/>
    <m/>
    <m/>
    <m/>
    <m/>
    <s v="No"/>
    <n v="314"/>
    <m/>
    <m/>
    <x v="2"/>
    <d v="2019-08-12T20:55:00.000"/>
    <s v="&quot;#supplements #men #diet #shopping #maternity #headphones #indiedev #gamedev #win #vitamins #health #movember #protein #vitamin #vitamind #nutrition #taking #loss #review #hairENHANCE YOUR MIND AND BODY"/>
    <m/>
    <m/>
    <x v="66"/>
    <m/>
    <s v="http://pbs.twimg.com/profile_images/1151380385563140096/AhTMe8GY_normal.png"/>
    <x v="261"/>
    <s v="https://twitter.com/#!/dinfomall/status/1161018268708159488"/>
    <m/>
    <m/>
    <s v="1161018268708159488"/>
    <m/>
    <b v="0"/>
    <n v="0"/>
    <s v=""/>
    <b v="0"/>
    <s v="en"/>
    <m/>
    <s v=""/>
    <b v="0"/>
    <n v="2"/>
    <s v=""/>
    <s v="Buffer"/>
    <b v="0"/>
    <s v="1161018268708159488"/>
    <s v="Tweet"/>
    <n v="0"/>
    <n v="0"/>
    <m/>
    <m/>
    <m/>
    <m/>
    <m/>
    <m/>
    <m/>
    <m/>
    <n v="77"/>
    <s v="4"/>
    <s v="4"/>
    <n v="1"/>
    <n v="4.166666666666667"/>
    <n v="1"/>
    <n v="4.166666666666667"/>
    <n v="0"/>
    <n v="0"/>
    <n v="22"/>
    <n v="91.66666666666667"/>
    <n v="24"/>
  </r>
  <r>
    <s v="momandnewborn"/>
    <s v="dinfomall"/>
    <m/>
    <m/>
    <m/>
    <m/>
    <m/>
    <m/>
    <m/>
    <m/>
    <s v="No"/>
    <n v="315"/>
    <m/>
    <m/>
    <x v="0"/>
    <d v="2019-08-01T03:12:50.000"/>
    <s v="RT @dinfomall: #supplements #men #diet #shopping #maternity #headphones #indiedev #gamedev #win #vitamins #health #movember #protein #vitam…"/>
    <m/>
    <m/>
    <x v="8"/>
    <m/>
    <s v="http://pbs.twimg.com/profile_images/963620395931881472/ekZ171aA_normal.jpg"/>
    <x v="262"/>
    <s v="https://twitter.com/#!/momandnewborn/status/1156764698492186624"/>
    <m/>
    <m/>
    <s v="1156764698492186624"/>
    <m/>
    <b v="0"/>
    <n v="0"/>
    <s v=""/>
    <b v="0"/>
    <s v="en"/>
    <m/>
    <s v=""/>
    <b v="0"/>
    <n v="1"/>
    <s v="1156753927871877126"/>
    <s v="RFD monitor backup 2"/>
    <b v="0"/>
    <s v="1156753927871877126"/>
    <s v="Tweet"/>
    <n v="0"/>
    <n v="0"/>
    <m/>
    <m/>
    <m/>
    <m/>
    <m/>
    <m/>
    <m/>
    <m/>
    <n v="37"/>
    <s v="4"/>
    <s v="4"/>
    <n v="1"/>
    <n v="6.25"/>
    <n v="0"/>
    <n v="0"/>
    <n v="0"/>
    <n v="0"/>
    <n v="15"/>
    <n v="93.75"/>
    <n v="16"/>
  </r>
  <r>
    <s v="momandnewborn"/>
    <s v="dinfomall"/>
    <m/>
    <m/>
    <m/>
    <m/>
    <m/>
    <m/>
    <m/>
    <m/>
    <s v="No"/>
    <n v="316"/>
    <m/>
    <m/>
    <x v="0"/>
    <d v="2019-08-01T04:12:50.000"/>
    <s v="RT @dinfomall: #supplements #men #diet #shopping #maternity #headphones #indiedev #gamedev #win #vitamins #health #movember #protein #vitam…"/>
    <m/>
    <m/>
    <x v="8"/>
    <m/>
    <s v="http://pbs.twimg.com/profile_images/963620395931881472/ekZ171aA_normal.jpg"/>
    <x v="263"/>
    <s v="https://twitter.com/#!/momandnewborn/status/1156779797420396545"/>
    <m/>
    <m/>
    <s v="1156779797420396545"/>
    <m/>
    <b v="0"/>
    <n v="0"/>
    <s v=""/>
    <b v="0"/>
    <s v="en"/>
    <m/>
    <s v=""/>
    <b v="0"/>
    <n v="1"/>
    <s v="1156771537623687168"/>
    <s v="RFD monitor backup 2"/>
    <b v="0"/>
    <s v="1156771537623687168"/>
    <s v="Tweet"/>
    <n v="0"/>
    <n v="0"/>
    <m/>
    <m/>
    <m/>
    <m/>
    <m/>
    <m/>
    <m/>
    <m/>
    <n v="37"/>
    <s v="4"/>
    <s v="4"/>
    <n v="1"/>
    <n v="6.25"/>
    <n v="0"/>
    <n v="0"/>
    <n v="0"/>
    <n v="0"/>
    <n v="15"/>
    <n v="93.75"/>
    <n v="16"/>
  </r>
  <r>
    <s v="momandnewborn"/>
    <s v="dinfomall"/>
    <m/>
    <m/>
    <m/>
    <m/>
    <m/>
    <m/>
    <m/>
    <m/>
    <s v="No"/>
    <n v="317"/>
    <m/>
    <m/>
    <x v="0"/>
    <d v="2019-08-01T06:42:54.000"/>
    <s v="RT @dinfomall: #supplements #men #diet #shopping #maternity #headphones #indiedev #gamedev #win #vitamins #health #movember #protein #vitam…"/>
    <m/>
    <m/>
    <x v="8"/>
    <m/>
    <s v="http://pbs.twimg.com/profile_images/963620395931881472/ekZ171aA_normal.jpg"/>
    <x v="264"/>
    <s v="https://twitter.com/#!/momandnewborn/status/1156817562010886144"/>
    <m/>
    <m/>
    <s v="1156817562010886144"/>
    <m/>
    <b v="0"/>
    <n v="0"/>
    <s v=""/>
    <b v="0"/>
    <s v="en"/>
    <m/>
    <s v=""/>
    <b v="0"/>
    <n v="3"/>
    <s v="1156809285780877313"/>
    <s v="RFD monitor backup 2"/>
    <b v="0"/>
    <s v="1156809285780877313"/>
    <s v="Tweet"/>
    <n v="0"/>
    <n v="0"/>
    <m/>
    <m/>
    <m/>
    <m/>
    <m/>
    <m/>
    <m/>
    <m/>
    <n v="37"/>
    <s v="4"/>
    <s v="4"/>
    <n v="1"/>
    <n v="6.25"/>
    <n v="0"/>
    <n v="0"/>
    <n v="0"/>
    <n v="0"/>
    <n v="15"/>
    <n v="93.75"/>
    <n v="16"/>
  </r>
  <r>
    <s v="momandnewborn"/>
    <s v="dinfomall"/>
    <m/>
    <m/>
    <m/>
    <m/>
    <m/>
    <m/>
    <m/>
    <m/>
    <s v="No"/>
    <n v="318"/>
    <m/>
    <m/>
    <x v="0"/>
    <d v="2019-08-01T10:12:49.000"/>
    <s v="RT @dinfomall: #supplements #men #diet #shopping #maternity #headphones #indiedev #gamedev #win #vitamins #health #movember #protein #vitam…"/>
    <m/>
    <m/>
    <x v="8"/>
    <m/>
    <s v="http://pbs.twimg.com/profile_images/963620395931881472/ekZ171aA_normal.jpg"/>
    <x v="265"/>
    <s v="https://twitter.com/#!/momandnewborn/status/1156870389626265600"/>
    <m/>
    <m/>
    <s v="1156870389626265600"/>
    <m/>
    <b v="0"/>
    <n v="0"/>
    <s v=""/>
    <b v="0"/>
    <s v="en"/>
    <m/>
    <s v=""/>
    <b v="0"/>
    <n v="2"/>
    <s v="1156860874788937728"/>
    <s v="RFD monitor backup 2"/>
    <b v="0"/>
    <s v="1156860874788937728"/>
    <s v="Tweet"/>
    <n v="0"/>
    <n v="0"/>
    <m/>
    <m/>
    <m/>
    <m/>
    <m/>
    <m/>
    <m/>
    <m/>
    <n v="37"/>
    <s v="4"/>
    <s v="4"/>
    <n v="1"/>
    <n v="6.25"/>
    <n v="0"/>
    <n v="0"/>
    <n v="0"/>
    <n v="0"/>
    <n v="15"/>
    <n v="93.75"/>
    <n v="16"/>
  </r>
  <r>
    <s v="momandnewborn"/>
    <s v="dinfomall"/>
    <m/>
    <m/>
    <m/>
    <m/>
    <m/>
    <m/>
    <m/>
    <m/>
    <s v="No"/>
    <n v="319"/>
    <m/>
    <m/>
    <x v="0"/>
    <d v="2019-08-02T06:12:49.000"/>
    <s v="RT @dinfomall: #supplements #men #diet #shopping #maternity #headphones #indiedev #gamedev #win #vitamins #health #movember #protein #vitam…"/>
    <m/>
    <m/>
    <x v="8"/>
    <m/>
    <s v="http://pbs.twimg.com/profile_images/963620395931881472/ekZ171aA_normal.jpg"/>
    <x v="266"/>
    <s v="https://twitter.com/#!/momandnewborn/status/1157172381388922881"/>
    <m/>
    <m/>
    <s v="1157172381388922881"/>
    <m/>
    <b v="0"/>
    <n v="0"/>
    <s v=""/>
    <b v="0"/>
    <s v="en"/>
    <m/>
    <s v=""/>
    <b v="0"/>
    <n v="1"/>
    <s v="1157166641957892097"/>
    <s v="RFD monitor backup 2"/>
    <b v="0"/>
    <s v="1157166641957892097"/>
    <s v="Tweet"/>
    <n v="0"/>
    <n v="0"/>
    <m/>
    <m/>
    <m/>
    <m/>
    <m/>
    <m/>
    <m/>
    <m/>
    <n v="37"/>
    <s v="4"/>
    <s v="4"/>
    <n v="1"/>
    <n v="6.25"/>
    <n v="0"/>
    <n v="0"/>
    <n v="0"/>
    <n v="0"/>
    <n v="15"/>
    <n v="93.75"/>
    <n v="16"/>
  </r>
  <r>
    <s v="momandnewborn"/>
    <s v="dinfomall"/>
    <m/>
    <m/>
    <m/>
    <m/>
    <m/>
    <m/>
    <m/>
    <m/>
    <s v="No"/>
    <n v="320"/>
    <m/>
    <m/>
    <x v="0"/>
    <d v="2019-08-02T06:42:49.000"/>
    <s v="RT @dinfomall: #supplements #men #diet #shopping #maternity #headphones #indiedev #gamedev #win #vitamins #health #movember #protein #vitam…"/>
    <m/>
    <m/>
    <x v="8"/>
    <m/>
    <s v="http://pbs.twimg.com/profile_images/963620395931881472/ekZ171aA_normal.jpg"/>
    <x v="267"/>
    <s v="https://twitter.com/#!/momandnewborn/status/1157179930960154624"/>
    <m/>
    <m/>
    <s v="1157179930960154624"/>
    <m/>
    <b v="0"/>
    <n v="0"/>
    <s v=""/>
    <b v="0"/>
    <s v="en"/>
    <m/>
    <s v=""/>
    <b v="0"/>
    <n v="1"/>
    <s v="1157169193323782144"/>
    <s v="RFD monitor backup 2"/>
    <b v="0"/>
    <s v="1157169193323782144"/>
    <s v="Tweet"/>
    <n v="0"/>
    <n v="0"/>
    <m/>
    <m/>
    <m/>
    <m/>
    <m/>
    <m/>
    <m/>
    <m/>
    <n v="37"/>
    <s v="4"/>
    <s v="4"/>
    <n v="1"/>
    <n v="6.25"/>
    <n v="0"/>
    <n v="0"/>
    <n v="0"/>
    <n v="0"/>
    <n v="15"/>
    <n v="93.75"/>
    <n v="16"/>
  </r>
  <r>
    <s v="momandnewborn"/>
    <s v="dinfomall"/>
    <m/>
    <m/>
    <m/>
    <m/>
    <m/>
    <m/>
    <m/>
    <m/>
    <s v="No"/>
    <n v="321"/>
    <m/>
    <m/>
    <x v="0"/>
    <d v="2019-08-02T14:12:49.000"/>
    <s v="RT @dinfomall: #supplements #men #diet #shopping #maternity #headphones #indiedev #gamedev #win #vitamins #health #movember #protein #vitam…"/>
    <m/>
    <m/>
    <x v="8"/>
    <m/>
    <s v="http://pbs.twimg.com/profile_images/963620395931881472/ekZ171aA_normal.jpg"/>
    <x v="268"/>
    <s v="https://twitter.com/#!/momandnewborn/status/1157293178300588032"/>
    <m/>
    <m/>
    <s v="1157293178300588032"/>
    <m/>
    <b v="0"/>
    <n v="0"/>
    <s v=""/>
    <b v="0"/>
    <s v="en"/>
    <m/>
    <s v=""/>
    <b v="0"/>
    <n v="3"/>
    <s v="1157288698477780993"/>
    <s v="RFD monitor backup 2"/>
    <b v="0"/>
    <s v="1157288698477780993"/>
    <s v="Tweet"/>
    <n v="0"/>
    <n v="0"/>
    <m/>
    <m/>
    <m/>
    <m/>
    <m/>
    <m/>
    <m/>
    <m/>
    <n v="37"/>
    <s v="4"/>
    <s v="4"/>
    <n v="1"/>
    <n v="6.25"/>
    <n v="0"/>
    <n v="0"/>
    <n v="0"/>
    <n v="0"/>
    <n v="15"/>
    <n v="93.75"/>
    <n v="16"/>
  </r>
  <r>
    <s v="momandnewborn"/>
    <s v="dinfomall"/>
    <m/>
    <m/>
    <m/>
    <m/>
    <m/>
    <m/>
    <m/>
    <m/>
    <s v="No"/>
    <n v="322"/>
    <m/>
    <m/>
    <x v="0"/>
    <d v="2019-08-03T18:42:54.000"/>
    <s v="RT @dinfomall: #supplements #men #diet #shopping #maternity #headphones #indiedev #gamedev #win #vitamins #health #movember #protein #vitamâ€¦"/>
    <m/>
    <m/>
    <x v="8"/>
    <m/>
    <s v="http://pbs.twimg.com/profile_images/963620395931881472/ekZ171aA_normal.jpg"/>
    <x v="269"/>
    <s v="https://twitter.com/#!/momandnewborn/status/1157723533671325696"/>
    <m/>
    <m/>
    <s v="1157723533671325696"/>
    <m/>
    <b v="0"/>
    <n v="0"/>
    <s v=""/>
    <b v="0"/>
    <s v="en"/>
    <m/>
    <s v=""/>
    <b v="0"/>
    <n v="3"/>
    <s v="1157719031518027777"/>
    <s v="RFD monitor backup 2"/>
    <b v="0"/>
    <s v="1157719031518027777"/>
    <s v="Tweet"/>
    <n v="0"/>
    <n v="0"/>
    <m/>
    <m/>
    <m/>
    <m/>
    <m/>
    <m/>
    <m/>
    <m/>
    <n v="37"/>
    <s v="4"/>
    <s v="4"/>
    <n v="1"/>
    <n v="6.25"/>
    <n v="0"/>
    <n v="0"/>
    <n v="0"/>
    <n v="0"/>
    <n v="15"/>
    <n v="93.75"/>
    <n v="16"/>
  </r>
  <r>
    <s v="momandnewborn"/>
    <s v="dinfomall"/>
    <m/>
    <m/>
    <m/>
    <m/>
    <m/>
    <m/>
    <m/>
    <m/>
    <s v="No"/>
    <n v="323"/>
    <m/>
    <m/>
    <x v="0"/>
    <d v="2019-08-03T19:12:50.000"/>
    <s v="RT @dinfomall: #supplements #men #diet #shopping #maternity #headphones #indiedev #gamedev #win #vitamins #health #movember #protein #vitamâ€¦"/>
    <m/>
    <m/>
    <x v="8"/>
    <m/>
    <s v="http://pbs.twimg.com/profile_images/963620395931881472/ekZ171aA_normal.jpg"/>
    <x v="270"/>
    <s v="https://twitter.com/#!/momandnewborn/status/1157731064980357120"/>
    <m/>
    <m/>
    <s v="1157731064980357120"/>
    <m/>
    <b v="0"/>
    <n v="0"/>
    <s v=""/>
    <b v="0"/>
    <s v="en"/>
    <m/>
    <s v=""/>
    <b v="0"/>
    <n v="2"/>
    <s v="1157722802922938368"/>
    <s v="RFD monitor backup 2"/>
    <b v="0"/>
    <s v="1157722802922938368"/>
    <s v="Tweet"/>
    <n v="0"/>
    <n v="0"/>
    <m/>
    <m/>
    <m/>
    <m/>
    <m/>
    <m/>
    <m/>
    <m/>
    <n v="37"/>
    <s v="4"/>
    <s v="4"/>
    <n v="1"/>
    <n v="6.25"/>
    <n v="0"/>
    <n v="0"/>
    <n v="0"/>
    <n v="0"/>
    <n v="15"/>
    <n v="93.75"/>
    <n v="16"/>
  </r>
  <r>
    <s v="momandnewborn"/>
    <s v="dinfomall"/>
    <m/>
    <m/>
    <m/>
    <m/>
    <m/>
    <m/>
    <m/>
    <m/>
    <s v="No"/>
    <n v="324"/>
    <m/>
    <m/>
    <x v="0"/>
    <d v="2019-08-04T01:42:50.000"/>
    <s v="RT @dinfomall: #supplements #men #diet #shopping #maternity #headphones #indiedev #gamedev #win #vitamins #health #movember #protein #vitamâ€¦"/>
    <m/>
    <m/>
    <x v="8"/>
    <m/>
    <s v="http://pbs.twimg.com/profile_images/963620395931881472/ekZ171aA_normal.jpg"/>
    <x v="271"/>
    <s v="https://twitter.com/#!/momandnewborn/status/1157829211069059072"/>
    <m/>
    <m/>
    <s v="1157829211069059072"/>
    <m/>
    <b v="0"/>
    <n v="0"/>
    <s v=""/>
    <b v="0"/>
    <s v="en"/>
    <m/>
    <s v=""/>
    <b v="0"/>
    <n v="3"/>
    <s v="1157819691680841733"/>
    <s v="RFD monitor backup 2"/>
    <b v="0"/>
    <s v="1157819691680841733"/>
    <s v="Tweet"/>
    <n v="0"/>
    <n v="0"/>
    <m/>
    <m/>
    <m/>
    <m/>
    <m/>
    <m/>
    <m/>
    <m/>
    <n v="37"/>
    <s v="4"/>
    <s v="4"/>
    <n v="1"/>
    <n v="6.25"/>
    <n v="0"/>
    <n v="0"/>
    <n v="0"/>
    <n v="0"/>
    <n v="15"/>
    <n v="93.75"/>
    <n v="16"/>
  </r>
  <r>
    <s v="momandnewborn"/>
    <s v="dinfomall"/>
    <m/>
    <m/>
    <m/>
    <m/>
    <m/>
    <m/>
    <m/>
    <m/>
    <s v="No"/>
    <n v="325"/>
    <m/>
    <m/>
    <x v="0"/>
    <d v="2019-08-04T01:42:53.000"/>
    <s v="RT @dinfomall: #supplements #men #diet #shopping #maternity #headphones #indiedev #gamedev #win #vitamins #health #movember #protein #vitamâ€¦"/>
    <m/>
    <m/>
    <x v="8"/>
    <m/>
    <s v="http://pbs.twimg.com/profile_images/963620395931881472/ekZ171aA_normal.jpg"/>
    <x v="272"/>
    <s v="https://twitter.com/#!/momandnewborn/status/1157829225283543040"/>
    <m/>
    <m/>
    <s v="1157829225283543040"/>
    <m/>
    <b v="0"/>
    <n v="0"/>
    <s v=""/>
    <b v="0"/>
    <s v="en"/>
    <m/>
    <s v=""/>
    <b v="0"/>
    <n v="2"/>
    <s v="1157822214093320193"/>
    <s v="RFD monitor backup 2"/>
    <b v="0"/>
    <s v="1157822214093320193"/>
    <s v="Tweet"/>
    <n v="0"/>
    <n v="0"/>
    <m/>
    <m/>
    <m/>
    <m/>
    <m/>
    <m/>
    <m/>
    <m/>
    <n v="37"/>
    <s v="4"/>
    <s v="4"/>
    <n v="1"/>
    <n v="6.25"/>
    <n v="0"/>
    <n v="0"/>
    <n v="0"/>
    <n v="0"/>
    <n v="15"/>
    <n v="93.75"/>
    <n v="16"/>
  </r>
  <r>
    <s v="momandnewborn"/>
    <s v="dinfomall"/>
    <m/>
    <m/>
    <m/>
    <m/>
    <m/>
    <m/>
    <m/>
    <m/>
    <s v="No"/>
    <n v="326"/>
    <m/>
    <m/>
    <x v="0"/>
    <d v="2019-08-04T23:12:53.000"/>
    <s v="RT @dinfomall: #supplements #men #diet #shopping #maternity #headphones #indiedev #gamedev #win #vitamins #health #movember #protein #vitamâ€¦"/>
    <m/>
    <m/>
    <x v="8"/>
    <m/>
    <s v="http://pbs.twimg.com/profile_images/963620395931881472/ekZ171aA_normal.jpg"/>
    <x v="273"/>
    <s v="https://twitter.com/#!/momandnewborn/status/1158153865788895239"/>
    <m/>
    <m/>
    <s v="1158153865788895239"/>
    <m/>
    <b v="0"/>
    <n v="0"/>
    <s v=""/>
    <b v="0"/>
    <s v="en"/>
    <m/>
    <s v=""/>
    <b v="0"/>
    <n v="1"/>
    <s v="1158148107714158592"/>
    <s v="RFD monitor backup 2"/>
    <b v="0"/>
    <s v="1158148107714158592"/>
    <s v="Tweet"/>
    <n v="0"/>
    <n v="0"/>
    <m/>
    <m/>
    <m/>
    <m/>
    <m/>
    <m/>
    <m/>
    <m/>
    <n v="37"/>
    <s v="4"/>
    <s v="4"/>
    <n v="1"/>
    <n v="6.25"/>
    <n v="0"/>
    <n v="0"/>
    <n v="0"/>
    <n v="0"/>
    <n v="15"/>
    <n v="93.75"/>
    <n v="16"/>
  </r>
  <r>
    <s v="momandnewborn"/>
    <s v="dinfomall"/>
    <m/>
    <m/>
    <m/>
    <m/>
    <m/>
    <m/>
    <m/>
    <m/>
    <s v="No"/>
    <n v="327"/>
    <m/>
    <m/>
    <x v="0"/>
    <d v="2019-08-05T00:42:49.000"/>
    <s v="RT @dinfomall: #supplements #men #diet #shopping #maternity #headphones #indiedev #gamedev #win #vitamins #health #movember #protein #vitamâ€¦"/>
    <m/>
    <m/>
    <x v="8"/>
    <m/>
    <s v="http://pbs.twimg.com/profile_images/963620395931881472/ekZ171aA_normal.jpg"/>
    <x v="274"/>
    <s v="https://twitter.com/#!/momandnewborn/status/1158176498043510787"/>
    <m/>
    <m/>
    <s v="1158176498043510787"/>
    <m/>
    <b v="0"/>
    <n v="0"/>
    <s v=""/>
    <b v="0"/>
    <s v="en"/>
    <m/>
    <s v=""/>
    <b v="0"/>
    <n v="2"/>
    <s v="1158168241879035904"/>
    <s v="RFD monitor backup 2"/>
    <b v="0"/>
    <s v="1158168241879035904"/>
    <s v="Tweet"/>
    <n v="0"/>
    <n v="0"/>
    <m/>
    <m/>
    <m/>
    <m/>
    <m/>
    <m/>
    <m/>
    <m/>
    <n v="37"/>
    <s v="4"/>
    <s v="4"/>
    <n v="1"/>
    <n v="6.25"/>
    <n v="0"/>
    <n v="0"/>
    <n v="0"/>
    <n v="0"/>
    <n v="15"/>
    <n v="93.75"/>
    <n v="16"/>
  </r>
  <r>
    <s v="momandnewborn"/>
    <s v="dinfomall"/>
    <m/>
    <m/>
    <m/>
    <m/>
    <m/>
    <m/>
    <m/>
    <m/>
    <s v="No"/>
    <n v="328"/>
    <m/>
    <m/>
    <x v="0"/>
    <d v="2019-08-05T11:42:52.000"/>
    <s v="RT @dinfomall: #supplements #men #diet #shopping #maternity #headphones #indiedev #gamedev #win #vitamins #health #movember #protein #vitamâ€¦"/>
    <m/>
    <m/>
    <x v="8"/>
    <m/>
    <s v="http://pbs.twimg.com/profile_images/963620395931881472/ekZ171aA_normal.jpg"/>
    <x v="275"/>
    <s v="https://twitter.com/#!/momandnewborn/status/1158342606293741575"/>
    <m/>
    <m/>
    <s v="1158342606293741575"/>
    <m/>
    <b v="0"/>
    <n v="0"/>
    <s v=""/>
    <b v="0"/>
    <s v="en"/>
    <m/>
    <s v=""/>
    <b v="0"/>
    <n v="2"/>
    <s v="1158336849179480064"/>
    <s v="RFD monitor backup 2"/>
    <b v="0"/>
    <s v="1158336849179480064"/>
    <s v="Tweet"/>
    <n v="0"/>
    <n v="0"/>
    <m/>
    <m/>
    <m/>
    <m/>
    <m/>
    <m/>
    <m/>
    <m/>
    <n v="37"/>
    <s v="4"/>
    <s v="4"/>
    <n v="1"/>
    <n v="6.25"/>
    <n v="0"/>
    <n v="0"/>
    <n v="0"/>
    <n v="0"/>
    <n v="15"/>
    <n v="93.75"/>
    <n v="16"/>
  </r>
  <r>
    <s v="momandnewborn"/>
    <s v="dinfomall"/>
    <m/>
    <m/>
    <m/>
    <m/>
    <m/>
    <m/>
    <m/>
    <m/>
    <s v="No"/>
    <n v="329"/>
    <m/>
    <m/>
    <x v="0"/>
    <d v="2019-08-05T23:12:50.000"/>
    <s v="RT @dinfomall: #supplements #men #diet #shopping #maternity #headphones #indiedev #gamedev #win #vitamins #health #movember #protein #vitamâ€¦"/>
    <m/>
    <m/>
    <x v="8"/>
    <m/>
    <s v="http://pbs.twimg.com/profile_images/963620395931881472/ekZ171aA_normal.jpg"/>
    <x v="276"/>
    <s v="https://twitter.com/#!/momandnewborn/status/1158516238500454402"/>
    <m/>
    <m/>
    <s v="1158516238500454402"/>
    <m/>
    <b v="0"/>
    <n v="0"/>
    <s v=""/>
    <b v="0"/>
    <s v="en"/>
    <m/>
    <s v=""/>
    <b v="0"/>
    <n v="1"/>
    <s v="1158507979056058371"/>
    <s v="RFD monitor backup 2"/>
    <b v="0"/>
    <s v="1158507979056058371"/>
    <s v="Tweet"/>
    <n v="0"/>
    <n v="0"/>
    <m/>
    <m/>
    <m/>
    <m/>
    <m/>
    <m/>
    <m/>
    <m/>
    <n v="37"/>
    <s v="4"/>
    <s v="4"/>
    <n v="1"/>
    <n v="6.25"/>
    <n v="0"/>
    <n v="0"/>
    <n v="0"/>
    <n v="0"/>
    <n v="15"/>
    <n v="93.75"/>
    <n v="16"/>
  </r>
  <r>
    <s v="momandnewborn"/>
    <s v="dinfomall"/>
    <m/>
    <m/>
    <m/>
    <m/>
    <m/>
    <m/>
    <m/>
    <m/>
    <s v="No"/>
    <n v="330"/>
    <m/>
    <m/>
    <x v="0"/>
    <d v="2019-08-06T07:42:49.000"/>
    <s v="RT @dinfomall: #supplements #men #diet #shopping #maternity #headphones #indiedev #gamedev #win #vitamins #health #movember #protein #vitamâ€¦"/>
    <m/>
    <m/>
    <x v="8"/>
    <m/>
    <s v="http://pbs.twimg.com/profile_images/963620395931881472/ekZ171aA_normal.jpg"/>
    <x v="277"/>
    <s v="https://twitter.com/#!/momandnewborn/status/1158644581283586049"/>
    <m/>
    <m/>
    <s v="1158644581283586049"/>
    <m/>
    <b v="0"/>
    <n v="0"/>
    <s v=""/>
    <b v="0"/>
    <s v="en"/>
    <m/>
    <s v=""/>
    <b v="0"/>
    <n v="3"/>
    <s v="1158637593942269953"/>
    <s v="RFD monitor backup 2"/>
    <b v="0"/>
    <s v="1158637593942269953"/>
    <s v="Tweet"/>
    <n v="0"/>
    <n v="0"/>
    <m/>
    <m/>
    <m/>
    <m/>
    <m/>
    <m/>
    <m/>
    <m/>
    <n v="37"/>
    <s v="4"/>
    <s v="4"/>
    <n v="1"/>
    <n v="6.25"/>
    <n v="0"/>
    <n v="0"/>
    <n v="0"/>
    <n v="0"/>
    <n v="15"/>
    <n v="93.75"/>
    <n v="16"/>
  </r>
  <r>
    <s v="momandnewborn"/>
    <s v="dinfomall"/>
    <m/>
    <m/>
    <m/>
    <m/>
    <m/>
    <m/>
    <m/>
    <m/>
    <s v="No"/>
    <n v="331"/>
    <m/>
    <m/>
    <x v="0"/>
    <d v="2019-08-06T10:42:52.000"/>
    <s v="RT @dinfomall: #supplements #men #diet #shopping #maternity #headphones #indiedev #gamedev #win #vitamins #health #movember #protein #vitamâ€¦"/>
    <m/>
    <m/>
    <x v="8"/>
    <m/>
    <s v="http://pbs.twimg.com/profile_images/963620395931881472/ekZ171aA_normal.jpg"/>
    <x v="278"/>
    <s v="https://twitter.com/#!/momandnewborn/status/1158689893427634177"/>
    <m/>
    <m/>
    <s v="1158689893427634177"/>
    <m/>
    <b v="0"/>
    <n v="0"/>
    <s v=""/>
    <b v="0"/>
    <s v="en"/>
    <m/>
    <s v=""/>
    <b v="0"/>
    <n v="3"/>
    <s v="1158684145490567169"/>
    <s v="RFD monitor backup 2"/>
    <b v="0"/>
    <s v="1158684145490567169"/>
    <s v="Tweet"/>
    <n v="0"/>
    <n v="0"/>
    <m/>
    <m/>
    <m/>
    <m/>
    <m/>
    <m/>
    <m/>
    <m/>
    <n v="37"/>
    <s v="4"/>
    <s v="4"/>
    <n v="1"/>
    <n v="6.25"/>
    <n v="0"/>
    <n v="0"/>
    <n v="0"/>
    <n v="0"/>
    <n v="15"/>
    <n v="93.75"/>
    <n v="16"/>
  </r>
  <r>
    <s v="momandnewborn"/>
    <s v="dinfomall"/>
    <m/>
    <m/>
    <m/>
    <m/>
    <m/>
    <m/>
    <m/>
    <m/>
    <s v="No"/>
    <n v="332"/>
    <m/>
    <m/>
    <x v="0"/>
    <d v="2019-08-06T11:12:54.000"/>
    <s v="RT @dinfomall: #supplements #men #diet #shopping #maternity #headphones #indiedev #gamedev #win #vitamins #health #movember #protein #vitamâ€¦"/>
    <m/>
    <m/>
    <x v="8"/>
    <m/>
    <s v="http://pbs.twimg.com/profile_images/963620395931881472/ekZ171aA_normal.jpg"/>
    <x v="279"/>
    <s v="https://twitter.com/#!/momandnewborn/status/1158697451492171776"/>
    <m/>
    <m/>
    <s v="1158697451492171776"/>
    <m/>
    <b v="0"/>
    <n v="0"/>
    <s v=""/>
    <b v="0"/>
    <s v="en"/>
    <m/>
    <s v=""/>
    <b v="0"/>
    <n v="1"/>
    <s v="1158690438381035520"/>
    <s v="RFD monitor backup 2"/>
    <b v="0"/>
    <s v="1158690438381035520"/>
    <s v="Tweet"/>
    <n v="0"/>
    <n v="0"/>
    <m/>
    <m/>
    <m/>
    <m/>
    <m/>
    <m/>
    <m/>
    <m/>
    <n v="37"/>
    <s v="4"/>
    <s v="4"/>
    <n v="1"/>
    <n v="6.25"/>
    <n v="0"/>
    <n v="0"/>
    <n v="0"/>
    <n v="0"/>
    <n v="15"/>
    <n v="93.75"/>
    <n v="16"/>
  </r>
  <r>
    <s v="momandnewborn"/>
    <s v="dinfomall"/>
    <m/>
    <m/>
    <m/>
    <m/>
    <m/>
    <m/>
    <m/>
    <m/>
    <s v="No"/>
    <n v="333"/>
    <m/>
    <m/>
    <x v="0"/>
    <d v="2019-08-06T12:12:51.000"/>
    <s v="RT @dinfomall: #supplements #men #diet #shopping #maternity #headphones #indiedev #gamedev #win #vitamins #health #movember #protein #vitamâ€¦"/>
    <m/>
    <m/>
    <x v="8"/>
    <m/>
    <s v="http://pbs.twimg.com/profile_images/963620395931881472/ekZ171aA_normal.jpg"/>
    <x v="280"/>
    <s v="https://twitter.com/#!/momandnewborn/status/1158712538844020736"/>
    <m/>
    <m/>
    <s v="1158712538844020736"/>
    <m/>
    <b v="0"/>
    <n v="0"/>
    <s v=""/>
    <b v="0"/>
    <s v="en"/>
    <m/>
    <s v=""/>
    <b v="0"/>
    <n v="2"/>
    <s v="1158703015903322114"/>
    <s v="RFD monitor backup 2"/>
    <b v="0"/>
    <s v="1158703015903322114"/>
    <s v="Tweet"/>
    <n v="0"/>
    <n v="0"/>
    <m/>
    <m/>
    <m/>
    <m/>
    <m/>
    <m/>
    <m/>
    <m/>
    <n v="37"/>
    <s v="4"/>
    <s v="4"/>
    <n v="1"/>
    <n v="6.25"/>
    <n v="0"/>
    <n v="0"/>
    <n v="0"/>
    <n v="0"/>
    <n v="15"/>
    <n v="93.75"/>
    <n v="16"/>
  </r>
  <r>
    <s v="momandnewborn"/>
    <s v="dinfomall"/>
    <m/>
    <m/>
    <m/>
    <m/>
    <m/>
    <m/>
    <m/>
    <m/>
    <s v="No"/>
    <n v="334"/>
    <m/>
    <m/>
    <x v="0"/>
    <d v="2019-08-06T15:12:53.000"/>
    <s v="RT @dinfomall: #supplements #men #diet #shopping #maternity #headphones #indiedev #gamedev #win #vitamins #health #movember #protein #vitamâ€¦"/>
    <m/>
    <m/>
    <x v="8"/>
    <m/>
    <s v="http://pbs.twimg.com/profile_images/963620395931881472/ekZ171aA_normal.jpg"/>
    <x v="281"/>
    <s v="https://twitter.com/#!/momandnewborn/status/1158757844998598656"/>
    <m/>
    <m/>
    <s v="1158757844998598656"/>
    <m/>
    <b v="0"/>
    <n v="0"/>
    <s v=""/>
    <b v="0"/>
    <s v="en"/>
    <m/>
    <s v=""/>
    <b v="0"/>
    <n v="1"/>
    <s v="1158755866373435392"/>
    <s v="RFD monitor backup 2"/>
    <b v="0"/>
    <s v="1158755866373435392"/>
    <s v="Tweet"/>
    <n v="0"/>
    <n v="0"/>
    <m/>
    <m/>
    <m/>
    <m/>
    <m/>
    <m/>
    <m/>
    <m/>
    <n v="37"/>
    <s v="4"/>
    <s v="4"/>
    <n v="1"/>
    <n v="6.25"/>
    <n v="0"/>
    <n v="0"/>
    <n v="0"/>
    <n v="0"/>
    <n v="15"/>
    <n v="93.75"/>
    <n v="16"/>
  </r>
  <r>
    <s v="momandnewborn"/>
    <s v="dinfomall"/>
    <m/>
    <m/>
    <m/>
    <m/>
    <m/>
    <m/>
    <m/>
    <m/>
    <s v="No"/>
    <n v="335"/>
    <m/>
    <m/>
    <x v="0"/>
    <d v="2019-08-06T18:12:52.000"/>
    <s v="RT @dinfomall: #supplements #men #diet #shopping #maternity #headphones #indiedev #gamedev #win #vitamins #health #movember #protein #vitamâ€¦"/>
    <m/>
    <m/>
    <x v="8"/>
    <m/>
    <s v="http://pbs.twimg.com/profile_images/963620395931881472/ekZ171aA_normal.jpg"/>
    <x v="282"/>
    <s v="https://twitter.com/#!/momandnewborn/status/1158803138658406401"/>
    <m/>
    <m/>
    <s v="1158803138658406401"/>
    <m/>
    <b v="0"/>
    <n v="0"/>
    <s v=""/>
    <b v="0"/>
    <s v="en"/>
    <m/>
    <s v=""/>
    <b v="0"/>
    <n v="1"/>
    <s v="1158798650224599040"/>
    <s v="RFD monitor backup 2"/>
    <b v="0"/>
    <s v="1158798650224599040"/>
    <s v="Tweet"/>
    <n v="0"/>
    <n v="0"/>
    <m/>
    <m/>
    <m/>
    <m/>
    <m/>
    <m/>
    <m/>
    <m/>
    <n v="37"/>
    <s v="4"/>
    <s v="4"/>
    <n v="1"/>
    <n v="6.25"/>
    <n v="0"/>
    <n v="0"/>
    <n v="0"/>
    <n v="0"/>
    <n v="15"/>
    <n v="93.75"/>
    <n v="16"/>
  </r>
  <r>
    <s v="momandnewborn"/>
    <s v="dinfomall"/>
    <m/>
    <m/>
    <m/>
    <m/>
    <m/>
    <m/>
    <m/>
    <m/>
    <s v="No"/>
    <n v="336"/>
    <m/>
    <m/>
    <x v="0"/>
    <d v="2019-08-06T21:12:49.000"/>
    <s v="RT @dinfomall: #supplements #men #diet #shopping #maternity #headphones #indiedev #gamedev #win #vitamins #health #movember #protein #vitamâ€¦"/>
    <m/>
    <m/>
    <x v="8"/>
    <m/>
    <s v="http://pbs.twimg.com/profile_images/963620395931881472/ekZ171aA_normal.jpg"/>
    <x v="283"/>
    <s v="https://twitter.com/#!/momandnewborn/status/1158848425754058757"/>
    <m/>
    <m/>
    <s v="1158848425754058757"/>
    <m/>
    <b v="0"/>
    <n v="0"/>
    <s v=""/>
    <b v="0"/>
    <s v="en"/>
    <m/>
    <s v=""/>
    <b v="0"/>
    <n v="3"/>
    <s v="1158840168448757761"/>
    <s v="RFD monitor backup 2"/>
    <b v="0"/>
    <s v="1158840168448757761"/>
    <s v="Tweet"/>
    <n v="0"/>
    <n v="0"/>
    <m/>
    <m/>
    <m/>
    <m/>
    <m/>
    <m/>
    <m/>
    <m/>
    <n v="37"/>
    <s v="4"/>
    <s v="4"/>
    <n v="1"/>
    <n v="6.25"/>
    <n v="0"/>
    <n v="0"/>
    <n v="0"/>
    <n v="0"/>
    <n v="15"/>
    <n v="93.75"/>
    <n v="16"/>
  </r>
  <r>
    <s v="momandnewborn"/>
    <s v="dinfomall"/>
    <m/>
    <m/>
    <m/>
    <m/>
    <m/>
    <m/>
    <m/>
    <m/>
    <s v="No"/>
    <n v="337"/>
    <m/>
    <m/>
    <x v="0"/>
    <d v="2019-08-06T21:12:52.000"/>
    <s v="RT @dinfomall: #supplements #men #diet #shopping #maternity #headphones #indiedev #gamedev #win #vitamins #health #movember #protein #vitamâ€¦"/>
    <m/>
    <m/>
    <x v="8"/>
    <m/>
    <s v="http://pbs.twimg.com/profile_images/963620395931881472/ekZ171aA_normal.jpg"/>
    <x v="284"/>
    <s v="https://twitter.com/#!/momandnewborn/status/1158848436789305347"/>
    <m/>
    <m/>
    <s v="1158848436789305347"/>
    <m/>
    <b v="0"/>
    <n v="0"/>
    <s v=""/>
    <b v="0"/>
    <s v="en"/>
    <m/>
    <s v=""/>
    <b v="0"/>
    <n v="2"/>
    <s v="1158842686151036928"/>
    <s v="RFD monitor backup 2"/>
    <b v="0"/>
    <s v="1158842686151036928"/>
    <s v="Tweet"/>
    <n v="0"/>
    <n v="0"/>
    <m/>
    <m/>
    <m/>
    <m/>
    <m/>
    <m/>
    <m/>
    <m/>
    <n v="37"/>
    <s v="4"/>
    <s v="4"/>
    <n v="1"/>
    <n v="6.25"/>
    <n v="0"/>
    <n v="0"/>
    <n v="0"/>
    <n v="0"/>
    <n v="15"/>
    <n v="93.75"/>
    <n v="16"/>
  </r>
  <r>
    <s v="momandnewborn"/>
    <s v="dinfomall"/>
    <m/>
    <m/>
    <m/>
    <m/>
    <m/>
    <m/>
    <m/>
    <m/>
    <s v="No"/>
    <n v="338"/>
    <m/>
    <m/>
    <x v="0"/>
    <d v="2019-08-07T00:12:49.000"/>
    <s v="RT @dinfomall: #supplements #men #diet #shopping #maternity #headphones #indiedev #gamedev #win #vitamins #health #movember #protein #vitamâ€¦"/>
    <m/>
    <m/>
    <x v="8"/>
    <m/>
    <s v="http://pbs.twimg.com/profile_images/963620395931881472/ekZ171aA_normal.jpg"/>
    <x v="285"/>
    <s v="https://twitter.com/#!/momandnewborn/status/1158893723293540352"/>
    <m/>
    <m/>
    <s v="1158893723293540352"/>
    <m/>
    <b v="0"/>
    <n v="0"/>
    <s v=""/>
    <b v="0"/>
    <s v="en"/>
    <m/>
    <s v=""/>
    <b v="0"/>
    <n v="2"/>
    <s v="1158885467737264129"/>
    <s v="RFD monitor backup 2"/>
    <b v="0"/>
    <s v="1158885467737264129"/>
    <s v="Tweet"/>
    <n v="0"/>
    <n v="0"/>
    <m/>
    <m/>
    <m/>
    <m/>
    <m/>
    <m/>
    <m/>
    <m/>
    <n v="37"/>
    <s v="4"/>
    <s v="4"/>
    <n v="1"/>
    <n v="6.25"/>
    <n v="0"/>
    <n v="0"/>
    <n v="0"/>
    <n v="0"/>
    <n v="15"/>
    <n v="93.75"/>
    <n v="16"/>
  </r>
  <r>
    <s v="momandnewborn"/>
    <s v="dinfomall"/>
    <m/>
    <m/>
    <m/>
    <m/>
    <m/>
    <m/>
    <m/>
    <m/>
    <s v="No"/>
    <n v="339"/>
    <m/>
    <m/>
    <x v="0"/>
    <d v="2019-08-07T02:42:49.000"/>
    <s v="RT @dinfomall: #supplements #men #diet #shopping #maternity #headphones #indiedev #gamedev #win #vitamins #health #movember #protein #vitamâ€¦"/>
    <m/>
    <m/>
    <x v="8"/>
    <m/>
    <s v="http://pbs.twimg.com/profile_images/963620395931881472/ekZ171aA_normal.jpg"/>
    <x v="286"/>
    <s v="https://twitter.com/#!/momandnewborn/status/1158931473883377664"/>
    <m/>
    <m/>
    <s v="1158931473883377664"/>
    <m/>
    <b v="0"/>
    <n v="0"/>
    <s v=""/>
    <b v="0"/>
    <s v="en"/>
    <m/>
    <s v=""/>
    <b v="0"/>
    <n v="2"/>
    <s v="1158922336889921536"/>
    <s v="RFD monitor backup 2"/>
    <b v="0"/>
    <s v="1158922336889921536"/>
    <s v="Tweet"/>
    <n v="0"/>
    <n v="0"/>
    <m/>
    <m/>
    <m/>
    <m/>
    <m/>
    <m/>
    <m/>
    <m/>
    <n v="37"/>
    <s v="4"/>
    <s v="4"/>
    <n v="1"/>
    <n v="6.25"/>
    <n v="0"/>
    <n v="0"/>
    <n v="0"/>
    <n v="0"/>
    <n v="15"/>
    <n v="93.75"/>
    <n v="16"/>
  </r>
  <r>
    <s v="momandnewborn"/>
    <s v="dinfomall"/>
    <m/>
    <m/>
    <m/>
    <m/>
    <m/>
    <m/>
    <m/>
    <m/>
    <s v="No"/>
    <n v="340"/>
    <m/>
    <m/>
    <x v="0"/>
    <d v="2019-08-07T02:42:53.000"/>
    <s v="RT @dinfomall: #supplements #men #diet #shopping #maternity #headphones #indiedev #gamedev #win #vitamins #health #movember #protein #vitamâ€¦"/>
    <m/>
    <m/>
    <x v="8"/>
    <m/>
    <s v="http://pbs.twimg.com/profile_images/963620395931881472/ekZ171aA_normal.jpg"/>
    <x v="287"/>
    <s v="https://twitter.com/#!/momandnewborn/status/1158931488248872960"/>
    <m/>
    <m/>
    <s v="1158931488248872960"/>
    <m/>
    <b v="0"/>
    <n v="0"/>
    <s v=""/>
    <b v="0"/>
    <s v="en"/>
    <m/>
    <s v=""/>
    <b v="0"/>
    <n v="3"/>
    <s v="1158924471274737664"/>
    <s v="RFD monitor backup 2"/>
    <b v="0"/>
    <s v="1158924471274737664"/>
    <s v="Tweet"/>
    <n v="0"/>
    <n v="0"/>
    <m/>
    <m/>
    <m/>
    <m/>
    <m/>
    <m/>
    <m/>
    <m/>
    <n v="37"/>
    <s v="4"/>
    <s v="4"/>
    <n v="1"/>
    <n v="6.25"/>
    <n v="0"/>
    <n v="0"/>
    <n v="0"/>
    <n v="0"/>
    <n v="15"/>
    <n v="93.75"/>
    <n v="16"/>
  </r>
  <r>
    <s v="momandnewborn"/>
    <s v="dinfomall"/>
    <m/>
    <m/>
    <m/>
    <m/>
    <m/>
    <m/>
    <m/>
    <m/>
    <s v="No"/>
    <n v="341"/>
    <m/>
    <m/>
    <x v="0"/>
    <d v="2019-08-07T06:12:51.000"/>
    <s v="RT @dinfomall: #supplements #men #diet #shopping #maternity #headphones #indiedev #gamedev #win #vitamins #health #movember #protein #vitamâ€¦"/>
    <m/>
    <m/>
    <x v="8"/>
    <m/>
    <s v="http://pbs.twimg.com/profile_images/963620395931881472/ekZ171aA_normal.jpg"/>
    <x v="288"/>
    <s v="https://twitter.com/#!/momandnewborn/status/1158984326819848192"/>
    <m/>
    <m/>
    <s v="1158984326819848192"/>
    <m/>
    <b v="0"/>
    <n v="0"/>
    <s v=""/>
    <b v="0"/>
    <s v="en"/>
    <m/>
    <s v=""/>
    <b v="0"/>
    <n v="2"/>
    <s v="1158974804596318208"/>
    <s v="RFD monitor backup 2"/>
    <b v="0"/>
    <s v="1158974804596318208"/>
    <s v="Tweet"/>
    <n v="0"/>
    <n v="0"/>
    <m/>
    <m/>
    <m/>
    <m/>
    <m/>
    <m/>
    <m/>
    <m/>
    <n v="37"/>
    <s v="4"/>
    <s v="4"/>
    <n v="1"/>
    <n v="6.25"/>
    <n v="0"/>
    <n v="0"/>
    <n v="0"/>
    <n v="0"/>
    <n v="15"/>
    <n v="93.75"/>
    <n v="16"/>
  </r>
  <r>
    <s v="momandnewborn"/>
    <s v="dinfomall"/>
    <m/>
    <m/>
    <m/>
    <m/>
    <m/>
    <m/>
    <m/>
    <m/>
    <s v="No"/>
    <n v="342"/>
    <m/>
    <m/>
    <x v="0"/>
    <d v="2019-08-07T07:12:49.000"/>
    <s v="RT @dinfomall: #supplements #men #diet #shopping #maternity #headphones #indiedev #gamedev #win #vitamins #health #movember #protein #vitamâ€¦"/>
    <m/>
    <m/>
    <x v="8"/>
    <m/>
    <s v="http://pbs.twimg.com/profile_images/963620395931881472/ekZ171aA_normal.jpg"/>
    <x v="289"/>
    <s v="https://twitter.com/#!/momandnewborn/status/1158999420253462528"/>
    <m/>
    <m/>
    <s v="1158999420253462528"/>
    <m/>
    <b v="0"/>
    <n v="0"/>
    <s v=""/>
    <b v="0"/>
    <s v="en"/>
    <m/>
    <s v=""/>
    <b v="0"/>
    <n v="1"/>
    <s v="1158988717043961856"/>
    <s v="RFD monitor backup 2"/>
    <b v="0"/>
    <s v="1158988717043961856"/>
    <s v="Tweet"/>
    <n v="0"/>
    <n v="0"/>
    <m/>
    <m/>
    <m/>
    <m/>
    <m/>
    <m/>
    <m/>
    <m/>
    <n v="37"/>
    <s v="4"/>
    <s v="4"/>
    <n v="1"/>
    <n v="6.25"/>
    <n v="0"/>
    <n v="0"/>
    <n v="0"/>
    <n v="0"/>
    <n v="15"/>
    <n v="93.75"/>
    <n v="16"/>
  </r>
  <r>
    <s v="momandnewborn"/>
    <s v="dinfomall"/>
    <m/>
    <m/>
    <m/>
    <m/>
    <m/>
    <m/>
    <m/>
    <m/>
    <s v="No"/>
    <n v="343"/>
    <m/>
    <m/>
    <x v="0"/>
    <d v="2019-08-07T23:42:52.000"/>
    <s v="RT @dinfomall: #supplements #men #diet #shopping #maternity #headphones #indiedev #gamedev #win #vitamins #health #movember #protein #vitamâ€¦"/>
    <m/>
    <m/>
    <x v="8"/>
    <m/>
    <s v="http://pbs.twimg.com/profile_images/963620395931881472/ekZ171aA_normal.jpg"/>
    <x v="290"/>
    <s v="https://twitter.com/#!/momandnewborn/status/1159248572589780992"/>
    <m/>
    <m/>
    <s v="1159248572589780992"/>
    <m/>
    <b v="0"/>
    <n v="0"/>
    <s v=""/>
    <b v="0"/>
    <s v="en"/>
    <m/>
    <s v=""/>
    <b v="0"/>
    <n v="4"/>
    <s v="1159240303313903619"/>
    <s v="RFD monitor backup 2"/>
    <b v="0"/>
    <s v="1159240303313903619"/>
    <s v="Tweet"/>
    <n v="0"/>
    <n v="0"/>
    <m/>
    <m/>
    <m/>
    <m/>
    <m/>
    <m/>
    <m/>
    <m/>
    <n v="37"/>
    <s v="4"/>
    <s v="4"/>
    <n v="1"/>
    <n v="6.25"/>
    <n v="0"/>
    <n v="0"/>
    <n v="0"/>
    <n v="0"/>
    <n v="15"/>
    <n v="93.75"/>
    <n v="16"/>
  </r>
  <r>
    <s v="momandnewborn"/>
    <s v="dinfomall"/>
    <m/>
    <m/>
    <m/>
    <m/>
    <m/>
    <m/>
    <m/>
    <m/>
    <s v="No"/>
    <n v="344"/>
    <m/>
    <m/>
    <x v="0"/>
    <d v="2019-08-08T01:12:52.000"/>
    <s v="RT @dinfomall: #supplements #men #diet #shopping #maternity #headphones #indiedev #gamedev #win #vitamins #health #movember #protein #vitamâ€¦"/>
    <m/>
    <m/>
    <x v="8"/>
    <m/>
    <s v="http://pbs.twimg.com/profile_images/963620395931881472/ekZ171aA_normal.jpg"/>
    <x v="291"/>
    <s v="https://twitter.com/#!/momandnewborn/status/1159271224746356744"/>
    <m/>
    <m/>
    <s v="1159271224746356744"/>
    <m/>
    <b v="0"/>
    <n v="0"/>
    <s v=""/>
    <b v="0"/>
    <s v="en"/>
    <m/>
    <s v=""/>
    <b v="0"/>
    <n v="1"/>
    <s v="1159262953704701957"/>
    <s v="RFD monitor backup 2"/>
    <b v="0"/>
    <s v="1159262953704701957"/>
    <s v="Tweet"/>
    <n v="0"/>
    <n v="0"/>
    <m/>
    <m/>
    <m/>
    <m/>
    <m/>
    <m/>
    <m/>
    <m/>
    <n v="37"/>
    <s v="4"/>
    <s v="4"/>
    <n v="1"/>
    <n v="6.25"/>
    <n v="0"/>
    <n v="0"/>
    <n v="0"/>
    <n v="0"/>
    <n v="15"/>
    <n v="93.75"/>
    <n v="16"/>
  </r>
  <r>
    <s v="momandnewborn"/>
    <s v="dinfomall"/>
    <m/>
    <m/>
    <m/>
    <m/>
    <m/>
    <m/>
    <m/>
    <m/>
    <s v="No"/>
    <n v="345"/>
    <m/>
    <m/>
    <x v="0"/>
    <d v="2019-08-08T04:42:51.000"/>
    <s v="RT @dinfomall: #supplements #men #diet #shopping #maternity #headphones #indiedev #gamedev #win #vitamins #health #movember #protein #vitamâ€¦"/>
    <m/>
    <m/>
    <x v="8"/>
    <m/>
    <s v="http://pbs.twimg.com/profile_images/963620395931881472/ekZ171aA_normal.jpg"/>
    <x v="292"/>
    <s v="https://twitter.com/#!/momandnewborn/status/1159324068665069569"/>
    <m/>
    <m/>
    <s v="1159324068665069569"/>
    <m/>
    <b v="0"/>
    <n v="0"/>
    <s v=""/>
    <b v="0"/>
    <s v="en"/>
    <m/>
    <s v=""/>
    <b v="0"/>
    <n v="2"/>
    <s v="1159315799930224640"/>
    <s v="RFD monitor backup 2"/>
    <b v="0"/>
    <s v="1159315799930224640"/>
    <s v="Tweet"/>
    <n v="0"/>
    <n v="0"/>
    <m/>
    <m/>
    <m/>
    <m/>
    <m/>
    <m/>
    <m/>
    <m/>
    <n v="37"/>
    <s v="4"/>
    <s v="4"/>
    <n v="1"/>
    <n v="6.25"/>
    <n v="0"/>
    <n v="0"/>
    <n v="0"/>
    <n v="0"/>
    <n v="15"/>
    <n v="93.75"/>
    <n v="16"/>
  </r>
  <r>
    <s v="momandnewborn"/>
    <s v="dinfomall"/>
    <m/>
    <m/>
    <m/>
    <m/>
    <m/>
    <m/>
    <m/>
    <m/>
    <s v="No"/>
    <n v="346"/>
    <m/>
    <m/>
    <x v="0"/>
    <d v="2019-08-08T08:12:52.000"/>
    <s v="RT @dinfomall: #supplements #men #diet #shopping #maternity #headphones #indiedev #gamedev #win #vitamins #health #movember #protein #vitam…"/>
    <m/>
    <m/>
    <x v="8"/>
    <m/>
    <s v="http://pbs.twimg.com/profile_images/963620395931881472/ekZ171aA_normal.jpg"/>
    <x v="293"/>
    <s v="https://twitter.com/#!/momandnewborn/status/1159376920850640896"/>
    <m/>
    <m/>
    <s v="1159376920850640896"/>
    <m/>
    <b v="0"/>
    <n v="0"/>
    <s v=""/>
    <b v="0"/>
    <s v="en"/>
    <m/>
    <s v=""/>
    <b v="0"/>
    <n v="2"/>
    <s v="1159368647883788289"/>
    <s v="RFD monitor backup 2"/>
    <b v="0"/>
    <s v="1159368647883788289"/>
    <s v="Tweet"/>
    <n v="0"/>
    <n v="0"/>
    <m/>
    <m/>
    <m/>
    <m/>
    <m/>
    <m/>
    <m/>
    <m/>
    <n v="37"/>
    <s v="4"/>
    <s v="4"/>
    <n v="1"/>
    <n v="6.25"/>
    <n v="0"/>
    <n v="0"/>
    <n v="0"/>
    <n v="0"/>
    <n v="15"/>
    <n v="93.75"/>
    <n v="16"/>
  </r>
  <r>
    <s v="momandnewborn"/>
    <s v="dinfomall"/>
    <m/>
    <m/>
    <m/>
    <m/>
    <m/>
    <m/>
    <m/>
    <m/>
    <s v="No"/>
    <n v="347"/>
    <m/>
    <m/>
    <x v="0"/>
    <d v="2019-08-08T15:12:51.000"/>
    <s v="RT @dinfomall: #supplements #men #diet #shopping #maternity #headphones #indiedev #gamedev #win #vitamins #health #movember #protein #vitam…"/>
    <m/>
    <m/>
    <x v="8"/>
    <m/>
    <s v="http://pbs.twimg.com/profile_images/963620395931881472/ekZ171aA_normal.jpg"/>
    <x v="294"/>
    <s v="https://twitter.com/#!/momandnewborn/status/1159482612920016897"/>
    <m/>
    <m/>
    <s v="1159482612920016897"/>
    <m/>
    <b v="0"/>
    <n v="0"/>
    <s v=""/>
    <b v="0"/>
    <s v="en"/>
    <m/>
    <s v=""/>
    <b v="0"/>
    <n v="2"/>
    <s v="1159476880405389312"/>
    <s v="RFD monitor backup 2"/>
    <b v="0"/>
    <s v="1159476880405389312"/>
    <s v="Tweet"/>
    <n v="0"/>
    <n v="0"/>
    <m/>
    <m/>
    <m/>
    <m/>
    <m/>
    <m/>
    <m/>
    <m/>
    <n v="37"/>
    <s v="4"/>
    <s v="4"/>
    <n v="1"/>
    <n v="6.25"/>
    <n v="0"/>
    <n v="0"/>
    <n v="0"/>
    <n v="0"/>
    <n v="15"/>
    <n v="93.75"/>
    <n v="16"/>
  </r>
  <r>
    <s v="momandnewborn"/>
    <s v="dinfomall"/>
    <m/>
    <m/>
    <m/>
    <m/>
    <m/>
    <m/>
    <m/>
    <m/>
    <s v="No"/>
    <n v="348"/>
    <m/>
    <m/>
    <x v="0"/>
    <d v="2019-08-08T19:42:51.000"/>
    <s v="RT @dinfomall: #supplements #men #diet #shopping #maternity #headphones #indiedev #gamedev #win #vitamins #health #movember #protein #vitam…"/>
    <m/>
    <m/>
    <x v="8"/>
    <m/>
    <s v="http://pbs.twimg.com/profile_images/963620395931881472/ekZ171aA_normal.jpg"/>
    <x v="295"/>
    <s v="https://twitter.com/#!/momandnewborn/status/1159550557633306629"/>
    <m/>
    <m/>
    <s v="1159550557633306629"/>
    <m/>
    <b v="0"/>
    <n v="0"/>
    <s v=""/>
    <b v="0"/>
    <s v="en"/>
    <m/>
    <s v=""/>
    <b v="0"/>
    <n v="2"/>
    <s v="1159546069518303232"/>
    <s v="RFD monitor backup 2"/>
    <b v="0"/>
    <s v="1159546069518303232"/>
    <s v="Tweet"/>
    <n v="0"/>
    <n v="0"/>
    <m/>
    <m/>
    <m/>
    <m/>
    <m/>
    <m/>
    <m/>
    <m/>
    <n v="37"/>
    <s v="4"/>
    <s v="4"/>
    <n v="1"/>
    <n v="6.25"/>
    <n v="0"/>
    <n v="0"/>
    <n v="0"/>
    <n v="0"/>
    <n v="15"/>
    <n v="93.75"/>
    <n v="16"/>
  </r>
  <r>
    <s v="momandnewborn"/>
    <s v="dinfomall"/>
    <m/>
    <m/>
    <m/>
    <m/>
    <m/>
    <m/>
    <m/>
    <m/>
    <s v="No"/>
    <n v="349"/>
    <m/>
    <m/>
    <x v="0"/>
    <d v="2019-08-08T22:12:49.000"/>
    <s v="RT @dinfomall: #supplements #men #diet #shopping #maternity #headphones #indiedev #gamedev #win #vitamins #health #movember #protein #vitam…"/>
    <m/>
    <m/>
    <x v="8"/>
    <m/>
    <s v="http://pbs.twimg.com/profile_images/963620395931881472/ekZ171aA_normal.jpg"/>
    <x v="296"/>
    <s v="https://twitter.com/#!/momandnewborn/status/1159588300438609922"/>
    <m/>
    <m/>
    <s v="1159588300438609922"/>
    <m/>
    <b v="0"/>
    <n v="0"/>
    <s v=""/>
    <b v="0"/>
    <s v="en"/>
    <m/>
    <s v=""/>
    <b v="0"/>
    <n v="1"/>
    <s v="1159580040797069313"/>
    <s v="RFD monitor backup 2"/>
    <b v="0"/>
    <s v="1159580040797069313"/>
    <s v="Tweet"/>
    <n v="0"/>
    <n v="0"/>
    <m/>
    <m/>
    <m/>
    <m/>
    <m/>
    <m/>
    <m/>
    <m/>
    <n v="37"/>
    <s v="4"/>
    <s v="4"/>
    <n v="1"/>
    <n v="6.25"/>
    <n v="0"/>
    <n v="0"/>
    <n v="0"/>
    <n v="0"/>
    <n v="15"/>
    <n v="93.75"/>
    <n v="16"/>
  </r>
  <r>
    <s v="momandnewborn"/>
    <s v="dinfomall"/>
    <m/>
    <m/>
    <m/>
    <m/>
    <m/>
    <m/>
    <m/>
    <m/>
    <s v="No"/>
    <n v="350"/>
    <m/>
    <m/>
    <x v="0"/>
    <d v="2019-08-09T05:12:52.000"/>
    <s v="RT @dinfomall: #supplements #men #diet #shopping #maternity #headphones #indiedev #gamedev #win #vitamins #health #movember #protein #vitam…"/>
    <m/>
    <m/>
    <x v="8"/>
    <m/>
    <s v="http://pbs.twimg.com/profile_images/963620395931881472/ekZ171aA_normal.jpg"/>
    <x v="297"/>
    <s v="https://twitter.com/#!/momandnewborn/status/1159694010082091009"/>
    <m/>
    <m/>
    <s v="1159694010082091009"/>
    <m/>
    <b v="0"/>
    <n v="0"/>
    <s v=""/>
    <b v="0"/>
    <s v="en"/>
    <m/>
    <s v=""/>
    <b v="0"/>
    <n v="1"/>
    <s v="1159692080593166336"/>
    <s v="RFD monitor backup 2"/>
    <b v="0"/>
    <s v="1159692080593166336"/>
    <s v="Tweet"/>
    <n v="0"/>
    <n v="0"/>
    <m/>
    <m/>
    <m/>
    <m/>
    <m/>
    <m/>
    <m/>
    <m/>
    <n v="37"/>
    <s v="4"/>
    <s v="4"/>
    <n v="1"/>
    <n v="6.25"/>
    <n v="0"/>
    <n v="0"/>
    <n v="0"/>
    <n v="0"/>
    <n v="15"/>
    <n v="93.75"/>
    <n v="16"/>
  </r>
  <r>
    <s v="momandnewborn"/>
    <s v="dinfomall"/>
    <m/>
    <m/>
    <m/>
    <m/>
    <m/>
    <m/>
    <m/>
    <m/>
    <s v="No"/>
    <n v="351"/>
    <m/>
    <m/>
    <x v="0"/>
    <d v="2019-08-12T21:12:51.000"/>
    <s v="RT @dinfomall: &quot;#supplements #men #diet #shopping #maternity #headphones #indiedev #gamedev #win #vitamins #health #movember #protein #vita…"/>
    <m/>
    <m/>
    <x v="8"/>
    <m/>
    <s v="http://pbs.twimg.com/profile_images/963620395931881472/ekZ171aA_normal.jpg"/>
    <x v="298"/>
    <s v="https://twitter.com/#!/momandnewborn/status/1161022760111484928"/>
    <m/>
    <m/>
    <s v="1161022760111484928"/>
    <m/>
    <b v="0"/>
    <n v="0"/>
    <s v=""/>
    <b v="0"/>
    <s v="en"/>
    <m/>
    <s v=""/>
    <b v="0"/>
    <n v="2"/>
    <s v="1161018268708159488"/>
    <s v="RFD monitor backup 2"/>
    <b v="0"/>
    <s v="1161018268708159488"/>
    <s v="Tweet"/>
    <n v="0"/>
    <n v="0"/>
    <m/>
    <m/>
    <m/>
    <m/>
    <m/>
    <m/>
    <m/>
    <m/>
    <n v="37"/>
    <s v="4"/>
    <s v="4"/>
    <n v="1"/>
    <n v="6.25"/>
    <n v="0"/>
    <n v="0"/>
    <n v="0"/>
    <n v="0"/>
    <n v="15"/>
    <n v="93.75"/>
    <n v="16"/>
  </r>
  <r>
    <s v="camilomurillo06"/>
    <s v="avrillavigne"/>
    <m/>
    <m/>
    <m/>
    <m/>
    <m/>
    <m/>
    <m/>
    <m/>
    <s v="No"/>
    <n v="352"/>
    <m/>
    <m/>
    <x v="0"/>
    <d v="2019-08-12T21:15:18.000"/>
    <s v="RT @BrodyJenner: Having the best night with the love of my life @AvrilLavigne so happy right now!! .. #Movember CRUSH!! haha http://t.co/VP…"/>
    <m/>
    <m/>
    <x v="13"/>
    <m/>
    <s v="http://pbs.twimg.com/profile_images/1090027071093526528/9I30Jepk_normal.jpg"/>
    <x v="299"/>
    <s v="https://twitter.com/#!/camilomurillo06/status/1161023375474679808"/>
    <m/>
    <m/>
    <s v="1161023375474679808"/>
    <m/>
    <b v="0"/>
    <n v="0"/>
    <s v=""/>
    <b v="0"/>
    <s v="en"/>
    <m/>
    <s v=""/>
    <b v="0"/>
    <n v="1453"/>
    <s v="133085817823432705"/>
    <s v="Twitter for iPhone"/>
    <b v="0"/>
    <s v="133085817823432705"/>
    <s v="Tweet"/>
    <n v="0"/>
    <n v="0"/>
    <m/>
    <m/>
    <m/>
    <m/>
    <m/>
    <m/>
    <m/>
    <m/>
    <n v="1"/>
    <s v="2"/>
    <s v="2"/>
    <m/>
    <m/>
    <m/>
    <m/>
    <m/>
    <m/>
    <m/>
    <m/>
    <m/>
  </r>
  <r>
    <s v="tellmeitsover12"/>
    <s v="avrillavigne"/>
    <m/>
    <m/>
    <m/>
    <m/>
    <m/>
    <m/>
    <m/>
    <m/>
    <s v="No"/>
    <n v="354"/>
    <m/>
    <m/>
    <x v="0"/>
    <d v="2019-08-12T21:37:29.000"/>
    <s v="RT @BrodyJenner: Having the best night with the love of my life @AvrilLavigne so happy right now!! .. #Movember CRUSH!! haha http://t.co/VP…"/>
    <m/>
    <m/>
    <x v="13"/>
    <m/>
    <s v="http://pbs.twimg.com/profile_images/1151066416189255680/phADCKna_normal.jpg"/>
    <x v="300"/>
    <s v="https://twitter.com/#!/tellmeitsover12/status/1161028958290436102"/>
    <m/>
    <m/>
    <s v="1161028958290436102"/>
    <m/>
    <b v="0"/>
    <n v="0"/>
    <s v=""/>
    <b v="0"/>
    <s v="en"/>
    <m/>
    <s v=""/>
    <b v="0"/>
    <n v="1453"/>
    <s v="133085817823432705"/>
    <s v="Twitter for Android"/>
    <b v="0"/>
    <s v="133085817823432705"/>
    <s v="Tweet"/>
    <n v="0"/>
    <n v="0"/>
    <m/>
    <m/>
    <m/>
    <m/>
    <m/>
    <m/>
    <m/>
    <m/>
    <n v="1"/>
    <s v="2"/>
    <s v="2"/>
    <m/>
    <m/>
    <m/>
    <m/>
    <m/>
    <m/>
    <m/>
    <m/>
    <m/>
  </r>
  <r>
    <s v="avril_strong"/>
    <s v="avrillavigne"/>
    <m/>
    <m/>
    <m/>
    <m/>
    <m/>
    <m/>
    <m/>
    <m/>
    <s v="No"/>
    <n v="356"/>
    <m/>
    <m/>
    <x v="0"/>
    <d v="2019-08-12T21:41:56.000"/>
    <s v="RT @BrodyJenner: Having the best night with the love of my life @AvrilLavigne so happy right now!! .. #Movember CRUSH!! haha http://t.co/VP…"/>
    <m/>
    <m/>
    <x v="13"/>
    <m/>
    <s v="http://pbs.twimg.com/profile_images/1104780189341573123/09Pw0Rtl_normal.jpg"/>
    <x v="301"/>
    <s v="https://twitter.com/#!/avril_strong/status/1161030079390134278"/>
    <m/>
    <m/>
    <s v="1161030079390134278"/>
    <m/>
    <b v="0"/>
    <n v="0"/>
    <s v=""/>
    <b v="0"/>
    <s v="en"/>
    <m/>
    <s v=""/>
    <b v="0"/>
    <n v="1453"/>
    <s v="133085817823432705"/>
    <s v="Twitter for Android"/>
    <b v="0"/>
    <s v="133085817823432705"/>
    <s v="Tweet"/>
    <n v="0"/>
    <n v="0"/>
    <m/>
    <m/>
    <m/>
    <m/>
    <m/>
    <m/>
    <m/>
    <m/>
    <n v="1"/>
    <s v="2"/>
    <s v="2"/>
    <m/>
    <m/>
    <m/>
    <m/>
    <m/>
    <m/>
    <m/>
    <m/>
    <m/>
  </r>
  <r>
    <s v="avriil_eilish"/>
    <s v="avrillavigne"/>
    <m/>
    <m/>
    <m/>
    <m/>
    <m/>
    <m/>
    <m/>
    <m/>
    <s v="No"/>
    <n v="358"/>
    <m/>
    <m/>
    <x v="0"/>
    <d v="2019-08-12T22:15:03.000"/>
    <s v="RT @BrodyJenner: Having the best night with the love of my life @AvrilLavigne so happy right now!! .. #Movember CRUSH!! haha http://t.co/VP…"/>
    <m/>
    <m/>
    <x v="13"/>
    <m/>
    <s v="http://pbs.twimg.com/profile_images/1161139023311757312/kF1g7CFR_normal.jpg"/>
    <x v="302"/>
    <s v="https://twitter.com/#!/avriil_eilish/status/1161038415363825664"/>
    <m/>
    <m/>
    <s v="1161038415363825664"/>
    <m/>
    <b v="0"/>
    <n v="0"/>
    <s v=""/>
    <b v="0"/>
    <s v="en"/>
    <m/>
    <s v=""/>
    <b v="0"/>
    <n v="1453"/>
    <s v="133085817823432705"/>
    <s v="Twitter Web App"/>
    <b v="0"/>
    <s v="133085817823432705"/>
    <s v="Tweet"/>
    <n v="0"/>
    <n v="0"/>
    <m/>
    <m/>
    <m/>
    <m/>
    <m/>
    <m/>
    <m/>
    <m/>
    <n v="1"/>
    <s v="2"/>
    <s v="2"/>
    <m/>
    <m/>
    <m/>
    <m/>
    <m/>
    <m/>
    <m/>
    <m/>
    <m/>
  </r>
  <r>
    <s v="savingmusiclive"/>
    <s v="movember"/>
    <m/>
    <m/>
    <m/>
    <m/>
    <m/>
    <m/>
    <m/>
    <m/>
    <s v="No"/>
    <n v="360"/>
    <m/>
    <m/>
    <x v="0"/>
    <d v="2019-08-10T18:01:00.000"/>
    <s v="And we are now LIVE from The Netherlands for a jam session and a ton of music performances! All funds raised go towards @Movember!_x000a__x000a_https://t.co/42vXGgn1vr_x000a__x000a_#Movember #TwitchMusic #TwitchCharity"/>
    <s v="https://www.twitch.tv/savingmusiclive"/>
    <s v="twitch.tv"/>
    <x v="67"/>
    <m/>
    <s v="http://pbs.twimg.com/profile_images/1153192836851892224/rdQLPvdj_normal.png"/>
    <x v="303"/>
    <s v="https://twitter.com/#!/savingmusiclive/status/1160249703365300224"/>
    <m/>
    <m/>
    <s v="1160249703365300224"/>
    <m/>
    <b v="0"/>
    <n v="7"/>
    <s v=""/>
    <b v="0"/>
    <s v="en"/>
    <m/>
    <s v=""/>
    <b v="0"/>
    <n v="5"/>
    <s v=""/>
    <s v="TweetDeck"/>
    <b v="0"/>
    <s v="1160249703365300224"/>
    <s v="Tweet"/>
    <n v="0"/>
    <n v="0"/>
    <m/>
    <m/>
    <m/>
    <m/>
    <m/>
    <m/>
    <m/>
    <m/>
    <n v="1"/>
    <s v="7"/>
    <s v="5"/>
    <n v="0"/>
    <n v="0"/>
    <n v="1"/>
    <n v="3.7037037037037037"/>
    <n v="0"/>
    <n v="0"/>
    <n v="26"/>
    <n v="96.29629629629629"/>
    <n v="27"/>
  </r>
  <r>
    <s v="savingmusiclive"/>
    <s v="savingmusiclive"/>
    <m/>
    <m/>
    <m/>
    <m/>
    <m/>
    <m/>
    <m/>
    <m/>
    <s v="No"/>
    <n v="361"/>
    <m/>
    <m/>
    <x v="2"/>
    <d v="2019-08-11T18:05:00.000"/>
    <s v="EU Music Meetup 2019 continues with more music performances from various #Twitch musicians!_x000a__x000a_https://t.co/42vXGg5q6R_x000a__x000a_#Movember #TwitchMusic #TwitchCharity"/>
    <s v="https://www.twitch.tv/savingmusiclive"/>
    <s v="twitch.tv"/>
    <x v="68"/>
    <m/>
    <s v="http://pbs.twimg.com/profile_images/1153192836851892224/rdQLPvdj_normal.png"/>
    <x v="304"/>
    <s v="https://twitter.com/#!/savingmusiclive/status/1160613097716895745"/>
    <m/>
    <m/>
    <s v="1160613097716895745"/>
    <m/>
    <b v="0"/>
    <n v="5"/>
    <s v=""/>
    <b v="0"/>
    <s v="en"/>
    <m/>
    <s v=""/>
    <b v="0"/>
    <n v="4"/>
    <s v=""/>
    <s v="TweetDeck"/>
    <b v="0"/>
    <s v="1160613097716895745"/>
    <s v="Tweet"/>
    <n v="0"/>
    <n v="0"/>
    <m/>
    <m/>
    <m/>
    <m/>
    <m/>
    <m/>
    <m/>
    <m/>
    <n v="1"/>
    <s v="7"/>
    <s v="7"/>
    <n v="0"/>
    <n v="0"/>
    <n v="0"/>
    <n v="0"/>
    <n v="0"/>
    <n v="0"/>
    <n v="16"/>
    <n v="100"/>
    <n v="16"/>
  </r>
  <r>
    <s v="maxlxlreal"/>
    <s v="savingmusiclive"/>
    <m/>
    <m/>
    <m/>
    <m/>
    <m/>
    <m/>
    <m/>
    <m/>
    <s v="No"/>
    <n v="362"/>
    <m/>
    <m/>
    <x v="0"/>
    <d v="2019-08-12T22:56:57.000"/>
    <s v="RT @SavingMusicLIVE: EU Music Meetup 2019 continues with more music performances from various #Twitch musicians!_x000a__x000a_https://t.co/42vXGg5q6R…"/>
    <s v="https://www.twitch.tv/savingmusiclive"/>
    <s v="twitch.tv"/>
    <x v="56"/>
    <m/>
    <s v="http://pbs.twimg.com/profile_images/1107740893312966662/Zon1XbuL_normal.png"/>
    <x v="305"/>
    <s v="https://twitter.com/#!/maxlxlreal/status/1161048959722446850"/>
    <m/>
    <m/>
    <s v="1161048959722446850"/>
    <m/>
    <b v="0"/>
    <n v="0"/>
    <s v=""/>
    <b v="0"/>
    <s v="en"/>
    <m/>
    <s v=""/>
    <b v="0"/>
    <n v="5"/>
    <s v="1160613097716895745"/>
    <s v="Gravity Forever"/>
    <b v="0"/>
    <s v="1160613097716895745"/>
    <s v="Tweet"/>
    <n v="0"/>
    <n v="0"/>
    <m/>
    <m/>
    <m/>
    <m/>
    <m/>
    <m/>
    <m/>
    <m/>
    <n v="1"/>
    <s v="7"/>
    <s v="7"/>
    <n v="0"/>
    <n v="0"/>
    <n v="0"/>
    <n v="0"/>
    <n v="0"/>
    <n v="0"/>
    <n v="15"/>
    <n v="100"/>
    <n v="15"/>
  </r>
  <r>
    <s v="gnomudalavigne"/>
    <s v="avrillavigne"/>
    <m/>
    <m/>
    <m/>
    <m/>
    <m/>
    <m/>
    <m/>
    <m/>
    <s v="No"/>
    <n v="363"/>
    <m/>
    <m/>
    <x v="0"/>
    <d v="2019-08-12T23:09:49.000"/>
    <s v="RT @BrodyJenner: Having the best night with the love of my life @AvrilLavigne so happy right now!! .. #Movember CRUSH!! haha http://t.co/VP…"/>
    <m/>
    <m/>
    <x v="13"/>
    <m/>
    <s v="http://pbs.twimg.com/profile_images/1159631092443471872/cAMfzmTW_normal.jpg"/>
    <x v="306"/>
    <s v="https://twitter.com/#!/gnomudalavigne/status/1161052197087535104"/>
    <m/>
    <m/>
    <s v="1161052197087535104"/>
    <m/>
    <b v="0"/>
    <n v="0"/>
    <s v=""/>
    <b v="0"/>
    <s v="en"/>
    <m/>
    <s v=""/>
    <b v="0"/>
    <n v="1453"/>
    <s v="133085817823432705"/>
    <s v="Twitter for Android"/>
    <b v="0"/>
    <s v="133085817823432705"/>
    <s v="Tweet"/>
    <n v="0"/>
    <n v="0"/>
    <m/>
    <m/>
    <m/>
    <m/>
    <m/>
    <m/>
    <m/>
    <m/>
    <n v="1"/>
    <s v="2"/>
    <s v="2"/>
    <m/>
    <m/>
    <m/>
    <m/>
    <m/>
    <m/>
    <m/>
    <m/>
    <m/>
  </r>
  <r>
    <s v="sebbastv"/>
    <s v="avrillavigne"/>
    <m/>
    <m/>
    <m/>
    <m/>
    <m/>
    <m/>
    <m/>
    <m/>
    <s v="No"/>
    <n v="365"/>
    <m/>
    <m/>
    <x v="0"/>
    <d v="2019-08-12T23:49:43.000"/>
    <s v="RT @BrodyJenner: Having the best night with the love of my life @AvrilLavigne so happy right now!! .. #Movember CRUSH!! haha http://t.co/VP…"/>
    <m/>
    <m/>
    <x v="13"/>
    <m/>
    <s v="http://pbs.twimg.com/profile_images/1087234607773294592/fRi7WWv7_normal.jpg"/>
    <x v="307"/>
    <s v="https://twitter.com/#!/sebbastv/status/1161062236640690176"/>
    <m/>
    <m/>
    <s v="1161062236640690176"/>
    <m/>
    <b v="0"/>
    <n v="0"/>
    <s v=""/>
    <b v="0"/>
    <s v="en"/>
    <m/>
    <s v=""/>
    <b v="0"/>
    <n v="1453"/>
    <s v="133085817823432705"/>
    <s v="Twitter Web App"/>
    <b v="0"/>
    <s v="133085817823432705"/>
    <s v="Tweet"/>
    <n v="0"/>
    <n v="0"/>
    <m/>
    <m/>
    <m/>
    <m/>
    <m/>
    <m/>
    <m/>
    <m/>
    <n v="1"/>
    <s v="2"/>
    <s v="2"/>
    <m/>
    <m/>
    <m/>
    <m/>
    <m/>
    <m/>
    <m/>
    <m/>
    <m/>
  </r>
  <r>
    <s v="queenavril97"/>
    <s v="avrillavigne"/>
    <m/>
    <m/>
    <m/>
    <m/>
    <m/>
    <m/>
    <m/>
    <m/>
    <s v="No"/>
    <n v="367"/>
    <m/>
    <m/>
    <x v="0"/>
    <d v="2019-08-12T23:52:36.000"/>
    <s v="RT @BrodyJenner: Having the best night with the love of my life @AvrilLavigne so happy right now!! .. #Movember CRUSH!! haha http://t.co/VP…"/>
    <m/>
    <m/>
    <x v="13"/>
    <m/>
    <s v="http://pbs.twimg.com/profile_images/1156299620198359045/ePWbq8dt_normal.jpg"/>
    <x v="308"/>
    <s v="https://twitter.com/#!/queenavril97/status/1161062963064844289"/>
    <m/>
    <m/>
    <s v="1161062963064844289"/>
    <m/>
    <b v="0"/>
    <n v="0"/>
    <s v=""/>
    <b v="0"/>
    <s v="en"/>
    <m/>
    <s v=""/>
    <b v="0"/>
    <n v="1453"/>
    <s v="133085817823432705"/>
    <s v="Twitter for Android"/>
    <b v="0"/>
    <s v="133085817823432705"/>
    <s v="Tweet"/>
    <n v="0"/>
    <n v="0"/>
    <m/>
    <m/>
    <m/>
    <m/>
    <m/>
    <m/>
    <m/>
    <m/>
    <n v="1"/>
    <s v="2"/>
    <s v="2"/>
    <m/>
    <m/>
    <m/>
    <m/>
    <m/>
    <m/>
    <m/>
    <m/>
    <m/>
  </r>
  <r>
    <s v="novmarines"/>
    <s v="avrillavigne"/>
    <m/>
    <m/>
    <m/>
    <m/>
    <m/>
    <m/>
    <m/>
    <m/>
    <s v="No"/>
    <n v="369"/>
    <m/>
    <m/>
    <x v="0"/>
    <d v="2019-08-13T01:12:57.000"/>
    <s v="RT @BrodyJenner: Having the best night with the love of my life @AvrilLavigne so happy right now!! .. #Movember CRUSH!! haha http://t.co/VP…"/>
    <m/>
    <m/>
    <x v="13"/>
    <m/>
    <s v="http://pbs.twimg.com/profile_images/1156142298050117632/GAVwNwQJ_normal.jpg"/>
    <x v="309"/>
    <s v="https://twitter.com/#!/novmarines/status/1161083185276411904"/>
    <m/>
    <m/>
    <s v="1161083185276411904"/>
    <m/>
    <b v="0"/>
    <n v="0"/>
    <s v=""/>
    <b v="0"/>
    <s v="en"/>
    <m/>
    <s v=""/>
    <b v="0"/>
    <n v="1453"/>
    <s v="133085817823432705"/>
    <s v="Twitter for iPhone"/>
    <b v="0"/>
    <s v="133085817823432705"/>
    <s v="Tweet"/>
    <n v="0"/>
    <n v="0"/>
    <m/>
    <m/>
    <m/>
    <m/>
    <m/>
    <m/>
    <m/>
    <m/>
    <n v="1"/>
    <s v="2"/>
    <s v="2"/>
    <m/>
    <m/>
    <m/>
    <m/>
    <m/>
    <m/>
    <m/>
    <m/>
    <m/>
  </r>
  <r>
    <s v="josephrockon"/>
    <s v="avrillavigne"/>
    <m/>
    <m/>
    <m/>
    <m/>
    <m/>
    <m/>
    <m/>
    <m/>
    <s v="No"/>
    <n v="371"/>
    <m/>
    <m/>
    <x v="0"/>
    <d v="2019-08-13T01:13:46.000"/>
    <s v="RT @BrodyJenner: Having the best night with the love of my life @AvrilLavigne so happy right now!! .. #Movember CRUSH!! haha http://t.co/VP…"/>
    <m/>
    <m/>
    <x v="13"/>
    <m/>
    <s v="http://pbs.twimg.com/profile_images/1111454531731292160/kVRgn86g_normal.jpg"/>
    <x v="310"/>
    <s v="https://twitter.com/#!/josephrockon/status/1161083389052518405"/>
    <m/>
    <m/>
    <s v="1161083389052518405"/>
    <m/>
    <b v="0"/>
    <n v="0"/>
    <s v=""/>
    <b v="0"/>
    <s v="en"/>
    <m/>
    <s v=""/>
    <b v="0"/>
    <n v="1453"/>
    <s v="133085817823432705"/>
    <s v="Twitter for iPhone"/>
    <b v="0"/>
    <s v="133085817823432705"/>
    <s v="Tweet"/>
    <n v="0"/>
    <n v="0"/>
    <m/>
    <m/>
    <m/>
    <m/>
    <m/>
    <m/>
    <m/>
    <m/>
    <n v="1"/>
    <s v="2"/>
    <s v="2"/>
    <m/>
    <m/>
    <m/>
    <m/>
    <m/>
    <m/>
    <m/>
    <m/>
    <m/>
  </r>
  <r>
    <s v="lavigneholt"/>
    <s v="avrillavigne"/>
    <m/>
    <m/>
    <m/>
    <m/>
    <m/>
    <m/>
    <m/>
    <m/>
    <s v="No"/>
    <n v="373"/>
    <m/>
    <m/>
    <x v="0"/>
    <d v="2019-08-13T01:27:30.000"/>
    <s v="RT @BrodyJenner: Having the best night with the love of my life @AvrilLavigne so happy right now!! .. #Movember CRUSH!! haha http://t.co/VP…"/>
    <m/>
    <m/>
    <x v="13"/>
    <m/>
    <s v="http://pbs.twimg.com/profile_images/1060223485409198081/ijfavWM-_normal.jpg"/>
    <x v="311"/>
    <s v="https://twitter.com/#!/lavigneholt/status/1161086845851242497"/>
    <m/>
    <m/>
    <s v="1161086845851242497"/>
    <m/>
    <b v="0"/>
    <n v="0"/>
    <s v=""/>
    <b v="0"/>
    <s v="en"/>
    <m/>
    <s v=""/>
    <b v="0"/>
    <n v="1453"/>
    <s v="133085817823432705"/>
    <s v="Twitter for iPhone"/>
    <b v="0"/>
    <s v="133085817823432705"/>
    <s v="Tweet"/>
    <n v="0"/>
    <n v="0"/>
    <m/>
    <m/>
    <m/>
    <m/>
    <m/>
    <m/>
    <m/>
    <m/>
    <n v="1"/>
    <s v="2"/>
    <s v="2"/>
    <m/>
    <m/>
    <m/>
    <m/>
    <m/>
    <m/>
    <m/>
    <m/>
    <m/>
  </r>
  <r>
    <s v="nel_iglesias"/>
    <s v="gentlemansride"/>
    <m/>
    <m/>
    <m/>
    <m/>
    <m/>
    <m/>
    <m/>
    <m/>
    <s v="No"/>
    <n v="375"/>
    <m/>
    <m/>
    <x v="0"/>
    <d v="2019-08-13T03:27:06.000"/>
    <s v="RT @gentlemansride: Inspired by Easy Rider, these machines feature large capacity engines and small capacity tanks. The taller the sissy ba…"/>
    <m/>
    <m/>
    <x v="2"/>
    <m/>
    <s v="http://pbs.twimg.com/profile_images/1059843386306428929/EDSaKRLS_normal.jpg"/>
    <x v="312"/>
    <s v="https://twitter.com/#!/nel_iglesias/status/1161116942977130496"/>
    <m/>
    <m/>
    <s v="1161116942977130496"/>
    <m/>
    <b v="0"/>
    <n v="0"/>
    <s v=""/>
    <b v="0"/>
    <s v="en"/>
    <m/>
    <s v=""/>
    <b v="0"/>
    <n v="5"/>
    <s v="1161090287881637888"/>
    <s v="Twitter for iPhone"/>
    <b v="0"/>
    <s v="1161090287881637888"/>
    <s v="Tweet"/>
    <n v="0"/>
    <n v="0"/>
    <m/>
    <m/>
    <m/>
    <m/>
    <m/>
    <m/>
    <m/>
    <m/>
    <n v="1"/>
    <s v="3"/>
    <s v="3"/>
    <n v="1"/>
    <n v="4.761904761904762"/>
    <n v="1"/>
    <n v="4.761904761904762"/>
    <n v="0"/>
    <n v="0"/>
    <n v="19"/>
    <n v="90.47619047619048"/>
    <n v="21"/>
  </r>
  <r>
    <s v="luisdanielc2"/>
    <s v="avrillavigne"/>
    <m/>
    <m/>
    <m/>
    <m/>
    <m/>
    <m/>
    <m/>
    <m/>
    <s v="No"/>
    <n v="376"/>
    <m/>
    <m/>
    <x v="0"/>
    <d v="2019-08-13T03:44:17.000"/>
    <s v="RT @BrodyJenner: Having the best night with the love of my life @AvrilLavigne so happy right now!! .. #Movember CRUSH!! haha http://t.co/VP…"/>
    <m/>
    <m/>
    <x v="13"/>
    <m/>
    <s v="http://pbs.twimg.com/profile_images/1105448882358665217/FjzxgIoy_normal.jpg"/>
    <x v="313"/>
    <s v="https://twitter.com/#!/luisdanielc2/status/1161121267501740034"/>
    <m/>
    <m/>
    <s v="1161121267501740034"/>
    <m/>
    <b v="0"/>
    <n v="0"/>
    <s v=""/>
    <b v="0"/>
    <s v="en"/>
    <m/>
    <s v=""/>
    <b v="0"/>
    <n v="1453"/>
    <s v="133085817823432705"/>
    <s v="Twitter for Android"/>
    <b v="0"/>
    <s v="133085817823432705"/>
    <s v="Tweet"/>
    <n v="0"/>
    <n v="0"/>
    <m/>
    <m/>
    <m/>
    <m/>
    <m/>
    <m/>
    <m/>
    <m/>
    <n v="1"/>
    <s v="2"/>
    <s v="2"/>
    <m/>
    <m/>
    <m/>
    <m/>
    <m/>
    <m/>
    <m/>
    <m/>
    <m/>
  </r>
  <r>
    <s v="enzoberni"/>
    <s v="gentlemansride"/>
    <m/>
    <m/>
    <m/>
    <m/>
    <m/>
    <m/>
    <m/>
    <m/>
    <s v="No"/>
    <n v="378"/>
    <m/>
    <m/>
    <x v="0"/>
    <d v="2019-08-13T05:19:45.000"/>
    <s v="RT @gentlemansride: Inspired by Easy Rider, these machines feature large capacity engines and small capacity tanks. The taller the sissy ba…"/>
    <m/>
    <m/>
    <x v="2"/>
    <m/>
    <s v="http://pbs.twimg.com/profile_images/2841350804/abbc5d72ce9e9c209424d2070d89cba5_normal.jpeg"/>
    <x v="314"/>
    <s v="https://twitter.com/#!/enzoberni/status/1161145294060511238"/>
    <m/>
    <m/>
    <s v="1161145294060511238"/>
    <m/>
    <b v="0"/>
    <n v="0"/>
    <s v=""/>
    <b v="0"/>
    <s v="en"/>
    <m/>
    <s v=""/>
    <b v="0"/>
    <n v="5"/>
    <s v="1161090287881637888"/>
    <s v="Twitter for iPhone"/>
    <b v="0"/>
    <s v="1161090287881637888"/>
    <s v="Tweet"/>
    <n v="0"/>
    <n v="0"/>
    <m/>
    <m/>
    <m/>
    <m/>
    <m/>
    <m/>
    <m/>
    <m/>
    <n v="1"/>
    <s v="3"/>
    <s v="3"/>
    <n v="1"/>
    <n v="4.761904761904762"/>
    <n v="1"/>
    <n v="4.761904761904762"/>
    <n v="0"/>
    <n v="0"/>
    <n v="19"/>
    <n v="90.47619047619048"/>
    <n v="21"/>
  </r>
  <r>
    <s v="gentlemansride"/>
    <s v="predragvuckovic"/>
    <m/>
    <m/>
    <m/>
    <m/>
    <m/>
    <m/>
    <m/>
    <m/>
    <s v="No"/>
    <n v="379"/>
    <m/>
    <m/>
    <x v="0"/>
    <d v="2019-07-29T06:50:34.000"/>
    <s v="The 2019 season starts on August 1st! 3 days to go! _x000a_Ride city: Belgrade, Serbia_x000a_Photo by: @predragvuckovic_x000a_Charity Partner: Movember Foundation_x000a_Event Sponsors: Triumph Motorcycles _x000a_Supported by: Hedon, REV'IT!, Bike EXIF_x000a__x000a_#gentlemansride #movember #pros… https://t.co/Fqa4BcTRKD https://t.co/F38tqDVDqB"/>
    <s v="https://ift.tt/2GMQTz9"/>
    <s v="ift.tt"/>
    <x v="69"/>
    <s v="https://pbs.twimg.com/media/EAn8bfpXsAEpNTZ.jpg"/>
    <s v="https://pbs.twimg.com/media/EAn8bfpXsAEpNTZ.jpg"/>
    <x v="315"/>
    <s v="https://twitter.com/#!/gentlemansride/status/1155732329773633539"/>
    <m/>
    <m/>
    <s v="1155732329773633539"/>
    <m/>
    <b v="0"/>
    <n v="24"/>
    <s v=""/>
    <b v="0"/>
    <s v="en"/>
    <m/>
    <s v=""/>
    <b v="0"/>
    <n v="8"/>
    <s v=""/>
    <s v="IFTTT"/>
    <b v="0"/>
    <s v="1155732329773633539"/>
    <s v="Retweet"/>
    <n v="0"/>
    <n v="0"/>
    <m/>
    <m/>
    <m/>
    <m/>
    <m/>
    <m/>
    <m/>
    <m/>
    <n v="1"/>
    <s v="3"/>
    <s v="3"/>
    <n v="3"/>
    <n v="8.571428571428571"/>
    <n v="0"/>
    <n v="0"/>
    <n v="0"/>
    <n v="0"/>
    <n v="32"/>
    <n v="91.42857142857143"/>
    <n v="35"/>
  </r>
  <r>
    <s v="gentlemansride"/>
    <s v="pipeburn"/>
    <m/>
    <m/>
    <m/>
    <m/>
    <m/>
    <m/>
    <m/>
    <m/>
    <s v="No"/>
    <n v="380"/>
    <m/>
    <m/>
    <x v="0"/>
    <d v="2019-08-05T10:59:11.000"/>
    <s v="Let the show begin! _x000a_Ride - Los Angeles, California _x000a_Photo by @livemotofoto _x000a_Sponsored by @officialtriumph _x000a_Supported by @elflubricants @revit_urban @hedonworkshop @skramcc _x000a_Media Partners @bikeexif @pipeburn _x000a_#gentlemansride #movember #dgr2019 #chopper â€¦ https://t.co/f8f9GAC2W2 https://t.co/qDrTyEdEoM"/>
    <s v="https://www.instagram.com/p/B0x03ecg4Li/"/>
    <s v="instagram.com"/>
    <x v="70"/>
    <s v="https://pbs.twimg.com/media/EBM4dpGXsAEPWF7.jpg"/>
    <s v="https://pbs.twimg.com/media/EBM4dpGXsAEPWF7.jpg"/>
    <x v="316"/>
    <s v="https://twitter.com/#!/gentlemansride/status/1158331612129636353"/>
    <m/>
    <m/>
    <s v="1158331612129636353"/>
    <m/>
    <b v="0"/>
    <n v="9"/>
    <s v=""/>
    <b v="0"/>
    <s v="en"/>
    <m/>
    <s v=""/>
    <b v="0"/>
    <n v="1"/>
    <s v=""/>
    <s v="IFTTT"/>
    <b v="0"/>
    <s v="1158331612129636353"/>
    <s v="Tweet"/>
    <n v="0"/>
    <n v="0"/>
    <m/>
    <m/>
    <m/>
    <m/>
    <m/>
    <m/>
    <m/>
    <m/>
    <n v="1"/>
    <s v="3"/>
    <s v="3"/>
    <m/>
    <m/>
    <m/>
    <m/>
    <m/>
    <m/>
    <m/>
    <m/>
    <m/>
  </r>
  <r>
    <s v="gentlemansride"/>
    <s v="hedonworkshop"/>
    <m/>
    <m/>
    <m/>
    <m/>
    <m/>
    <m/>
    <m/>
    <m/>
    <s v="No"/>
    <n v="385"/>
    <m/>
    <m/>
    <x v="0"/>
    <d v="2019-08-13T05:41:37.000"/>
    <s v="Team @hedonworkshop have been supporting DGR since 2016! Now is your turn to join the team, fundraise and win some great prizes! Click here: https://t.co/cgpiauvBg1_x000a__x000a_#gentlemansride #movember #hedon #hedonist #helmet https://t.co/Ns6XmSKTsx https://t.co/RRMSWcxikc"/>
    <s v="https://www.gentlemansride.com/team/hedonhelmets https://www.instagram.com/p/B1FzG9ngUKg/"/>
    <s v="gentlemansride.com instagram.com"/>
    <x v="71"/>
    <s v="https://pbs.twimg.com/media/EB08fzGXUAEK61S.jpg"/>
    <s v="https://pbs.twimg.com/media/EB08fzGXUAEK61S.jpg"/>
    <x v="317"/>
    <s v="https://twitter.com/#!/gentlemansride/status/1161150796848881664"/>
    <m/>
    <m/>
    <s v="1161150796848881664"/>
    <m/>
    <b v="0"/>
    <n v="1"/>
    <s v=""/>
    <b v="0"/>
    <s v="en"/>
    <m/>
    <s v=""/>
    <b v="0"/>
    <n v="0"/>
    <s v=""/>
    <s v="IFTTT"/>
    <b v="0"/>
    <s v="1161150796848881664"/>
    <s v="Tweet"/>
    <n v="0"/>
    <n v="0"/>
    <m/>
    <m/>
    <m/>
    <m/>
    <m/>
    <m/>
    <m/>
    <m/>
    <n v="2"/>
    <s v="3"/>
    <s v="3"/>
    <n v="3"/>
    <n v="10.344827586206897"/>
    <n v="0"/>
    <n v="0"/>
    <n v="0"/>
    <n v="0"/>
    <n v="26"/>
    <n v="89.65517241379311"/>
    <n v="29"/>
  </r>
  <r>
    <s v="ducativipclub"/>
    <s v="motogp"/>
    <m/>
    <m/>
    <m/>
    <m/>
    <m/>
    <m/>
    <m/>
    <m/>
    <s v="No"/>
    <n v="386"/>
    <m/>
    <m/>
    <x v="0"/>
    <d v="2019-08-13T06:23:56.000"/>
    <s v="RT @gentlemansride: Thank you @petrux9, @revit_urban and @motogp for the support! Tally Ho_x000a__x000a_#gentlemansride #motogp #movember #dgr2019 #rid…"/>
    <m/>
    <m/>
    <x v="2"/>
    <m/>
    <s v="http://pbs.twimg.com/profile_images/922868436828610561/hfZSlKo8_normal.jpg"/>
    <x v="318"/>
    <s v="https://twitter.com/#!/ducativipclub/status/1161161445918351360"/>
    <m/>
    <m/>
    <s v="1161161445918351360"/>
    <m/>
    <b v="0"/>
    <n v="0"/>
    <s v=""/>
    <b v="0"/>
    <s v="en"/>
    <m/>
    <s v=""/>
    <b v="0"/>
    <n v="2"/>
    <s v="1161150802632880128"/>
    <s v="Twitter Web App"/>
    <b v="0"/>
    <s v="1161150802632880128"/>
    <s v="Tweet"/>
    <n v="0"/>
    <n v="0"/>
    <m/>
    <m/>
    <m/>
    <m/>
    <m/>
    <m/>
    <m/>
    <m/>
    <n v="1"/>
    <s v="3"/>
    <s v="3"/>
    <m/>
    <m/>
    <m/>
    <m/>
    <m/>
    <m/>
    <m/>
    <m/>
    <m/>
  </r>
  <r>
    <s v="gentlemansride"/>
    <s v="motogp"/>
    <m/>
    <m/>
    <m/>
    <m/>
    <m/>
    <m/>
    <m/>
    <m/>
    <s v="No"/>
    <n v="389"/>
    <m/>
    <m/>
    <x v="0"/>
    <d v="2019-08-13T05:41:39.000"/>
    <s v="Thank you @petrux9, @revit_urban and @motogp for the support! Tally Ho_x000a__x000a_#gentlemansride #motogp #movember #dgr2019 #ridedapper #revit #reviturban #petrucci https://t.co/IQX7ilSUkY https://t.co/vpMGNciOWX"/>
    <s v="https://www.instagram.com/p/B1F57KeAfMK/"/>
    <s v="instagram.com"/>
    <x v="72"/>
    <s v="https://pbs.twimg.com/media/EB08gIoXYAAfyem.jpg"/>
    <s v="https://pbs.twimg.com/media/EB08gIoXYAAfyem.jpg"/>
    <x v="319"/>
    <s v="https://twitter.com/#!/gentlemansride/status/1161150802632880128"/>
    <m/>
    <m/>
    <s v="1161150802632880128"/>
    <m/>
    <b v="0"/>
    <n v="3"/>
    <s v=""/>
    <b v="0"/>
    <s v="en"/>
    <m/>
    <s v=""/>
    <b v="0"/>
    <n v="2"/>
    <s v=""/>
    <s v="IFTTT"/>
    <b v="0"/>
    <s v="1161150802632880128"/>
    <s v="Tweet"/>
    <n v="0"/>
    <n v="0"/>
    <m/>
    <m/>
    <m/>
    <m/>
    <m/>
    <m/>
    <m/>
    <m/>
    <n v="1"/>
    <s v="3"/>
    <s v="3"/>
    <m/>
    <m/>
    <m/>
    <m/>
    <m/>
    <m/>
    <m/>
    <m/>
    <m/>
  </r>
  <r>
    <s v="rvtbuzz"/>
    <s v="motogp"/>
    <m/>
    <m/>
    <m/>
    <m/>
    <m/>
    <m/>
    <m/>
    <m/>
    <s v="No"/>
    <n v="390"/>
    <m/>
    <m/>
    <x v="0"/>
    <d v="2019-08-13T06:41:04.000"/>
    <s v="RT @gentlemansride: Thank you @petrux9, @revit_urban and @motogp for the support! Tally Ho_x000a__x000a_#gentlemansride #motogp #movember #dgr2019 #rid…"/>
    <m/>
    <m/>
    <x v="2"/>
    <m/>
    <s v="http://pbs.twimg.com/profile_images/795745815386095617/RwyN71hG_normal.jpg"/>
    <x v="320"/>
    <s v="https://twitter.com/#!/rvtbuzz/status/1161165758602326016"/>
    <m/>
    <m/>
    <s v="1161165758602326016"/>
    <m/>
    <b v="0"/>
    <n v="0"/>
    <s v=""/>
    <b v="0"/>
    <s v="en"/>
    <m/>
    <s v=""/>
    <b v="0"/>
    <n v="2"/>
    <s v="1161150802632880128"/>
    <s v="RVTbuzzB"/>
    <b v="0"/>
    <s v="1161150802632880128"/>
    <s v="Tweet"/>
    <n v="0"/>
    <n v="0"/>
    <m/>
    <m/>
    <m/>
    <m/>
    <m/>
    <m/>
    <m/>
    <m/>
    <n v="1"/>
    <s v="3"/>
    <s v="3"/>
    <m/>
    <m/>
    <m/>
    <m/>
    <m/>
    <m/>
    <m/>
    <m/>
    <m/>
  </r>
  <r>
    <s v="gentlemansride"/>
    <s v="gentlemansride"/>
    <m/>
    <m/>
    <m/>
    <m/>
    <m/>
    <m/>
    <m/>
    <m/>
    <s v="No"/>
    <n v="393"/>
    <m/>
    <m/>
    <x v="2"/>
    <d v="2019-08-07T00:59:40.000"/>
    <s v="We are always proud to have our friends at @revit_urban supporting the spectacle which is The Distinguished Gentlemanâ€™s Ride! If you are a REVâ€™IT! Rider then make sure to join the team! Heading to featured teams on our website! _x000a_#gentlemansride #movemberâ€¦ https://t.co/jpvOGdCZSO https://t.co/jlCbhGHf9k"/>
    <s v="https://www.instagram.com/p/B0107LWANNE/"/>
    <s v="instagram.com"/>
    <x v="73"/>
    <s v="https://pbs.twimg.com/media/EBVCbFMWkAAcHM4.jpg"/>
    <s v="https://pbs.twimg.com/media/EBVCbFMWkAAcHM4.jpg"/>
    <x v="321"/>
    <s v="https://twitter.com/#!/gentlemansride/status/1158905513192697857"/>
    <m/>
    <m/>
    <s v="1158905513192697857"/>
    <m/>
    <b v="0"/>
    <n v="9"/>
    <s v=""/>
    <b v="0"/>
    <s v="en"/>
    <m/>
    <s v=""/>
    <b v="0"/>
    <n v="2"/>
    <s v=""/>
    <s v="IFTTT"/>
    <b v="0"/>
    <s v="1158905513192697857"/>
    <s v="Tweet"/>
    <n v="0"/>
    <n v="0"/>
    <m/>
    <m/>
    <m/>
    <m/>
    <m/>
    <m/>
    <m/>
    <m/>
    <n v="3"/>
    <s v="3"/>
    <s v="3"/>
    <n v="3"/>
    <n v="6.976744186046512"/>
    <n v="0"/>
    <n v="0"/>
    <n v="0"/>
    <n v="0"/>
    <n v="40"/>
    <n v="93.02325581395348"/>
    <n v="43"/>
  </r>
  <r>
    <s v="gentlemansride"/>
    <s v="gentlemansride"/>
    <m/>
    <m/>
    <m/>
    <m/>
    <m/>
    <m/>
    <m/>
    <m/>
    <s v="No"/>
    <n v="394"/>
    <m/>
    <m/>
    <x v="2"/>
    <d v="2019-08-07T12:59:25.000"/>
    <s v="Off road classics built to keep the weight down and slide sideways. There is no sliding at DGR. _x000a_#tracker #gentlemansride #dgr2019 #movember #classic https://t.co/f9brJkF7pK https://t.co/DFeNElOtzI"/>
    <s v="https://www.instagram.com/p/B03J9kkgRt3/"/>
    <s v="instagram.com"/>
    <x v="74"/>
    <s v="https://pbs.twimg.com/media/EBXnKXbWsAEfyjO.jpg"/>
    <s v="https://pbs.twimg.com/media/EBXnKXbWsAEfyjO.jpg"/>
    <x v="322"/>
    <s v="https://twitter.com/#!/gentlemansride/status/1159086645330751490"/>
    <m/>
    <m/>
    <s v="1159086645330751490"/>
    <m/>
    <b v="0"/>
    <n v="9"/>
    <s v=""/>
    <b v="0"/>
    <s v="en"/>
    <m/>
    <s v=""/>
    <b v="0"/>
    <n v="0"/>
    <s v=""/>
    <s v="IFTTT"/>
    <b v="0"/>
    <s v="1159086645330751490"/>
    <s v="Tweet"/>
    <n v="0"/>
    <n v="0"/>
    <m/>
    <m/>
    <m/>
    <m/>
    <m/>
    <m/>
    <m/>
    <m/>
    <n v="3"/>
    <s v="3"/>
    <s v="3"/>
    <n v="1"/>
    <n v="4.3478260869565215"/>
    <n v="0"/>
    <n v="0"/>
    <n v="0"/>
    <n v="0"/>
    <n v="22"/>
    <n v="95.65217391304348"/>
    <n v="23"/>
  </r>
  <r>
    <s v="gentlemansride"/>
    <s v="gentlemansride"/>
    <m/>
    <m/>
    <m/>
    <m/>
    <m/>
    <m/>
    <m/>
    <m/>
    <s v="No"/>
    <n v="395"/>
    <m/>
    <m/>
    <x v="2"/>
    <d v="2019-08-13T01:41:11.000"/>
    <s v="Inspired by Easy Rider, these machines feature large capacity engines and small capacity tanks. The taller the sissy bar the better. A heap of fun to ride and rigid on the rear! #chopper #easyrider #gentlemansride #movember #dgr2019 https://t.co/r8AgfBcOM1 https://t.co/9Y0OAbNCsu"/>
    <s v="https://www.instagram.com/p/B1FXe2lAkLy/"/>
    <s v="instagram.com"/>
    <x v="75"/>
    <s v="https://pbs.twimg.com/media/EB0FdrsX4AAb1Ox.jpg"/>
    <s v="https://pbs.twimg.com/media/EB0FdrsX4AAb1Ox.jpg"/>
    <x v="323"/>
    <s v="https://twitter.com/#!/gentlemansride/status/1161090287881637888"/>
    <m/>
    <m/>
    <s v="1161090287881637888"/>
    <m/>
    <b v="0"/>
    <n v="6"/>
    <s v=""/>
    <b v="0"/>
    <s v="en"/>
    <m/>
    <s v=""/>
    <b v="0"/>
    <n v="5"/>
    <s v=""/>
    <s v="IFTTT"/>
    <b v="0"/>
    <s v="1161090287881637888"/>
    <s v="Tweet"/>
    <n v="0"/>
    <n v="0"/>
    <m/>
    <m/>
    <m/>
    <m/>
    <m/>
    <m/>
    <m/>
    <m/>
    <n v="3"/>
    <s v="3"/>
    <s v="3"/>
    <n v="3"/>
    <n v="8.108108108108109"/>
    <n v="2"/>
    <n v="5.405405405405405"/>
    <n v="0"/>
    <n v="0"/>
    <n v="32"/>
    <n v="86.48648648648648"/>
    <n v="37"/>
  </r>
  <r>
    <s v="klowlbs"/>
    <s v="avrillavigne"/>
    <m/>
    <m/>
    <m/>
    <m/>
    <m/>
    <m/>
    <m/>
    <m/>
    <s v="No"/>
    <n v="397"/>
    <m/>
    <m/>
    <x v="0"/>
    <d v="2019-08-13T07:49:09.000"/>
    <s v="RT @BrodyJenner: Having the best night with the love of my life @AvrilLavigne so happy right now!! .. #Movember CRUSH!! haha http://t.co/VP…"/>
    <m/>
    <m/>
    <x v="13"/>
    <m/>
    <s v="http://pbs.twimg.com/profile_images/1150889221684678662/otNcZMHL_normal.jpg"/>
    <x v="324"/>
    <s v="https://twitter.com/#!/klowlbs/status/1161182889909923840"/>
    <m/>
    <m/>
    <s v="1161182889909923840"/>
    <m/>
    <b v="0"/>
    <n v="0"/>
    <s v=""/>
    <b v="0"/>
    <s v="en"/>
    <m/>
    <s v=""/>
    <b v="0"/>
    <n v="1460"/>
    <s v="133085817823432705"/>
    <s v="Twitter for iPhone"/>
    <b v="0"/>
    <s v="133085817823432705"/>
    <s v="Tweet"/>
    <n v="0"/>
    <n v="0"/>
    <m/>
    <m/>
    <m/>
    <m/>
    <m/>
    <m/>
    <m/>
    <m/>
    <n v="1"/>
    <s v="2"/>
    <s v="2"/>
    <m/>
    <m/>
    <m/>
    <m/>
    <m/>
    <m/>
    <m/>
    <m/>
    <m/>
  </r>
  <r>
    <s v="jodyvandenburg"/>
    <s v="movemberuk"/>
    <m/>
    <m/>
    <m/>
    <m/>
    <m/>
    <m/>
    <m/>
    <m/>
    <s v="No"/>
    <n v="399"/>
    <m/>
    <m/>
    <x v="0"/>
    <d v="2019-08-07T16:10:19.000"/>
    <s v="My brother died last week. Please donate to help me raise much-needed funds for #menshealth this #Movember @MovemberUK â€“ for all the dads, brothers, sons and mates in our lives. Stop men dying too young. https://t.co/hKxjXXSvEH"/>
    <s v="https://uk.movember.com/mospace/13978980?utm_medium=share&amp;utm_source=twitter&amp;utm_campaign=fundraise"/>
    <s v="movember.com"/>
    <x v="21"/>
    <m/>
    <s v="http://pbs.twimg.com/profile_images/543806663749152770/-eYNFYLc_normal.jpeg"/>
    <x v="325"/>
    <s v="https://twitter.com/#!/jodyvandenburg/status/1159134686171545601"/>
    <m/>
    <m/>
    <s v="1159134686171545601"/>
    <m/>
    <b v="0"/>
    <n v="2"/>
    <s v=""/>
    <b v="0"/>
    <s v="en"/>
    <m/>
    <s v=""/>
    <b v="0"/>
    <n v="0"/>
    <s v=""/>
    <s v="Twitter Web Client"/>
    <b v="0"/>
    <s v="1159134686171545601"/>
    <s v="Tweet"/>
    <n v="0"/>
    <n v="0"/>
    <m/>
    <m/>
    <m/>
    <m/>
    <m/>
    <m/>
    <m/>
    <m/>
    <n v="3"/>
    <s v="6"/>
    <s v="6"/>
    <n v="0"/>
    <n v="0"/>
    <n v="2"/>
    <n v="5.555555555555555"/>
    <n v="0"/>
    <n v="0"/>
    <n v="34"/>
    <n v="94.44444444444444"/>
    <n v="36"/>
  </r>
  <r>
    <s v="jodyvandenburg"/>
    <s v="movemberuk"/>
    <m/>
    <m/>
    <m/>
    <m/>
    <m/>
    <m/>
    <m/>
    <m/>
    <s v="No"/>
    <n v="400"/>
    <m/>
    <m/>
    <x v="0"/>
    <d v="2019-08-08T07:41:17.000"/>
    <s v="My brother Sacha died last week aged 34, he would have been 35 on 11th August. Please donate to help me raise much-needed funds for #menshealth this #Movember @MovemberUK – for all the dads, brothers, sons and mates in our lives. Stop men dying too young._x000a_https://t.co/T2tJHmno8j"/>
    <s v="https://uk.movember.com/mospace/13978980"/>
    <s v="movember.com"/>
    <x v="21"/>
    <m/>
    <s v="http://pbs.twimg.com/profile_images/543806663749152770/-eYNFYLc_normal.jpeg"/>
    <x v="326"/>
    <s v="https://twitter.com/#!/jodyvandenburg/status/1159368969469550592"/>
    <m/>
    <m/>
    <s v="1159368969469550592"/>
    <m/>
    <b v="0"/>
    <n v="0"/>
    <s v=""/>
    <b v="0"/>
    <s v="en"/>
    <m/>
    <s v=""/>
    <b v="0"/>
    <n v="1"/>
    <s v=""/>
    <s v="Twitter for iPhone"/>
    <b v="0"/>
    <s v="1159368969469550592"/>
    <s v="Tweet"/>
    <n v="0"/>
    <n v="0"/>
    <m/>
    <m/>
    <m/>
    <m/>
    <m/>
    <m/>
    <m/>
    <m/>
    <n v="3"/>
    <s v="6"/>
    <s v="6"/>
    <n v="0"/>
    <n v="0"/>
    <n v="2"/>
    <n v="4.3478260869565215"/>
    <n v="0"/>
    <n v="0"/>
    <n v="44"/>
    <n v="95.65217391304348"/>
    <n v="46"/>
  </r>
  <r>
    <s v="jodyvandenburg"/>
    <s v="movemberuk"/>
    <m/>
    <m/>
    <m/>
    <m/>
    <m/>
    <m/>
    <m/>
    <m/>
    <s v="No"/>
    <n v="401"/>
    <m/>
    <m/>
    <x v="0"/>
    <d v="2019-08-13T11:46:35.000"/>
    <s v="My brother Sacha died last week aged 34, he would have been 35 on 11th August. Please donate to help me raise much-needed funds for #menshealth this #Movember @MovemberUK – for all the dads, brothers, sons and mates in our lives. Stop men dying too young. https://t.co/1bcYGQNX1F"/>
    <s v="https://uk.movember.com/mospace/13978980?utm_medium=app&amp;utm_source=ios&amp;utm_campaign=share-mospace"/>
    <s v="movember.com"/>
    <x v="21"/>
    <m/>
    <s v="http://pbs.twimg.com/profile_images/543806663749152770/-eYNFYLc_normal.jpeg"/>
    <x v="327"/>
    <s v="https://twitter.com/#!/jodyvandenburg/status/1161242643944366080"/>
    <m/>
    <m/>
    <s v="1161242643944366080"/>
    <m/>
    <b v="0"/>
    <n v="0"/>
    <s v=""/>
    <b v="0"/>
    <s v="en"/>
    <m/>
    <s v=""/>
    <b v="0"/>
    <n v="0"/>
    <s v=""/>
    <s v="Twitter for iPhone"/>
    <b v="0"/>
    <s v="1161242643944366080"/>
    <s v="Tweet"/>
    <n v="0"/>
    <n v="0"/>
    <m/>
    <m/>
    <m/>
    <m/>
    <m/>
    <m/>
    <m/>
    <m/>
    <n v="3"/>
    <s v="6"/>
    <s v="6"/>
    <n v="0"/>
    <n v="0"/>
    <n v="2"/>
    <n v="4.3478260869565215"/>
    <n v="0"/>
    <n v="0"/>
    <n v="44"/>
    <n v="95.65217391304348"/>
    <n v="46"/>
  </r>
  <r>
    <s v="akoimari"/>
    <s v="avrillavigne"/>
    <m/>
    <m/>
    <m/>
    <m/>
    <m/>
    <m/>
    <m/>
    <m/>
    <s v="No"/>
    <n v="402"/>
    <m/>
    <m/>
    <x v="0"/>
    <d v="2019-08-13T12:20:25.000"/>
    <s v="RT @BrodyJenner: Having the best night with the love of my life @AvrilLavigne so happy right now!! .. #Movember CRUSH!! haha http://t.co/VP…"/>
    <m/>
    <m/>
    <x v="13"/>
    <m/>
    <s v="http://pbs.twimg.com/profile_images/1096469198279188485/cCjMYSJc_normal.jpg"/>
    <x v="328"/>
    <s v="https://twitter.com/#!/akoimari/status/1161251155864883200"/>
    <m/>
    <m/>
    <s v="1161251155864883200"/>
    <m/>
    <b v="0"/>
    <n v="0"/>
    <s v=""/>
    <b v="0"/>
    <s v="en"/>
    <m/>
    <s v=""/>
    <b v="0"/>
    <n v="1460"/>
    <s v="133085817823432705"/>
    <s v="Twitter for Android"/>
    <b v="0"/>
    <s v="133085817823432705"/>
    <s v="Tweet"/>
    <n v="0"/>
    <n v="0"/>
    <m/>
    <m/>
    <m/>
    <m/>
    <m/>
    <m/>
    <m/>
    <m/>
    <n v="1"/>
    <s v="2"/>
    <s v="2"/>
    <m/>
    <m/>
    <m/>
    <m/>
    <m/>
    <m/>
    <m/>
    <m/>
    <m/>
  </r>
  <r>
    <s v="riot84s"/>
    <s v="avrillavigne"/>
    <m/>
    <m/>
    <m/>
    <m/>
    <m/>
    <m/>
    <m/>
    <m/>
    <s v="No"/>
    <n v="404"/>
    <m/>
    <m/>
    <x v="0"/>
    <d v="2019-08-13T13:08:19.000"/>
    <s v="RT @BrodyJenner: Having the best night with the love of my life @AvrilLavigne so happy right now!! .. #Movember CRUSH!! haha http://t.co/VP…"/>
    <m/>
    <m/>
    <x v="13"/>
    <m/>
    <s v="http://pbs.twimg.com/profile_images/1159920755435593728/OuGmlIip_normal.jpg"/>
    <x v="329"/>
    <s v="https://twitter.com/#!/riot84s/status/1161263212467249153"/>
    <m/>
    <m/>
    <s v="1161263212467249153"/>
    <m/>
    <b v="0"/>
    <n v="0"/>
    <s v=""/>
    <b v="0"/>
    <s v="en"/>
    <m/>
    <s v=""/>
    <b v="0"/>
    <n v="1460"/>
    <s v="133085817823432705"/>
    <s v="Twitter for Android"/>
    <b v="0"/>
    <s v="133085817823432705"/>
    <s v="Tweet"/>
    <n v="0"/>
    <n v="0"/>
    <m/>
    <m/>
    <m/>
    <m/>
    <m/>
    <m/>
    <m/>
    <m/>
    <n v="1"/>
    <s v="2"/>
    <s v="2"/>
    <m/>
    <m/>
    <m/>
    <m/>
    <m/>
    <m/>
    <m/>
    <m/>
    <m/>
  </r>
  <r>
    <s v="paulrreed"/>
    <s v="paulrreed"/>
    <m/>
    <m/>
    <m/>
    <m/>
    <m/>
    <m/>
    <m/>
    <m/>
    <s v="No"/>
    <n v="406"/>
    <m/>
    <m/>
    <x v="2"/>
    <d v="2019-08-13T13:33:20.000"/>
    <s v="Know thy nuts #movember https://t.co/bU8lpQXbHB"/>
    <m/>
    <m/>
    <x v="13"/>
    <s v="https://pbs.twimg.com/media/EB2odaKX4AAk_sK.jpg"/>
    <s v="https://pbs.twimg.com/media/EB2odaKX4AAk_sK.jpg"/>
    <x v="330"/>
    <s v="https://twitter.com/#!/paulrreed/status/1161269507291328512"/>
    <m/>
    <m/>
    <s v="1161269507291328512"/>
    <m/>
    <b v="0"/>
    <n v="0"/>
    <s v=""/>
    <b v="0"/>
    <s v="en"/>
    <m/>
    <s v=""/>
    <b v="0"/>
    <n v="0"/>
    <s v=""/>
    <s v="Twitter for iPhone"/>
    <b v="0"/>
    <s v="1161269507291328512"/>
    <s v="Tweet"/>
    <n v="0"/>
    <n v="0"/>
    <m/>
    <m/>
    <m/>
    <m/>
    <m/>
    <m/>
    <m/>
    <m/>
    <n v="1"/>
    <s v="1"/>
    <s v="1"/>
    <n v="0"/>
    <n v="0"/>
    <n v="0"/>
    <n v="0"/>
    <n v="0"/>
    <n v="0"/>
    <n v="4"/>
    <n v="100"/>
    <n v="4"/>
  </r>
  <r>
    <s v="jaddlavigne13"/>
    <s v="avrillavigne"/>
    <m/>
    <m/>
    <m/>
    <m/>
    <m/>
    <m/>
    <m/>
    <m/>
    <s v="No"/>
    <n v="407"/>
    <m/>
    <m/>
    <x v="0"/>
    <d v="2019-08-13T13:44:45.000"/>
    <s v="RT @BrodyJenner: Having the best night with the love of my life @AvrilLavigne so happy right now!! .. #Movember CRUSH!! haha http://t.co/VP…"/>
    <m/>
    <m/>
    <x v="13"/>
    <m/>
    <s v="http://pbs.twimg.com/profile_images/1073736439421034496/bHrO47iZ_normal.jpg"/>
    <x v="331"/>
    <s v="https://twitter.com/#!/jaddlavigne13/status/1161272379512745984"/>
    <m/>
    <m/>
    <s v="1161272379512745984"/>
    <m/>
    <b v="0"/>
    <n v="0"/>
    <s v=""/>
    <b v="0"/>
    <s v="en"/>
    <m/>
    <s v=""/>
    <b v="0"/>
    <n v="1460"/>
    <s v="133085817823432705"/>
    <s v="Twitter for Android"/>
    <b v="0"/>
    <s v="133085817823432705"/>
    <s v="Tweet"/>
    <n v="0"/>
    <n v="0"/>
    <m/>
    <m/>
    <m/>
    <m/>
    <m/>
    <m/>
    <m/>
    <m/>
    <n v="1"/>
    <s v="2"/>
    <s v="2"/>
    <m/>
    <m/>
    <m/>
    <m/>
    <m/>
    <m/>
    <m/>
    <m/>
    <m/>
  </r>
  <r>
    <s v="brodyjenner"/>
    <s v="avrillavigne"/>
    <m/>
    <m/>
    <m/>
    <m/>
    <m/>
    <m/>
    <m/>
    <m/>
    <s v="No"/>
    <n v="409"/>
    <m/>
    <m/>
    <x v="0"/>
    <d v="2011-11-06T07:38:26.000"/>
    <s v="Having the best night with the love of my life @AvrilLavigne so happy right now!! .. #Movember CRUSH!! haha http://t.co/VPRHkhhN"/>
    <m/>
    <m/>
    <x v="13"/>
    <s v="https://pbs.twimg.com/media/AdjQ2KBCEAAxHNK.jpg"/>
    <s v="https://pbs.twimg.com/media/AdjQ2KBCEAAxHNK.jpg"/>
    <x v="332"/>
    <s v="https://twitter.com/#!/brodyjenner/status/133085817823432705"/>
    <m/>
    <m/>
    <s v="133085817823432705"/>
    <m/>
    <b v="0"/>
    <n v="640"/>
    <s v=""/>
    <b v="0"/>
    <s v="en"/>
    <m/>
    <s v=""/>
    <b v="0"/>
    <n v="1460"/>
    <s v=""/>
    <s v="Twitter for iPhone"/>
    <b v="0"/>
    <s v="133085817823432705"/>
    <s v="Retweet"/>
    <n v="0"/>
    <n v="0"/>
    <m/>
    <m/>
    <m/>
    <m/>
    <m/>
    <m/>
    <m/>
    <m/>
    <n v="1"/>
    <s v="2"/>
    <s v="2"/>
    <n v="4"/>
    <n v="22.22222222222222"/>
    <n v="1"/>
    <n v="5.555555555555555"/>
    <n v="0"/>
    <n v="0"/>
    <n v="13"/>
    <n v="72.22222222222223"/>
    <n v="18"/>
  </r>
  <r>
    <s v="abbeydawnskull"/>
    <s v="avrillavigne"/>
    <m/>
    <m/>
    <m/>
    <m/>
    <m/>
    <m/>
    <m/>
    <m/>
    <s v="No"/>
    <n v="410"/>
    <m/>
    <m/>
    <x v="0"/>
    <d v="2019-08-13T15:13:39.000"/>
    <s v="RT @BrodyJenner: Having the best night with the love of my life @AvrilLavigne so happy right now!! .. #Movember CRUSH!! haha http://t.co/VP…"/>
    <m/>
    <m/>
    <x v="13"/>
    <m/>
    <s v="http://pbs.twimg.com/profile_images/1038427612769447937/K9DA-do8_normal.jpg"/>
    <x v="333"/>
    <s v="https://twitter.com/#!/abbeydawnskull/status/1161294752832086016"/>
    <m/>
    <m/>
    <s v="1161294752832086016"/>
    <m/>
    <b v="0"/>
    <n v="0"/>
    <s v=""/>
    <b v="0"/>
    <s v="en"/>
    <m/>
    <s v=""/>
    <b v="0"/>
    <n v="1460"/>
    <s v="133085817823432705"/>
    <s v="Twitter for Android"/>
    <b v="0"/>
    <s v="133085817823432705"/>
    <s v="Tweet"/>
    <n v="0"/>
    <n v="0"/>
    <m/>
    <m/>
    <m/>
    <m/>
    <m/>
    <m/>
    <m/>
    <m/>
    <n v="1"/>
    <s v="2"/>
    <s v="2"/>
    <m/>
    <m/>
    <m/>
    <m/>
    <m/>
    <m/>
    <m/>
    <m/>
    <m/>
  </r>
  <r>
    <s v="rndmzdtv"/>
    <s v="rndmzdtv"/>
    <m/>
    <m/>
    <m/>
    <m/>
    <m/>
    <m/>
    <m/>
    <m/>
    <s v="No"/>
    <n v="412"/>
    <m/>
    <m/>
    <x v="2"/>
    <d v="2019-08-11T15:52:34.000"/>
    <s v="Streaming in 10 minutes (5pm uk time) come hang out! https://t.co/KM5KLj8q76_x000a__x000a_#streaming #netherlands #twitch #savingmusiclive #movember https://t.co/ul2fKPijAC"/>
    <s v="https://www.twitch.tv/rndmzd https://www.instagram.com/p/B1B4b5mHBPt/?igshid=16sdi9zxpdu70"/>
    <s v="twitch.tv instagram.com"/>
    <x v="76"/>
    <m/>
    <s v="http://pbs.twimg.com/profile_images/1098050374559297537/BhPVWT4f_normal.png"/>
    <x v="334"/>
    <s v="https://twitter.com/#!/rndmzdtv/status/1160579769098014721"/>
    <m/>
    <m/>
    <s v="1160579769098014721"/>
    <m/>
    <b v="0"/>
    <n v="2"/>
    <s v=""/>
    <b v="0"/>
    <s v="en"/>
    <m/>
    <s v=""/>
    <b v="0"/>
    <n v="1"/>
    <s v=""/>
    <s v="Instagram"/>
    <b v="0"/>
    <s v="1160579769098014721"/>
    <s v="Tweet"/>
    <n v="0"/>
    <n v="0"/>
    <m/>
    <m/>
    <m/>
    <m/>
    <m/>
    <m/>
    <m/>
    <m/>
    <n v="2"/>
    <s v="24"/>
    <s v="24"/>
    <n v="0"/>
    <n v="0"/>
    <n v="1"/>
    <n v="6.666666666666667"/>
    <n v="0"/>
    <n v="0"/>
    <n v="14"/>
    <n v="93.33333333333333"/>
    <n v="15"/>
  </r>
  <r>
    <s v="rndmzdtv"/>
    <s v="rndmzdtv"/>
    <m/>
    <m/>
    <m/>
    <m/>
    <m/>
    <m/>
    <m/>
    <m/>
    <s v="No"/>
    <n v="413"/>
    <m/>
    <m/>
    <x v="2"/>
    <d v="2019-08-13T15:50:10.000"/>
    <s v="I have been handed a martin guitar today.. ooo nice! Come hang and listen to some songs! https://t.co/r4ulZ761mp _x000a__x000a_#martinguitars #movember #twitch #music #streaming #savingmusiclive @ Netherlands https://t.co/pqSHuI3Fnf"/>
    <s v="https://www.twitch.tv/rndmzd https://www.instagram.com/p/B1HBvvZHpqN/?igshid=1vuy7m2mpvavn"/>
    <s v="twitch.tv instagram.com"/>
    <x v="77"/>
    <m/>
    <s v="http://pbs.twimg.com/profile_images/1098050374559297537/BhPVWT4f_normal.png"/>
    <x v="335"/>
    <s v="https://twitter.com/#!/rndmzdtv/status/1161303943718277120"/>
    <m/>
    <m/>
    <s v="1161303943718277120"/>
    <m/>
    <b v="0"/>
    <n v="1"/>
    <s v=""/>
    <b v="0"/>
    <s v="en"/>
    <m/>
    <s v=""/>
    <b v="0"/>
    <n v="0"/>
    <s v=""/>
    <s v="Instagram"/>
    <b v="0"/>
    <s v="1161303943718277120"/>
    <s v="Tweet"/>
    <n v="0"/>
    <n v="0"/>
    <m/>
    <m/>
    <m/>
    <m/>
    <m/>
    <m/>
    <m/>
    <m/>
    <n v="2"/>
    <s v="24"/>
    <s v="24"/>
    <n v="1"/>
    <n v="4.166666666666667"/>
    <n v="1"/>
    <n v="4.166666666666667"/>
    <n v="0"/>
    <n v="0"/>
    <n v="22"/>
    <n v="91.66666666666667"/>
    <n v="24"/>
  </r>
  <r>
    <s v="kircar76"/>
    <s v="kircar76"/>
    <m/>
    <m/>
    <m/>
    <m/>
    <m/>
    <m/>
    <m/>
    <m/>
    <s v="No"/>
    <n v="414"/>
    <m/>
    <m/>
    <x v="2"/>
    <d v="2019-08-13T16:46:21.000"/>
    <s v="Learning about the work, the growth and the way #movember is #imaginingabetterworld at this years #Imagine conference presented by #amazon https://t.co/Rbd7djgVd5"/>
    <m/>
    <m/>
    <x v="78"/>
    <s v="https://pbs.twimg.com/media/EB3TuNyUEAACWF8.jpg"/>
    <s v="https://pbs.twimg.com/media/EB3TuNyUEAACWF8.jpg"/>
    <x v="336"/>
    <s v="https://twitter.com/#!/kircar76/status/1161318082754703360"/>
    <m/>
    <m/>
    <s v="1161318082754703360"/>
    <m/>
    <b v="0"/>
    <n v="0"/>
    <s v=""/>
    <b v="0"/>
    <s v="en"/>
    <m/>
    <s v=""/>
    <b v="0"/>
    <n v="0"/>
    <s v=""/>
    <s v="Twitter for iPhone"/>
    <b v="0"/>
    <s v="1161318082754703360"/>
    <s v="Tweet"/>
    <n v="0"/>
    <n v="0"/>
    <m/>
    <m/>
    <m/>
    <m/>
    <m/>
    <m/>
    <m/>
    <m/>
    <n v="1"/>
    <s v="1"/>
    <s v="1"/>
    <n v="1"/>
    <n v="5"/>
    <n v="0"/>
    <n v="0"/>
    <n v="0"/>
    <n v="0"/>
    <n v="19"/>
    <n v="95"/>
    <n v="20"/>
  </r>
  <r>
    <s v="evs06387972"/>
    <s v="clintonmckenzie"/>
    <m/>
    <m/>
    <m/>
    <m/>
    <m/>
    <m/>
    <m/>
    <m/>
    <s v="No"/>
    <n v="416"/>
    <m/>
    <m/>
    <x v="0"/>
    <d v="2019-08-13T17:14:18.000"/>
    <s v="RT @LukeTV: Connecting with the #GordonGinoandFred cast - literally!  Amazing day sparring with @fredsirieix1 at the @ClintonMcKenzie gym.…"/>
    <m/>
    <m/>
    <x v="79"/>
    <m/>
    <s v="http://abs.twimg.com/sticky/default_profile_images/default_profile_normal.png"/>
    <x v="337"/>
    <s v="https://twitter.com/#!/evs06387972/status/1161325116963377152"/>
    <m/>
    <m/>
    <s v="1161325116963377152"/>
    <m/>
    <b v="0"/>
    <n v="0"/>
    <s v=""/>
    <b v="0"/>
    <s v="en"/>
    <m/>
    <s v=""/>
    <b v="0"/>
    <n v="2"/>
    <s v="1142534793374109696"/>
    <s v="Twitter for Android"/>
    <b v="0"/>
    <s v="1142534793374109696"/>
    <s v="Tweet"/>
    <n v="0"/>
    <n v="0"/>
    <m/>
    <m/>
    <m/>
    <m/>
    <m/>
    <m/>
    <m/>
    <m/>
    <n v="1"/>
    <s v="9"/>
    <s v="9"/>
    <m/>
    <m/>
    <m/>
    <m/>
    <m/>
    <m/>
    <m/>
    <m/>
    <m/>
  </r>
  <r>
    <s v="ingenieros_ejc"/>
    <s v="ingenieros_ejc"/>
    <m/>
    <m/>
    <m/>
    <m/>
    <m/>
    <m/>
    <m/>
    <m/>
    <s v="No"/>
    <n v="420"/>
    <m/>
    <m/>
    <x v="2"/>
    <d v="2018-11-24T20:11:43.000"/>
    <s v="Soldados del Batallón de @Ingenieros_EJC de Desminado Humanitario n.4, realizaron Campaña de prevención contra el cáncer de próstata #Movember en Granada,  Mesetas y Vista Hermosa #Meta. Somos #HéroesMultimisión #SoldadosHorus. https://t.co/8I4ChJz0SC"/>
    <m/>
    <m/>
    <x v="80"/>
    <s v="https://pbs.twimg.com/media/DsyzFm2XoAABVH4.jpg"/>
    <s v="https://pbs.twimg.com/media/DsyzFm2XoAABVH4.jpg"/>
    <x v="338"/>
    <s v="https://twitter.com/#!/ingenieros_ejc/status/1066424141149085696"/>
    <m/>
    <m/>
    <s v="1066424141149085696"/>
    <m/>
    <b v="0"/>
    <n v="7"/>
    <s v=""/>
    <b v="0"/>
    <s v="es"/>
    <m/>
    <s v=""/>
    <b v="0"/>
    <n v="5"/>
    <s v=""/>
    <s v="Twitter for Android"/>
    <b v="0"/>
    <s v="1066424141149085696"/>
    <s v="Retweet"/>
    <n v="0"/>
    <n v="0"/>
    <m/>
    <m/>
    <m/>
    <m/>
    <m/>
    <m/>
    <m/>
    <m/>
    <n v="1"/>
    <s v="19"/>
    <s v="19"/>
    <n v="0"/>
    <n v="0"/>
    <n v="0"/>
    <n v="0"/>
    <n v="0"/>
    <n v="0"/>
    <n v="30"/>
    <n v="100"/>
    <n v="30"/>
  </r>
  <r>
    <s v="javiere94918256"/>
    <s v="ingenieros_ejc"/>
    <m/>
    <m/>
    <m/>
    <m/>
    <m/>
    <m/>
    <m/>
    <m/>
    <s v="No"/>
    <n v="421"/>
    <m/>
    <m/>
    <x v="0"/>
    <d v="2019-08-13T19:29:23.000"/>
    <s v="RT @Ingenieros_EJC: Soldados del Batallón de @Ingenieros_EJC de Desminado Humanitario n.4, realizaron Campaña de prevención contra el cánce…"/>
    <m/>
    <m/>
    <x v="2"/>
    <m/>
    <s v="http://pbs.twimg.com/profile_images/1160897895412973568/ptYpNQNb_normal.jpg"/>
    <x v="339"/>
    <s v="https://twitter.com/#!/javiere94918256/status/1161359109519826945"/>
    <m/>
    <m/>
    <s v="1161359109519826945"/>
    <m/>
    <b v="0"/>
    <n v="0"/>
    <s v=""/>
    <b v="0"/>
    <s v="es"/>
    <m/>
    <s v=""/>
    <b v="0"/>
    <n v="5"/>
    <s v="1066424141149085696"/>
    <s v="Twitter for Android"/>
    <b v="0"/>
    <s v="1066424141149085696"/>
    <s v="Tweet"/>
    <n v="0"/>
    <n v="0"/>
    <m/>
    <m/>
    <m/>
    <m/>
    <m/>
    <m/>
    <m/>
    <m/>
    <n v="1"/>
    <s v="19"/>
    <s v="19"/>
    <n v="0"/>
    <n v="0"/>
    <n v="0"/>
    <n v="0"/>
    <n v="0"/>
    <n v="0"/>
    <n v="19"/>
    <n v="100"/>
    <n v="19"/>
  </r>
  <r>
    <s v="brooksies_mo"/>
    <s v="brooksies_mo"/>
    <m/>
    <m/>
    <m/>
    <m/>
    <m/>
    <m/>
    <m/>
    <m/>
    <s v="No"/>
    <n v="422"/>
    <m/>
    <m/>
    <x v="2"/>
    <d v="2019-07-31T19:30:39.000"/>
    <s v="jimmyfallon FallonTonight will you do #Movember this year? And support men's health? Grow that #sexymo!Tweets everyday until Mov 1st!!"/>
    <m/>
    <m/>
    <x v="81"/>
    <m/>
    <s v="http://pbs.twimg.com/profile_images/378800000794324726/5b8f189963a94d62de4482443657a625_normal.png"/>
    <x v="340"/>
    <s v="https://twitter.com/#!/brooksies_mo/status/1156648388621938688"/>
    <m/>
    <m/>
    <s v="1156648388621938688"/>
    <m/>
    <b v="0"/>
    <n v="0"/>
    <s v=""/>
    <b v="0"/>
    <s v="en"/>
    <m/>
    <s v=""/>
    <b v="0"/>
    <n v="0"/>
    <s v=""/>
    <s v="IFTTT"/>
    <b v="0"/>
    <s v="1156648388621938688"/>
    <s v="Tweet"/>
    <n v="0"/>
    <n v="0"/>
    <m/>
    <m/>
    <m/>
    <m/>
    <m/>
    <m/>
    <m/>
    <m/>
    <n v="14"/>
    <s v="1"/>
    <s v="1"/>
    <n v="1"/>
    <n v="5"/>
    <n v="0"/>
    <n v="0"/>
    <n v="0"/>
    <n v="0"/>
    <n v="19"/>
    <n v="95"/>
    <n v="20"/>
  </r>
  <r>
    <s v="brooksies_mo"/>
    <s v="brooksies_mo"/>
    <m/>
    <m/>
    <m/>
    <m/>
    <m/>
    <m/>
    <m/>
    <m/>
    <s v="No"/>
    <n v="423"/>
    <m/>
    <m/>
    <x v="2"/>
    <d v="2019-08-01T19:30:46.000"/>
    <s v="jimmyfallon FallonTonight will you do #Movember this year? And support men's health? Grow that #sexymo!Tweets everyday until Mov 1st!!"/>
    <m/>
    <m/>
    <x v="81"/>
    <m/>
    <s v="http://pbs.twimg.com/profile_images/378800000794324726/5b8f189963a94d62de4482443657a625_normal.png"/>
    <x v="341"/>
    <s v="https://twitter.com/#!/brooksies_mo/status/1157010801741520898"/>
    <m/>
    <m/>
    <s v="1157010801741520898"/>
    <m/>
    <b v="0"/>
    <n v="0"/>
    <s v=""/>
    <b v="0"/>
    <s v="en"/>
    <m/>
    <s v=""/>
    <b v="0"/>
    <n v="0"/>
    <s v=""/>
    <s v="IFTTT"/>
    <b v="0"/>
    <s v="1157010801741520898"/>
    <s v="Tweet"/>
    <n v="0"/>
    <n v="0"/>
    <m/>
    <m/>
    <m/>
    <m/>
    <m/>
    <m/>
    <m/>
    <m/>
    <n v="14"/>
    <s v="1"/>
    <s v="1"/>
    <n v="1"/>
    <n v="5"/>
    <n v="0"/>
    <n v="0"/>
    <n v="0"/>
    <n v="0"/>
    <n v="19"/>
    <n v="95"/>
    <n v="20"/>
  </r>
  <r>
    <s v="brooksies_mo"/>
    <s v="brooksies_mo"/>
    <m/>
    <m/>
    <m/>
    <m/>
    <m/>
    <m/>
    <m/>
    <m/>
    <s v="No"/>
    <n v="424"/>
    <m/>
    <m/>
    <x v="2"/>
    <d v="2019-08-02T19:30:45.000"/>
    <s v="jimmyfallon FallonTonight will you do #Movember this year? And support men's health? Grow that #sexymo!Tweets everyday until Mov 1st!!"/>
    <m/>
    <m/>
    <x v="81"/>
    <m/>
    <s v="http://pbs.twimg.com/profile_images/378800000794324726/5b8f189963a94d62de4482443657a625_normal.png"/>
    <x v="342"/>
    <s v="https://twitter.com/#!/brooksies_mo/status/1157373186922688523"/>
    <m/>
    <m/>
    <s v="1157373186922688523"/>
    <m/>
    <b v="0"/>
    <n v="0"/>
    <s v=""/>
    <b v="0"/>
    <s v="en"/>
    <m/>
    <s v=""/>
    <b v="0"/>
    <n v="0"/>
    <s v=""/>
    <s v="IFTTT"/>
    <b v="0"/>
    <s v="1157373186922688523"/>
    <s v="Tweet"/>
    <n v="0"/>
    <n v="0"/>
    <m/>
    <m/>
    <m/>
    <m/>
    <m/>
    <m/>
    <m/>
    <m/>
    <n v="14"/>
    <s v="1"/>
    <s v="1"/>
    <n v="1"/>
    <n v="5"/>
    <n v="0"/>
    <n v="0"/>
    <n v="0"/>
    <n v="0"/>
    <n v="19"/>
    <n v="95"/>
    <n v="20"/>
  </r>
  <r>
    <s v="brooksies_mo"/>
    <s v="brooksies_mo"/>
    <m/>
    <m/>
    <m/>
    <m/>
    <m/>
    <m/>
    <m/>
    <m/>
    <s v="No"/>
    <n v="425"/>
    <m/>
    <m/>
    <x v="2"/>
    <d v="2019-08-03T19:30:44.000"/>
    <s v="jimmyfallon FallonTonight will you do #Movember this year? And support men's health? Grow that #sexymo!Tweets everyday until Mov 1st!!"/>
    <m/>
    <m/>
    <x v="81"/>
    <m/>
    <s v="http://pbs.twimg.com/profile_images/378800000794324726/5b8f189963a94d62de4482443657a625_normal.png"/>
    <x v="343"/>
    <s v="https://twitter.com/#!/brooksies_mo/status/1157735569117650944"/>
    <m/>
    <m/>
    <s v="1157735569117650944"/>
    <m/>
    <b v="0"/>
    <n v="0"/>
    <s v=""/>
    <b v="0"/>
    <s v="en"/>
    <m/>
    <s v=""/>
    <b v="0"/>
    <n v="0"/>
    <s v=""/>
    <s v="IFTTT"/>
    <b v="0"/>
    <s v="1157735569117650944"/>
    <s v="Tweet"/>
    <n v="0"/>
    <n v="0"/>
    <m/>
    <m/>
    <m/>
    <m/>
    <m/>
    <m/>
    <m/>
    <m/>
    <n v="14"/>
    <s v="1"/>
    <s v="1"/>
    <n v="1"/>
    <n v="5"/>
    <n v="0"/>
    <n v="0"/>
    <n v="0"/>
    <n v="0"/>
    <n v="19"/>
    <n v="95"/>
    <n v="20"/>
  </r>
  <r>
    <s v="brooksies_mo"/>
    <s v="brooksies_mo"/>
    <m/>
    <m/>
    <m/>
    <m/>
    <m/>
    <m/>
    <m/>
    <m/>
    <s v="No"/>
    <n v="426"/>
    <m/>
    <m/>
    <x v="2"/>
    <d v="2019-08-04T19:30:06.000"/>
    <s v="jimmyfallon FallonTonight will you do #Movember this year? And support men's health? Grow that #sexymo!Tweets everyday until Mov 1st!!"/>
    <m/>
    <m/>
    <x v="81"/>
    <m/>
    <s v="http://pbs.twimg.com/profile_images/378800000794324726/5b8f189963a94d62de4482443657a625_normal.png"/>
    <x v="344"/>
    <s v="https://twitter.com/#!/brooksies_mo/status/1158097801160658945"/>
    <m/>
    <m/>
    <s v="1158097801160658945"/>
    <m/>
    <b v="0"/>
    <n v="0"/>
    <s v=""/>
    <b v="0"/>
    <s v="en"/>
    <m/>
    <s v=""/>
    <b v="0"/>
    <n v="0"/>
    <s v=""/>
    <s v="IFTTT"/>
    <b v="0"/>
    <s v="1158097801160658945"/>
    <s v="Tweet"/>
    <n v="0"/>
    <n v="0"/>
    <m/>
    <m/>
    <m/>
    <m/>
    <m/>
    <m/>
    <m/>
    <m/>
    <n v="14"/>
    <s v="1"/>
    <s v="1"/>
    <n v="1"/>
    <n v="5"/>
    <n v="0"/>
    <n v="0"/>
    <n v="0"/>
    <n v="0"/>
    <n v="19"/>
    <n v="95"/>
    <n v="20"/>
  </r>
  <r>
    <s v="brooksies_mo"/>
    <s v="brooksies_mo"/>
    <m/>
    <m/>
    <m/>
    <m/>
    <m/>
    <m/>
    <m/>
    <m/>
    <s v="No"/>
    <n v="427"/>
    <m/>
    <m/>
    <x v="2"/>
    <d v="2019-08-05T19:30:21.000"/>
    <s v="jimmyfallon FallonTonight will you do #Movember this year? And support men's health? Grow that #sexymo!Tweets everyday until Mov 1st!!"/>
    <m/>
    <m/>
    <x v="81"/>
    <m/>
    <s v="http://pbs.twimg.com/profile_images/378800000794324726/5b8f189963a94d62de4482443657a625_normal.png"/>
    <x v="345"/>
    <s v="https://twitter.com/#!/brooksies_mo/status/1158460251307462660"/>
    <m/>
    <m/>
    <s v="1158460251307462660"/>
    <m/>
    <b v="0"/>
    <n v="0"/>
    <s v=""/>
    <b v="0"/>
    <s v="en"/>
    <m/>
    <s v=""/>
    <b v="0"/>
    <n v="0"/>
    <s v=""/>
    <s v="IFTTT"/>
    <b v="0"/>
    <s v="1158460251307462660"/>
    <s v="Tweet"/>
    <n v="0"/>
    <n v="0"/>
    <m/>
    <m/>
    <m/>
    <m/>
    <m/>
    <m/>
    <m/>
    <m/>
    <n v="14"/>
    <s v="1"/>
    <s v="1"/>
    <n v="1"/>
    <n v="5"/>
    <n v="0"/>
    <n v="0"/>
    <n v="0"/>
    <n v="0"/>
    <n v="19"/>
    <n v="95"/>
    <n v="20"/>
  </r>
  <r>
    <s v="brooksies_mo"/>
    <s v="brooksies_mo"/>
    <m/>
    <m/>
    <m/>
    <m/>
    <m/>
    <m/>
    <m/>
    <m/>
    <s v="No"/>
    <n v="428"/>
    <m/>
    <m/>
    <x v="2"/>
    <d v="2019-08-06T19:30:38.000"/>
    <s v="jimmyfallon FallonTonight will you do #Movember this year? And support men's health? Grow that #sexymo!Tweets everyday until Mov 1st!!"/>
    <m/>
    <m/>
    <x v="81"/>
    <m/>
    <s v="http://pbs.twimg.com/profile_images/378800000794324726/5b8f189963a94d62de4482443657a625_normal.png"/>
    <x v="346"/>
    <s v="https://twitter.com/#!/brooksies_mo/status/1158822709352116224"/>
    <m/>
    <m/>
    <s v="1158822709352116224"/>
    <m/>
    <b v="0"/>
    <n v="0"/>
    <s v=""/>
    <b v="0"/>
    <s v="en"/>
    <m/>
    <s v=""/>
    <b v="0"/>
    <n v="0"/>
    <s v=""/>
    <s v="IFTTT"/>
    <b v="0"/>
    <s v="1158822709352116224"/>
    <s v="Tweet"/>
    <n v="0"/>
    <n v="0"/>
    <m/>
    <m/>
    <m/>
    <m/>
    <m/>
    <m/>
    <m/>
    <m/>
    <n v="14"/>
    <s v="1"/>
    <s v="1"/>
    <n v="1"/>
    <n v="5"/>
    <n v="0"/>
    <n v="0"/>
    <n v="0"/>
    <n v="0"/>
    <n v="19"/>
    <n v="95"/>
    <n v="20"/>
  </r>
  <r>
    <s v="brooksies_mo"/>
    <s v="brooksies_mo"/>
    <m/>
    <m/>
    <m/>
    <m/>
    <m/>
    <m/>
    <m/>
    <m/>
    <s v="No"/>
    <n v="429"/>
    <m/>
    <m/>
    <x v="2"/>
    <d v="2019-08-07T19:30:33.000"/>
    <s v="jimmyfallon FallonTonight will you do #Movember this year? And support men's health? Grow that #sexymo!Tweets everyday until Mov 1st!!"/>
    <m/>
    <m/>
    <x v="81"/>
    <m/>
    <s v="http://pbs.twimg.com/profile_images/378800000794324726/5b8f189963a94d62de4482443657a625_normal.png"/>
    <x v="347"/>
    <s v="https://twitter.com/#!/brooksies_mo/status/1159185074476204034"/>
    <m/>
    <m/>
    <s v="1159185074476204034"/>
    <m/>
    <b v="0"/>
    <n v="0"/>
    <s v=""/>
    <b v="0"/>
    <s v="en"/>
    <m/>
    <s v=""/>
    <b v="0"/>
    <n v="0"/>
    <s v=""/>
    <s v="IFTTT"/>
    <b v="0"/>
    <s v="1159185074476204034"/>
    <s v="Tweet"/>
    <n v="0"/>
    <n v="0"/>
    <m/>
    <m/>
    <m/>
    <m/>
    <m/>
    <m/>
    <m/>
    <m/>
    <n v="14"/>
    <s v="1"/>
    <s v="1"/>
    <n v="1"/>
    <n v="5"/>
    <n v="0"/>
    <n v="0"/>
    <n v="0"/>
    <n v="0"/>
    <n v="19"/>
    <n v="95"/>
    <n v="20"/>
  </r>
  <r>
    <s v="brooksies_mo"/>
    <s v="brooksies_mo"/>
    <m/>
    <m/>
    <m/>
    <m/>
    <m/>
    <m/>
    <m/>
    <m/>
    <s v="No"/>
    <n v="430"/>
    <m/>
    <m/>
    <x v="2"/>
    <d v="2019-08-08T19:30:31.000"/>
    <s v="jimmyfallon FallonTonight will you do #Movember this year? And support men's health? Grow that #sexymo!Tweets everyday until Mov 1st!!"/>
    <m/>
    <m/>
    <x v="81"/>
    <m/>
    <s v="http://pbs.twimg.com/profile_images/378800000794324726/5b8f189963a94d62de4482443657a625_normal.png"/>
    <x v="348"/>
    <s v="https://twitter.com/#!/brooksies_mo/status/1159547455236694018"/>
    <m/>
    <m/>
    <s v="1159547455236694018"/>
    <m/>
    <b v="0"/>
    <n v="0"/>
    <s v=""/>
    <b v="0"/>
    <s v="en"/>
    <m/>
    <s v=""/>
    <b v="0"/>
    <n v="0"/>
    <s v=""/>
    <s v="IFTTT"/>
    <b v="0"/>
    <s v="1159547455236694018"/>
    <s v="Tweet"/>
    <n v="0"/>
    <n v="0"/>
    <m/>
    <m/>
    <m/>
    <m/>
    <m/>
    <m/>
    <m/>
    <m/>
    <n v="14"/>
    <s v="1"/>
    <s v="1"/>
    <n v="1"/>
    <n v="5"/>
    <n v="0"/>
    <n v="0"/>
    <n v="0"/>
    <n v="0"/>
    <n v="19"/>
    <n v="95"/>
    <n v="20"/>
  </r>
  <r>
    <s v="brooksies_mo"/>
    <s v="brooksies_mo"/>
    <m/>
    <m/>
    <m/>
    <m/>
    <m/>
    <m/>
    <m/>
    <m/>
    <s v="No"/>
    <n v="431"/>
    <m/>
    <m/>
    <x v="2"/>
    <d v="2019-08-09T19:30:38.000"/>
    <s v="jimmyfallon FallonTonight will you do #Movember this year? And support men's health? Grow that #sexymo!Tweets everyday until Mov 1st!!"/>
    <m/>
    <m/>
    <x v="81"/>
    <m/>
    <s v="http://pbs.twimg.com/profile_images/378800000794324726/5b8f189963a94d62de4482443657a625_normal.png"/>
    <x v="349"/>
    <s v="https://twitter.com/#!/brooksies_mo/status/1159909874689593345"/>
    <m/>
    <m/>
    <s v="1159909874689593345"/>
    <m/>
    <b v="0"/>
    <n v="0"/>
    <s v=""/>
    <b v="0"/>
    <s v="en"/>
    <m/>
    <s v=""/>
    <b v="0"/>
    <n v="0"/>
    <s v=""/>
    <s v="IFTTT"/>
    <b v="0"/>
    <s v="1159909874689593345"/>
    <s v="Tweet"/>
    <n v="0"/>
    <n v="0"/>
    <m/>
    <m/>
    <m/>
    <m/>
    <m/>
    <m/>
    <m/>
    <m/>
    <n v="14"/>
    <s v="1"/>
    <s v="1"/>
    <n v="1"/>
    <n v="5"/>
    <n v="0"/>
    <n v="0"/>
    <n v="0"/>
    <n v="0"/>
    <n v="19"/>
    <n v="95"/>
    <n v="20"/>
  </r>
  <r>
    <s v="brooksies_mo"/>
    <s v="brooksies_mo"/>
    <m/>
    <m/>
    <m/>
    <m/>
    <m/>
    <m/>
    <m/>
    <m/>
    <s v="No"/>
    <n v="432"/>
    <m/>
    <m/>
    <x v="2"/>
    <d v="2019-08-10T19:30:24.000"/>
    <s v="jimmyfallon FallonTonight will you do #Movember this year? And support men's health? Grow that #sexymo!Tweets everyday until Mov 1st!!"/>
    <m/>
    <m/>
    <x v="81"/>
    <m/>
    <s v="http://pbs.twimg.com/profile_images/378800000794324726/5b8f189963a94d62de4482443657a625_normal.png"/>
    <x v="350"/>
    <s v="https://twitter.com/#!/brooksies_mo/status/1160272202727677952"/>
    <m/>
    <m/>
    <s v="1160272202727677952"/>
    <m/>
    <b v="0"/>
    <n v="0"/>
    <s v=""/>
    <b v="0"/>
    <s v="en"/>
    <m/>
    <s v=""/>
    <b v="0"/>
    <n v="0"/>
    <s v=""/>
    <s v="IFTTT"/>
    <b v="0"/>
    <s v="1160272202727677952"/>
    <s v="Tweet"/>
    <n v="0"/>
    <n v="0"/>
    <m/>
    <m/>
    <m/>
    <m/>
    <m/>
    <m/>
    <m/>
    <m/>
    <n v="14"/>
    <s v="1"/>
    <s v="1"/>
    <n v="1"/>
    <n v="5"/>
    <n v="0"/>
    <n v="0"/>
    <n v="0"/>
    <n v="0"/>
    <n v="19"/>
    <n v="95"/>
    <n v="20"/>
  </r>
  <r>
    <s v="brooksies_mo"/>
    <s v="brooksies_mo"/>
    <m/>
    <m/>
    <m/>
    <m/>
    <m/>
    <m/>
    <m/>
    <m/>
    <s v="No"/>
    <n v="433"/>
    <m/>
    <m/>
    <x v="2"/>
    <d v="2019-08-11T19:30:08.000"/>
    <s v="jimmyfallon FallonTonight will you do #Movember this year? And support men's health? Grow that #sexymo!Tweets everyday until Mov 1st!!"/>
    <m/>
    <m/>
    <x v="81"/>
    <m/>
    <s v="http://pbs.twimg.com/profile_images/378800000794324726/5b8f189963a94d62de4482443657a625_normal.png"/>
    <x v="351"/>
    <s v="https://twitter.com/#!/brooksies_mo/status/1160634523362758657"/>
    <m/>
    <m/>
    <s v="1160634523362758657"/>
    <m/>
    <b v="0"/>
    <n v="0"/>
    <s v=""/>
    <b v="0"/>
    <s v="en"/>
    <m/>
    <s v=""/>
    <b v="0"/>
    <n v="0"/>
    <s v=""/>
    <s v="IFTTT"/>
    <b v="0"/>
    <s v="1160634523362758657"/>
    <s v="Tweet"/>
    <n v="0"/>
    <n v="0"/>
    <m/>
    <m/>
    <m/>
    <m/>
    <m/>
    <m/>
    <m/>
    <m/>
    <n v="14"/>
    <s v="1"/>
    <s v="1"/>
    <n v="1"/>
    <n v="5"/>
    <n v="0"/>
    <n v="0"/>
    <n v="0"/>
    <n v="0"/>
    <n v="19"/>
    <n v="95"/>
    <n v="20"/>
  </r>
  <r>
    <s v="brooksies_mo"/>
    <s v="brooksies_mo"/>
    <m/>
    <m/>
    <m/>
    <m/>
    <m/>
    <m/>
    <m/>
    <m/>
    <s v="No"/>
    <n v="434"/>
    <m/>
    <m/>
    <x v="2"/>
    <d v="2019-08-12T19:30:21.000"/>
    <s v="jimmyfallon FallonTonight will you do #Movember this year? And support men's health? Grow that #sexymo!Tweets everyday until Mov 1st!!"/>
    <m/>
    <m/>
    <x v="81"/>
    <m/>
    <s v="http://pbs.twimg.com/profile_images/378800000794324726/5b8f189963a94d62de4482443657a625_normal.png"/>
    <x v="352"/>
    <s v="https://twitter.com/#!/brooksies_mo/status/1160996965745864705"/>
    <m/>
    <m/>
    <s v="1160996965745864705"/>
    <m/>
    <b v="0"/>
    <n v="0"/>
    <s v=""/>
    <b v="0"/>
    <s v="en"/>
    <m/>
    <s v=""/>
    <b v="0"/>
    <n v="0"/>
    <s v=""/>
    <s v="IFTTT"/>
    <b v="0"/>
    <s v="1160996965745864705"/>
    <s v="Tweet"/>
    <n v="0"/>
    <n v="0"/>
    <m/>
    <m/>
    <m/>
    <m/>
    <m/>
    <m/>
    <m/>
    <m/>
    <n v="14"/>
    <s v="1"/>
    <s v="1"/>
    <n v="1"/>
    <n v="5"/>
    <n v="0"/>
    <n v="0"/>
    <n v="0"/>
    <n v="0"/>
    <n v="19"/>
    <n v="95"/>
    <n v="20"/>
  </r>
  <r>
    <s v="brooksies_mo"/>
    <s v="brooksies_mo"/>
    <m/>
    <m/>
    <m/>
    <m/>
    <m/>
    <m/>
    <m/>
    <m/>
    <s v="No"/>
    <n v="435"/>
    <m/>
    <m/>
    <x v="2"/>
    <d v="2019-08-13T19:30:02.000"/>
    <s v="jimmyfallon FallonTonight will you do #Movember this year? And support men's health? Grow that #sexymo!Tweets everyday until Mov 1st!!"/>
    <m/>
    <m/>
    <x v="81"/>
    <m/>
    <s v="http://pbs.twimg.com/profile_images/378800000794324726/5b8f189963a94d62de4482443657a625_normal.png"/>
    <x v="353"/>
    <s v="https://twitter.com/#!/brooksies_mo/status/1161359274859204608"/>
    <m/>
    <m/>
    <s v="1161359274859204608"/>
    <m/>
    <b v="0"/>
    <n v="0"/>
    <s v=""/>
    <b v="0"/>
    <s v="en"/>
    <m/>
    <s v=""/>
    <b v="0"/>
    <n v="0"/>
    <s v=""/>
    <s v="IFTTT"/>
    <b v="0"/>
    <s v="1161359274859204608"/>
    <s v="Tweet"/>
    <n v="0"/>
    <n v="0"/>
    <m/>
    <m/>
    <m/>
    <m/>
    <m/>
    <m/>
    <m/>
    <m/>
    <n v="14"/>
    <s v="1"/>
    <s v="1"/>
    <n v="1"/>
    <n v="5"/>
    <n v="0"/>
    <n v="0"/>
    <n v="0"/>
    <n v="0"/>
    <n v="19"/>
    <n v="95"/>
    <n v="20"/>
  </r>
  <r>
    <s v="french_stick"/>
    <s v="adamatko"/>
    <m/>
    <m/>
    <m/>
    <m/>
    <m/>
    <m/>
    <m/>
    <m/>
    <s v="No"/>
    <n v="436"/>
    <m/>
    <m/>
    <x v="0"/>
    <d v="2019-08-13T21:31:46.000"/>
    <s v="⁦many moons ago @stpetersbethnal⁩ ⁦@waltonandy⁩ ⁦@adamatko⁩ #movember on 1 Dec. https://t.co/UwMdbVrl9r"/>
    <m/>
    <m/>
    <x v="13"/>
    <s v="https://pbs.twimg.com/media/EB4V9O4WsAUi4TZ.jpg"/>
    <s v="https://pbs.twimg.com/media/EB4V9O4WsAUi4TZ.jpg"/>
    <x v="354"/>
    <s v="https://twitter.com/#!/french_stick/status/1161389910487703554"/>
    <m/>
    <m/>
    <s v="1161389910487703554"/>
    <m/>
    <b v="0"/>
    <n v="1"/>
    <s v=""/>
    <b v="0"/>
    <s v="en"/>
    <m/>
    <s v=""/>
    <b v="0"/>
    <n v="0"/>
    <s v=""/>
    <s v="Twitter for iPhone"/>
    <b v="0"/>
    <s v="1161389910487703554"/>
    <s v="Tweet"/>
    <n v="0"/>
    <n v="0"/>
    <m/>
    <m/>
    <m/>
    <m/>
    <m/>
    <m/>
    <m/>
    <m/>
    <n v="1"/>
    <s v="11"/>
    <s v="11"/>
    <m/>
    <m/>
    <m/>
    <m/>
    <m/>
    <m/>
    <m/>
    <m/>
    <m/>
  </r>
  <r>
    <s v="thecube365"/>
    <s v="thecube"/>
    <m/>
    <m/>
    <m/>
    <m/>
    <m/>
    <m/>
    <m/>
    <m/>
    <s v="No"/>
    <n v="439"/>
    <m/>
    <m/>
    <x v="0"/>
    <d v="2019-08-13T22:28:26.000"/>
    <s v="Byron Hill shares the humble origins of the Movember Foundation._x000a__x000a_https://t.co/gOyXihxdyt_x000a_@byronhillonline @Movember @JeffFrick @theCUBE #ImagineABetterWorld #theCUBE #Movember #MovemberFoundation #EnterpriseTech #MensHealth #mustache https://t.co/rI2ytM9E44"/>
    <s v="https://video.cube365.net/c/918134"/>
    <s v="cube365.net"/>
    <x v="82"/>
    <s v="https://pbs.twimg.com/ext_tw_video_thumb/1161404067316453382/pu/img/Eb5pM9C5dH3lqItR.jpg"/>
    <s v="https://pbs.twimg.com/ext_tw_video_thumb/1161404067316453382/pu/img/Eb5pM9C5dH3lqItR.jpg"/>
    <x v="355"/>
    <s v="https://twitter.com/#!/thecube365/status/1161404168046878721"/>
    <m/>
    <m/>
    <s v="1161404168046878721"/>
    <m/>
    <b v="0"/>
    <n v="3"/>
    <s v=""/>
    <b v="0"/>
    <s v="en"/>
    <m/>
    <s v=""/>
    <b v="0"/>
    <n v="1"/>
    <s v=""/>
    <s v="Buffer"/>
    <b v="0"/>
    <s v="1161404168046878721"/>
    <s v="Tweet"/>
    <n v="0"/>
    <n v="0"/>
    <m/>
    <m/>
    <m/>
    <m/>
    <m/>
    <m/>
    <m/>
    <m/>
    <n v="2"/>
    <s v="5"/>
    <s v="5"/>
    <m/>
    <m/>
    <m/>
    <m/>
    <m/>
    <m/>
    <m/>
    <m/>
    <m/>
  </r>
  <r>
    <s v="thecube365"/>
    <s v="thecube"/>
    <m/>
    <m/>
    <m/>
    <m/>
    <m/>
    <m/>
    <m/>
    <m/>
    <s v="No"/>
    <n v="440"/>
    <m/>
    <m/>
    <x v="0"/>
    <d v="2019-08-13T23:00:49.000"/>
    <s v="Byron Hill of the Movember Foundation states the importance of falling in love with the problem before delivering a solution._x000a__x000a_https://t.co/ZnzBbnlgWr_x000a_@byronhillonline @Movember @JeffFrick @theCUBE #ImagineABetterWorld #Movember #MovemberFoundation #EnterpriseTech #MensHealth https://t.co/Zb5f52BZRd"/>
    <s v="https://video.cube365.net/c/918136"/>
    <s v="cube365.net"/>
    <x v="83"/>
    <s v="https://pbs.twimg.com/ext_tw_video_thumb/1161412183672180736/pu/img/YjK3sMH_DGuZR4e6.jpg"/>
    <s v="https://pbs.twimg.com/ext_tw_video_thumb/1161412183672180736/pu/img/YjK3sMH_DGuZR4e6.jpg"/>
    <x v="356"/>
    <s v="https://twitter.com/#!/thecube365/status/1161412321064955905"/>
    <m/>
    <m/>
    <s v="1161412321064955905"/>
    <m/>
    <b v="0"/>
    <n v="4"/>
    <s v=""/>
    <b v="0"/>
    <s v="en"/>
    <m/>
    <s v=""/>
    <b v="0"/>
    <n v="2"/>
    <s v=""/>
    <s v="Buffer"/>
    <b v="0"/>
    <s v="1161412321064955905"/>
    <s v="Tweet"/>
    <n v="0"/>
    <n v="0"/>
    <m/>
    <m/>
    <m/>
    <m/>
    <m/>
    <m/>
    <m/>
    <m/>
    <n v="2"/>
    <s v="5"/>
    <s v="5"/>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50"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11">
        <item x="0"/>
        <item x="1"/>
        <item x="2"/>
        <item x="3"/>
        <item x="4"/>
        <item x="5"/>
        <item x="6"/>
        <item x="7"/>
        <item x="8"/>
        <item x="9"/>
        <item x="10"/>
      </items>
    </pivotField>
  </pivotFields>
  <rowFields count="4">
    <field x="66"/>
    <field x="65"/>
    <field x="64"/>
    <field x="22"/>
  </rowFields>
  <rowItems count="225">
    <i>
      <x v="1"/>
    </i>
    <i r="1">
      <x v="11"/>
    </i>
    <i r="2">
      <x v="311"/>
    </i>
    <i r="3">
      <x v="8"/>
    </i>
    <i>
      <x v="2"/>
    </i>
    <i r="1">
      <x v="11"/>
    </i>
    <i r="2">
      <x v="306"/>
    </i>
    <i r="3">
      <x v="15"/>
    </i>
    <i>
      <x v="4"/>
    </i>
    <i r="1">
      <x v="11"/>
    </i>
    <i r="2">
      <x v="315"/>
    </i>
    <i r="3">
      <x v="14"/>
    </i>
    <i>
      <x v="5"/>
    </i>
    <i r="1">
      <x v="11"/>
    </i>
    <i r="2">
      <x v="321"/>
    </i>
    <i r="3">
      <x v="14"/>
    </i>
    <i>
      <x v="6"/>
    </i>
    <i r="1">
      <x v="11"/>
    </i>
    <i r="2">
      <x v="312"/>
    </i>
    <i r="3">
      <x v="20"/>
    </i>
    <i>
      <x v="7"/>
    </i>
    <i r="1">
      <x v="11"/>
    </i>
    <i r="2">
      <x v="327"/>
    </i>
    <i r="3">
      <x v="10"/>
    </i>
    <i>
      <x v="8"/>
    </i>
    <i r="1">
      <x v="3"/>
    </i>
    <i r="2">
      <x v="88"/>
    </i>
    <i r="3">
      <x v="19"/>
    </i>
    <i r="1">
      <x v="11"/>
    </i>
    <i r="2">
      <x v="306"/>
    </i>
    <i r="3">
      <x v="10"/>
    </i>
    <i r="2">
      <x v="314"/>
    </i>
    <i r="3">
      <x v="18"/>
    </i>
    <i r="2">
      <x v="329"/>
    </i>
    <i r="3">
      <x v="21"/>
    </i>
    <i>
      <x v="9"/>
    </i>
    <i r="1">
      <x v="6"/>
    </i>
    <i r="2">
      <x v="168"/>
    </i>
    <i r="3">
      <x v="11"/>
    </i>
    <i r="2">
      <x v="174"/>
    </i>
    <i r="3">
      <x v="21"/>
    </i>
    <i r="1">
      <x v="7"/>
    </i>
    <i r="2">
      <x v="207"/>
    </i>
    <i r="3">
      <x v="8"/>
    </i>
    <i r="2">
      <x v="211"/>
    </i>
    <i r="3">
      <x v="7"/>
    </i>
    <i r="2">
      <x v="213"/>
    </i>
    <i r="3">
      <x v="5"/>
    </i>
    <i r="3">
      <x v="11"/>
    </i>
    <i r="3">
      <x v="20"/>
    </i>
    <i r="1">
      <x v="8"/>
    </i>
    <i r="2">
      <x v="214"/>
    </i>
    <i r="3">
      <x v="1"/>
    </i>
    <i r="3">
      <x v="3"/>
    </i>
    <i r="3">
      <x v="4"/>
    </i>
    <i r="3">
      <x v="5"/>
    </i>
    <i r="3">
      <x v="7"/>
    </i>
    <i r="3">
      <x v="8"/>
    </i>
    <i r="3">
      <x v="9"/>
    </i>
    <i r="3">
      <x v="10"/>
    </i>
    <i r="3">
      <x v="11"/>
    </i>
    <i r="3">
      <x v="13"/>
    </i>
    <i r="3">
      <x v="14"/>
    </i>
    <i r="3">
      <x v="15"/>
    </i>
    <i r="3">
      <x v="16"/>
    </i>
    <i r="3">
      <x v="17"/>
    </i>
    <i r="3">
      <x v="18"/>
    </i>
    <i r="3">
      <x v="20"/>
    </i>
    <i r="3">
      <x v="21"/>
    </i>
    <i r="3">
      <x v="24"/>
    </i>
    <i r="2">
      <x v="215"/>
    </i>
    <i r="3">
      <x v="2"/>
    </i>
    <i r="3">
      <x v="4"/>
    </i>
    <i r="3">
      <x v="6"/>
    </i>
    <i r="3">
      <x v="7"/>
    </i>
    <i r="3">
      <x v="8"/>
    </i>
    <i r="3">
      <x v="13"/>
    </i>
    <i r="3">
      <x v="14"/>
    </i>
    <i r="3">
      <x v="15"/>
    </i>
    <i r="3">
      <x v="16"/>
    </i>
    <i r="3">
      <x v="18"/>
    </i>
    <i r="3">
      <x v="20"/>
    </i>
    <i r="3">
      <x v="24"/>
    </i>
    <i r="2">
      <x v="216"/>
    </i>
    <i r="3">
      <x v="6"/>
    </i>
    <i r="3">
      <x v="7"/>
    </i>
    <i r="3">
      <x v="9"/>
    </i>
    <i r="3">
      <x v="13"/>
    </i>
    <i r="3">
      <x v="15"/>
    </i>
    <i r="3">
      <x v="19"/>
    </i>
    <i r="3">
      <x v="20"/>
    </i>
    <i r="3">
      <x v="22"/>
    </i>
    <i r="2">
      <x v="217"/>
    </i>
    <i r="3">
      <x v="2"/>
    </i>
    <i r="3">
      <x v="3"/>
    </i>
    <i r="3">
      <x v="4"/>
    </i>
    <i r="3">
      <x v="5"/>
    </i>
    <i r="3">
      <x v="6"/>
    </i>
    <i r="3">
      <x v="18"/>
    </i>
    <i r="3">
      <x v="20"/>
    </i>
    <i r="3">
      <x v="23"/>
    </i>
    <i r="3">
      <x v="24"/>
    </i>
    <i r="2">
      <x v="218"/>
    </i>
    <i r="3">
      <x v="1"/>
    </i>
    <i r="3">
      <x v="6"/>
    </i>
    <i r="3">
      <x v="11"/>
    </i>
    <i r="3">
      <x v="12"/>
    </i>
    <i r="3">
      <x v="17"/>
    </i>
    <i r="3">
      <x v="18"/>
    </i>
    <i r="3">
      <x v="19"/>
    </i>
    <i r="3">
      <x v="20"/>
    </i>
    <i r="3">
      <x v="22"/>
    </i>
    <i r="3">
      <x v="23"/>
    </i>
    <i r="3">
      <x v="24"/>
    </i>
    <i r="2">
      <x v="219"/>
    </i>
    <i r="3">
      <x v="5"/>
    </i>
    <i r="3">
      <x v="6"/>
    </i>
    <i r="3">
      <x v="8"/>
    </i>
    <i r="3">
      <x v="9"/>
    </i>
    <i r="3">
      <x v="10"/>
    </i>
    <i r="3">
      <x v="11"/>
    </i>
    <i r="3">
      <x v="12"/>
    </i>
    <i r="3">
      <x v="13"/>
    </i>
    <i r="3">
      <x v="14"/>
    </i>
    <i r="3">
      <x v="15"/>
    </i>
    <i r="3">
      <x v="16"/>
    </i>
    <i r="3">
      <x v="17"/>
    </i>
    <i r="3">
      <x v="18"/>
    </i>
    <i r="3">
      <x v="19"/>
    </i>
    <i r="3">
      <x v="20"/>
    </i>
    <i r="3">
      <x v="21"/>
    </i>
    <i r="3">
      <x v="22"/>
    </i>
    <i r="3">
      <x v="23"/>
    </i>
    <i r="3">
      <x v="24"/>
    </i>
    <i r="2">
      <x v="220"/>
    </i>
    <i r="3">
      <x v="1"/>
    </i>
    <i r="3">
      <x v="3"/>
    </i>
    <i r="3">
      <x v="5"/>
    </i>
    <i r="3">
      <x v="6"/>
    </i>
    <i r="3">
      <x v="7"/>
    </i>
    <i r="3">
      <x v="8"/>
    </i>
    <i r="3">
      <x v="13"/>
    </i>
    <i r="3">
      <x v="17"/>
    </i>
    <i r="3">
      <x v="18"/>
    </i>
    <i r="3">
      <x v="20"/>
    </i>
    <i r="3">
      <x v="21"/>
    </i>
    <i r="3">
      <x v="24"/>
    </i>
    <i r="2">
      <x v="221"/>
    </i>
    <i r="3">
      <x v="1"/>
    </i>
    <i r="3">
      <x v="2"/>
    </i>
    <i r="3">
      <x v="3"/>
    </i>
    <i r="3">
      <x v="4"/>
    </i>
    <i r="3">
      <x v="5"/>
    </i>
    <i r="3">
      <x v="8"/>
    </i>
    <i r="3">
      <x v="9"/>
    </i>
    <i r="3">
      <x v="11"/>
    </i>
    <i r="3">
      <x v="13"/>
    </i>
    <i r="3">
      <x v="14"/>
    </i>
    <i r="3">
      <x v="15"/>
    </i>
    <i r="3">
      <x v="16"/>
    </i>
    <i r="3">
      <x v="20"/>
    </i>
    <i r="3">
      <x v="22"/>
    </i>
    <i r="3">
      <x v="23"/>
    </i>
    <i r="2">
      <x v="222"/>
    </i>
    <i r="3">
      <x v="1"/>
    </i>
    <i r="3">
      <x v="6"/>
    </i>
    <i r="3">
      <x v="9"/>
    </i>
    <i r="3">
      <x v="10"/>
    </i>
    <i r="3">
      <x v="11"/>
    </i>
    <i r="3">
      <x v="12"/>
    </i>
    <i r="3">
      <x v="13"/>
    </i>
    <i r="3">
      <x v="14"/>
    </i>
    <i r="3">
      <x v="20"/>
    </i>
    <i r="3">
      <x v="23"/>
    </i>
    <i r="2">
      <x v="223"/>
    </i>
    <i r="3">
      <x v="3"/>
    </i>
    <i r="3">
      <x v="16"/>
    </i>
    <i r="3">
      <x v="17"/>
    </i>
    <i r="3">
      <x v="19"/>
    </i>
    <i r="3">
      <x v="20"/>
    </i>
    <i r="3">
      <x v="21"/>
    </i>
    <i r="3">
      <x v="22"/>
    </i>
    <i r="2">
      <x v="224"/>
    </i>
    <i r="3">
      <x v="4"/>
    </i>
    <i r="3">
      <x v="5"/>
    </i>
    <i r="3">
      <x v="11"/>
    </i>
    <i r="3">
      <x v="16"/>
    </i>
    <i r="3">
      <x v="19"/>
    </i>
    <i r="3">
      <x v="20"/>
    </i>
    <i r="3">
      <x v="21"/>
    </i>
    <i r="3">
      <x v="23"/>
    </i>
    <i r="2">
      <x v="225"/>
    </i>
    <i r="3">
      <x v="1"/>
    </i>
    <i r="3">
      <x v="3"/>
    </i>
    <i r="3">
      <x v="10"/>
    </i>
    <i r="3">
      <x v="11"/>
    </i>
    <i r="3">
      <x v="12"/>
    </i>
    <i r="3">
      <x v="13"/>
    </i>
    <i r="3">
      <x v="15"/>
    </i>
    <i r="3">
      <x v="16"/>
    </i>
    <i r="3">
      <x v="17"/>
    </i>
    <i r="3">
      <x v="18"/>
    </i>
    <i r="3">
      <x v="19"/>
    </i>
    <i r="3">
      <x v="20"/>
    </i>
    <i r="3">
      <x v="21"/>
    </i>
    <i r="3">
      <x v="22"/>
    </i>
    <i r="3">
      <x v="23"/>
    </i>
    <i r="3">
      <x v="24"/>
    </i>
    <i r="2">
      <x v="226"/>
    </i>
    <i r="3">
      <x v="2"/>
    </i>
    <i r="3">
      <x v="4"/>
    </i>
    <i r="3">
      <x v="6"/>
    </i>
    <i r="3">
      <x v="7"/>
    </i>
    <i r="3">
      <x v="8"/>
    </i>
    <i r="3">
      <x v="12"/>
    </i>
    <i r="3">
      <x v="13"/>
    </i>
    <i r="3">
      <x v="14"/>
    </i>
    <i r="3">
      <x v="16"/>
    </i>
    <i r="3">
      <x v="17"/>
    </i>
    <i r="3">
      <x v="18"/>
    </i>
    <i r="3">
      <x v="20"/>
    </i>
    <i r="3">
      <x v="22"/>
    </i>
    <i r="3">
      <x v="23"/>
    </i>
    <i r="3">
      <x v="2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84">
        <i x="26" s="1"/>
        <i x="60" s="1"/>
        <i x="47" s="1"/>
        <i x="45" s="1"/>
        <i x="46" s="1"/>
        <i x="75" s="1"/>
        <i x="17" s="1"/>
        <i x="23" s="1"/>
        <i x="61" s="1"/>
        <i x="31" s="1"/>
        <i x="19" s="1"/>
        <i x="16" s="1"/>
        <i x="15" s="1"/>
        <i x="72" s="1"/>
        <i x="73" s="1"/>
        <i x="70" s="1"/>
        <i x="71" s="1"/>
        <i x="69" s="1"/>
        <i x="63" s="1"/>
        <i x="79" s="1"/>
        <i x="1" s="1"/>
        <i x="30" s="1"/>
        <i x="24" s="1"/>
        <i x="83" s="1"/>
        <i x="82" s="1"/>
        <i x="51" s="1"/>
        <i x="9" s="1"/>
        <i x="77" s="1"/>
        <i x="6" s="1"/>
        <i x="14" s="1"/>
        <i x="33" s="1"/>
        <i x="21" s="1"/>
        <i x="59" s="1"/>
        <i x="58" s="1"/>
        <i x="3" s="1"/>
        <i x="22" s="1"/>
        <i x="28" s="1"/>
        <i x="27" s="1"/>
        <i x="13" s="1"/>
        <i x="34" s="1"/>
        <i x="7" s="1"/>
        <i x="41" s="1"/>
        <i x="36" s="1"/>
        <i x="64" s="1"/>
        <i x="38" s="1"/>
        <i x="44" s="1"/>
        <i x="18" s="1"/>
        <i x="52" s="1"/>
        <i x="78" s="1"/>
        <i x="29" s="1"/>
        <i x="10" s="1"/>
        <i x="11" s="1"/>
        <i x="80" s="1"/>
        <i x="48" s="1"/>
        <i x="37" s="1"/>
        <i x="39" s="1"/>
        <i x="25" s="1"/>
        <i x="43" s="1"/>
        <i x="81" s="1"/>
        <i x="20" s="1"/>
        <i x="62" s="1"/>
        <i x="0" s="1"/>
        <i x="4" s="1"/>
        <i x="57" s="1"/>
        <i x="67" s="1"/>
        <i x="32" s="1"/>
        <i x="5" s="1"/>
        <i x="42" s="1"/>
        <i x="50" s="1"/>
        <i x="49" s="1"/>
        <i x="54" s="1"/>
        <i x="53" s="1"/>
        <i x="55" s="1"/>
        <i x="76" s="1"/>
        <i x="8" s="1"/>
        <i x="65" s="1"/>
        <i x="66" s="1"/>
        <i x="12" s="1"/>
        <i x="35" s="1"/>
        <i x="74" s="1"/>
        <i x="56" s="1"/>
        <i x="68" s="1"/>
        <i x="40"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446" totalsRowShown="0" headerRowDxfId="496" dataDxfId="495">
  <autoFilter ref="A2:BL446"/>
  <tableColumns count="64">
    <tableColumn id="1" name="Vertex 1" dataDxfId="494"/>
    <tableColumn id="2" name="Vertex 2" dataDxfId="493"/>
    <tableColumn id="3" name="Color" dataDxfId="492"/>
    <tableColumn id="4" name="Width" dataDxfId="491"/>
    <tableColumn id="11" name="Style" dataDxfId="490"/>
    <tableColumn id="5" name="Opacity" dataDxfId="489"/>
    <tableColumn id="6" name="Visibility" dataDxfId="488"/>
    <tableColumn id="10" name="Label" dataDxfId="487"/>
    <tableColumn id="12" name="Label Text Color" dataDxfId="486"/>
    <tableColumn id="13" name="Label Font Size" dataDxfId="485"/>
    <tableColumn id="14" name="Reciprocated?" dataDxfId="352"/>
    <tableColumn id="7" name="ID" dataDxfId="484"/>
    <tableColumn id="9" name="Dynamic Filter" dataDxfId="483"/>
    <tableColumn id="8" name="Add Your Own Columns Here" dataDxfId="482"/>
    <tableColumn id="15" name="Relationship" dataDxfId="481"/>
    <tableColumn id="16" name="Relationship Date (UTC)" dataDxfId="480"/>
    <tableColumn id="17" name="Tweet" dataDxfId="479"/>
    <tableColumn id="18" name="URLs in Tweet" dataDxfId="478"/>
    <tableColumn id="19" name="Domains in Tweet" dataDxfId="477"/>
    <tableColumn id="20" name="Hashtags in Tweet" dataDxfId="476"/>
    <tableColumn id="21" name="Media in Tweet" dataDxfId="475"/>
    <tableColumn id="22" name="Tweet Image File" dataDxfId="474"/>
    <tableColumn id="23" name="Tweet Date (UTC)" dataDxfId="473"/>
    <tableColumn id="24" name="Twitter Page for Tweet" dataDxfId="472"/>
    <tableColumn id="25" name="Latitude" dataDxfId="471"/>
    <tableColumn id="26" name="Longitude" dataDxfId="470"/>
    <tableColumn id="27" name="Imported ID" dataDxfId="469"/>
    <tableColumn id="28" name="In-Reply-To Tweet ID" dataDxfId="468"/>
    <tableColumn id="29" name="Favorited" dataDxfId="467"/>
    <tableColumn id="30" name="Favorite Count" dataDxfId="466"/>
    <tableColumn id="31" name="In-Reply-To User ID" dataDxfId="465"/>
    <tableColumn id="32" name="Is Quote Status" dataDxfId="464"/>
    <tableColumn id="33" name="Language" dataDxfId="463"/>
    <tableColumn id="34" name="Possibly Sensitive" dataDxfId="462"/>
    <tableColumn id="35" name="Quoted Status ID" dataDxfId="461"/>
    <tableColumn id="36" name="Retweeted" dataDxfId="460"/>
    <tableColumn id="37" name="Retweet Count" dataDxfId="459"/>
    <tableColumn id="38" name="Retweet ID" dataDxfId="458"/>
    <tableColumn id="39" name="Source" dataDxfId="457"/>
    <tableColumn id="40" name="Truncated" dataDxfId="456"/>
    <tableColumn id="41" name="Unified Twitter ID" dataDxfId="455"/>
    <tableColumn id="42" name="Imported Tweet Type" dataDxfId="454"/>
    <tableColumn id="43" name="Added By Extended Analysis" dataDxfId="453"/>
    <tableColumn id="44" name="Corrected By Extended Analysis" dataDxfId="452"/>
    <tableColumn id="45" name="Place Bounding Box" dataDxfId="451"/>
    <tableColumn id="46" name="Place Country" dataDxfId="450"/>
    <tableColumn id="47" name="Place Country Code" dataDxfId="449"/>
    <tableColumn id="48" name="Place Full Name" dataDxfId="448"/>
    <tableColumn id="49" name="Place ID" dataDxfId="447"/>
    <tableColumn id="50" name="Place Name" dataDxfId="446"/>
    <tableColumn id="51" name="Place Type" dataDxfId="445"/>
    <tableColumn id="52" name="Place URL" dataDxfId="444"/>
    <tableColumn id="53" name="Edge Weight"/>
    <tableColumn id="54" name="Vertex 1 Group" dataDxfId="367">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V11" totalsRowShown="0" headerRowDxfId="351" dataDxfId="350">
  <autoFilter ref="A1:V11"/>
  <tableColumns count="22">
    <tableColumn id="1" name="Top URLs in Tweet in Entire Graph" dataDxfId="349"/>
    <tableColumn id="2" name="Entire Graph Count" dataDxfId="348"/>
    <tableColumn id="3" name="Top URLs in Tweet in G1" dataDxfId="347"/>
    <tableColumn id="4" name="G1 Count" dataDxfId="346"/>
    <tableColumn id="5" name="Top URLs in Tweet in G2" dataDxfId="345"/>
    <tableColumn id="6" name="G2 Count" dataDxfId="344"/>
    <tableColumn id="7" name="Top URLs in Tweet in G3" dataDxfId="343"/>
    <tableColumn id="8" name="G3 Count" dataDxfId="342"/>
    <tableColumn id="9" name="Top URLs in Tweet in G4" dataDxfId="341"/>
    <tableColumn id="10" name="G4 Count" dataDxfId="340"/>
    <tableColumn id="11" name="Top URLs in Tweet in G5" dataDxfId="339"/>
    <tableColumn id="12" name="G5 Count" dataDxfId="338"/>
    <tableColumn id="13" name="Top URLs in Tweet in G6" dataDxfId="337"/>
    <tableColumn id="14" name="G6 Count" dataDxfId="336"/>
    <tableColumn id="15" name="Top URLs in Tweet in G7" dataDxfId="335"/>
    <tableColumn id="16" name="G7 Count" dataDxfId="334"/>
    <tableColumn id="17" name="Top URLs in Tweet in G8" dataDxfId="333"/>
    <tableColumn id="18" name="G8 Count" dataDxfId="332"/>
    <tableColumn id="19" name="Top URLs in Tweet in G9" dataDxfId="331"/>
    <tableColumn id="20" name="G9 Count" dataDxfId="330"/>
    <tableColumn id="21" name="Top URLs in Tweet in G10" dataDxfId="329"/>
    <tableColumn id="22" name="G10 Count" dataDxfId="328"/>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V24" totalsRowShown="0" headerRowDxfId="326" dataDxfId="325">
  <autoFilter ref="A14:V24"/>
  <tableColumns count="22">
    <tableColumn id="1" name="Top Domains in Tweet in Entire Graph" dataDxfId="324"/>
    <tableColumn id="2" name="Entire Graph Count" dataDxfId="323"/>
    <tableColumn id="3" name="Top Domains in Tweet in G1" dataDxfId="322"/>
    <tableColumn id="4" name="G1 Count" dataDxfId="321"/>
    <tableColumn id="5" name="Top Domains in Tweet in G2" dataDxfId="320"/>
    <tableColumn id="6" name="G2 Count" dataDxfId="319"/>
    <tableColumn id="7" name="Top Domains in Tweet in G3" dataDxfId="318"/>
    <tableColumn id="8" name="G3 Count" dataDxfId="317"/>
    <tableColumn id="9" name="Top Domains in Tweet in G4" dataDxfId="316"/>
    <tableColumn id="10" name="G4 Count" dataDxfId="315"/>
    <tableColumn id="11" name="Top Domains in Tweet in G5" dataDxfId="314"/>
    <tableColumn id="12" name="G5 Count" dataDxfId="313"/>
    <tableColumn id="13" name="Top Domains in Tweet in G6" dataDxfId="312"/>
    <tableColumn id="14" name="G6 Count" dataDxfId="311"/>
    <tableColumn id="15" name="Top Domains in Tweet in G7" dataDxfId="310"/>
    <tableColumn id="16" name="G7 Count" dataDxfId="309"/>
    <tableColumn id="17" name="Top Domains in Tweet in G8" dataDxfId="308"/>
    <tableColumn id="18" name="G8 Count" dataDxfId="307"/>
    <tableColumn id="19" name="Top Domains in Tweet in G9" dataDxfId="306"/>
    <tableColumn id="20" name="G9 Count" dataDxfId="305"/>
    <tableColumn id="21" name="Top Domains in Tweet in G10" dataDxfId="304"/>
    <tableColumn id="22" name="G10 Count" dataDxfId="303"/>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7:V37" totalsRowShown="0" headerRowDxfId="301" dataDxfId="300">
  <autoFilter ref="A27:V37"/>
  <tableColumns count="22">
    <tableColumn id="1" name="Top Hashtags in Tweet in Entire Graph" dataDxfId="299"/>
    <tableColumn id="2" name="Entire Graph Count" dataDxfId="298"/>
    <tableColumn id="3" name="Top Hashtags in Tweet in G1" dataDxfId="297"/>
    <tableColumn id="4" name="G1 Count" dataDxfId="296"/>
    <tableColumn id="5" name="Top Hashtags in Tweet in G2" dataDxfId="295"/>
    <tableColumn id="6" name="G2 Count" dataDxfId="294"/>
    <tableColumn id="7" name="Top Hashtags in Tweet in G3" dataDxfId="293"/>
    <tableColumn id="8" name="G3 Count" dataDxfId="292"/>
    <tableColumn id="9" name="Top Hashtags in Tweet in G4" dataDxfId="291"/>
    <tableColumn id="10" name="G4 Count" dataDxfId="290"/>
    <tableColumn id="11" name="Top Hashtags in Tweet in G5" dataDxfId="289"/>
    <tableColumn id="12" name="G5 Count" dataDxfId="288"/>
    <tableColumn id="13" name="Top Hashtags in Tweet in G6" dataDxfId="287"/>
    <tableColumn id="14" name="G6 Count" dataDxfId="286"/>
    <tableColumn id="15" name="Top Hashtags in Tweet in G7" dataDxfId="285"/>
    <tableColumn id="16" name="G7 Count" dataDxfId="284"/>
    <tableColumn id="17" name="Top Hashtags in Tweet in G8" dataDxfId="283"/>
    <tableColumn id="18" name="G8 Count" dataDxfId="282"/>
    <tableColumn id="19" name="Top Hashtags in Tweet in G9" dataDxfId="281"/>
    <tableColumn id="20" name="G9 Count" dataDxfId="280"/>
    <tableColumn id="21" name="Top Hashtags in Tweet in G10" dataDxfId="279"/>
    <tableColumn id="22" name="G10 Count" dataDxfId="27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40:V50" totalsRowShown="0" headerRowDxfId="276" dataDxfId="275">
  <autoFilter ref="A40:V50"/>
  <tableColumns count="22">
    <tableColumn id="1" name="Top Words in Tweet in Entire Graph" dataDxfId="274"/>
    <tableColumn id="2" name="Entire Graph Count" dataDxfId="273"/>
    <tableColumn id="3" name="Top Words in Tweet in G1" dataDxfId="272"/>
    <tableColumn id="4" name="G1 Count" dataDxfId="271"/>
    <tableColumn id="5" name="Top Words in Tweet in G2" dataDxfId="270"/>
    <tableColumn id="6" name="G2 Count" dataDxfId="269"/>
    <tableColumn id="7" name="Top Words in Tweet in G3" dataDxfId="268"/>
    <tableColumn id="8" name="G3 Count" dataDxfId="267"/>
    <tableColumn id="9" name="Top Words in Tweet in G4" dataDxfId="266"/>
    <tableColumn id="10" name="G4 Count" dataDxfId="265"/>
    <tableColumn id="11" name="Top Words in Tweet in G5" dataDxfId="264"/>
    <tableColumn id="12" name="G5 Count" dataDxfId="263"/>
    <tableColumn id="13" name="Top Words in Tweet in G6" dataDxfId="262"/>
    <tableColumn id="14" name="G6 Count" dataDxfId="261"/>
    <tableColumn id="15" name="Top Words in Tweet in G7" dataDxfId="260"/>
    <tableColumn id="16" name="G7 Count" dataDxfId="259"/>
    <tableColumn id="17" name="Top Words in Tweet in G8" dataDxfId="258"/>
    <tableColumn id="18" name="G8 Count" dataDxfId="257"/>
    <tableColumn id="19" name="Top Words in Tweet in G9" dataDxfId="256"/>
    <tableColumn id="20" name="G9 Count" dataDxfId="255"/>
    <tableColumn id="21" name="Top Words in Tweet in G10" dataDxfId="254"/>
    <tableColumn id="22" name="G10 Count" dataDxfId="253"/>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3:V63" totalsRowShown="0" headerRowDxfId="251" dataDxfId="250">
  <autoFilter ref="A53:V63"/>
  <tableColumns count="22">
    <tableColumn id="1" name="Top Word Pairs in Tweet in Entire Graph" dataDxfId="249"/>
    <tableColumn id="2" name="Entire Graph Count" dataDxfId="248"/>
    <tableColumn id="3" name="Top Word Pairs in Tweet in G1" dataDxfId="247"/>
    <tableColumn id="4" name="G1 Count" dataDxfId="246"/>
    <tableColumn id="5" name="Top Word Pairs in Tweet in G2" dataDxfId="245"/>
    <tableColumn id="6" name="G2 Count" dataDxfId="244"/>
    <tableColumn id="7" name="Top Word Pairs in Tweet in G3" dataDxfId="243"/>
    <tableColumn id="8" name="G3 Count" dataDxfId="242"/>
    <tableColumn id="9" name="Top Word Pairs in Tweet in G4" dataDxfId="241"/>
    <tableColumn id="10" name="G4 Count" dataDxfId="240"/>
    <tableColumn id="11" name="Top Word Pairs in Tweet in G5" dataDxfId="239"/>
    <tableColumn id="12" name="G5 Count" dataDxfId="238"/>
    <tableColumn id="13" name="Top Word Pairs in Tweet in G6" dataDxfId="237"/>
    <tableColumn id="14" name="G6 Count" dataDxfId="236"/>
    <tableColumn id="15" name="Top Word Pairs in Tweet in G7" dataDxfId="235"/>
    <tableColumn id="16" name="G7 Count" dataDxfId="234"/>
    <tableColumn id="17" name="Top Word Pairs in Tweet in G8" dataDxfId="233"/>
    <tableColumn id="18" name="G8 Count" dataDxfId="232"/>
    <tableColumn id="19" name="Top Word Pairs in Tweet in G9" dataDxfId="231"/>
    <tableColumn id="20" name="G9 Count" dataDxfId="230"/>
    <tableColumn id="21" name="Top Word Pairs in Tweet in G10" dataDxfId="229"/>
    <tableColumn id="22" name="G10 Count" dataDxfId="228"/>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6:V76" totalsRowShown="0" headerRowDxfId="226" dataDxfId="225">
  <autoFilter ref="A66:V76"/>
  <tableColumns count="22">
    <tableColumn id="1" name="Top Replied-To in Entire Graph" dataDxfId="224"/>
    <tableColumn id="2" name="Entire Graph Count" dataDxfId="220"/>
    <tableColumn id="3" name="Top Replied-To in G1" dataDxfId="219"/>
    <tableColumn id="4" name="G1 Count" dataDxfId="216"/>
    <tableColumn id="5" name="Top Replied-To in G2" dataDxfId="215"/>
    <tableColumn id="6" name="G2 Count" dataDxfId="212"/>
    <tableColumn id="7" name="Top Replied-To in G3" dataDxfId="211"/>
    <tableColumn id="8" name="G3 Count" dataDxfId="208"/>
    <tableColumn id="9" name="Top Replied-To in G4" dataDxfId="207"/>
    <tableColumn id="10" name="G4 Count" dataDxfId="204"/>
    <tableColumn id="11" name="Top Replied-To in G5" dataDxfId="203"/>
    <tableColumn id="12" name="G5 Count" dataDxfId="200"/>
    <tableColumn id="13" name="Top Replied-To in G6" dataDxfId="199"/>
    <tableColumn id="14" name="G6 Count" dataDxfId="196"/>
    <tableColumn id="15" name="Top Replied-To in G7" dataDxfId="195"/>
    <tableColumn id="16" name="G7 Count" dataDxfId="192"/>
    <tableColumn id="17" name="Top Replied-To in G8" dataDxfId="191"/>
    <tableColumn id="18" name="G8 Count" dataDxfId="188"/>
    <tableColumn id="19" name="Top Replied-To in G9" dataDxfId="187"/>
    <tableColumn id="20" name="G9 Count" dataDxfId="184"/>
    <tableColumn id="21" name="Top Replied-To in G10" dataDxfId="183"/>
    <tableColumn id="22" name="G10 Count" dataDxfId="182"/>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79:V89" totalsRowShown="0" headerRowDxfId="223" dataDxfId="222">
  <autoFilter ref="A79:V89"/>
  <tableColumns count="22">
    <tableColumn id="1" name="Top Mentioned in Entire Graph" dataDxfId="221"/>
    <tableColumn id="2" name="Entire Graph Count" dataDxfId="218"/>
    <tableColumn id="3" name="Top Mentioned in G1" dataDxfId="217"/>
    <tableColumn id="4" name="G1 Count" dataDxfId="214"/>
    <tableColumn id="5" name="Top Mentioned in G2" dataDxfId="213"/>
    <tableColumn id="6" name="G2 Count" dataDxfId="210"/>
    <tableColumn id="7" name="Top Mentioned in G3" dataDxfId="209"/>
    <tableColumn id="8" name="G3 Count" dataDxfId="206"/>
    <tableColumn id="9" name="Top Mentioned in G4" dataDxfId="205"/>
    <tableColumn id="10" name="G4 Count" dataDxfId="202"/>
    <tableColumn id="11" name="Top Mentioned in G5" dataDxfId="201"/>
    <tableColumn id="12" name="G5 Count" dataDxfId="198"/>
    <tableColumn id="13" name="Top Mentioned in G6" dataDxfId="197"/>
    <tableColumn id="14" name="G6 Count" dataDxfId="194"/>
    <tableColumn id="15" name="Top Mentioned in G7" dataDxfId="193"/>
    <tableColumn id="16" name="G7 Count" dataDxfId="190"/>
    <tableColumn id="17" name="Top Mentioned in G8" dataDxfId="189"/>
    <tableColumn id="18" name="G8 Count" dataDxfId="186"/>
    <tableColumn id="19" name="Top Mentioned in G9" dataDxfId="185"/>
    <tableColumn id="20" name="G9 Count" dataDxfId="181"/>
    <tableColumn id="21" name="Top Mentioned in G10" dataDxfId="180"/>
    <tableColumn id="22" name="G10 Count" dataDxfId="179"/>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92:V102" totalsRowShown="0" headerRowDxfId="176" dataDxfId="175">
  <autoFilter ref="A92:V102"/>
  <tableColumns count="22">
    <tableColumn id="1" name="Top Tweeters in Entire Graph" dataDxfId="174"/>
    <tableColumn id="2" name="Entire Graph Count" dataDxfId="173"/>
    <tableColumn id="3" name="Top Tweeters in G1" dataDxfId="172"/>
    <tableColumn id="4" name="G1 Count" dataDxfId="171"/>
    <tableColumn id="5" name="Top Tweeters in G2" dataDxfId="170"/>
    <tableColumn id="6" name="G2 Count" dataDxfId="169"/>
    <tableColumn id="7" name="Top Tweeters in G3" dataDxfId="168"/>
    <tableColumn id="8" name="G3 Count" dataDxfId="167"/>
    <tableColumn id="9" name="Top Tweeters in G4" dataDxfId="166"/>
    <tableColumn id="10" name="G4 Count" dataDxfId="165"/>
    <tableColumn id="11" name="Top Tweeters in G5" dataDxfId="164"/>
    <tableColumn id="12" name="G5 Count" dataDxfId="163"/>
    <tableColumn id="13" name="Top Tweeters in G6" dataDxfId="162"/>
    <tableColumn id="14" name="G6 Count" dataDxfId="161"/>
    <tableColumn id="15" name="Top Tweeters in G7" dataDxfId="160"/>
    <tableColumn id="16" name="G7 Count" dataDxfId="159"/>
    <tableColumn id="17" name="Top Tweeters in G8" dataDxfId="158"/>
    <tableColumn id="18" name="G8 Count" dataDxfId="157"/>
    <tableColumn id="19" name="Top Tweeters in G9" dataDxfId="156"/>
    <tableColumn id="20" name="G9 Count" dataDxfId="155"/>
    <tableColumn id="21" name="Top Tweeters in G10" dataDxfId="154"/>
    <tableColumn id="22" name="G10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1051" totalsRowShown="0" headerRowDxfId="141" dataDxfId="140">
  <autoFilter ref="A1:G1051"/>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234" totalsRowShown="0" headerRowDxfId="443" dataDxfId="442">
  <autoFilter ref="A2:BS234"/>
  <tableColumns count="71">
    <tableColumn id="1" name="Vertex" dataDxfId="441"/>
    <tableColumn id="2" name="Color" dataDxfId="440"/>
    <tableColumn id="5" name="Shape" dataDxfId="439"/>
    <tableColumn id="6" name="Size" dataDxfId="438"/>
    <tableColumn id="4" name="Opacity" dataDxfId="437"/>
    <tableColumn id="7" name="Image File" dataDxfId="436"/>
    <tableColumn id="3" name="Visibility" dataDxfId="435"/>
    <tableColumn id="10" name="Label" dataDxfId="434"/>
    <tableColumn id="16" name="Label Fill Color" dataDxfId="433"/>
    <tableColumn id="9" name="Label Position" dataDxfId="432"/>
    <tableColumn id="8" name="Tooltip" dataDxfId="431"/>
    <tableColumn id="18" name="Layout Order" dataDxfId="430"/>
    <tableColumn id="13" name="X" dataDxfId="429"/>
    <tableColumn id="14" name="Y" dataDxfId="428"/>
    <tableColumn id="12" name="Locked?" dataDxfId="427"/>
    <tableColumn id="19" name="Polar R" dataDxfId="426"/>
    <tableColumn id="20" name="Polar Angle" dataDxfId="425"/>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424"/>
    <tableColumn id="28" name="Dynamic Filter" dataDxfId="423"/>
    <tableColumn id="17" name="Add Your Own Columns Here" dataDxfId="422"/>
    <tableColumn id="30" name="Name" dataDxfId="421"/>
    <tableColumn id="31" name="Followed" dataDxfId="420"/>
    <tableColumn id="32" name="Followers" dataDxfId="419"/>
    <tableColumn id="33" name="Tweets" dataDxfId="418"/>
    <tableColumn id="34" name="Favorites" dataDxfId="417"/>
    <tableColumn id="35" name="Time Zone UTC Offset (Seconds)" dataDxfId="416"/>
    <tableColumn id="36" name="Description" dataDxfId="415"/>
    <tableColumn id="37" name="Location" dataDxfId="414"/>
    <tableColumn id="38" name="Web" dataDxfId="413"/>
    <tableColumn id="39" name="Time Zone" dataDxfId="412"/>
    <tableColumn id="40" name="Joined Twitter Date (UTC)" dataDxfId="411"/>
    <tableColumn id="41" name="Profile Banner Url" dataDxfId="410"/>
    <tableColumn id="42" name="Default Profile" dataDxfId="409"/>
    <tableColumn id="43" name="Default Profile Image" dataDxfId="408"/>
    <tableColumn id="44" name="Geo Enabled" dataDxfId="407"/>
    <tableColumn id="45" name="Language" dataDxfId="406"/>
    <tableColumn id="46" name="Listed Count" dataDxfId="405"/>
    <tableColumn id="47" name="Profile Background Image Url" dataDxfId="404"/>
    <tableColumn id="48" name="Verified" dataDxfId="403"/>
    <tableColumn id="49" name="Custom Menu Item Text" dataDxfId="402"/>
    <tableColumn id="50" name="Custom Menu Item Action" dataDxfId="401"/>
    <tableColumn id="51" name="Tweeted Search Term?" dataDxfId="368"/>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980" totalsRowShown="0" headerRowDxfId="132" dataDxfId="131">
  <autoFilter ref="A1:L980"/>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42" totalsRowShown="0" headerRowDxfId="88" dataDxfId="87">
  <autoFilter ref="A2:C42"/>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359" totalsRowShown="0" headerRowDxfId="64" dataDxfId="63">
  <autoFilter ref="A2:BL359"/>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1" totalsRowShown="0" headerRowDxfId="400">
  <autoFilter ref="A2:AO41"/>
  <tableColumns count="41">
    <tableColumn id="1" name="Group" dataDxfId="375"/>
    <tableColumn id="2" name="Vertex Color" dataDxfId="374"/>
    <tableColumn id="3" name="Vertex Shape" dataDxfId="372"/>
    <tableColumn id="22" name="Visibility" dataDxfId="373"/>
    <tableColumn id="4" name="Collapsed?"/>
    <tableColumn id="18" name="Label" dataDxfId="399"/>
    <tableColumn id="20" name="Collapsed X"/>
    <tableColumn id="21" name="Collapsed Y"/>
    <tableColumn id="6" name="ID" dataDxfId="398"/>
    <tableColumn id="19" name="Collapsed Properties" dataDxfId="366"/>
    <tableColumn id="5" name="Vertices" dataDxfId="365"/>
    <tableColumn id="7" name="Unique Edges" dataDxfId="364"/>
    <tableColumn id="8" name="Edges With Duplicates" dataDxfId="363"/>
    <tableColumn id="9" name="Total Edges" dataDxfId="362"/>
    <tableColumn id="10" name="Self-Loops" dataDxfId="361"/>
    <tableColumn id="24" name="Reciprocated Vertex Pair Ratio" dataDxfId="360"/>
    <tableColumn id="25" name="Reciprocated Edge Ratio" dataDxfId="359"/>
    <tableColumn id="11" name="Connected Components" dataDxfId="358"/>
    <tableColumn id="12" name="Single-Vertex Connected Components" dataDxfId="357"/>
    <tableColumn id="13" name="Maximum Vertices in a Connected Component" dataDxfId="356"/>
    <tableColumn id="14" name="Maximum Edges in a Connected Component" dataDxfId="355"/>
    <tableColumn id="15" name="Maximum Geodesic Distance (Diameter)" dataDxfId="354"/>
    <tableColumn id="16" name="Average Geodesic Distance" dataDxfId="353"/>
    <tableColumn id="17" name="Graph Density" dataDxfId="327"/>
    <tableColumn id="23" name="Top URLs in Tweet" dataDxfId="302"/>
    <tableColumn id="26" name="Top Domains in Tweet" dataDxfId="277"/>
    <tableColumn id="27" name="Top Hashtags in Tweet" dataDxfId="252"/>
    <tableColumn id="28" name="Top Words in Tweet" dataDxfId="227"/>
    <tableColumn id="29" name="Top Word Pairs in Tweet" dataDxfId="178"/>
    <tableColumn id="30" name="Top Replied-To in Tweet" dataDxfId="177"/>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33" totalsRowShown="0" headerRowDxfId="397" dataDxfId="396">
  <autoFilter ref="A1:C233"/>
  <tableColumns count="3">
    <tableColumn id="1" name="Group" dataDxfId="371"/>
    <tableColumn id="2" name="Vertex" dataDxfId="370"/>
    <tableColumn id="3" name="Vertex ID" dataDxfId="36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5"/>
    <tableColumn id="2" name="Degree Frequency" dataDxfId="394">
      <calculatedColumnFormula>COUNTIF(Vertices[Degree], "&gt;= " &amp; D2) - COUNTIF(Vertices[Degree], "&gt;=" &amp; D3)</calculatedColumnFormula>
    </tableColumn>
    <tableColumn id="3" name="In-Degree Bin" dataDxfId="393"/>
    <tableColumn id="4" name="In-Degree Frequency" dataDxfId="392">
      <calculatedColumnFormula>COUNTIF(Vertices[In-Degree], "&gt;= " &amp; F2) - COUNTIF(Vertices[In-Degree], "&gt;=" &amp; F3)</calculatedColumnFormula>
    </tableColumn>
    <tableColumn id="5" name="Out-Degree Bin" dataDxfId="391"/>
    <tableColumn id="6" name="Out-Degree Frequency" dataDxfId="390">
      <calculatedColumnFormula>COUNTIF(Vertices[Out-Degree], "&gt;= " &amp; H2) - COUNTIF(Vertices[Out-Degree], "&gt;=" &amp; H3)</calculatedColumnFormula>
    </tableColumn>
    <tableColumn id="7" name="Betweenness Centrality Bin" dataDxfId="389"/>
    <tableColumn id="8" name="Betweenness Centrality Frequency" dataDxfId="388">
      <calculatedColumnFormula>COUNTIF(Vertices[Betweenness Centrality], "&gt;= " &amp; J2) - COUNTIF(Vertices[Betweenness Centrality], "&gt;=" &amp; J3)</calculatedColumnFormula>
    </tableColumn>
    <tableColumn id="9" name="Closeness Centrality Bin" dataDxfId="387"/>
    <tableColumn id="10" name="Closeness Centrality Frequency" dataDxfId="386">
      <calculatedColumnFormula>COUNTIF(Vertices[Closeness Centrality], "&gt;= " &amp; L2) - COUNTIF(Vertices[Closeness Centrality], "&gt;=" &amp; L3)</calculatedColumnFormula>
    </tableColumn>
    <tableColumn id="11" name="Eigenvector Centrality Bin" dataDxfId="385"/>
    <tableColumn id="12" name="Eigenvector Centrality Frequency" dataDxfId="384">
      <calculatedColumnFormula>COUNTIF(Vertices[Eigenvector Centrality], "&gt;= " &amp; N2) - COUNTIF(Vertices[Eigenvector Centrality], "&gt;=" &amp; N3)</calculatedColumnFormula>
    </tableColumn>
    <tableColumn id="18" name="PageRank Bin" dataDxfId="383"/>
    <tableColumn id="17" name="PageRank Frequency" dataDxfId="382">
      <calculatedColumnFormula>COUNTIF(Vertices[Eigenvector Centrality], "&gt;= " &amp; P2) - COUNTIF(Vertices[Eigenvector Centrality], "&gt;=" &amp; P3)</calculatedColumnFormula>
    </tableColumn>
    <tableColumn id="13" name="Clustering Coefficient Bin" dataDxfId="381"/>
    <tableColumn id="14" name="Clustering Coefficient Frequency" dataDxfId="380">
      <calculatedColumnFormula>COUNTIF(Vertices[Clustering Coefficient], "&gt;= " &amp; R2) - COUNTIF(Vertices[Clustering Coefficient], "&gt;=" &amp; R3)</calculatedColumnFormula>
    </tableColumn>
    <tableColumn id="15" name="Dynamic Filter Bin" dataDxfId="379"/>
    <tableColumn id="16" name="Dynamic Filter Frequency" dataDxfId="37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hehairyhandlebars.co.uk/?utm_source=hootsuite&amp;utm_medium=&amp;utm_term=&amp;utm_content=&amp;utm_campaign=" TargetMode="External" /><Relationship Id="rId2" Type="http://schemas.openxmlformats.org/officeDocument/2006/relationships/hyperlink" Target="http://www.thehairyhandlebars.co.uk/?utm_source=hootsuite&amp;utm_medium=&amp;utm_term=&amp;utm_content=&amp;utm_campaign=" TargetMode="External" /><Relationship Id="rId3" Type="http://schemas.openxmlformats.org/officeDocument/2006/relationships/hyperlink" Target="https://www.udemy.com/oracle-database-12c-rac-administration/?couponCode=ABIDRACOFFER1" TargetMode="External" /><Relationship Id="rId4" Type="http://schemas.openxmlformats.org/officeDocument/2006/relationships/hyperlink" Target="https://mancavemedialtd.pixieset.com/mallemile2019/" TargetMode="External" /><Relationship Id="rId5" Type="http://schemas.openxmlformats.org/officeDocument/2006/relationships/hyperlink" Target="https://ca.movember.com/story/view/id/11870/gene-test-identifies-which-patients-benefit-from-search-and-destroy-medicine?utm_campaign=20190729_BIG4_PCTestBreakthrough_SL1&amp;utm_medium=email&amp;utm_source=Eloqua&amp;elqTrackId=6f6b5fc2260e455d8c12c79ba3b2971e&amp;elq=7ac1a4a282e142cbb2a20b2570479d34&amp;elqaid=2003&amp;elqat=1&amp;elqCampaignId=1002" TargetMode="External" /><Relationship Id="rId6" Type="http://schemas.openxmlformats.org/officeDocument/2006/relationships/hyperlink" Target="https://www.instagram.com/p/B0pYuBsAsXc/?igshid=10132t77c5zu9" TargetMode="External" /><Relationship Id="rId7" Type="http://schemas.openxmlformats.org/officeDocument/2006/relationships/hyperlink" Target="https://www.gentlemansride.com/fundraiser/MarioAlmeida1980" TargetMode="External" /><Relationship Id="rId8" Type="http://schemas.openxmlformats.org/officeDocument/2006/relationships/hyperlink" Target="https://www.gentlemansride.com/fundraiser/MarioAlmeida1980" TargetMode="External" /><Relationship Id="rId9" Type="http://schemas.openxmlformats.org/officeDocument/2006/relationships/hyperlink" Target="https://twitter.com/gentlemansride/status/1157226379076952064" TargetMode="External" /><Relationship Id="rId10" Type="http://schemas.openxmlformats.org/officeDocument/2006/relationships/hyperlink" Target="https://www.gentlemansride.com/rider/WarrenDaly" TargetMode="External" /><Relationship Id="rId11" Type="http://schemas.openxmlformats.org/officeDocument/2006/relationships/hyperlink" Target="https://www.gentlemansride.com/rider/WarrenDaly" TargetMode="External" /><Relationship Id="rId12" Type="http://schemas.openxmlformats.org/officeDocument/2006/relationships/hyperlink" Target="https://www.gentlemansride.com/rider/WarrenDaly" TargetMode="External" /><Relationship Id="rId13" Type="http://schemas.openxmlformats.org/officeDocument/2006/relationships/hyperlink" Target="https://www.xtremeflyers.com/movember-flyer-template/" TargetMode="External" /><Relationship Id="rId14" Type="http://schemas.openxmlformats.org/officeDocument/2006/relationships/hyperlink" Target="https://www.instagram.com/p/B0ua-4-BrfB/?igshid=qde47fhyn3xy" TargetMode="External" /><Relationship Id="rId15" Type="http://schemas.openxmlformats.org/officeDocument/2006/relationships/hyperlink" Target="https://www.instagram.com/p/B0v_5M0CJfq/" TargetMode="External" /><Relationship Id="rId16" Type="http://schemas.openxmlformats.org/officeDocument/2006/relationships/hyperlink" Target="https://twitter.com/intent/tweet?text=Donate%20to%20help%20my%20friend%20raise%20much-needed%20funds%20for%20%23menshealth%20this%20%23Movember%20%E2%80%93%20for%20all%20the%20dads%2C%20brothers%2C%20sons%20and%20mates%20in%20our%20lives.%20Stop%20men%20dying%20too%20young&amp;url=&amp;original_referer=" TargetMode="External" /><Relationship Id="rId17" Type="http://schemas.openxmlformats.org/officeDocument/2006/relationships/hyperlink" Target="https://twitter.com/RadioHaurakiNZ/status/1158222717834817536" TargetMode="External" /><Relationship Id="rId18" Type="http://schemas.openxmlformats.org/officeDocument/2006/relationships/hyperlink" Target="https://www.instagram.com/p/B0y2czCHIsS/?igshid=1qx832n8mt4dl" TargetMode="External" /><Relationship Id="rId19" Type="http://schemas.openxmlformats.org/officeDocument/2006/relationships/hyperlink" Target="https://mobro.co/13336481" TargetMode="External" /><Relationship Id="rId20" Type="http://schemas.openxmlformats.org/officeDocument/2006/relationships/hyperlink" Target="https://mobro.co/13336481" TargetMode="External" /><Relationship Id="rId21" Type="http://schemas.openxmlformats.org/officeDocument/2006/relationships/hyperlink" Target="https://www.gentlemansride.com/rides/liechtenstein" TargetMode="External" /><Relationship Id="rId22" Type="http://schemas.openxmlformats.org/officeDocument/2006/relationships/hyperlink" Target="https://ca.movember.com/story/view/id/11870/gene-test-identifies-which-patients-benefit-from-search-and-destroy-medicine" TargetMode="External" /><Relationship Id="rId23" Type="http://schemas.openxmlformats.org/officeDocument/2006/relationships/hyperlink" Target="https://twitter.com/FairVoteGA/status/1158828320139743236" TargetMode="External" /><Relationship Id="rId24" Type="http://schemas.openxmlformats.org/officeDocument/2006/relationships/hyperlink" Target="https://us.movember.com/mospace/1451998?utm_medium=share&amp;utm_source=twitter&amp;utm_campaign=fundraise" TargetMode="External" /><Relationship Id="rId25" Type="http://schemas.openxmlformats.org/officeDocument/2006/relationships/hyperlink" Target="https://www.instagram.com/p/B04BjPZnJBM/?igshid=x5xx559x6sq0" TargetMode="External" /><Relationship Id="rId26" Type="http://schemas.openxmlformats.org/officeDocument/2006/relationships/hyperlink" Target="https://us.movember.com/story/view/id/11870/gene-test-identifies-which-patients-benefit-from-search-and-destroy-medicine?utm_campaign=20190729_BIG4_PCTestBreakthrough_SL2" TargetMode="External" /><Relationship Id="rId27" Type="http://schemas.openxmlformats.org/officeDocument/2006/relationships/hyperlink" Target="https://us.movember.com/story/view/id/11870/gene-test-identifies-which-patients-benefit-from-search-and-destroy-medicine?utm_campaign=20190729_BIG4_PCTestBreakthrough_SL2" TargetMode="External" /><Relationship Id="rId28" Type="http://schemas.openxmlformats.org/officeDocument/2006/relationships/hyperlink" Target="http://personasqueaprenden.net/2016/08/movember-reivindicacion-la-salud-masculina/?utm_source=ReviveOldPost&amp;utm_medium=social&amp;utm_campaign=ReviveOldPost" TargetMode="External" /><Relationship Id="rId29" Type="http://schemas.openxmlformats.org/officeDocument/2006/relationships/hyperlink" Target="https://talkingpulp.com/2019/08/08/retro-relpase-hey-there-mr-movember/" TargetMode="External" /><Relationship Id="rId30" Type="http://schemas.openxmlformats.org/officeDocument/2006/relationships/hyperlink" Target="https://ca.movember.com/en/events/view/id/OXYl" TargetMode="External" /><Relationship Id="rId31" Type="http://schemas.openxmlformats.org/officeDocument/2006/relationships/hyperlink" Target="https://twitter.com/myswimpro/status/1159539964830502912" TargetMode="External" /><Relationship Id="rId32" Type="http://schemas.openxmlformats.org/officeDocument/2006/relationships/hyperlink" Target="https://twitter.com/myswimpro/status/1159539964830502912" TargetMode="External" /><Relationship Id="rId33" Type="http://schemas.openxmlformats.org/officeDocument/2006/relationships/hyperlink" Target="https://de.movember.com/en/mospace/team/2003085/" TargetMode="External" /><Relationship Id="rId34" Type="http://schemas.openxmlformats.org/officeDocument/2006/relationships/hyperlink" Target="https://de.movember.com/en/mospace/team/2003085/" TargetMode="External" /><Relationship Id="rId35" Type="http://schemas.openxmlformats.org/officeDocument/2006/relationships/hyperlink" Target="https://www.linkedin.com/slink?code=dRzA-NQ" TargetMode="External" /><Relationship Id="rId36" Type="http://schemas.openxmlformats.org/officeDocument/2006/relationships/hyperlink" Target="https://acredite.co/movember-novembro-azul/?utm_source=ReviveOldPost&amp;utm_medium=social&amp;utm_campaign=ReviveOldPost" TargetMode="External" /><Relationship Id="rId37" Type="http://schemas.openxmlformats.org/officeDocument/2006/relationships/hyperlink" Target="https://www.linkedin.com/slink?code=dUscQyh" TargetMode="External" /><Relationship Id="rId38" Type="http://schemas.openxmlformats.org/officeDocument/2006/relationships/hyperlink" Target="https://www.oracle.com/fr/index.html?bcid=5840572836001&amp;source=:so:ch:or::RC_EMMK180924P00022:YTTFY19_GE_UN_HA_CH_FR_C22_Q22_VI3_SoM&amp;SC=:so:ch:or::RC_EMMK180924P00022:YTTFY19_GE_UN_HA_CH_FR_C22_Q22_VI3_SoM&amp;pcode=EMMK180924P00022" TargetMode="External" /><Relationship Id="rId39" Type="http://schemas.openxmlformats.org/officeDocument/2006/relationships/hyperlink" Target="https://www.oracle.com/fr/index.html?bcid=5840572836001&amp;source=:so:ch:or::RC_EMMK180924P00022:YTTFY19_GE_UN_HA_CH_FR_C22_Q22_VI3_SoM&amp;SC=:so:ch:or::RC_EMMK180924P00022:YTTFY19_GE_UN_HA_CH_FR_C22_Q22_VI3_SoM&amp;pcode=EMMK180924P00022" TargetMode="External" /><Relationship Id="rId40" Type="http://schemas.openxmlformats.org/officeDocument/2006/relationships/hyperlink" Target="https://www.gentlemansride.com/rider/StuLloyd294331" TargetMode="External" /><Relationship Id="rId41" Type="http://schemas.openxmlformats.org/officeDocument/2006/relationships/hyperlink" Target="https://www.instagram.com/p/B04DjItncYO/?igshid=11i5n4ry155k2" TargetMode="External" /><Relationship Id="rId42" Type="http://schemas.openxmlformats.org/officeDocument/2006/relationships/hyperlink" Target="https://www.instagram.com/p/B04DjItncYO/?igshid=3m4r7kkrkb5h" TargetMode="External" /><Relationship Id="rId43" Type="http://schemas.openxmlformats.org/officeDocument/2006/relationships/hyperlink" Target="https://www.instagram.com/p/B091XVsHqCL/?igshid=16o2evzczeq7z" TargetMode="External" /><Relationship Id="rId44" Type="http://schemas.openxmlformats.org/officeDocument/2006/relationships/hyperlink" Target="https://youtu.be/KUtIlwLa_KY" TargetMode="External" /><Relationship Id="rId45" Type="http://schemas.openxmlformats.org/officeDocument/2006/relationships/hyperlink" Target="https://www.instagram.com/p/B0_V1fHF1xV/?igshid=1whj43bj7f6t1" TargetMode="External" /><Relationship Id="rId46" Type="http://schemas.openxmlformats.org/officeDocument/2006/relationships/hyperlink" Target="https://www.instagram.com/p/B1Ah5ADFAn5/?igshid=4ja8j64s5fw4" TargetMode="External" /><Relationship Id="rId47" Type="http://schemas.openxmlformats.org/officeDocument/2006/relationships/hyperlink" Target="https://www.instagram.com/p/B1AnSM-AB3x/?igshid=elmxizq8wc3a" TargetMode="External" /><Relationship Id="rId48" Type="http://schemas.openxmlformats.org/officeDocument/2006/relationships/hyperlink" Target="https://www.instagram.com/p/B1AnSM-AB3x/?igshid=elmxizq8wc3a" TargetMode="External" /><Relationship Id="rId49" Type="http://schemas.openxmlformats.org/officeDocument/2006/relationships/hyperlink" Target="https://mobro.co/sanjeevbandi" TargetMode="External" /><Relationship Id="rId50" Type="http://schemas.openxmlformats.org/officeDocument/2006/relationships/hyperlink" Target="https://www.sonycrackle.com/rob-riggles-ski-master-academy?cmpid=Social_Boosted_11_18_FB_TW_TuneIn_Originals_GIF_DirkstacheGIF" TargetMode="External" /><Relationship Id="rId51" Type="http://schemas.openxmlformats.org/officeDocument/2006/relationships/hyperlink" Target="https://www.twitch.tv/rndmzd" TargetMode="External" /><Relationship Id="rId52" Type="http://schemas.openxmlformats.org/officeDocument/2006/relationships/hyperlink" Target="https://www.twitch.tv/savingmusiclive" TargetMode="External" /><Relationship Id="rId53" Type="http://schemas.openxmlformats.org/officeDocument/2006/relationships/hyperlink" Target="https://www.twitch.tv/savingmusiclive" TargetMode="External" /><Relationship Id="rId54" Type="http://schemas.openxmlformats.org/officeDocument/2006/relationships/hyperlink" Target="https://www.twitch.tv/savingmusiclive" TargetMode="External" /><Relationship Id="rId55" Type="http://schemas.openxmlformats.org/officeDocument/2006/relationships/hyperlink" Target="https://www.twitch.tv/savingmusiclive" TargetMode="External" /><Relationship Id="rId56" Type="http://schemas.openxmlformats.org/officeDocument/2006/relationships/hyperlink" Target="https://tiltify.com/@savingmusiclive/eumm2019/donate/complete#.XVBym56C-OI.twitter" TargetMode="External" /><Relationship Id="rId57" Type="http://schemas.openxmlformats.org/officeDocument/2006/relationships/hyperlink" Target="https://goo.gl/ymuENN" TargetMode="External" /><Relationship Id="rId58" Type="http://schemas.openxmlformats.org/officeDocument/2006/relationships/hyperlink" Target="https://au.movember.com/mospace/13979078?utm_medium=share&amp;utm_source=twitter&amp;utm_campaign=fundraise" TargetMode="External" /><Relationship Id="rId59" Type="http://schemas.openxmlformats.org/officeDocument/2006/relationships/hyperlink" Target="https://www.gentlemansride.com/rider/DriveVauxhall297302" TargetMode="External" /><Relationship Id="rId60" Type="http://schemas.openxmlformats.org/officeDocument/2006/relationships/hyperlink" Target="https://www.gentlemansride.com/fundraiser/GregHoward298747" TargetMode="External" /><Relationship Id="rId61" Type="http://schemas.openxmlformats.org/officeDocument/2006/relationships/hyperlink" Target="https://twitter.com/Mereshas/status/1160974016565395462" TargetMode="External" /><Relationship Id="rId62" Type="http://schemas.openxmlformats.org/officeDocument/2006/relationships/hyperlink" Target="http://link.sylikes.com/?publisherId=615103&amp;afPlacementId=4931386&amp;afCampaignId=jxq4yglxwk02xp2y04pbz&amp;url=https://www.samsclub.com/p/megared-750mg-ultra-omega-3-krill-oil-80ct-dha-epa-supplement/prod22302479%3Fxid%3Dplp_product_1_115" TargetMode="External" /><Relationship Id="rId63" Type="http://schemas.openxmlformats.org/officeDocument/2006/relationships/hyperlink" Target="http://link.sylikes.com/?publisherId=615103&amp;afPlacementId=4931386&amp;afCampaignId=jxq4znkkby02xp2y04pbz&amp;url=https://www.samsclub.com/p/mm-potassium-gluco-500ct/prod17690223%3Fxid%3Dplp_product_1_117" TargetMode="External" /><Relationship Id="rId64" Type="http://schemas.openxmlformats.org/officeDocument/2006/relationships/hyperlink" Target="http://cj.dotomi.com/nh65ox54N/x38/MOMUPPUS/TMRNNQQ/L/L/L?x=u4up%3Dv90Ezq69v1CE91EACHrI2%2663x%3Dt5514%25FM%25ER%25ER888.163u5mz.o0y%25ERqzq3sA-EGG%25ER6nu26uz0x-DCC-ys-CDKIIC%3c%3ct551://888.5w2xtoq.o0y:KC/oxuow-KDIEEHH-DFDLGGLJ%3c%3cS%3ct551://nu5.xA/EVwUG8Z%3c%3cD%3cD%3cC%3cC%3c" TargetMode="External" /><Relationship Id="rId65" Type="http://schemas.openxmlformats.org/officeDocument/2006/relationships/hyperlink" Target="http://link.sylikes.com/?publisherId=615103&amp;afPlacementId=4931386&amp;afCampaignId=jxpxurs2ab02xp2y04pbz&amp;url=https://www.samsclub.com/p/mm-ultra-3x-joint-125ct/prod21990809%3Fxid%3Dplp_product_1_53" TargetMode="External" /><Relationship Id="rId66" Type="http://schemas.openxmlformats.org/officeDocument/2006/relationships/hyperlink" Target="http://link.sylikes.com/?publisherId=615103&amp;afPlacementId=4931386&amp;afCampaignId=jxpc0at4dg02xp2y04pbz&amp;url=https://www.samsclub.com/p/hsn-gummies-220ct/prod15130064%3Fxid%3Dplp_product_1_30" TargetMode="External" /><Relationship Id="rId67" Type="http://schemas.openxmlformats.org/officeDocument/2006/relationships/hyperlink" Target="http://link.sylikes.com/?publisherId=615103&amp;afPlacementId=4931386&amp;afCampaignId=jxq4wfrnwx02xp2y04pbz&amp;url=https://www.samsclub.com/p/schiff-super-calcium-softgel-120-count/prod18150204%3Fxid%3Dplp_product_1_112" TargetMode="External" /><Relationship Id="rId68" Type="http://schemas.openxmlformats.org/officeDocument/2006/relationships/hyperlink" Target="http://link.sylikes.com/?publisherId=615103&amp;afPlacementId=4931386&amp;afCampaignId=jxpappazx202xp2y04pbz&amp;url=https://www.samsclub.com/p/mm-vitamin-b12-300ct-5000-mcg/prod19820626%3Fxid%3Dplp_product_1_15" TargetMode="External" /><Relationship Id="rId69" Type="http://schemas.openxmlformats.org/officeDocument/2006/relationships/hyperlink" Target="http://link.sylikes.com/?publisherId=615103&amp;afPlacementId=4931386&amp;afCampaignId=jxpanut4ic02xp2y04pbz&amp;url=https://www.samsclub.com/p/joint-juice-supplement-glucosamine-and-chondroitin-30-pk-8-oz-bottles/prod3230010%3Fxid%3Dplp_product_1_13" TargetMode="External" /><Relationship Id="rId70" Type="http://schemas.openxmlformats.org/officeDocument/2006/relationships/hyperlink" Target="http://click.linksynergy.com/deeplink?id=je6NUbpObpQ&amp;mid=38733&amp;u1=jxpar4i2qv02xp2y01eve&amp;murl=https://www.samsclub.com/p/emergen-c-variety-flavor-pack-90-ct/prod4180023%3Fxid%3Dplp_product_1_17" TargetMode="External" /><Relationship Id="rId71" Type="http://schemas.openxmlformats.org/officeDocument/2006/relationships/hyperlink" Target="http://link.sylikes.com/?publisherId=615103&amp;afPlacementId=4931386&amp;afCampaignId=jxpb6co77g02xp2y04pbz&amp;url=https://www.samsclub.com/p/oad-men-s-multi-300ct/prod15980883%3Fxid%3Dplp_product_1_25" TargetMode="External" /><Relationship Id="rId72" Type="http://schemas.openxmlformats.org/officeDocument/2006/relationships/hyperlink" Target="http://link.sylikes.com/?publisherId=615103&amp;afPlacementId=4931386&amp;afCampaignId=jxpc6efgvw02xp2y04pbz&amp;url=https://www.samsclub.com/p/gnc-mega-men-energy-metabolism-caplets-180-ct/prod3460699%3Fxid%3Dplp_product_1_37" TargetMode="External" /><Relationship Id="rId73" Type="http://schemas.openxmlformats.org/officeDocument/2006/relationships/hyperlink" Target="http://cj.dotomi.com/nh65ox54N/x38/MOMUPPUS/TMRNNQQ/L/L/L?x=u4up%3Dv90Ezq69v1CE91EACHrI2%2663x%3Dt5514%25FM%25ER%25ER888.163u5mz.o0y%25ERqzq3sA-EGG%25ER6nu26uz0x-DCC-ys-CDKIIC%3c%3ct551://888.5w2xtoq.o0y:KC/oxuow-KDIEEHH-DFDLGGLJ%3c%3cS%3ct551://nu5.xA/EVwUG8Z%3c%3cD%3cD%3cC%3cC%3c" TargetMode="External" /><Relationship Id="rId74" Type="http://schemas.openxmlformats.org/officeDocument/2006/relationships/hyperlink" Target="http://link.sylikes.com/?publisherId=615103&amp;afPlacementId=4931386&amp;afCampaignId=jxpc932bz102xp2y04pbz&amp;url=https://www.samsclub.com/p/mm-biocumin-turmeric-250ct/prod17030275%3Fxid%3Dplp_product_1_41" TargetMode="External" /><Relationship Id="rId75" Type="http://schemas.openxmlformats.org/officeDocument/2006/relationships/hyperlink" Target="http://link.sylikes.com/?publisherId=615103&amp;afPlacementId=4931386&amp;afCampaignId=jxq4t0fozn02xp2y04pbz&amp;url=https://www.samsclub.com/p/nm-fish-oil-double-300ct/prod22910776%3Fxid%3Dplp_product_1_108" TargetMode="External" /><Relationship Id="rId76" Type="http://schemas.openxmlformats.org/officeDocument/2006/relationships/hyperlink" Target="http://link.sylikes.com/?publisherId=615103&amp;afPlacementId=4931386&amp;afCampaignId=jxpc7hneyl02xp2y04pbz&amp;url=https://www.samsclub.com/p/nature-made-vitamin-d3-25mcg-1000iu-softgels-650ct/prod23141134%3Fxid%3Dplp_product_1_39" TargetMode="External" /><Relationship Id="rId77" Type="http://schemas.openxmlformats.org/officeDocument/2006/relationships/hyperlink" Target="http://click.linksynergy.com/deeplink?id=je6NUbpObpQ&amp;mid=38733&amp;u1=jxq4rwqny902xp2y01eve&amp;murl=https://www.samsclub.com/p/members-mark-melatonin-5mg-fast-dissolve-260ct/prod22370391%3Fxid%3Dplp_product_1_106" TargetMode="External" /><Relationship Id="rId78" Type="http://schemas.openxmlformats.org/officeDocument/2006/relationships/hyperlink" Target="http://link.sylikes.com/?publisherId=615103&amp;afPlacementId=4931386&amp;afCampaignId=jxq4znkkby02xp2y04pbz&amp;url=https://www.samsclub.com/p/mm-potassium-gluco-500ct/prod17690223%3Fxid%3Dplp_product_1_117" TargetMode="External" /><Relationship Id="rId79" Type="http://schemas.openxmlformats.org/officeDocument/2006/relationships/hyperlink" Target="http://link.sylikes.com/?publisherId=615103&amp;afPlacementId=4931386&amp;afCampaignId=jxpa8wzs2w02xp2y04pbz&amp;url=https://www.samsclub.com/p/mm-fish-oil-dbl-d3-200ct-fish-gelatin/prod19720090%3Fxid%3Dplp_product_1_7" TargetMode="External" /><Relationship Id="rId80" Type="http://schemas.openxmlformats.org/officeDocument/2006/relationships/hyperlink" Target="http://link.sylikes.com/?publisherId=615103&amp;afPlacementId=4931386&amp;afCampaignId=jxpc6znwaq02xp2y04pbz&amp;url=https://www.samsclub.com/p/mm-vitamin-d3-5000iu-400ct/prod17690276%3Fxid%3Dplp_product_1_38" TargetMode="External" /><Relationship Id="rId81" Type="http://schemas.openxmlformats.org/officeDocument/2006/relationships/hyperlink" Target="http://link.sylikes.com/?publisherId=615103&amp;afPlacementId=4931386&amp;afCampaignId=jxpxurs2ab02xp2y04pbz&amp;url=https://www.samsclub.com/p/mm-ultra-3x-joint-125ct/prod21990809%3Fxid%3Dplp_product_1_53" TargetMode="External" /><Relationship Id="rId82" Type="http://schemas.openxmlformats.org/officeDocument/2006/relationships/hyperlink" Target="http://link.sylikes.com/?publisherId=615103&amp;afPlacementId=4931386&amp;afCampaignId=jxpa7srar702xp2y04pbz&amp;url=https://www.samsclub.com/p/move-free-ultra-75ct/prod19542697%3Fxid%3Dplp_product_1_5" TargetMode="External" /><Relationship Id="rId83" Type="http://schemas.openxmlformats.org/officeDocument/2006/relationships/hyperlink" Target="http://link.sylikes.com/?publisherId=615103&amp;afPlacementId=4931386&amp;afCampaignId=jxpc0at4dg02xp2y04pbz&amp;url=https://www.samsclub.com/p/hsn-gummies-220ct/prod15130064%3Fxid%3Dplp_product_1_30" TargetMode="External" /><Relationship Id="rId84" Type="http://schemas.openxmlformats.org/officeDocument/2006/relationships/hyperlink" Target="http://link.sylikes.com/?publisherId=615103&amp;afPlacementId=4931386&amp;afCampaignId=jxpa9ejoh402xp2y04pbz&amp;url=https://www.samsclub.com/p/vitafusion-women-s-220-ct/prod20410465%3Fxid%3Dplp_product_1_8" TargetMode="External" /><Relationship Id="rId85" Type="http://schemas.openxmlformats.org/officeDocument/2006/relationships/hyperlink" Target="http://link.sylikes.com/?publisherId=615103&amp;afPlacementId=4931386&amp;afCampaignId=jxq4p5ylnj02xp2y04pbz&amp;url=https://www.samsclub.com/p/mm-coq10-400mg-90ct/prod17030278%3Fxid%3Dplp_product_1_102" TargetMode="External" /><Relationship Id="rId86" Type="http://schemas.openxmlformats.org/officeDocument/2006/relationships/hyperlink" Target="http://link.sylikes.com/?publisherId=615103&amp;afPlacementId=4931386&amp;afCampaignId=jxpxurs2ab02xp2y04pbz&amp;url=https://www.samsclub.com/p/mm-ultra-3x-joint-125ct/prod21990809%3Fxid%3Dplp_product_1_53" TargetMode="External" /><Relationship Id="rId87" Type="http://schemas.openxmlformats.org/officeDocument/2006/relationships/hyperlink" Target="http://link.sylikes.com/?publisherId=615103&amp;afPlacementId=4931386&amp;afCampaignId=jxq4vxul7q02xp2y04pbz&amp;url=https://www.samsclub.com/p/megared-ex-str-90ct/prod18570128%3Fxid%3Dplp_product_1_111" TargetMode="External" /><Relationship Id="rId88" Type="http://schemas.openxmlformats.org/officeDocument/2006/relationships/hyperlink" Target="http://link.sylikes.com/?publisherId=615103&amp;afPlacementId=4931386&amp;afCampaignId=jxpc44ein802xp2y04pbz&amp;url=https://www.samsclub.com/p/culturelle-80ct/prod9390121%3Fxid%3Dplp_product_1_33" TargetMode="External" /><Relationship Id="rId89" Type="http://schemas.openxmlformats.org/officeDocument/2006/relationships/hyperlink" Target="http://link.sylikes.com/?publisherId=615103&amp;afPlacementId=4931386&amp;afCampaignId=jxpxubgtl002xp2y04pbz&amp;url=https://www.samsclub.com/p/centrum-silver-325ct/prod20960981%3Fxid%3Dplp_product_1_52" TargetMode="External" /><Relationship Id="rId90" Type="http://schemas.openxmlformats.org/officeDocument/2006/relationships/hyperlink" Target="http://link.sylikes.com/?publisherId=615103&amp;afPlacementId=4931386&amp;afCampaignId=jxq54sdlfr02xp2y04pbz&amp;url=https://www.samsclub.com/p/rainbow-light-prenatal-vitamin/prod23180018%3Fxid%3Dplp_product_1_126" TargetMode="External" /><Relationship Id="rId91" Type="http://schemas.openxmlformats.org/officeDocument/2006/relationships/hyperlink" Target="http://link.sylikes.com/?publisherId=615103&amp;afPlacementId=4931386&amp;afCampaignId=jxq4t0fozn02xp2y04pbz&amp;url=https://www.samsclub.com/p/nm-fish-oil-double-300ct/prod22910776%3Fxid%3Dplp_product_1_108" TargetMode="External" /><Relationship Id="rId92" Type="http://schemas.openxmlformats.org/officeDocument/2006/relationships/hyperlink" Target="http://rd.bizrate.com/rd2?t=https://www.samsclub.com/p/amazing-grass/prod21441117%3Fxid%3Dplp_product_1_61%26pid%3DCSE_Connex_&amp;mid=31509&amp;dMid=31509&amp;tokenId=18P&amp;bId=314&amp;bidType=11&amp;rf_code=af1&amp;oid=8427845778&amp;af_id=615103&amp;af_rid=5f2d5854c511dd8a58b6eabb6d7061d49cd29b68&amp;cobrand=1&amp;af_placement_id=4931386&amp;afCampaignId=jxpy0r4hx502xp2y04pbz&amp;af_assettype_id=14&amp;af_creative_id=2913" TargetMode="External" /><Relationship Id="rId93" Type="http://schemas.openxmlformats.org/officeDocument/2006/relationships/hyperlink" Target="http://link.sylikes.com/?publisherId=615103&amp;afPlacementId=4931386&amp;afCampaignId=jxparpzuib02xp2y04pbz&amp;url=https://www.samsclub.com/p/vitafusion-fiberwell-220-ct-gummies/prod20414373%3Fxid%3Dplp_product_1_18" TargetMode="External" /><Relationship Id="rId94" Type="http://schemas.openxmlformats.org/officeDocument/2006/relationships/hyperlink" Target="http://link.sylikes.com/?publisherId=615103&amp;afPlacementId=4931386&amp;afCampaignId=jxpxst9ty302xp2y04pbz&amp;url=https://www.samsclub.com/p/centrum-silver-ultra-men-s-250-ct/prod740535%3Fxid%3Dplp_product_1_50" TargetMode="External" /><Relationship Id="rId95" Type="http://schemas.openxmlformats.org/officeDocument/2006/relationships/hyperlink" Target="http://link.sylikes.com/?publisherId=615103&amp;afPlacementId=4931386&amp;afCampaignId=jxpc9sfba602xp2y04pbz&amp;url=https://www.samsclub.com/p/mm-calcium-600mg-d3-600ct/prod17710112%3Fxid%3Dplp_product_1_42" TargetMode="External" /><Relationship Id="rId96" Type="http://schemas.openxmlformats.org/officeDocument/2006/relationships/hyperlink" Target="http://link.sylikes.com/?publisherId=615103&amp;afPlacementId=4931386&amp;afCampaignId=jxq4yglxwk02xp2y04pbz&amp;url=https://www.samsclub.com/p/megared-750mg-ultra-omega-3-krill-oil-80ct-dha-epa-supplement/prod22302479%3Fxid%3Dplp_product_1_115" TargetMode="External" /><Relationship Id="rId97" Type="http://schemas.openxmlformats.org/officeDocument/2006/relationships/hyperlink" Target="http://zulily.gfpv.net/c/27795/597527/9643?subId1=jyyrv57as202xp2y0mp34&amp;u=https://www.zulily.com/p/60-ct-magnesium-vitamin-d3-supplement-set-of-3-390419-25179898.html%3Fpos%3D0%26fromEvent%3D390419" TargetMode="External" /><Relationship Id="rId98" Type="http://schemas.openxmlformats.org/officeDocument/2006/relationships/hyperlink" Target="http://zulily.gfpv.net/c/27795/597527/9643?subId1=jyyrw26zvg02xp2y0mp34&amp;u=https://www.zulily.com/p/120-ct-collagen-1500-capsules-set-of-3-390419-25179906.html%3Fpos%3D1%26fromEvent%3D390419" TargetMode="External" /><Relationship Id="rId99" Type="http://schemas.openxmlformats.org/officeDocument/2006/relationships/hyperlink" Target="http://zulily.gfpv.net/c/27795/597527/9643?subId1=jyys652yp602xp2y0mp34&amp;u=https://www.zulily.com/p/60-ct-body-hair-skin-nails-capsules-set-of-3-390419-25179886.html%3Fpos%3D3%26fromEvent%3D390419" TargetMode="External" /><Relationship Id="rId100" Type="http://schemas.openxmlformats.org/officeDocument/2006/relationships/hyperlink" Target="http://zulily.gfpv.net/c/27795/597527/9643?subId1=jyys8cq74y02xp2y0mp34&amp;u=https://www.zulily.com/p/60-ct-green-tea-slim-supplement-set-of-3-390419-25179920.html%3Fpos%3D6%26fromEvent%3D390419" TargetMode="External" /><Relationship Id="rId101" Type="http://schemas.openxmlformats.org/officeDocument/2006/relationships/hyperlink" Target="http://zulily.gfpv.net/c/27795/597527/9643?subId1=jyys94g0g602xp2y0mp34&amp;u=https://www.zulily.com/p/60-ct-heart-trio-softgels-set-of-3-390419-27413332.html%3Fpos%3D7%26fromEvent%3D390419" TargetMode="External" /><Relationship Id="rId102" Type="http://schemas.openxmlformats.org/officeDocument/2006/relationships/hyperlink" Target="http://zulily.gfpv.net/c/27795/597527/9643?subId1=jyysa7o7gm02xp2y0mp34&amp;u=https://www.zulily.com/p/60-ct-turmeric-complex-tablets-set-of-3-390419-36459269.html%3Fpos%3D8%26fromEvent%3D390419" TargetMode="External" /><Relationship Id="rId103" Type="http://schemas.openxmlformats.org/officeDocument/2006/relationships/hyperlink" Target="http://zulily.gfpv.net/c/27795/597527/9643?subId1=jyysbiwb0w02xp2y0mp34&amp;u=https://www.zulily.com/p/collagen-beauty-cream-set-of-3-390419-25179882.html%3Fpos%3D9%26fromEvent%3D390419" TargetMode="External" /><Relationship Id="rId104" Type="http://schemas.openxmlformats.org/officeDocument/2006/relationships/hyperlink" Target="http://zulily.gfpv.net/c/27795/597527/9643?subId1=jyyscgvmiq02xp2y0mp34&amp;u=https://www.zulily.com/p/60-ct-cranberry-with-probiotic-tablets-set-of-3-390419-25179932.html%3Fpos%3D11%26fromEvent%3D390419" TargetMode="External" /><Relationship Id="rId105" Type="http://schemas.openxmlformats.org/officeDocument/2006/relationships/hyperlink" Target="http://link.sylikes.com/?publisherId=615103&amp;afPlacementId=4931386&amp;afCampaignId=jxparpzuib02xp2y04pbz&amp;url=https://www.samsclub.com/p/vitafusion-fiberwell-220-ct-gummies/prod20414373%3Fxid%3Dplp_product_1_18" TargetMode="External" /><Relationship Id="rId106" Type="http://schemas.openxmlformats.org/officeDocument/2006/relationships/hyperlink" Target="http://link.sylikes.com/?publisherId=615103&amp;afPlacementId=4931386&amp;afCampaignId=jxpxxwq0ml02xp2y04pbz&amp;url=https://www.samsclub.com/p/da-probiotic-gummies-120ct/prod13110112%3Fxid%3Dplp_product_1_58" TargetMode="External" /><Relationship Id="rId107" Type="http://schemas.openxmlformats.org/officeDocument/2006/relationships/hyperlink" Target="http://link.sylikes.com/?publisherId=615103&amp;afPlacementId=4931386&amp;afCampaignId=jxpc3l254k02xp2y04pbz&amp;url=https://www.samsclub.com/p/mm-lutein-zeaxanth-150ct/prod20161539%3Fxid%3Dplp_product_1_32" TargetMode="External" /><Relationship Id="rId108" Type="http://schemas.openxmlformats.org/officeDocument/2006/relationships/hyperlink" Target="http://link.sylikes.com/?publisherId=615103&amp;afPlacementId=4931386&amp;afCampaignId=jxq4wfrnwx02xp2y04pbz&amp;url=https://www.samsclub.com/p/schiff-super-calcium-softgel-120-count/prod18150204%3Fxid%3Dplp_product_1_112" TargetMode="External" /><Relationship Id="rId109" Type="http://schemas.openxmlformats.org/officeDocument/2006/relationships/hyperlink" Target="http://link.sylikes.com/?publisherId=615103&amp;afPlacementId=4931386&amp;afCampaignId=jxq4yglxwk02xp2y04pbz&amp;url=https://www.samsclub.com/p/megared-750mg-ultra-omega-3-krill-oil-80ct-dha-epa-supplement/prod22302479%3Fxid%3Dplp_product_1_115" TargetMode="External" /><Relationship Id="rId110" Type="http://schemas.openxmlformats.org/officeDocument/2006/relationships/hyperlink" Target="http://link.sylikes.com/?publisherId=615103&amp;afPlacementId=4931386&amp;afCampaignId=jxq4znkkby02xp2y04pbz&amp;url=https://www.samsclub.com/p/mm-potassium-gluco-500ct/prod17690223%3Fxid%3Dplp_product_1_117" TargetMode="External" /><Relationship Id="rId111" Type="http://schemas.openxmlformats.org/officeDocument/2006/relationships/hyperlink" Target="http://cj.dotomi.com/nh65ox54N/x38/MOMUPPUS/TMRNNQQ/L/L/L?x=u4up%3Dv90Ezq69v1CE91EACHrI2%2663x%3Dt5514%25FM%25ER%25ER888.163u5mz.o0y%25ERqzq3sA-EGG%25ER6nu26uz0x-DCC-ys-CDKIIC%3c%3ct551://888.5w2xtoq.o0y:KC/oxuow-KDIEEHH-DFDLGGLJ%3c%3cS%3ct551://nu5.xA/EVwUG8Z%3c%3cD%3cD%3cC%3cC%3c" TargetMode="External" /><Relationship Id="rId112" Type="http://schemas.openxmlformats.org/officeDocument/2006/relationships/hyperlink" Target="http://link.sylikes.com/?publisherId=615103&amp;afPlacementId=4931386&amp;afCampaignId=jxpxurs2ab02xp2y04pbz&amp;url=https://www.samsclub.com/p/mm-ultra-3x-joint-125ct/prod21990809%3Fxid%3Dplp_product_1_53" TargetMode="External" /><Relationship Id="rId113" Type="http://schemas.openxmlformats.org/officeDocument/2006/relationships/hyperlink" Target="http://link.sylikes.com/?publisherId=615103&amp;afPlacementId=4931386&amp;afCampaignId=jxpc0at4dg02xp2y04pbz&amp;url=https://www.samsclub.com/p/hsn-gummies-220ct/prod15130064%3Fxid%3Dplp_product_1_30" TargetMode="External" /><Relationship Id="rId114" Type="http://schemas.openxmlformats.org/officeDocument/2006/relationships/hyperlink" Target="http://link.sylikes.com/?publisherId=615103&amp;afPlacementId=4931386&amp;afCampaignId=jxpappazx202xp2y04pbz&amp;url=https://www.samsclub.com/p/mm-vitamin-b12-300ct-5000-mcg/prod19820626%3Fxid%3Dplp_product_1_15" TargetMode="External" /><Relationship Id="rId115" Type="http://schemas.openxmlformats.org/officeDocument/2006/relationships/hyperlink" Target="http://link.sylikes.com/?publisherId=615103&amp;afPlacementId=4931386&amp;afCampaignId=jxq4wfrnwx02xp2y04pbz&amp;url=https://www.samsclub.com/p/schiff-super-calcium-softgel-120-count/prod18150204%3Fxid%3Dplp_product_1_112" TargetMode="External" /><Relationship Id="rId116" Type="http://schemas.openxmlformats.org/officeDocument/2006/relationships/hyperlink" Target="http://click.linksynergy.com/deeplink?id=je6NUbpObpQ&amp;mid=38733&amp;u1=jxpar4i2qv02xp2y01eve&amp;murl=https://www.samsclub.com/p/emergen-c-variety-flavor-pack-90-ct/prod4180023%3Fxid%3Dplp_product_1_17" TargetMode="External" /><Relationship Id="rId117" Type="http://schemas.openxmlformats.org/officeDocument/2006/relationships/hyperlink" Target="http://click.linksynergy.com/deeplink?id=je6NUbpObpQ&amp;mid=38733&amp;u1=jxq4rwqny902xp2y01eve&amp;murl=https://www.samsclub.com/p/members-mark-melatonin-5mg-fast-dissolve-260ct/prod22370391%3Fxid%3Dplp_product_1_106" TargetMode="External" /><Relationship Id="rId118" Type="http://schemas.openxmlformats.org/officeDocument/2006/relationships/hyperlink" Target="http://link.sylikes.com/?publisherId=615103&amp;afPlacementId=4931386&amp;afCampaignId=jxpb6co77g02xp2y04pbz&amp;url=https://www.samsclub.com/p/oad-men-s-multi-300ct/prod15980883%3Fxid%3Dplp_product_1_25" TargetMode="External" /><Relationship Id="rId119" Type="http://schemas.openxmlformats.org/officeDocument/2006/relationships/hyperlink" Target="http://cj.dotomi.com/nh65ox54N/x38/MOMUPPUS/TMRNNQQ/L/L/L?x=u4up%3Dv90Ezq69v1CE91EACHrI2%2663x%3Dt5514%25FM%25ER%25ER888.163u5mz.o0y%25ERqzq3sA-EGG%25ER6nu26uz0x-DCC-ys-CDKIIC%3c%3ct551://888.5w2xtoq.o0y:KC/oxuow-KDIEEHH-DFDLGGLJ%3c%3cS%3ct551://nu5.xA/EVwUG8Z%3c%3cD%3cD%3cC%3cC%3c" TargetMode="External" /><Relationship Id="rId120" Type="http://schemas.openxmlformats.org/officeDocument/2006/relationships/hyperlink" Target="http://link.sylikes.com/?publisherId=615103&amp;afPlacementId=4931386&amp;afCampaignId=jxpc7hneyl02xp2y04pbz&amp;url=https://www.samsclub.com/p/nature-made-vitamin-d3-25mcg-1000iu-softgels-650ct/prod23141134%3Fxid%3Dplp_product_1_39" TargetMode="External" /><Relationship Id="rId121" Type="http://schemas.openxmlformats.org/officeDocument/2006/relationships/hyperlink" Target="http://link.sylikes.com/?publisherId=615103&amp;afPlacementId=4931386&amp;afCampaignId=jxpc932bz102xp2y04pbz&amp;url=https://www.samsclub.com/p/mm-biocumin-turmeric-250ct/prod17030275%3Fxid%3Dplp_product_1_41" TargetMode="External" /><Relationship Id="rId122" Type="http://schemas.openxmlformats.org/officeDocument/2006/relationships/hyperlink" Target="http://link.sylikes.com/?publisherId=615103&amp;afPlacementId=4931386&amp;afCampaignId=jxpc6efgvw02xp2y04pbz&amp;url=https://www.samsclub.com/p/gnc-mega-men-energy-metabolism-caplets-180-ct/prod3460699%3Fxid%3Dplp_product_1_37" TargetMode="External" /><Relationship Id="rId123" Type="http://schemas.openxmlformats.org/officeDocument/2006/relationships/hyperlink" Target="http://link.sylikes.com/?publisherId=615103&amp;afPlacementId=4931386&amp;afCampaignId=jxpanut4ic02xp2y04pbz&amp;url=https://www.samsclub.com/p/joint-juice-supplement-glucosamine-and-chondroitin-30-pk-8-oz-bottles/prod3230010%3Fxid%3Dplp_product_1_13" TargetMode="External" /><Relationship Id="rId124" Type="http://schemas.openxmlformats.org/officeDocument/2006/relationships/hyperlink" Target="http://zulily.gfpv.net/c/27795/597527/9643?subId1=jyys44xhjt02xp2y0mp34&amp;u=https://www.zulily.com/p/60-ct-tart-cherry-with-turmeric-100-mg-supplement-set-of-3-390419-52949441.html%3Fpos%3D2%26fromEvent%3D390419" TargetMode="External" /><Relationship Id="rId125" Type="http://schemas.openxmlformats.org/officeDocument/2006/relationships/hyperlink" Target="http://link.sylikes.com/?publisherId=615103&amp;afPlacementId=4931386&amp;afCampaignId=jxpc0at4dg02xp2y04pbz&amp;url=https://www.samsclub.com/p/hsn-gummies-220ct/prod15130064%3Fxid%3Dplp_product_1_30" TargetMode="External" /><Relationship Id="rId126" Type="http://schemas.openxmlformats.org/officeDocument/2006/relationships/hyperlink" Target="http://link.sylikes.com/?publisherId=615103&amp;afPlacementId=4931386&amp;afCampaignId=jxpa9ejoh402xp2y04pbz&amp;url=https://www.samsclub.com/p/vitafusion-women-s-220-ct/prod20410465%3Fxid%3Dplp_product_1_8" TargetMode="External" /><Relationship Id="rId127" Type="http://schemas.openxmlformats.org/officeDocument/2006/relationships/hyperlink" Target="http://link.sylikes.com/?publisherId=615103&amp;afPlacementId=4931386&amp;afCampaignId=jxq4p5ylnj02xp2y04pbz&amp;url=https://www.samsclub.com/p/mm-coq10-400mg-90ct/prod17030278%3Fxid%3Dplp_product_1_102" TargetMode="External" /><Relationship Id="rId128" Type="http://schemas.openxmlformats.org/officeDocument/2006/relationships/hyperlink" Target="http://link.sylikes.com/?publisherId=615103&amp;afPlacementId=4931386&amp;afCampaignId=jxpxurs2ab02xp2y04pbz&amp;url=https://www.samsclub.com/p/mm-ultra-3x-joint-125ct/prod21990809%3Fxid%3Dplp_product_1_53" TargetMode="External" /><Relationship Id="rId129" Type="http://schemas.openxmlformats.org/officeDocument/2006/relationships/hyperlink" Target="http://link.sylikes.com/?publisherId=615103&amp;afPlacementId=4931386&amp;afCampaignId=jxq4vxul7q02xp2y04pbz&amp;url=https://www.samsclub.com/p/megared-ex-str-90ct/prod18570128%3Fxid%3Dplp_product_1_111" TargetMode="External" /><Relationship Id="rId130" Type="http://schemas.openxmlformats.org/officeDocument/2006/relationships/hyperlink" Target="http://link.sylikes.com/?publisherId=615103&amp;afPlacementId=4931386&amp;afCampaignId=jxpc44ein802xp2y04pbz&amp;url=https://www.samsclub.com/p/culturelle-80ct/prod9390121%3Fxid%3Dplp_product_1_33" TargetMode="External" /><Relationship Id="rId131" Type="http://schemas.openxmlformats.org/officeDocument/2006/relationships/hyperlink" Target="http://link.sylikes.com/?publisherId=615103&amp;afPlacementId=4931386&amp;afCampaignId=jxpxubgtl002xp2y04pbz&amp;url=https://www.samsclub.com/p/centrum-silver-325ct/prod20960981%3Fxid%3Dplp_product_1_52" TargetMode="External" /><Relationship Id="rId132" Type="http://schemas.openxmlformats.org/officeDocument/2006/relationships/hyperlink" Target="http://link.sylikes.com/?publisherId=615103&amp;afPlacementId=4931386&amp;afCampaignId=jxq4znkkby02xp2y04pbz&amp;url=https://www.samsclub.com/p/mm-potassium-gluco-500ct/prod17690223%3Fxid%3Dplp_product_1_117" TargetMode="External" /><Relationship Id="rId133" Type="http://schemas.openxmlformats.org/officeDocument/2006/relationships/hyperlink" Target="http://link.sylikes.com/?publisherId=615103&amp;afPlacementId=4931386&amp;afCampaignId=jxpa8wzs2w02xp2y04pbz&amp;url=https://www.samsclub.com/p/mm-fish-oil-dbl-d3-200ct-fish-gelatin/prod19720090%3Fxid%3Dplp_product_1_7" TargetMode="External" /><Relationship Id="rId134" Type="http://schemas.openxmlformats.org/officeDocument/2006/relationships/hyperlink" Target="http://rd.bizrate.com/rd2?t=https://www.samsclub.com/p/mm-vitamin-d3-5000iu-400ct/prod17690276%3Fxid%3Dplp_product_1_38%26pid%3DCSE_Connex_&amp;mid=31509&amp;dMid=31509&amp;tokenId=18P&amp;bId=314&amp;bidType=11&amp;rf_code=af1&amp;oid=7004987455&amp;af_id=615103&amp;af_rid=bef79163cb6857e9dc34deb592ba3bbc1e2c08d5&amp;cobrand=1&amp;af_placement_id=4931386&amp;afCampaignId=jxpc6znwaq02xp2y04pbz&amp;af_assettype_id=14&amp;af_creative_id=2913" TargetMode="External" /><Relationship Id="rId135" Type="http://schemas.openxmlformats.org/officeDocument/2006/relationships/hyperlink" Target="http://link.sylikes.com/?publisherId=615103&amp;afPlacementId=4931386&amp;afCampaignId=jxpxurs2ab02xp2y04pbz&amp;url=https://www.samsclub.com/p/mm-ultra-3x-joint-125ct/prod21990809%3Fxid%3Dplp_product_1_53" TargetMode="External" /><Relationship Id="rId136" Type="http://schemas.openxmlformats.org/officeDocument/2006/relationships/hyperlink" Target="http://link.sylikes.com/?publisherId=615103&amp;afPlacementId=4931386&amp;afCampaignId=jxpc0at4dg02xp2y04pbz&amp;url=https://www.samsclub.com/p/hsn-gummies-220ct/prod15130064%3Fxid%3Dplp_product_1_30" TargetMode="External" /><Relationship Id="rId137" Type="http://schemas.openxmlformats.org/officeDocument/2006/relationships/hyperlink" Target="http://rd.bizrate.com/rd2?t=https://www.samsclub.com/p/move-free-ultra-75ct/prod19542697%3Fxid%3Dplp_product_1_5%26pid%3DCSE_Connex_&amp;mid=31509&amp;dMid=31509&amp;tokenId=18P&amp;bId=314&amp;bidType=11&amp;rf_code=af1&amp;oid=7005025562&amp;af_id=615103&amp;af_rid=65cb0846393a15a9f8eb49996d02232f45d71f0f&amp;cobrand=1&amp;af_placement_id=4931386&amp;afCampaignId=jxpa7srar702xp2y04pbz&amp;af_assettype_id=14&amp;af_creative_id=2913" TargetMode="External" /><Relationship Id="rId138" Type="http://schemas.openxmlformats.org/officeDocument/2006/relationships/hyperlink" Target="https://www.twitch.tv/savingmusiclive" TargetMode="External" /><Relationship Id="rId139" Type="http://schemas.openxmlformats.org/officeDocument/2006/relationships/hyperlink" Target="https://www.twitch.tv/savingmusiclive" TargetMode="External" /><Relationship Id="rId140" Type="http://schemas.openxmlformats.org/officeDocument/2006/relationships/hyperlink" Target="https://www.twitch.tv/savingmusiclive" TargetMode="External" /><Relationship Id="rId141" Type="http://schemas.openxmlformats.org/officeDocument/2006/relationships/hyperlink" Target="https://ift.tt/2GMQTz9" TargetMode="External" /><Relationship Id="rId142" Type="http://schemas.openxmlformats.org/officeDocument/2006/relationships/hyperlink" Target="https://www.instagram.com/p/B0x03ecg4Li/" TargetMode="External" /><Relationship Id="rId143" Type="http://schemas.openxmlformats.org/officeDocument/2006/relationships/hyperlink" Target="https://www.instagram.com/p/B0x03ecg4Li/" TargetMode="External" /><Relationship Id="rId144" Type="http://schemas.openxmlformats.org/officeDocument/2006/relationships/hyperlink" Target="https://www.instagram.com/p/B0x03ecg4Li/" TargetMode="External" /><Relationship Id="rId145" Type="http://schemas.openxmlformats.org/officeDocument/2006/relationships/hyperlink" Target="https://www.instagram.com/p/B0x03ecg4Li/" TargetMode="External" /><Relationship Id="rId146" Type="http://schemas.openxmlformats.org/officeDocument/2006/relationships/hyperlink" Target="https://www.instagram.com/p/B0x03ecg4Li/" TargetMode="External" /><Relationship Id="rId147" Type="http://schemas.openxmlformats.org/officeDocument/2006/relationships/hyperlink" Target="https://www.instagram.com/p/B1F57KeAfMK/" TargetMode="External" /><Relationship Id="rId148" Type="http://schemas.openxmlformats.org/officeDocument/2006/relationships/hyperlink" Target="https://www.instagram.com/p/B1F57KeAfMK/" TargetMode="External" /><Relationship Id="rId149" Type="http://schemas.openxmlformats.org/officeDocument/2006/relationships/hyperlink" Target="https://www.instagram.com/p/B0107LWANNE/" TargetMode="External" /><Relationship Id="rId150" Type="http://schemas.openxmlformats.org/officeDocument/2006/relationships/hyperlink" Target="https://www.instagram.com/p/B03J9kkgRt3/" TargetMode="External" /><Relationship Id="rId151" Type="http://schemas.openxmlformats.org/officeDocument/2006/relationships/hyperlink" Target="https://www.instagram.com/p/B1FXe2lAkLy/" TargetMode="External" /><Relationship Id="rId152" Type="http://schemas.openxmlformats.org/officeDocument/2006/relationships/hyperlink" Target="https://uk.movember.com/mospace/13978980?utm_medium=share&amp;utm_source=twitter&amp;utm_campaign=fundraise" TargetMode="External" /><Relationship Id="rId153" Type="http://schemas.openxmlformats.org/officeDocument/2006/relationships/hyperlink" Target="https://uk.movember.com/mospace/13978980" TargetMode="External" /><Relationship Id="rId154" Type="http://schemas.openxmlformats.org/officeDocument/2006/relationships/hyperlink" Target="https://uk.movember.com/mospace/13978980?utm_medium=app&amp;utm_source=ios&amp;utm_campaign=share-mospace" TargetMode="External" /><Relationship Id="rId155" Type="http://schemas.openxmlformats.org/officeDocument/2006/relationships/hyperlink" Target="https://video.cube365.net/c/918134" TargetMode="External" /><Relationship Id="rId156" Type="http://schemas.openxmlformats.org/officeDocument/2006/relationships/hyperlink" Target="https://video.cube365.net/c/918136" TargetMode="External" /><Relationship Id="rId157" Type="http://schemas.openxmlformats.org/officeDocument/2006/relationships/hyperlink" Target="https://video.cube365.net/c/918134" TargetMode="External" /><Relationship Id="rId158" Type="http://schemas.openxmlformats.org/officeDocument/2006/relationships/hyperlink" Target="https://video.cube365.net/c/918136" TargetMode="External" /><Relationship Id="rId159" Type="http://schemas.openxmlformats.org/officeDocument/2006/relationships/hyperlink" Target="https://video.cube365.net/c/918134" TargetMode="External" /><Relationship Id="rId160" Type="http://schemas.openxmlformats.org/officeDocument/2006/relationships/hyperlink" Target="https://video.cube365.net/c/918136" TargetMode="External" /><Relationship Id="rId161" Type="http://schemas.openxmlformats.org/officeDocument/2006/relationships/hyperlink" Target="https://video.cube365.net/c/918134" TargetMode="External" /><Relationship Id="rId162" Type="http://schemas.openxmlformats.org/officeDocument/2006/relationships/hyperlink" Target="https://video.cube365.net/c/918136" TargetMode="External" /><Relationship Id="rId163" Type="http://schemas.openxmlformats.org/officeDocument/2006/relationships/hyperlink" Target="https://pbs.twimg.com/media/D9sZTh8W4AEy56z.jpg" TargetMode="External" /><Relationship Id="rId164" Type="http://schemas.openxmlformats.org/officeDocument/2006/relationships/hyperlink" Target="https://pbs.twimg.com/media/D9sZTh8W4AEy56z.jpg" TargetMode="External" /><Relationship Id="rId165" Type="http://schemas.openxmlformats.org/officeDocument/2006/relationships/hyperlink" Target="https://pbs.twimg.com/ext_tw_video_thumb/1156511154891579392/pu/img/7WeGrKbCoCLbU10i.jpg" TargetMode="External" /><Relationship Id="rId166" Type="http://schemas.openxmlformats.org/officeDocument/2006/relationships/hyperlink" Target="https://pbs.twimg.com/ext_tw_video_thumb/1156511154891579392/pu/img/7WeGrKbCoCLbU10i.jpg" TargetMode="External" /><Relationship Id="rId167" Type="http://schemas.openxmlformats.org/officeDocument/2006/relationships/hyperlink" Target="https://pbs.twimg.com/media/EAzENyuXYAAHXEK.jpg" TargetMode="External" /><Relationship Id="rId168" Type="http://schemas.openxmlformats.org/officeDocument/2006/relationships/hyperlink" Target="https://pbs.twimg.com/media/DZZW3yYWAAg9pYw.jpg" TargetMode="External" /><Relationship Id="rId169" Type="http://schemas.openxmlformats.org/officeDocument/2006/relationships/hyperlink" Target="https://pbs.twimg.com/media/D9LVnrKWsAAFPLT.jpg" TargetMode="External" /><Relationship Id="rId170" Type="http://schemas.openxmlformats.org/officeDocument/2006/relationships/hyperlink" Target="https://pbs.twimg.com/media/EA68BSGVUAEkXWo.jpg" TargetMode="External" /><Relationship Id="rId171" Type="http://schemas.openxmlformats.org/officeDocument/2006/relationships/hyperlink" Target="https://pbs.twimg.com/media/EA95QXKX4AAKg9w.jpg" TargetMode="External" /><Relationship Id="rId172" Type="http://schemas.openxmlformats.org/officeDocument/2006/relationships/hyperlink" Target="https://pbs.twimg.com/media/EA95QXKX4AAKg9w.jpg" TargetMode="External" /><Relationship Id="rId173" Type="http://schemas.openxmlformats.org/officeDocument/2006/relationships/hyperlink" Target="https://pbs.twimg.com/media/EBJFaTmX4AALd5B.jpg" TargetMode="External" /><Relationship Id="rId174" Type="http://schemas.openxmlformats.org/officeDocument/2006/relationships/hyperlink" Target="https://pbs.twimg.com/media/DPOgy4GVoAEB_kp.jpg" TargetMode="External" /><Relationship Id="rId175" Type="http://schemas.openxmlformats.org/officeDocument/2006/relationships/hyperlink" Target="https://pbs.twimg.com/ext_tw_video_thumb/795709985900601344/pu/img/I6_a_X5QPb1fjaYt.jpg" TargetMode="External" /><Relationship Id="rId176" Type="http://schemas.openxmlformats.org/officeDocument/2006/relationships/hyperlink" Target="https://pbs.twimg.com/ext_tw_video_thumb/795709985900601344/pu/img/I6_a_X5QPb1fjaYt.jpg" TargetMode="External" /><Relationship Id="rId177" Type="http://schemas.openxmlformats.org/officeDocument/2006/relationships/hyperlink" Target="https://pbs.twimg.com/media/EBSyYRuWsAExZkw.jpg" TargetMode="External" /><Relationship Id="rId178" Type="http://schemas.openxmlformats.org/officeDocument/2006/relationships/hyperlink" Target="https://pbs.twimg.com/media/EBOWBcWU4AACAbo.jpg" TargetMode="External" /><Relationship Id="rId179" Type="http://schemas.openxmlformats.org/officeDocument/2006/relationships/hyperlink" Target="https://pbs.twimg.com/ext_tw_video_thumb/1159313412628742145/pu/img/hp0sWdh6fkKbcCGo.jpg" TargetMode="External" /><Relationship Id="rId180" Type="http://schemas.openxmlformats.org/officeDocument/2006/relationships/hyperlink" Target="https://pbs.twimg.com/media/EBar_2nU0AAkeEV.jpg" TargetMode="External" /><Relationship Id="rId181" Type="http://schemas.openxmlformats.org/officeDocument/2006/relationships/hyperlink" Target="https://pbs.twimg.com/media/EBfNCagUIAEv1cT.jpg" TargetMode="External" /><Relationship Id="rId182" Type="http://schemas.openxmlformats.org/officeDocument/2006/relationships/hyperlink" Target="https://pbs.twimg.com/media/EBg9TDbWwAAwQA1.jpg" TargetMode="External" /><Relationship Id="rId183" Type="http://schemas.openxmlformats.org/officeDocument/2006/relationships/hyperlink" Target="https://pbs.twimg.com/media/CT718mTXAAUH1sQ.jpg" TargetMode="External" /><Relationship Id="rId184" Type="http://schemas.openxmlformats.org/officeDocument/2006/relationships/hyperlink" Target="https://pbs.twimg.com/amplify_video_thumb/1053263197770338305/img/qi5nKHsIYS8LH5A2.jpg" TargetMode="External" /><Relationship Id="rId185" Type="http://schemas.openxmlformats.org/officeDocument/2006/relationships/hyperlink" Target="https://pbs.twimg.com/amplify_video_thumb/1053263197770338305/img/qi5nKHsIYS8LH5A2.jpg" TargetMode="External" /><Relationship Id="rId186" Type="http://schemas.openxmlformats.org/officeDocument/2006/relationships/hyperlink" Target="https://pbs.twimg.com/media/EBj79QtVAAEkhMm.jpg" TargetMode="External" /><Relationship Id="rId187" Type="http://schemas.openxmlformats.org/officeDocument/2006/relationships/hyperlink" Target="https://pbs.twimg.com/media/EBn2VGUX4AElbZr.jpg" TargetMode="External" /><Relationship Id="rId188" Type="http://schemas.openxmlformats.org/officeDocument/2006/relationships/hyperlink" Target="https://pbs.twimg.com/tweet_video_thumb/DrX_8qaUcAY0JKq.jpg" TargetMode="External" /><Relationship Id="rId189" Type="http://schemas.openxmlformats.org/officeDocument/2006/relationships/hyperlink" Target="https://pbs.twimg.com/media/EBt7bfHUwAAVoQJ.jpg" TargetMode="External" /><Relationship Id="rId190" Type="http://schemas.openxmlformats.org/officeDocument/2006/relationships/hyperlink" Target="https://pbs.twimg.com/media/EBxnRkyXsAEpjX9.jpg" TargetMode="External" /><Relationship Id="rId191" Type="http://schemas.openxmlformats.org/officeDocument/2006/relationships/hyperlink" Target="https://pbs.twimg.com/media/EByEciAWsAAZGOT.jpg" TargetMode="External" /><Relationship Id="rId192" Type="http://schemas.openxmlformats.org/officeDocument/2006/relationships/hyperlink" Target="https://pbs.twimg.com/media/EByEciAWsAAZGOT.jpg" TargetMode="External" /><Relationship Id="rId193" Type="http://schemas.openxmlformats.org/officeDocument/2006/relationships/hyperlink" Target="https://pbs.twimg.com/media/EByEciAWsAAZGOT.jpg" TargetMode="External" /><Relationship Id="rId194" Type="http://schemas.openxmlformats.org/officeDocument/2006/relationships/hyperlink" Target="https://pbs.twimg.com/media/EByEciAWsAAZGOT.jpg" TargetMode="External" /><Relationship Id="rId195" Type="http://schemas.openxmlformats.org/officeDocument/2006/relationships/hyperlink" Target="https://pbs.twimg.com/media/EByEciAWsAAZGOT.jpg" TargetMode="External" /><Relationship Id="rId196" Type="http://schemas.openxmlformats.org/officeDocument/2006/relationships/hyperlink" Target="https://pbs.twimg.com/media/EByEciAWsAAZGOT.jpg" TargetMode="External" /><Relationship Id="rId197" Type="http://schemas.openxmlformats.org/officeDocument/2006/relationships/hyperlink" Target="https://pbs.twimg.com/media/EByEciAWsAAZGOT.jpg" TargetMode="External" /><Relationship Id="rId198" Type="http://schemas.openxmlformats.org/officeDocument/2006/relationships/hyperlink" Target="https://pbs.twimg.com/media/EByEciAWsAAZGOT.jpg" TargetMode="External" /><Relationship Id="rId199" Type="http://schemas.openxmlformats.org/officeDocument/2006/relationships/hyperlink" Target="https://pbs.twimg.com/media/EByEciAWsAAZGOT.jpg" TargetMode="External" /><Relationship Id="rId200" Type="http://schemas.openxmlformats.org/officeDocument/2006/relationships/hyperlink" Target="https://pbs.twimg.com/media/EByEciAWsAAZGOT.jpg" TargetMode="External" /><Relationship Id="rId201" Type="http://schemas.openxmlformats.org/officeDocument/2006/relationships/hyperlink" Target="https://pbs.twimg.com/media/EByEciAWsAAZGOT.jpg" TargetMode="External" /><Relationship Id="rId202" Type="http://schemas.openxmlformats.org/officeDocument/2006/relationships/hyperlink" Target="https://pbs.twimg.com/media/EByEciAWsAAZGOT.jpg" TargetMode="External" /><Relationship Id="rId203" Type="http://schemas.openxmlformats.org/officeDocument/2006/relationships/hyperlink" Target="https://pbs.twimg.com/media/EByEciAWsAAZGOT.jpg" TargetMode="External" /><Relationship Id="rId204" Type="http://schemas.openxmlformats.org/officeDocument/2006/relationships/hyperlink" Target="https://pbs.twimg.com/media/EByEciAWsAAZGOT.jpg" TargetMode="External" /><Relationship Id="rId205" Type="http://schemas.openxmlformats.org/officeDocument/2006/relationships/hyperlink" Target="https://pbs.twimg.com/media/EBOpeVaW4AE-Ire.jpg" TargetMode="External" /><Relationship Id="rId206" Type="http://schemas.openxmlformats.org/officeDocument/2006/relationships/hyperlink" Target="https://pbs.twimg.com/media/EBOpo4hXUAEhenC.jpg" TargetMode="External" /><Relationship Id="rId207" Type="http://schemas.openxmlformats.org/officeDocument/2006/relationships/hyperlink" Target="https://pbs.twimg.com/media/EBOrbl3WwAUQWME.jpg" TargetMode="External" /><Relationship Id="rId208" Type="http://schemas.openxmlformats.org/officeDocument/2006/relationships/hyperlink" Target="https://pbs.twimg.com/media/EBOr07HWkAMXEzv.jpg" TargetMode="External" /><Relationship Id="rId209" Type="http://schemas.openxmlformats.org/officeDocument/2006/relationships/hyperlink" Target="https://pbs.twimg.com/media/EBOr9iJWwAQNfP0.jpg" TargetMode="External" /><Relationship Id="rId210" Type="http://schemas.openxmlformats.org/officeDocument/2006/relationships/hyperlink" Target="https://pbs.twimg.com/media/EBOsKefXsAAFV7y.jpg" TargetMode="External" /><Relationship Id="rId211" Type="http://schemas.openxmlformats.org/officeDocument/2006/relationships/hyperlink" Target="https://pbs.twimg.com/media/EBOsZAMXsAodfEW.jpg" TargetMode="External" /><Relationship Id="rId212" Type="http://schemas.openxmlformats.org/officeDocument/2006/relationships/hyperlink" Target="https://pbs.twimg.com/media/EBOskCSXUAgFxTE.jpg" TargetMode="External" /><Relationship Id="rId213" Type="http://schemas.openxmlformats.org/officeDocument/2006/relationships/hyperlink" Target="https://pbs.twimg.com/media/EBYmPTdXkAQn7PB.jpg" TargetMode="External" /><Relationship Id="rId214" Type="http://schemas.openxmlformats.org/officeDocument/2006/relationships/hyperlink" Target="https://pbs.twimg.com/media/EAn8bfpXsAEpNTZ.jpg" TargetMode="External" /><Relationship Id="rId215" Type="http://schemas.openxmlformats.org/officeDocument/2006/relationships/hyperlink" Target="https://pbs.twimg.com/media/EBM4dpGXsAEPWF7.jpg" TargetMode="External" /><Relationship Id="rId216" Type="http://schemas.openxmlformats.org/officeDocument/2006/relationships/hyperlink" Target="https://pbs.twimg.com/media/EBM4dpGXsAEPWF7.jpg" TargetMode="External" /><Relationship Id="rId217" Type="http://schemas.openxmlformats.org/officeDocument/2006/relationships/hyperlink" Target="https://pbs.twimg.com/media/EBM4dpGXsAEPWF7.jpg" TargetMode="External" /><Relationship Id="rId218" Type="http://schemas.openxmlformats.org/officeDocument/2006/relationships/hyperlink" Target="https://pbs.twimg.com/media/EBM4dpGXsAEPWF7.jpg" TargetMode="External" /><Relationship Id="rId219" Type="http://schemas.openxmlformats.org/officeDocument/2006/relationships/hyperlink" Target="https://pbs.twimg.com/media/EBM4dpGXsAEPWF7.jpg" TargetMode="External" /><Relationship Id="rId220" Type="http://schemas.openxmlformats.org/officeDocument/2006/relationships/hyperlink" Target="https://pbs.twimg.com/media/EB08fzGXUAEK61S.jpg" TargetMode="External" /><Relationship Id="rId221" Type="http://schemas.openxmlformats.org/officeDocument/2006/relationships/hyperlink" Target="https://pbs.twimg.com/media/EB08gIoXYAAfyem.jpg" TargetMode="External" /><Relationship Id="rId222" Type="http://schemas.openxmlformats.org/officeDocument/2006/relationships/hyperlink" Target="https://pbs.twimg.com/media/EB08gIoXYAAfyem.jpg" TargetMode="External" /><Relationship Id="rId223" Type="http://schemas.openxmlformats.org/officeDocument/2006/relationships/hyperlink" Target="https://pbs.twimg.com/media/EBVCbFMWkAAcHM4.jpg" TargetMode="External" /><Relationship Id="rId224" Type="http://schemas.openxmlformats.org/officeDocument/2006/relationships/hyperlink" Target="https://pbs.twimg.com/media/EBXnKXbWsAEfyjO.jpg" TargetMode="External" /><Relationship Id="rId225" Type="http://schemas.openxmlformats.org/officeDocument/2006/relationships/hyperlink" Target="https://pbs.twimg.com/media/EB0FdrsX4AAb1Ox.jpg" TargetMode="External" /><Relationship Id="rId226" Type="http://schemas.openxmlformats.org/officeDocument/2006/relationships/hyperlink" Target="https://pbs.twimg.com/media/EB2odaKX4AAk_sK.jpg" TargetMode="External" /><Relationship Id="rId227" Type="http://schemas.openxmlformats.org/officeDocument/2006/relationships/hyperlink" Target="https://pbs.twimg.com/media/AdjQ2KBCEAAxHNK.jpg" TargetMode="External" /><Relationship Id="rId228" Type="http://schemas.openxmlformats.org/officeDocument/2006/relationships/hyperlink" Target="https://pbs.twimg.com/media/EB3TuNyUEAACWF8.jpg" TargetMode="External" /><Relationship Id="rId229" Type="http://schemas.openxmlformats.org/officeDocument/2006/relationships/hyperlink" Target="https://pbs.twimg.com/media/D9sZTh8W4AEy56z.jpg" TargetMode="External" /><Relationship Id="rId230" Type="http://schemas.openxmlformats.org/officeDocument/2006/relationships/hyperlink" Target="https://pbs.twimg.com/media/D9sZTh8W4AEy56z.jpg" TargetMode="External" /><Relationship Id="rId231" Type="http://schemas.openxmlformats.org/officeDocument/2006/relationships/hyperlink" Target="https://pbs.twimg.com/media/DsyzFm2XoAABVH4.jpg" TargetMode="External" /><Relationship Id="rId232" Type="http://schemas.openxmlformats.org/officeDocument/2006/relationships/hyperlink" Target="https://pbs.twimg.com/media/EB4V9O4WsAUi4TZ.jpg" TargetMode="External" /><Relationship Id="rId233" Type="http://schemas.openxmlformats.org/officeDocument/2006/relationships/hyperlink" Target="https://pbs.twimg.com/media/EB4V9O4WsAUi4TZ.jpg" TargetMode="External" /><Relationship Id="rId234" Type="http://schemas.openxmlformats.org/officeDocument/2006/relationships/hyperlink" Target="https://pbs.twimg.com/media/EB4V9O4WsAUi4TZ.jpg" TargetMode="External" /><Relationship Id="rId235" Type="http://schemas.openxmlformats.org/officeDocument/2006/relationships/hyperlink" Target="https://pbs.twimg.com/ext_tw_video_thumb/1161404067316453382/pu/img/Eb5pM9C5dH3lqItR.jpg" TargetMode="External" /><Relationship Id="rId236" Type="http://schemas.openxmlformats.org/officeDocument/2006/relationships/hyperlink" Target="https://pbs.twimg.com/ext_tw_video_thumb/1161412183672180736/pu/img/YjK3sMH_DGuZR4e6.jpg" TargetMode="External" /><Relationship Id="rId237" Type="http://schemas.openxmlformats.org/officeDocument/2006/relationships/hyperlink" Target="https://pbs.twimg.com/ext_tw_video_thumb/1161404067316453382/pu/img/Eb5pM9C5dH3lqItR.jpg" TargetMode="External" /><Relationship Id="rId238" Type="http://schemas.openxmlformats.org/officeDocument/2006/relationships/hyperlink" Target="https://pbs.twimg.com/ext_tw_video_thumb/1161412183672180736/pu/img/YjK3sMH_DGuZR4e6.jpg" TargetMode="External" /><Relationship Id="rId239" Type="http://schemas.openxmlformats.org/officeDocument/2006/relationships/hyperlink" Target="https://pbs.twimg.com/ext_tw_video_thumb/1161404067316453382/pu/img/Eb5pM9C5dH3lqItR.jpg" TargetMode="External" /><Relationship Id="rId240" Type="http://schemas.openxmlformats.org/officeDocument/2006/relationships/hyperlink" Target="https://pbs.twimg.com/ext_tw_video_thumb/1161412183672180736/pu/img/YjK3sMH_DGuZR4e6.jpg" TargetMode="External" /><Relationship Id="rId241" Type="http://schemas.openxmlformats.org/officeDocument/2006/relationships/hyperlink" Target="https://pbs.twimg.com/ext_tw_video_thumb/1161404067316453382/pu/img/Eb5pM9C5dH3lqItR.jpg" TargetMode="External" /><Relationship Id="rId242" Type="http://schemas.openxmlformats.org/officeDocument/2006/relationships/hyperlink" Target="https://pbs.twimg.com/ext_tw_video_thumb/1161412183672180736/pu/img/YjK3sMH_DGuZR4e6.jpg" TargetMode="External" /><Relationship Id="rId243" Type="http://schemas.openxmlformats.org/officeDocument/2006/relationships/hyperlink" Target="http://pbs.twimg.com/profile_images/794739425120952320/zYoAglcy_normal.jpg" TargetMode="External" /><Relationship Id="rId244" Type="http://schemas.openxmlformats.org/officeDocument/2006/relationships/hyperlink" Target="http://pbs.twimg.com/profile_images/794739425120952320/zYoAglcy_normal.jpg" TargetMode="External" /><Relationship Id="rId245" Type="http://schemas.openxmlformats.org/officeDocument/2006/relationships/hyperlink" Target="http://pbs.twimg.com/profile_images/794739425120952320/zYoAglcy_normal.jpg" TargetMode="External" /><Relationship Id="rId246" Type="http://schemas.openxmlformats.org/officeDocument/2006/relationships/hyperlink" Target="http://pbs.twimg.com/profile_images/794739425120952320/zYoAglcy_normal.jpg" TargetMode="External" /><Relationship Id="rId247" Type="http://schemas.openxmlformats.org/officeDocument/2006/relationships/hyperlink" Target="https://pbs.twimg.com/media/D9sZTh8W4AEy56z.jpg" TargetMode="External" /><Relationship Id="rId248" Type="http://schemas.openxmlformats.org/officeDocument/2006/relationships/hyperlink" Target="https://pbs.twimg.com/media/D9sZTh8W4AEy56z.jpg" TargetMode="External" /><Relationship Id="rId249" Type="http://schemas.openxmlformats.org/officeDocument/2006/relationships/hyperlink" Target="http://abs.twimg.com/sticky/default_profile_images/default_profile_normal.png" TargetMode="External" /><Relationship Id="rId250" Type="http://schemas.openxmlformats.org/officeDocument/2006/relationships/hyperlink" Target="http://abs.twimg.com/sticky/default_profile_images/default_profile_normal.png" TargetMode="External" /><Relationship Id="rId251" Type="http://schemas.openxmlformats.org/officeDocument/2006/relationships/hyperlink" Target="https://pbs.twimg.com/ext_tw_video_thumb/1156511154891579392/pu/img/7WeGrKbCoCLbU10i.jpg" TargetMode="External" /><Relationship Id="rId252" Type="http://schemas.openxmlformats.org/officeDocument/2006/relationships/hyperlink" Target="https://pbs.twimg.com/ext_tw_video_thumb/1156511154891579392/pu/img/7WeGrKbCoCLbU10i.jpg" TargetMode="External" /><Relationship Id="rId253" Type="http://schemas.openxmlformats.org/officeDocument/2006/relationships/hyperlink" Target="https://pbs.twimg.com/media/EAzENyuXYAAHXEK.jpg" TargetMode="External" /><Relationship Id="rId254" Type="http://schemas.openxmlformats.org/officeDocument/2006/relationships/hyperlink" Target="https://pbs.twimg.com/media/DZZW3yYWAAg9pYw.jpg" TargetMode="External" /><Relationship Id="rId255" Type="http://schemas.openxmlformats.org/officeDocument/2006/relationships/hyperlink" Target="http://pbs.twimg.com/profile_images/1145880393364754432/jnWB9pJm_normal.jpg" TargetMode="External" /><Relationship Id="rId256" Type="http://schemas.openxmlformats.org/officeDocument/2006/relationships/hyperlink" Target="http://pbs.twimg.com/profile_images/956551490205835264/ODMsVpoX_normal.jpg" TargetMode="External" /><Relationship Id="rId257" Type="http://schemas.openxmlformats.org/officeDocument/2006/relationships/hyperlink" Target="http://pbs.twimg.com/profile_images/499257180009529344/CSWhr7LZ_normal.jpeg" TargetMode="External" /><Relationship Id="rId258" Type="http://schemas.openxmlformats.org/officeDocument/2006/relationships/hyperlink" Target="https://pbs.twimg.com/media/D9LVnrKWsAAFPLT.jpg" TargetMode="External" /><Relationship Id="rId259" Type="http://schemas.openxmlformats.org/officeDocument/2006/relationships/hyperlink" Target="http://abs.twimg.com/sticky/default_profile_images/default_profile_normal.png" TargetMode="External" /><Relationship Id="rId260" Type="http://schemas.openxmlformats.org/officeDocument/2006/relationships/hyperlink" Target="http://abs.twimg.com/sticky/default_profile_images/default_profile_normal.png" TargetMode="External" /><Relationship Id="rId261" Type="http://schemas.openxmlformats.org/officeDocument/2006/relationships/hyperlink" Target="http://pbs.twimg.com/profile_images/1151670780192841728/ygWfW5vt_normal.jpg" TargetMode="External" /><Relationship Id="rId262" Type="http://schemas.openxmlformats.org/officeDocument/2006/relationships/hyperlink" Target="http://pbs.twimg.com/profile_images/1141243860489789440/4j-yFkd__normal.jpg" TargetMode="External" /><Relationship Id="rId263" Type="http://schemas.openxmlformats.org/officeDocument/2006/relationships/hyperlink" Target="http://pbs.twimg.com/profile_images/1151986555872878592/i1Nuthu0_normal.jpg" TargetMode="External" /><Relationship Id="rId264" Type="http://schemas.openxmlformats.org/officeDocument/2006/relationships/hyperlink" Target="http://pbs.twimg.com/profile_images/646756202551091202/6L79IjLg_normal.jpg" TargetMode="External" /><Relationship Id="rId265" Type="http://schemas.openxmlformats.org/officeDocument/2006/relationships/hyperlink" Target="https://pbs.twimg.com/media/EA68BSGVUAEkXWo.jpg" TargetMode="External" /><Relationship Id="rId266" Type="http://schemas.openxmlformats.org/officeDocument/2006/relationships/hyperlink" Target="http://pbs.twimg.com/profile_images/1058610935139655680/2XWI_A91_normal.jpg" TargetMode="External" /><Relationship Id="rId267" Type="http://schemas.openxmlformats.org/officeDocument/2006/relationships/hyperlink" Target="http://pbs.twimg.com/profile_images/1143363537529708544/GPxWeiOv_normal.jpg" TargetMode="External" /><Relationship Id="rId268" Type="http://schemas.openxmlformats.org/officeDocument/2006/relationships/hyperlink" Target="http://pbs.twimg.com/profile_images/1143363537529708544/GPxWeiOv_normal.jpg" TargetMode="External" /><Relationship Id="rId269" Type="http://schemas.openxmlformats.org/officeDocument/2006/relationships/hyperlink" Target="https://pbs.twimg.com/media/EA95QXKX4AAKg9w.jpg" TargetMode="External" /><Relationship Id="rId270" Type="http://schemas.openxmlformats.org/officeDocument/2006/relationships/hyperlink" Target="https://pbs.twimg.com/media/EA95QXKX4AAKg9w.jpg" TargetMode="External" /><Relationship Id="rId271" Type="http://schemas.openxmlformats.org/officeDocument/2006/relationships/hyperlink" Target="http://pbs.twimg.com/profile_images/798085893781356545/ZtidHDhw_normal.jpg" TargetMode="External" /><Relationship Id="rId272" Type="http://schemas.openxmlformats.org/officeDocument/2006/relationships/hyperlink" Target="http://pbs.twimg.com/profile_images/897495745678512130/-9_swxKk_normal.jpg" TargetMode="External" /><Relationship Id="rId273" Type="http://schemas.openxmlformats.org/officeDocument/2006/relationships/hyperlink" Target="http://pbs.twimg.com/profile_images/897495745678512130/-9_swxKk_normal.jpg" TargetMode="External" /><Relationship Id="rId274" Type="http://schemas.openxmlformats.org/officeDocument/2006/relationships/hyperlink" Target="http://pbs.twimg.com/profile_images/897495745678512130/-9_swxKk_normal.jpg" TargetMode="External" /><Relationship Id="rId275" Type="http://schemas.openxmlformats.org/officeDocument/2006/relationships/hyperlink" Target="http://pbs.twimg.com/profile_images/974125461134389248/jCjcZ5DJ_normal.jpg" TargetMode="External" /><Relationship Id="rId276" Type="http://schemas.openxmlformats.org/officeDocument/2006/relationships/hyperlink" Target="http://pbs.twimg.com/profile_images/837160895457349632/zAeIr2cy_normal.jpg" TargetMode="External" /><Relationship Id="rId277" Type="http://schemas.openxmlformats.org/officeDocument/2006/relationships/hyperlink" Target="http://pbs.twimg.com/profile_images/1110094619180756992/JRCt_-OC_normal.png" TargetMode="External" /><Relationship Id="rId278" Type="http://schemas.openxmlformats.org/officeDocument/2006/relationships/hyperlink" Target="http://pbs.twimg.com/profile_images/531101297445847041/O-4uDbzw_normal.jpeg" TargetMode="External" /><Relationship Id="rId279" Type="http://schemas.openxmlformats.org/officeDocument/2006/relationships/hyperlink" Target="http://pbs.twimg.com/profile_images/1086245155475214337/29hfJe9__normal.jpg" TargetMode="External" /><Relationship Id="rId280" Type="http://schemas.openxmlformats.org/officeDocument/2006/relationships/hyperlink" Target="http://pbs.twimg.com/profile_images/960894460057063424/BGjrhGwA_normal.jpg" TargetMode="External" /><Relationship Id="rId281" Type="http://schemas.openxmlformats.org/officeDocument/2006/relationships/hyperlink" Target="http://pbs.twimg.com/profile_images/674821090456178689/IIfYznhN_normal.jpg" TargetMode="External" /><Relationship Id="rId282" Type="http://schemas.openxmlformats.org/officeDocument/2006/relationships/hyperlink" Target="http://pbs.twimg.com/profile_images/492013656356294656/R76S3V-o_normal.jpeg" TargetMode="External" /><Relationship Id="rId283" Type="http://schemas.openxmlformats.org/officeDocument/2006/relationships/hyperlink" Target="http://pbs.twimg.com/profile_images/1111434267257536512/LFU4X4uo_normal.jpg" TargetMode="External" /><Relationship Id="rId284" Type="http://schemas.openxmlformats.org/officeDocument/2006/relationships/hyperlink" Target="https://pbs.twimg.com/media/EBJFaTmX4AALd5B.jpg" TargetMode="External" /><Relationship Id="rId285" Type="http://schemas.openxmlformats.org/officeDocument/2006/relationships/hyperlink" Target="http://pbs.twimg.com/profile_images/1152265124327174144/V8i-NYGq_normal.jpg" TargetMode="External" /><Relationship Id="rId286" Type="http://schemas.openxmlformats.org/officeDocument/2006/relationships/hyperlink" Target="http://pbs.twimg.com/profile_images/1155358168765161472/wbMun3kZ_normal.jpg" TargetMode="External" /><Relationship Id="rId287" Type="http://schemas.openxmlformats.org/officeDocument/2006/relationships/hyperlink" Target="http://pbs.twimg.com/profile_images/1152401807433322496/shXluUh6_normal.jpg" TargetMode="External" /><Relationship Id="rId288" Type="http://schemas.openxmlformats.org/officeDocument/2006/relationships/hyperlink" Target="http://pbs.twimg.com/profile_images/1157438057718661125/scuK71MH_normal.jpg" TargetMode="External" /><Relationship Id="rId289" Type="http://schemas.openxmlformats.org/officeDocument/2006/relationships/hyperlink" Target="http://pbs.twimg.com/profile_images/820670671168700417/xxjeviGN_normal.jpg" TargetMode="External" /><Relationship Id="rId290" Type="http://schemas.openxmlformats.org/officeDocument/2006/relationships/hyperlink" Target="http://pbs.twimg.com/profile_images/1122482069521747969/MYlJpfoe_normal.jpg" TargetMode="External" /><Relationship Id="rId291" Type="http://schemas.openxmlformats.org/officeDocument/2006/relationships/hyperlink" Target="http://abs.twimg.com/sticky/default_profile_images/default_profile_normal.png" TargetMode="External" /><Relationship Id="rId292" Type="http://schemas.openxmlformats.org/officeDocument/2006/relationships/hyperlink" Target="http://pbs.twimg.com/profile_images/522795287719317504/cPW2PV6Q_normal.jpeg" TargetMode="External" /><Relationship Id="rId293" Type="http://schemas.openxmlformats.org/officeDocument/2006/relationships/hyperlink" Target="https://pbs.twimg.com/media/DPOgy4GVoAEB_kp.jpg" TargetMode="External" /><Relationship Id="rId294" Type="http://schemas.openxmlformats.org/officeDocument/2006/relationships/hyperlink" Target="http://pbs.twimg.com/profile_images/1117333245761343489/24fLbeV0_normal.jpg" TargetMode="External" /><Relationship Id="rId295" Type="http://schemas.openxmlformats.org/officeDocument/2006/relationships/hyperlink" Target="http://pbs.twimg.com/profile_images/1140851893616500736/BohnhD6K_normal.jpg" TargetMode="External" /><Relationship Id="rId296" Type="http://schemas.openxmlformats.org/officeDocument/2006/relationships/hyperlink" Target="http://pbs.twimg.com/profile_images/1140851893616500736/BohnhD6K_normal.jpg" TargetMode="External" /><Relationship Id="rId297" Type="http://schemas.openxmlformats.org/officeDocument/2006/relationships/hyperlink" Target="https://pbs.twimg.com/ext_tw_video_thumb/795709985900601344/pu/img/I6_a_X5QPb1fjaYt.jpg" TargetMode="External" /><Relationship Id="rId298" Type="http://schemas.openxmlformats.org/officeDocument/2006/relationships/hyperlink" Target="https://pbs.twimg.com/ext_tw_video_thumb/795709985900601344/pu/img/I6_a_X5QPb1fjaYt.jpg" TargetMode="External" /><Relationship Id="rId299" Type="http://schemas.openxmlformats.org/officeDocument/2006/relationships/hyperlink" Target="http://pbs.twimg.com/profile_images/1127535352061747200/vnukLfkr_normal.jpg" TargetMode="External" /><Relationship Id="rId300" Type="http://schemas.openxmlformats.org/officeDocument/2006/relationships/hyperlink" Target="http://pbs.twimg.com/profile_images/1127535352061747200/vnukLfkr_normal.jpg" TargetMode="External" /><Relationship Id="rId301" Type="http://schemas.openxmlformats.org/officeDocument/2006/relationships/hyperlink" Target="http://pbs.twimg.com/profile_images/1127535352061747200/vnukLfkr_normal.jpg" TargetMode="External" /><Relationship Id="rId302" Type="http://schemas.openxmlformats.org/officeDocument/2006/relationships/hyperlink" Target="https://pbs.twimg.com/media/EBSyYRuWsAExZkw.jpg" TargetMode="External" /><Relationship Id="rId303" Type="http://schemas.openxmlformats.org/officeDocument/2006/relationships/hyperlink" Target="http://pbs.twimg.com/profile_images/3068531910/44a97b48635ff902de6843ec2dbb0962_normal.jpeg" TargetMode="External" /><Relationship Id="rId304" Type="http://schemas.openxmlformats.org/officeDocument/2006/relationships/hyperlink" Target="http://pbs.twimg.com/profile_images/3068531910/44a97b48635ff902de6843ec2dbb0962_normal.jpeg" TargetMode="External" /><Relationship Id="rId305" Type="http://schemas.openxmlformats.org/officeDocument/2006/relationships/hyperlink" Target="http://pbs.twimg.com/profile_images/1146865911288291333/_uihUQPs_normal.jpg" TargetMode="External" /><Relationship Id="rId306" Type="http://schemas.openxmlformats.org/officeDocument/2006/relationships/hyperlink" Target="http://pbs.twimg.com/profile_images/1146865911288291333/_uihUQPs_normal.jpg" TargetMode="External" /><Relationship Id="rId307" Type="http://schemas.openxmlformats.org/officeDocument/2006/relationships/hyperlink" Target="http://pbs.twimg.com/profile_images/1064341772623503360/OPI1qulX_normal.jpg" TargetMode="External" /><Relationship Id="rId308" Type="http://schemas.openxmlformats.org/officeDocument/2006/relationships/hyperlink" Target="https://pbs.twimg.com/media/EBOWBcWU4AACAbo.jpg" TargetMode="External" /><Relationship Id="rId309" Type="http://schemas.openxmlformats.org/officeDocument/2006/relationships/hyperlink" Target="http://pbs.twimg.com/profile_images/971403618698997760/4ZUKScgT_normal.jpg" TargetMode="External" /><Relationship Id="rId310" Type="http://schemas.openxmlformats.org/officeDocument/2006/relationships/hyperlink" Target="http://pbs.twimg.com/profile_images/980928060873760768/SQQJzyfK_normal.jpg" TargetMode="External" /><Relationship Id="rId311" Type="http://schemas.openxmlformats.org/officeDocument/2006/relationships/hyperlink" Target="http://pbs.twimg.com/profile_images/1157745248103227394/Vg7S8v-q_normal.jpg" TargetMode="External" /><Relationship Id="rId312" Type="http://schemas.openxmlformats.org/officeDocument/2006/relationships/hyperlink" Target="http://pbs.twimg.com/profile_images/1135014411314352128/dMKk3QAq_normal.jpg" TargetMode="External" /><Relationship Id="rId313" Type="http://schemas.openxmlformats.org/officeDocument/2006/relationships/hyperlink" Target="http://pbs.twimg.com/profile_images/998222370174218240/T7lghpJV_normal.jpg" TargetMode="External" /><Relationship Id="rId314" Type="http://schemas.openxmlformats.org/officeDocument/2006/relationships/hyperlink" Target="http://pbs.twimg.com/profile_images/998222370174218240/T7lghpJV_normal.jpg" TargetMode="External" /><Relationship Id="rId315" Type="http://schemas.openxmlformats.org/officeDocument/2006/relationships/hyperlink" Target="http://pbs.twimg.com/profile_images/998222370174218240/T7lghpJV_normal.jpg" TargetMode="External" /><Relationship Id="rId316" Type="http://schemas.openxmlformats.org/officeDocument/2006/relationships/hyperlink" Target="http://pbs.twimg.com/profile_images/771707116272975873/LBmOciH6_normal.jpg" TargetMode="External" /><Relationship Id="rId317" Type="http://schemas.openxmlformats.org/officeDocument/2006/relationships/hyperlink" Target="http://pbs.twimg.com/profile_images/771707116272975873/LBmOciH6_normal.jpg" TargetMode="External" /><Relationship Id="rId318" Type="http://schemas.openxmlformats.org/officeDocument/2006/relationships/hyperlink" Target="http://pbs.twimg.com/profile_images/771707116272975873/LBmOciH6_normal.jpg" TargetMode="External" /><Relationship Id="rId319" Type="http://schemas.openxmlformats.org/officeDocument/2006/relationships/hyperlink" Target="http://pbs.twimg.com/profile_images/705438561437249537/1jbq-K9f_normal.jpg" TargetMode="External" /><Relationship Id="rId320" Type="http://schemas.openxmlformats.org/officeDocument/2006/relationships/hyperlink" Target="http://pbs.twimg.com/profile_images/1096105020641165312/JC49VNRU_normal.jpg" TargetMode="External" /><Relationship Id="rId321" Type="http://schemas.openxmlformats.org/officeDocument/2006/relationships/hyperlink" Target="http://pbs.twimg.com/profile_images/1096105020641165312/JC49VNRU_normal.jpg" TargetMode="External" /><Relationship Id="rId322" Type="http://schemas.openxmlformats.org/officeDocument/2006/relationships/hyperlink" Target="http://pbs.twimg.com/profile_images/1096105020641165312/JC49VNRU_normal.jpg" TargetMode="External" /><Relationship Id="rId323" Type="http://schemas.openxmlformats.org/officeDocument/2006/relationships/hyperlink" Target="http://pbs.twimg.com/profile_images/1096105020641165312/JC49VNRU_normal.jpg" TargetMode="External" /><Relationship Id="rId324" Type="http://schemas.openxmlformats.org/officeDocument/2006/relationships/hyperlink" Target="http://pbs.twimg.com/profile_images/719505024901128197/oSxtT-DM_normal.jpg" TargetMode="External" /><Relationship Id="rId325" Type="http://schemas.openxmlformats.org/officeDocument/2006/relationships/hyperlink" Target="http://pbs.twimg.com/profile_images/719505024901128197/oSxtT-DM_normal.jpg" TargetMode="External" /><Relationship Id="rId326" Type="http://schemas.openxmlformats.org/officeDocument/2006/relationships/hyperlink" Target="http://pbs.twimg.com/profile_images/719505024901128197/oSxtT-DM_normal.jpg" TargetMode="External" /><Relationship Id="rId327" Type="http://schemas.openxmlformats.org/officeDocument/2006/relationships/hyperlink" Target="http://pbs.twimg.com/profile_images/719505024901128197/oSxtT-DM_normal.jpg" TargetMode="External" /><Relationship Id="rId328" Type="http://schemas.openxmlformats.org/officeDocument/2006/relationships/hyperlink" Target="http://pbs.twimg.com/profile_images/719505024901128197/oSxtT-DM_normal.jpg" TargetMode="External" /><Relationship Id="rId329" Type="http://schemas.openxmlformats.org/officeDocument/2006/relationships/hyperlink" Target="http://pbs.twimg.com/profile_images/719505024901128197/oSxtT-DM_normal.jpg" TargetMode="External" /><Relationship Id="rId330" Type="http://schemas.openxmlformats.org/officeDocument/2006/relationships/hyperlink" Target="http://pbs.twimg.com/profile_images/719505024901128197/oSxtT-DM_normal.jpg" TargetMode="External" /><Relationship Id="rId331" Type="http://schemas.openxmlformats.org/officeDocument/2006/relationships/hyperlink" Target="http://pbs.twimg.com/profile_images/1153513302342819840/xho-M_MX_normal.jpg" TargetMode="External" /><Relationship Id="rId332" Type="http://schemas.openxmlformats.org/officeDocument/2006/relationships/hyperlink" Target="http://pbs.twimg.com/profile_images/791370988567031808/61xHKoGX_normal.jpg" TargetMode="External" /><Relationship Id="rId333" Type="http://schemas.openxmlformats.org/officeDocument/2006/relationships/hyperlink" Target="http://pbs.twimg.com/profile_images/1145438308765487106/tSBu-14x_normal.jpg" TargetMode="External" /><Relationship Id="rId334" Type="http://schemas.openxmlformats.org/officeDocument/2006/relationships/hyperlink" Target="http://pbs.twimg.com/profile_images/1145438308765487106/tSBu-14x_normal.jpg" TargetMode="External" /><Relationship Id="rId335" Type="http://schemas.openxmlformats.org/officeDocument/2006/relationships/hyperlink" Target="http://pbs.twimg.com/profile_images/884496693303033856/TTE88OIE_normal.jpg" TargetMode="External" /><Relationship Id="rId336" Type="http://schemas.openxmlformats.org/officeDocument/2006/relationships/hyperlink" Target="http://pbs.twimg.com/profile_images/884496693303033856/TTE88OIE_normal.jpg" TargetMode="External" /><Relationship Id="rId337" Type="http://schemas.openxmlformats.org/officeDocument/2006/relationships/hyperlink" Target="http://pbs.twimg.com/profile_images/884496693303033856/TTE88OIE_normal.jpg" TargetMode="External" /><Relationship Id="rId338" Type="http://schemas.openxmlformats.org/officeDocument/2006/relationships/hyperlink" Target="http://pbs.twimg.com/profile_images/884496693303033856/TTE88OIE_normal.jpg" TargetMode="External" /><Relationship Id="rId339" Type="http://schemas.openxmlformats.org/officeDocument/2006/relationships/hyperlink" Target="http://pbs.twimg.com/profile_images/884496693303033856/TTE88OIE_normal.jpg" TargetMode="External" /><Relationship Id="rId340" Type="http://schemas.openxmlformats.org/officeDocument/2006/relationships/hyperlink" Target="http://pbs.twimg.com/profile_images/884496693303033856/TTE88OIE_normal.jpg" TargetMode="External" /><Relationship Id="rId341" Type="http://schemas.openxmlformats.org/officeDocument/2006/relationships/hyperlink" Target="http://pbs.twimg.com/profile_images/884496693303033856/TTE88OIE_normal.jpg" TargetMode="External" /><Relationship Id="rId342" Type="http://schemas.openxmlformats.org/officeDocument/2006/relationships/hyperlink" Target="http://pbs.twimg.com/profile_images/885169320678043648/oPL61db0_normal.jpg" TargetMode="External" /><Relationship Id="rId343" Type="http://schemas.openxmlformats.org/officeDocument/2006/relationships/hyperlink" Target="http://pbs.twimg.com/profile_images/1107799142670233600/cyx8tCwx_normal.jpg" TargetMode="External" /><Relationship Id="rId344" Type="http://schemas.openxmlformats.org/officeDocument/2006/relationships/hyperlink" Target="http://pbs.twimg.com/profile_images/794739425120952320/zYoAglcy_normal.jpg" TargetMode="External" /><Relationship Id="rId345" Type="http://schemas.openxmlformats.org/officeDocument/2006/relationships/hyperlink" Target="http://pbs.twimg.com/profile_images/959362466038865920/JoCXd2jL_normal.jpg" TargetMode="External" /><Relationship Id="rId346" Type="http://schemas.openxmlformats.org/officeDocument/2006/relationships/hyperlink" Target="https://pbs.twimg.com/ext_tw_video_thumb/1159313412628742145/pu/img/hp0sWdh6fkKbcCGo.jpg" TargetMode="External" /><Relationship Id="rId347" Type="http://schemas.openxmlformats.org/officeDocument/2006/relationships/hyperlink" Target="http://pbs.twimg.com/profile_images/991527455734120449/HA12m65M_normal.jpg" TargetMode="External" /><Relationship Id="rId348" Type="http://schemas.openxmlformats.org/officeDocument/2006/relationships/hyperlink" Target="http://pbs.twimg.com/profile_images/991527455734120449/HA12m65M_normal.jpg" TargetMode="External" /><Relationship Id="rId349" Type="http://schemas.openxmlformats.org/officeDocument/2006/relationships/hyperlink" Target="http://pbs.twimg.com/profile_images/991527455734120449/HA12m65M_normal.jpg" TargetMode="External" /><Relationship Id="rId350" Type="http://schemas.openxmlformats.org/officeDocument/2006/relationships/hyperlink" Target="http://pbs.twimg.com/profile_images/991527455734120449/HA12m65M_normal.jpg" TargetMode="External" /><Relationship Id="rId351" Type="http://schemas.openxmlformats.org/officeDocument/2006/relationships/hyperlink" Target="http://pbs.twimg.com/profile_images/991527455734120449/HA12m65M_normal.jpg" TargetMode="External" /><Relationship Id="rId352" Type="http://schemas.openxmlformats.org/officeDocument/2006/relationships/hyperlink" Target="http://pbs.twimg.com/profile_images/1161997625299783681/WFxPjff-_normal.jpg" TargetMode="External" /><Relationship Id="rId353" Type="http://schemas.openxmlformats.org/officeDocument/2006/relationships/hyperlink" Target="http://pbs.twimg.com/profile_images/976299399822262272/s0tNT1_U_normal.jpg" TargetMode="External" /><Relationship Id="rId354" Type="http://schemas.openxmlformats.org/officeDocument/2006/relationships/hyperlink" Target="http://pbs.twimg.com/profile_images/976299399822262272/s0tNT1_U_normal.jpg" TargetMode="External" /><Relationship Id="rId355" Type="http://schemas.openxmlformats.org/officeDocument/2006/relationships/hyperlink" Target="http://pbs.twimg.com/profile_images/976299399822262272/s0tNT1_U_normal.jpg" TargetMode="External" /><Relationship Id="rId356" Type="http://schemas.openxmlformats.org/officeDocument/2006/relationships/hyperlink" Target="http://pbs.twimg.com/profile_images/976299399822262272/s0tNT1_U_normal.jpg" TargetMode="External" /><Relationship Id="rId357" Type="http://schemas.openxmlformats.org/officeDocument/2006/relationships/hyperlink" Target="http://pbs.twimg.com/profile_images/976299399822262272/s0tNT1_U_normal.jpg" TargetMode="External" /><Relationship Id="rId358" Type="http://schemas.openxmlformats.org/officeDocument/2006/relationships/hyperlink" Target="http://pbs.twimg.com/profile_images/818173754673086469/fFY6udrh_normal.jpg" TargetMode="External" /><Relationship Id="rId359" Type="http://schemas.openxmlformats.org/officeDocument/2006/relationships/hyperlink" Target="http://pbs.twimg.com/profile_images/975459642527698944/vJFrT4Ho_normal.jpg" TargetMode="External" /><Relationship Id="rId360" Type="http://schemas.openxmlformats.org/officeDocument/2006/relationships/hyperlink" Target="http://pbs.twimg.com/profile_images/1152032412294975488/0HZ5nrAQ_normal.jpg" TargetMode="External" /><Relationship Id="rId361" Type="http://schemas.openxmlformats.org/officeDocument/2006/relationships/hyperlink" Target="http://pbs.twimg.com/profile_images/1156949477690892288/YfgviGeJ_normal.jpg" TargetMode="External" /><Relationship Id="rId362" Type="http://schemas.openxmlformats.org/officeDocument/2006/relationships/hyperlink" Target="http://pbs.twimg.com/profile_images/1018460313971290113/1AHFC85Q_normal.jpg" TargetMode="External" /><Relationship Id="rId363" Type="http://schemas.openxmlformats.org/officeDocument/2006/relationships/hyperlink" Target="http://pbs.twimg.com/profile_images/1013430995452821504/Ur6XzqBC_normal.jpg" TargetMode="External" /><Relationship Id="rId364" Type="http://schemas.openxmlformats.org/officeDocument/2006/relationships/hyperlink" Target="http://pbs.twimg.com/profile_images/959045226303074306/xlThbooM_normal.jpg" TargetMode="External" /><Relationship Id="rId365" Type="http://schemas.openxmlformats.org/officeDocument/2006/relationships/hyperlink" Target="http://pbs.twimg.com/profile_images/1033451437873917953/l2i7RIG7_normal.jpg" TargetMode="External" /><Relationship Id="rId366" Type="http://schemas.openxmlformats.org/officeDocument/2006/relationships/hyperlink" Target="http://pbs.twimg.com/profile_images/998210998208053250/y2AURhUX_normal.jpg" TargetMode="External" /><Relationship Id="rId367" Type="http://schemas.openxmlformats.org/officeDocument/2006/relationships/hyperlink" Target="http://pbs.twimg.com/profile_images/998210998208053250/y2AURhUX_normal.jpg" TargetMode="External" /><Relationship Id="rId368" Type="http://schemas.openxmlformats.org/officeDocument/2006/relationships/hyperlink" Target="http://pbs.twimg.com/profile_images/998210998208053250/y2AURhUX_normal.jpg" TargetMode="External" /><Relationship Id="rId369" Type="http://schemas.openxmlformats.org/officeDocument/2006/relationships/hyperlink" Target="http://pbs.twimg.com/profile_images/998210998208053250/y2AURhUX_normal.jpg" TargetMode="External" /><Relationship Id="rId370" Type="http://schemas.openxmlformats.org/officeDocument/2006/relationships/hyperlink" Target="http://pbs.twimg.com/profile_images/998210998208053250/y2AURhUX_normal.jpg" TargetMode="External" /><Relationship Id="rId371" Type="http://schemas.openxmlformats.org/officeDocument/2006/relationships/hyperlink" Target="http://pbs.twimg.com/profile_images/998210998208053250/y2AURhUX_normal.jpg" TargetMode="External" /><Relationship Id="rId372" Type="http://schemas.openxmlformats.org/officeDocument/2006/relationships/hyperlink" Target="http://pbs.twimg.com/profile_images/998210998208053250/y2AURhUX_normal.jpg" TargetMode="External" /><Relationship Id="rId373" Type="http://schemas.openxmlformats.org/officeDocument/2006/relationships/hyperlink" Target="http://pbs.twimg.com/profile_images/896135367698599936/72TEGrRC_normal.jpg" TargetMode="External" /><Relationship Id="rId374" Type="http://schemas.openxmlformats.org/officeDocument/2006/relationships/hyperlink" Target="http://pbs.twimg.com/profile_images/896135367698599936/72TEGrRC_normal.jpg" TargetMode="External" /><Relationship Id="rId375" Type="http://schemas.openxmlformats.org/officeDocument/2006/relationships/hyperlink" Target="https://pbs.twimg.com/media/EBar_2nU0AAkeEV.jpg" TargetMode="External" /><Relationship Id="rId376" Type="http://schemas.openxmlformats.org/officeDocument/2006/relationships/hyperlink" Target="https://pbs.twimg.com/media/EBfNCagUIAEv1cT.jpg" TargetMode="External" /><Relationship Id="rId377" Type="http://schemas.openxmlformats.org/officeDocument/2006/relationships/hyperlink" Target="https://pbs.twimg.com/media/EBg9TDbWwAAwQA1.jpg" TargetMode="External" /><Relationship Id="rId378" Type="http://schemas.openxmlformats.org/officeDocument/2006/relationships/hyperlink" Target="https://pbs.twimg.com/media/CT718mTXAAUH1sQ.jpg" TargetMode="External" /><Relationship Id="rId379" Type="http://schemas.openxmlformats.org/officeDocument/2006/relationships/hyperlink" Target="http://pbs.twimg.com/profile_images/1159136638305492992/Gjj9xGXM_normal.jpg" TargetMode="External" /><Relationship Id="rId380" Type="http://schemas.openxmlformats.org/officeDocument/2006/relationships/hyperlink" Target="http://pbs.twimg.com/profile_images/1048858776634310657/WVY4xbLi_normal.jpg" TargetMode="External" /><Relationship Id="rId381" Type="http://schemas.openxmlformats.org/officeDocument/2006/relationships/hyperlink" Target="http://pbs.twimg.com/profile_images/748552404665241600/vH8AHajP_normal.jpg" TargetMode="External" /><Relationship Id="rId382" Type="http://schemas.openxmlformats.org/officeDocument/2006/relationships/hyperlink" Target="http://pbs.twimg.com/profile_images/1106514338230226946/e2-FABJP_normal.jpg" TargetMode="External" /><Relationship Id="rId383" Type="http://schemas.openxmlformats.org/officeDocument/2006/relationships/hyperlink" Target="http://pbs.twimg.com/profile_images/1042858468640796672/Feik8ntv_normal.jpg" TargetMode="External" /><Relationship Id="rId384" Type="http://schemas.openxmlformats.org/officeDocument/2006/relationships/hyperlink" Target="https://pbs.twimg.com/amplify_video_thumb/1053263197770338305/img/qi5nKHsIYS8LH5A2.jpg" TargetMode="External" /><Relationship Id="rId385" Type="http://schemas.openxmlformats.org/officeDocument/2006/relationships/hyperlink" Target="https://pbs.twimg.com/amplify_video_thumb/1053263197770338305/img/qi5nKHsIYS8LH5A2.jpg" TargetMode="External" /><Relationship Id="rId386" Type="http://schemas.openxmlformats.org/officeDocument/2006/relationships/hyperlink" Target="https://pbs.twimg.com/media/EBj79QtVAAEkhMm.jpg" TargetMode="External" /><Relationship Id="rId387" Type="http://schemas.openxmlformats.org/officeDocument/2006/relationships/hyperlink" Target="http://pbs.twimg.com/profile_images/650352681614221313/aLV-X4Ww_normal.jpg" TargetMode="External" /><Relationship Id="rId388" Type="http://schemas.openxmlformats.org/officeDocument/2006/relationships/hyperlink" Target="http://pbs.twimg.com/profile_images/650352681614221313/aLV-X4Ww_normal.jpg" TargetMode="External" /><Relationship Id="rId389" Type="http://schemas.openxmlformats.org/officeDocument/2006/relationships/hyperlink" Target="http://pbs.twimg.com/profile_images/650352681614221313/aLV-X4Ww_normal.jpg" TargetMode="External" /><Relationship Id="rId390" Type="http://schemas.openxmlformats.org/officeDocument/2006/relationships/hyperlink" Target="http://pbs.twimg.com/profile_images/1068524018058182656/15OUKZQk_normal.jpg" TargetMode="External" /><Relationship Id="rId391" Type="http://schemas.openxmlformats.org/officeDocument/2006/relationships/hyperlink" Target="http://pbs.twimg.com/profile_images/1125878012405342209/r9Falz6a_normal.jpg" TargetMode="External" /><Relationship Id="rId392" Type="http://schemas.openxmlformats.org/officeDocument/2006/relationships/hyperlink" Target="http://pbs.twimg.com/profile_images/806756164390129664/Rf0-4jXy_normal.jpg" TargetMode="External" /><Relationship Id="rId393" Type="http://schemas.openxmlformats.org/officeDocument/2006/relationships/hyperlink" Target="http://pbs.twimg.com/profile_images/907746782574080000/Mx97tb7m_normal.jpg" TargetMode="External" /><Relationship Id="rId394" Type="http://schemas.openxmlformats.org/officeDocument/2006/relationships/hyperlink" Target="http://pbs.twimg.com/profile_images/1149467852266561536/dAHlIV0G_normal.png" TargetMode="External" /><Relationship Id="rId395" Type="http://schemas.openxmlformats.org/officeDocument/2006/relationships/hyperlink" Target="http://pbs.twimg.com/profile_images/1146513193046618114/gaHePY4D_normal.png" TargetMode="External" /><Relationship Id="rId396" Type="http://schemas.openxmlformats.org/officeDocument/2006/relationships/hyperlink" Target="https://pbs.twimg.com/media/EBn2VGUX4AElbZr.jpg" TargetMode="External" /><Relationship Id="rId397" Type="http://schemas.openxmlformats.org/officeDocument/2006/relationships/hyperlink" Target="http://pbs.twimg.com/profile_images/645263333839343622/7bnxubgm_normal.jpg" TargetMode="External" /><Relationship Id="rId398" Type="http://schemas.openxmlformats.org/officeDocument/2006/relationships/hyperlink" Target="http://pbs.twimg.com/profile_images/645263333839343622/7bnxubgm_normal.jpg" TargetMode="External" /><Relationship Id="rId399" Type="http://schemas.openxmlformats.org/officeDocument/2006/relationships/hyperlink" Target="http://pbs.twimg.com/profile_images/689075496336801792/0HUERLbC_normal.jpg" TargetMode="External" /><Relationship Id="rId400" Type="http://schemas.openxmlformats.org/officeDocument/2006/relationships/hyperlink" Target="http://pbs.twimg.com/profile_images/1058709442395541504/kyPs4s24_normal.jpg" TargetMode="External" /><Relationship Id="rId401" Type="http://schemas.openxmlformats.org/officeDocument/2006/relationships/hyperlink" Target="http://pbs.twimg.com/profile_images/1058709442395541504/kyPs4s24_normal.jpg" TargetMode="External" /><Relationship Id="rId402" Type="http://schemas.openxmlformats.org/officeDocument/2006/relationships/hyperlink" Target="http://pbs.twimg.com/profile_images/587854467401297920/FG957x2-_normal.jpg" TargetMode="External" /><Relationship Id="rId403" Type="http://schemas.openxmlformats.org/officeDocument/2006/relationships/hyperlink" Target="http://pbs.twimg.com/profile_images/1124439217931735040/7jX5yfo7_normal.jpg" TargetMode="External" /><Relationship Id="rId404" Type="http://schemas.openxmlformats.org/officeDocument/2006/relationships/hyperlink" Target="https://pbs.twimg.com/tweet_video_thumb/DrX_8qaUcAY0JKq.jpg" TargetMode="External" /><Relationship Id="rId405" Type="http://schemas.openxmlformats.org/officeDocument/2006/relationships/hyperlink" Target="http://pbs.twimg.com/profile_images/1160894051316453380/6NgvJEf3_normal.jpg" TargetMode="External" /><Relationship Id="rId406" Type="http://schemas.openxmlformats.org/officeDocument/2006/relationships/hyperlink" Target="http://pbs.twimg.com/profile_images/1160894051316453380/6NgvJEf3_normal.jpg" TargetMode="External" /><Relationship Id="rId407" Type="http://schemas.openxmlformats.org/officeDocument/2006/relationships/hyperlink" Target="http://pbs.twimg.com/profile_images/1002260410060357632/0-OVEYvL_normal.jpg" TargetMode="External" /><Relationship Id="rId408" Type="http://schemas.openxmlformats.org/officeDocument/2006/relationships/hyperlink" Target="http://pbs.twimg.com/profile_images/963189338430468096/Mroaew9G_normal.jpg" TargetMode="External" /><Relationship Id="rId409" Type="http://schemas.openxmlformats.org/officeDocument/2006/relationships/hyperlink" Target="http://abs.twimg.com/sticky/default_profile_images/default_profile_normal.png" TargetMode="External" /><Relationship Id="rId410" Type="http://schemas.openxmlformats.org/officeDocument/2006/relationships/hyperlink" Target="http://pbs.twimg.com/profile_images/528446200941260801/_v6igVv0_normal.jpeg" TargetMode="External" /><Relationship Id="rId411" Type="http://schemas.openxmlformats.org/officeDocument/2006/relationships/hyperlink" Target="http://pbs.twimg.com/profile_images/528446200941260801/_v6igVv0_normal.jpeg" TargetMode="External" /><Relationship Id="rId412" Type="http://schemas.openxmlformats.org/officeDocument/2006/relationships/hyperlink" Target="http://pbs.twimg.com/profile_images/1041930796024528901/v9e6R2Eg_normal.jpg" TargetMode="External" /><Relationship Id="rId413" Type="http://schemas.openxmlformats.org/officeDocument/2006/relationships/hyperlink" Target="http://pbs.twimg.com/profile_images/1110186735319871489/B5VMe6tt_normal.png" TargetMode="External" /><Relationship Id="rId414" Type="http://schemas.openxmlformats.org/officeDocument/2006/relationships/hyperlink" Target="http://pbs.twimg.com/profile_images/1131000110966484993/EXyxvBIS_normal.png" TargetMode="External" /><Relationship Id="rId415" Type="http://schemas.openxmlformats.org/officeDocument/2006/relationships/hyperlink" Target="http://pbs.twimg.com/profile_images/1131000110966484993/EXyxvBIS_normal.png" TargetMode="External" /><Relationship Id="rId416" Type="http://schemas.openxmlformats.org/officeDocument/2006/relationships/hyperlink" Target="https://pbs.twimg.com/media/EBt7bfHUwAAVoQJ.jpg" TargetMode="External" /><Relationship Id="rId417" Type="http://schemas.openxmlformats.org/officeDocument/2006/relationships/hyperlink" Target="http://pbs.twimg.com/profile_images/1009365796295004161/A1-MD5m9_normal.jpg" TargetMode="External" /><Relationship Id="rId418" Type="http://schemas.openxmlformats.org/officeDocument/2006/relationships/hyperlink" Target="http://pbs.twimg.com/profile_images/1140017527139053568/A1M-IqgD_normal.jpg" TargetMode="External" /><Relationship Id="rId419" Type="http://schemas.openxmlformats.org/officeDocument/2006/relationships/hyperlink" Target="http://pbs.twimg.com/profile_images/1140017527139053568/A1M-IqgD_normal.jpg" TargetMode="External" /><Relationship Id="rId420" Type="http://schemas.openxmlformats.org/officeDocument/2006/relationships/hyperlink" Target="http://pbs.twimg.com/profile_images/1078570425037148160/21T46TKP_normal.jpg" TargetMode="External" /><Relationship Id="rId421" Type="http://schemas.openxmlformats.org/officeDocument/2006/relationships/hyperlink" Target="http://pbs.twimg.com/profile_images/1146681949806833670/OfliMFz2_normal.png" TargetMode="External" /><Relationship Id="rId422" Type="http://schemas.openxmlformats.org/officeDocument/2006/relationships/hyperlink" Target="http://pbs.twimg.com/profile_images/1146681949806833670/OfliMFz2_normal.png" TargetMode="External" /><Relationship Id="rId423" Type="http://schemas.openxmlformats.org/officeDocument/2006/relationships/hyperlink" Target="http://pbs.twimg.com/profile_images/1012806442817122304/PFPRBkWE_normal.jpg" TargetMode="External" /><Relationship Id="rId424" Type="http://schemas.openxmlformats.org/officeDocument/2006/relationships/hyperlink" Target="http://pbs.twimg.com/profile_images/1134655373305176065/7r7IinOr_normal.png" TargetMode="External" /><Relationship Id="rId425" Type="http://schemas.openxmlformats.org/officeDocument/2006/relationships/hyperlink" Target="http://pbs.twimg.com/profile_images/1156598074917163010/Hie2WdBw_normal.jpg" TargetMode="External" /><Relationship Id="rId426" Type="http://schemas.openxmlformats.org/officeDocument/2006/relationships/hyperlink" Target="http://pbs.twimg.com/profile_images/1158469336295780357/xnDtpALW_normal.png" TargetMode="External" /><Relationship Id="rId427" Type="http://schemas.openxmlformats.org/officeDocument/2006/relationships/hyperlink" Target="http://pbs.twimg.com/profile_images/1158469336295780357/xnDtpALW_normal.png" TargetMode="External" /><Relationship Id="rId428" Type="http://schemas.openxmlformats.org/officeDocument/2006/relationships/hyperlink" Target="http://pbs.twimg.com/profile_images/1135231448921907200/MuKU9t7g_normal.jpg" TargetMode="External" /><Relationship Id="rId429" Type="http://schemas.openxmlformats.org/officeDocument/2006/relationships/hyperlink" Target="http://pbs.twimg.com/profile_images/1135231448921907200/MuKU9t7g_normal.jpg" TargetMode="External" /><Relationship Id="rId430" Type="http://schemas.openxmlformats.org/officeDocument/2006/relationships/hyperlink" Target="http://pbs.twimg.com/profile_images/1161066480928247808/NbhA751T_normal.jpg" TargetMode="External" /><Relationship Id="rId431" Type="http://schemas.openxmlformats.org/officeDocument/2006/relationships/hyperlink" Target="http://pbs.twimg.com/profile_images/1161066480928247808/NbhA751T_normal.jpg" TargetMode="External" /><Relationship Id="rId432" Type="http://schemas.openxmlformats.org/officeDocument/2006/relationships/hyperlink" Target="http://pbs.twimg.com/profile_images/1120333656734748673/ry0Kxmkt_normal.jpg" TargetMode="External" /><Relationship Id="rId433" Type="http://schemas.openxmlformats.org/officeDocument/2006/relationships/hyperlink" Target="http://pbs.twimg.com/profile_images/1120333656734748673/ry0Kxmkt_normal.jpg" TargetMode="External" /><Relationship Id="rId434" Type="http://schemas.openxmlformats.org/officeDocument/2006/relationships/hyperlink" Target="http://pbs.twimg.com/profile_images/1160730605191086080/3q8yiBg9_normal.jpg" TargetMode="External" /><Relationship Id="rId435" Type="http://schemas.openxmlformats.org/officeDocument/2006/relationships/hyperlink" Target="http://pbs.twimg.com/profile_images/1160730605191086080/3q8yiBg9_normal.jpg" TargetMode="External" /><Relationship Id="rId436" Type="http://schemas.openxmlformats.org/officeDocument/2006/relationships/hyperlink" Target="http://pbs.twimg.com/profile_images/1147588053994749952/172iHI0y_normal.jpg" TargetMode="External" /><Relationship Id="rId437" Type="http://schemas.openxmlformats.org/officeDocument/2006/relationships/hyperlink" Target="http://pbs.twimg.com/profile_images/1147588053994749952/172iHI0y_normal.jpg" TargetMode="External" /><Relationship Id="rId438" Type="http://schemas.openxmlformats.org/officeDocument/2006/relationships/hyperlink" Target="http://pbs.twimg.com/profile_images/1072953076657635328/FAsIhow__normal.jpg" TargetMode="External" /><Relationship Id="rId439" Type="http://schemas.openxmlformats.org/officeDocument/2006/relationships/hyperlink" Target="http://pbs.twimg.com/profile_images/1072953076657635328/FAsIhow__normal.jpg" TargetMode="External" /><Relationship Id="rId440" Type="http://schemas.openxmlformats.org/officeDocument/2006/relationships/hyperlink" Target="http://pbs.twimg.com/profile_images/1093032356414480384/IFiss8CS_normal.jpg" TargetMode="External" /><Relationship Id="rId441" Type="http://schemas.openxmlformats.org/officeDocument/2006/relationships/hyperlink" Target="http://pbs.twimg.com/profile_images/1093032356414480384/IFiss8CS_normal.jpg" TargetMode="External" /><Relationship Id="rId442" Type="http://schemas.openxmlformats.org/officeDocument/2006/relationships/hyperlink" Target="http://pbs.twimg.com/profile_images/1154071443895832576/mLY9qFIH_normal.jpg" TargetMode="External" /><Relationship Id="rId443" Type="http://schemas.openxmlformats.org/officeDocument/2006/relationships/hyperlink" Target="http://pbs.twimg.com/profile_images/1154071443895832576/mLY9qFIH_normal.jpg" TargetMode="External" /><Relationship Id="rId444" Type="http://schemas.openxmlformats.org/officeDocument/2006/relationships/hyperlink" Target="http://pbs.twimg.com/profile_images/1155072078489370625/q_YE4Nq0_normal.jpg" TargetMode="External" /><Relationship Id="rId445" Type="http://schemas.openxmlformats.org/officeDocument/2006/relationships/hyperlink" Target="http://pbs.twimg.com/profile_images/1155072078489370625/q_YE4Nq0_normal.jpg" TargetMode="External" /><Relationship Id="rId446" Type="http://schemas.openxmlformats.org/officeDocument/2006/relationships/hyperlink" Target="https://pbs.twimg.com/media/EBxnRkyXsAEpjX9.jpg" TargetMode="External" /><Relationship Id="rId447" Type="http://schemas.openxmlformats.org/officeDocument/2006/relationships/hyperlink" Target="http://pbs.twimg.com/profile_images/1105109047148244992/eBE-iHlc_normal.jpg" TargetMode="External" /><Relationship Id="rId448" Type="http://schemas.openxmlformats.org/officeDocument/2006/relationships/hyperlink" Target="https://pbs.twimg.com/media/EByEciAWsAAZGOT.jpg" TargetMode="External" /><Relationship Id="rId449" Type="http://schemas.openxmlformats.org/officeDocument/2006/relationships/hyperlink" Target="https://pbs.twimg.com/media/EByEciAWsAAZGOT.jpg" TargetMode="External" /><Relationship Id="rId450" Type="http://schemas.openxmlformats.org/officeDocument/2006/relationships/hyperlink" Target="https://pbs.twimg.com/media/EByEciAWsAAZGOT.jpg" TargetMode="External" /><Relationship Id="rId451" Type="http://schemas.openxmlformats.org/officeDocument/2006/relationships/hyperlink" Target="https://pbs.twimg.com/media/EByEciAWsAAZGOT.jpg" TargetMode="External" /><Relationship Id="rId452" Type="http://schemas.openxmlformats.org/officeDocument/2006/relationships/hyperlink" Target="https://pbs.twimg.com/media/EByEciAWsAAZGOT.jpg" TargetMode="External" /><Relationship Id="rId453" Type="http://schemas.openxmlformats.org/officeDocument/2006/relationships/hyperlink" Target="https://pbs.twimg.com/media/EByEciAWsAAZGOT.jpg" TargetMode="External" /><Relationship Id="rId454" Type="http://schemas.openxmlformats.org/officeDocument/2006/relationships/hyperlink" Target="https://pbs.twimg.com/media/EByEciAWsAAZGOT.jpg" TargetMode="External" /><Relationship Id="rId455" Type="http://schemas.openxmlformats.org/officeDocument/2006/relationships/hyperlink" Target="https://pbs.twimg.com/media/EByEciAWsAAZGOT.jpg" TargetMode="External" /><Relationship Id="rId456" Type="http://schemas.openxmlformats.org/officeDocument/2006/relationships/hyperlink" Target="https://pbs.twimg.com/media/EByEciAWsAAZGOT.jpg" TargetMode="External" /><Relationship Id="rId457" Type="http://schemas.openxmlformats.org/officeDocument/2006/relationships/hyperlink" Target="https://pbs.twimg.com/media/EByEciAWsAAZGOT.jpg" TargetMode="External" /><Relationship Id="rId458" Type="http://schemas.openxmlformats.org/officeDocument/2006/relationships/hyperlink" Target="https://pbs.twimg.com/media/EByEciAWsAAZGOT.jpg" TargetMode="External" /><Relationship Id="rId459" Type="http://schemas.openxmlformats.org/officeDocument/2006/relationships/hyperlink" Target="https://pbs.twimg.com/media/EByEciAWsAAZGOT.jpg" TargetMode="External" /><Relationship Id="rId460" Type="http://schemas.openxmlformats.org/officeDocument/2006/relationships/hyperlink" Target="https://pbs.twimg.com/media/EByEciAWsAAZGOT.jpg" TargetMode="External" /><Relationship Id="rId461" Type="http://schemas.openxmlformats.org/officeDocument/2006/relationships/hyperlink" Target="https://pbs.twimg.com/media/EByEciAWsAAZGOT.jpg" TargetMode="External" /><Relationship Id="rId462" Type="http://schemas.openxmlformats.org/officeDocument/2006/relationships/hyperlink" Target="http://pbs.twimg.com/profile_images/734677390299934721/I_ZWYJPR_normal.jpg" TargetMode="External" /><Relationship Id="rId463" Type="http://schemas.openxmlformats.org/officeDocument/2006/relationships/hyperlink" Target="http://pbs.twimg.com/profile_images/1160578186633240577/-cxxi0xP_normal.jpg" TargetMode="External" /><Relationship Id="rId464" Type="http://schemas.openxmlformats.org/officeDocument/2006/relationships/hyperlink" Target="http://pbs.twimg.com/profile_images/1160578186633240577/-cxxi0xP_normal.jpg" TargetMode="External" /><Relationship Id="rId465" Type="http://schemas.openxmlformats.org/officeDocument/2006/relationships/hyperlink" Target="http://pbs.twimg.com/profile_images/1152982424579526656/WGyGt7Ju_normal.jpg" TargetMode="External" /><Relationship Id="rId466" Type="http://schemas.openxmlformats.org/officeDocument/2006/relationships/hyperlink" Target="http://pbs.twimg.com/profile_images/1152982424579526656/WGyGt7Ju_normal.jpg" TargetMode="External" /><Relationship Id="rId467" Type="http://schemas.openxmlformats.org/officeDocument/2006/relationships/hyperlink" Target="http://pbs.twimg.com/profile_images/999354037232267264/saRubdXb_normal.jpg" TargetMode="External" /><Relationship Id="rId468" Type="http://schemas.openxmlformats.org/officeDocument/2006/relationships/hyperlink" Target="http://pbs.twimg.com/profile_images/1156287942811406337/LYF5LMmA_normal.jpg" TargetMode="External" /><Relationship Id="rId469" Type="http://schemas.openxmlformats.org/officeDocument/2006/relationships/hyperlink" Target="http://pbs.twimg.com/profile_images/1156287942811406337/LYF5LMmA_normal.jpg" TargetMode="External" /><Relationship Id="rId470" Type="http://schemas.openxmlformats.org/officeDocument/2006/relationships/hyperlink" Target="http://pbs.twimg.com/profile_images/1469720962/twitter_normal.jpg" TargetMode="External" /><Relationship Id="rId471" Type="http://schemas.openxmlformats.org/officeDocument/2006/relationships/hyperlink" Target="http://pbs.twimg.com/profile_images/1159280163466698752/s52-b6Cv_normal.jpg" TargetMode="External" /><Relationship Id="rId472" Type="http://schemas.openxmlformats.org/officeDocument/2006/relationships/hyperlink" Target="http://pbs.twimg.com/profile_images/1159280163466698752/s52-b6Cv_normal.jpg" TargetMode="External" /><Relationship Id="rId473" Type="http://schemas.openxmlformats.org/officeDocument/2006/relationships/hyperlink" Target="http://pbs.twimg.com/profile_images/1158892368390709249/JNBbpth3_normal.jpg" TargetMode="External" /><Relationship Id="rId474" Type="http://schemas.openxmlformats.org/officeDocument/2006/relationships/hyperlink" Target="http://pbs.twimg.com/profile_images/1158892368390709249/JNBbpth3_normal.jpg" TargetMode="External" /><Relationship Id="rId475" Type="http://schemas.openxmlformats.org/officeDocument/2006/relationships/hyperlink" Target="http://pbs.twimg.com/profile_images/1150936416295276545/DVEC52Jw_normal.jpg" TargetMode="External" /><Relationship Id="rId476" Type="http://schemas.openxmlformats.org/officeDocument/2006/relationships/hyperlink" Target="http://pbs.twimg.com/profile_images/1150936416295276545/DVEC52Jw_normal.jpg" TargetMode="External" /><Relationship Id="rId477" Type="http://schemas.openxmlformats.org/officeDocument/2006/relationships/hyperlink" Target="http://pbs.twimg.com/profile_images/1119556187442249729/VlusZmGn_normal.jpg" TargetMode="External" /><Relationship Id="rId478" Type="http://schemas.openxmlformats.org/officeDocument/2006/relationships/hyperlink" Target="http://pbs.twimg.com/profile_images/1151380385563140096/AhTMe8GY_normal.png" TargetMode="External" /><Relationship Id="rId479" Type="http://schemas.openxmlformats.org/officeDocument/2006/relationships/hyperlink" Target="http://pbs.twimg.com/profile_images/1151380385563140096/AhTMe8GY_normal.png" TargetMode="External" /><Relationship Id="rId480" Type="http://schemas.openxmlformats.org/officeDocument/2006/relationships/hyperlink" Target="http://pbs.twimg.com/profile_images/1151380385563140096/AhTMe8GY_normal.png" TargetMode="External" /><Relationship Id="rId481" Type="http://schemas.openxmlformats.org/officeDocument/2006/relationships/hyperlink" Target="http://pbs.twimg.com/profile_images/1151380385563140096/AhTMe8GY_normal.png" TargetMode="External" /><Relationship Id="rId482" Type="http://schemas.openxmlformats.org/officeDocument/2006/relationships/hyperlink" Target="http://pbs.twimg.com/profile_images/1151380385563140096/AhTMe8GY_normal.png" TargetMode="External" /><Relationship Id="rId483" Type="http://schemas.openxmlformats.org/officeDocument/2006/relationships/hyperlink" Target="http://pbs.twimg.com/profile_images/1151380385563140096/AhTMe8GY_normal.png" TargetMode="External" /><Relationship Id="rId484" Type="http://schemas.openxmlformats.org/officeDocument/2006/relationships/hyperlink" Target="http://pbs.twimg.com/profile_images/1151380385563140096/AhTMe8GY_normal.png" TargetMode="External" /><Relationship Id="rId485" Type="http://schemas.openxmlformats.org/officeDocument/2006/relationships/hyperlink" Target="http://pbs.twimg.com/profile_images/1151380385563140096/AhTMe8GY_normal.png" TargetMode="External" /><Relationship Id="rId486" Type="http://schemas.openxmlformats.org/officeDocument/2006/relationships/hyperlink" Target="http://pbs.twimg.com/profile_images/1151380385563140096/AhTMe8GY_normal.png" TargetMode="External" /><Relationship Id="rId487" Type="http://schemas.openxmlformats.org/officeDocument/2006/relationships/hyperlink" Target="http://pbs.twimg.com/profile_images/1151380385563140096/AhTMe8GY_normal.png" TargetMode="External" /><Relationship Id="rId488" Type="http://schemas.openxmlformats.org/officeDocument/2006/relationships/hyperlink" Target="http://pbs.twimg.com/profile_images/1151380385563140096/AhTMe8GY_normal.png" TargetMode="External" /><Relationship Id="rId489" Type="http://schemas.openxmlformats.org/officeDocument/2006/relationships/hyperlink" Target="http://pbs.twimg.com/profile_images/1151380385563140096/AhTMe8GY_normal.png" TargetMode="External" /><Relationship Id="rId490" Type="http://schemas.openxmlformats.org/officeDocument/2006/relationships/hyperlink" Target="http://pbs.twimg.com/profile_images/1151380385563140096/AhTMe8GY_normal.png" TargetMode="External" /><Relationship Id="rId491" Type="http://schemas.openxmlformats.org/officeDocument/2006/relationships/hyperlink" Target="http://pbs.twimg.com/profile_images/1151380385563140096/AhTMe8GY_normal.png" TargetMode="External" /><Relationship Id="rId492" Type="http://schemas.openxmlformats.org/officeDocument/2006/relationships/hyperlink" Target="http://pbs.twimg.com/profile_images/1151380385563140096/AhTMe8GY_normal.png" TargetMode="External" /><Relationship Id="rId493" Type="http://schemas.openxmlformats.org/officeDocument/2006/relationships/hyperlink" Target="http://pbs.twimg.com/profile_images/1151380385563140096/AhTMe8GY_normal.png" TargetMode="External" /><Relationship Id="rId494" Type="http://schemas.openxmlformats.org/officeDocument/2006/relationships/hyperlink" Target="http://pbs.twimg.com/profile_images/1151380385563140096/AhTMe8GY_normal.png" TargetMode="External" /><Relationship Id="rId495" Type="http://schemas.openxmlformats.org/officeDocument/2006/relationships/hyperlink" Target="http://pbs.twimg.com/profile_images/1151380385563140096/AhTMe8GY_normal.png" TargetMode="External" /><Relationship Id="rId496" Type="http://schemas.openxmlformats.org/officeDocument/2006/relationships/hyperlink" Target="http://pbs.twimg.com/profile_images/1151380385563140096/AhTMe8GY_normal.png" TargetMode="External" /><Relationship Id="rId497" Type="http://schemas.openxmlformats.org/officeDocument/2006/relationships/hyperlink" Target="http://pbs.twimg.com/profile_images/1151380385563140096/AhTMe8GY_normal.png" TargetMode="External" /><Relationship Id="rId498" Type="http://schemas.openxmlformats.org/officeDocument/2006/relationships/hyperlink" Target="http://pbs.twimg.com/profile_images/1151380385563140096/AhTMe8GY_normal.png" TargetMode="External" /><Relationship Id="rId499" Type="http://schemas.openxmlformats.org/officeDocument/2006/relationships/hyperlink" Target="http://pbs.twimg.com/profile_images/1151380385563140096/AhTMe8GY_normal.png" TargetMode="External" /><Relationship Id="rId500" Type="http://schemas.openxmlformats.org/officeDocument/2006/relationships/hyperlink" Target="http://pbs.twimg.com/profile_images/1151380385563140096/AhTMe8GY_normal.png" TargetMode="External" /><Relationship Id="rId501" Type="http://schemas.openxmlformats.org/officeDocument/2006/relationships/hyperlink" Target="http://pbs.twimg.com/profile_images/1151380385563140096/AhTMe8GY_normal.png" TargetMode="External" /><Relationship Id="rId502" Type="http://schemas.openxmlformats.org/officeDocument/2006/relationships/hyperlink" Target="http://pbs.twimg.com/profile_images/1151380385563140096/AhTMe8GY_normal.png" TargetMode="External" /><Relationship Id="rId503" Type="http://schemas.openxmlformats.org/officeDocument/2006/relationships/hyperlink" Target="http://pbs.twimg.com/profile_images/1151380385563140096/AhTMe8GY_normal.png" TargetMode="External" /><Relationship Id="rId504" Type="http://schemas.openxmlformats.org/officeDocument/2006/relationships/hyperlink" Target="http://pbs.twimg.com/profile_images/1151380385563140096/AhTMe8GY_normal.png" TargetMode="External" /><Relationship Id="rId505" Type="http://schemas.openxmlformats.org/officeDocument/2006/relationships/hyperlink" Target="http://pbs.twimg.com/profile_images/1151380385563140096/AhTMe8GY_normal.png" TargetMode="External" /><Relationship Id="rId506" Type="http://schemas.openxmlformats.org/officeDocument/2006/relationships/hyperlink" Target="http://pbs.twimg.com/profile_images/1151380385563140096/AhTMe8GY_normal.png" TargetMode="External" /><Relationship Id="rId507" Type="http://schemas.openxmlformats.org/officeDocument/2006/relationships/hyperlink" Target="http://pbs.twimg.com/profile_images/1151380385563140096/AhTMe8GY_normal.png" TargetMode="External" /><Relationship Id="rId508" Type="http://schemas.openxmlformats.org/officeDocument/2006/relationships/hyperlink" Target="http://pbs.twimg.com/profile_images/1151380385563140096/AhTMe8GY_normal.png" TargetMode="External" /><Relationship Id="rId509" Type="http://schemas.openxmlformats.org/officeDocument/2006/relationships/hyperlink" Target="http://pbs.twimg.com/profile_images/1151380385563140096/AhTMe8GY_normal.png" TargetMode="External" /><Relationship Id="rId510" Type="http://schemas.openxmlformats.org/officeDocument/2006/relationships/hyperlink" Target="http://pbs.twimg.com/profile_images/1151380385563140096/AhTMe8GY_normal.png" TargetMode="External" /><Relationship Id="rId511" Type="http://schemas.openxmlformats.org/officeDocument/2006/relationships/hyperlink" Target="http://pbs.twimg.com/profile_images/1151380385563140096/AhTMe8GY_normal.png" TargetMode="External" /><Relationship Id="rId512" Type="http://schemas.openxmlformats.org/officeDocument/2006/relationships/hyperlink" Target="http://pbs.twimg.com/profile_images/1151380385563140096/AhTMe8GY_normal.png" TargetMode="External" /><Relationship Id="rId513" Type="http://schemas.openxmlformats.org/officeDocument/2006/relationships/hyperlink" Target="https://pbs.twimg.com/media/EBOpeVaW4AE-Ire.jpg" TargetMode="External" /><Relationship Id="rId514" Type="http://schemas.openxmlformats.org/officeDocument/2006/relationships/hyperlink" Target="https://pbs.twimg.com/media/EBOpo4hXUAEhenC.jpg" TargetMode="External" /><Relationship Id="rId515" Type="http://schemas.openxmlformats.org/officeDocument/2006/relationships/hyperlink" Target="https://pbs.twimg.com/media/EBOrbl3WwAUQWME.jpg" TargetMode="External" /><Relationship Id="rId516" Type="http://schemas.openxmlformats.org/officeDocument/2006/relationships/hyperlink" Target="https://pbs.twimg.com/media/EBOr07HWkAMXEzv.jpg" TargetMode="External" /><Relationship Id="rId517" Type="http://schemas.openxmlformats.org/officeDocument/2006/relationships/hyperlink" Target="https://pbs.twimg.com/media/EBOr9iJWwAQNfP0.jpg" TargetMode="External" /><Relationship Id="rId518" Type="http://schemas.openxmlformats.org/officeDocument/2006/relationships/hyperlink" Target="https://pbs.twimg.com/media/EBOsKefXsAAFV7y.jpg" TargetMode="External" /><Relationship Id="rId519" Type="http://schemas.openxmlformats.org/officeDocument/2006/relationships/hyperlink" Target="https://pbs.twimg.com/media/EBOsZAMXsAodfEW.jpg" TargetMode="External" /><Relationship Id="rId520" Type="http://schemas.openxmlformats.org/officeDocument/2006/relationships/hyperlink" Target="https://pbs.twimg.com/media/EBOskCSXUAgFxTE.jpg" TargetMode="External" /><Relationship Id="rId521" Type="http://schemas.openxmlformats.org/officeDocument/2006/relationships/hyperlink" Target="http://pbs.twimg.com/profile_images/1151380385563140096/AhTMe8GY_normal.png" TargetMode="External" /><Relationship Id="rId522" Type="http://schemas.openxmlformats.org/officeDocument/2006/relationships/hyperlink" Target="http://pbs.twimg.com/profile_images/1151380385563140096/AhTMe8GY_normal.png" TargetMode="External" /><Relationship Id="rId523" Type="http://schemas.openxmlformats.org/officeDocument/2006/relationships/hyperlink" Target="http://pbs.twimg.com/profile_images/1151380385563140096/AhTMe8GY_normal.png" TargetMode="External" /><Relationship Id="rId524" Type="http://schemas.openxmlformats.org/officeDocument/2006/relationships/hyperlink" Target="http://pbs.twimg.com/profile_images/1151380385563140096/AhTMe8GY_normal.png" TargetMode="External" /><Relationship Id="rId525" Type="http://schemas.openxmlformats.org/officeDocument/2006/relationships/hyperlink" Target="http://pbs.twimg.com/profile_images/1151380385563140096/AhTMe8GY_normal.png" TargetMode="External" /><Relationship Id="rId526" Type="http://schemas.openxmlformats.org/officeDocument/2006/relationships/hyperlink" Target="http://pbs.twimg.com/profile_images/1151380385563140096/AhTMe8GY_normal.png" TargetMode="External" /><Relationship Id="rId527" Type="http://schemas.openxmlformats.org/officeDocument/2006/relationships/hyperlink" Target="http://pbs.twimg.com/profile_images/1151380385563140096/AhTMe8GY_normal.png" TargetMode="External" /><Relationship Id="rId528" Type="http://schemas.openxmlformats.org/officeDocument/2006/relationships/hyperlink" Target="http://pbs.twimg.com/profile_images/1151380385563140096/AhTMe8GY_normal.png" TargetMode="External" /><Relationship Id="rId529" Type="http://schemas.openxmlformats.org/officeDocument/2006/relationships/hyperlink" Target="http://pbs.twimg.com/profile_images/1151380385563140096/AhTMe8GY_normal.png" TargetMode="External" /><Relationship Id="rId530" Type="http://schemas.openxmlformats.org/officeDocument/2006/relationships/hyperlink" Target="http://pbs.twimg.com/profile_images/1151380385563140096/AhTMe8GY_normal.png" TargetMode="External" /><Relationship Id="rId531" Type="http://schemas.openxmlformats.org/officeDocument/2006/relationships/hyperlink" Target="http://pbs.twimg.com/profile_images/1151380385563140096/AhTMe8GY_normal.png" TargetMode="External" /><Relationship Id="rId532" Type="http://schemas.openxmlformats.org/officeDocument/2006/relationships/hyperlink" Target="http://pbs.twimg.com/profile_images/1151380385563140096/AhTMe8GY_normal.png" TargetMode="External" /><Relationship Id="rId533" Type="http://schemas.openxmlformats.org/officeDocument/2006/relationships/hyperlink" Target="http://pbs.twimg.com/profile_images/1151380385563140096/AhTMe8GY_normal.png" TargetMode="External" /><Relationship Id="rId534" Type="http://schemas.openxmlformats.org/officeDocument/2006/relationships/hyperlink" Target="http://pbs.twimg.com/profile_images/1151380385563140096/AhTMe8GY_normal.png" TargetMode="External" /><Relationship Id="rId535" Type="http://schemas.openxmlformats.org/officeDocument/2006/relationships/hyperlink" Target="http://pbs.twimg.com/profile_images/1151380385563140096/AhTMe8GY_normal.png" TargetMode="External" /><Relationship Id="rId536" Type="http://schemas.openxmlformats.org/officeDocument/2006/relationships/hyperlink" Target="http://pbs.twimg.com/profile_images/1151380385563140096/AhTMe8GY_normal.png" TargetMode="External" /><Relationship Id="rId537" Type="http://schemas.openxmlformats.org/officeDocument/2006/relationships/hyperlink" Target="http://pbs.twimg.com/profile_images/1151380385563140096/AhTMe8GY_normal.png" TargetMode="External" /><Relationship Id="rId538" Type="http://schemas.openxmlformats.org/officeDocument/2006/relationships/hyperlink" Target="http://pbs.twimg.com/profile_images/1151380385563140096/AhTMe8GY_normal.png" TargetMode="External" /><Relationship Id="rId539" Type="http://schemas.openxmlformats.org/officeDocument/2006/relationships/hyperlink" Target="http://pbs.twimg.com/profile_images/1151380385563140096/AhTMe8GY_normal.png" TargetMode="External" /><Relationship Id="rId540" Type="http://schemas.openxmlformats.org/officeDocument/2006/relationships/hyperlink" Target="https://pbs.twimg.com/media/EBYmPTdXkAQn7PB.jpg" TargetMode="External" /><Relationship Id="rId541" Type="http://schemas.openxmlformats.org/officeDocument/2006/relationships/hyperlink" Target="http://pbs.twimg.com/profile_images/1151380385563140096/AhTMe8GY_normal.png" TargetMode="External" /><Relationship Id="rId542" Type="http://schemas.openxmlformats.org/officeDocument/2006/relationships/hyperlink" Target="http://pbs.twimg.com/profile_images/1151380385563140096/AhTMe8GY_normal.png" TargetMode="External" /><Relationship Id="rId543" Type="http://schemas.openxmlformats.org/officeDocument/2006/relationships/hyperlink" Target="http://pbs.twimg.com/profile_images/1151380385563140096/AhTMe8GY_normal.png" TargetMode="External" /><Relationship Id="rId544" Type="http://schemas.openxmlformats.org/officeDocument/2006/relationships/hyperlink" Target="http://pbs.twimg.com/profile_images/1151380385563140096/AhTMe8GY_normal.png" TargetMode="External" /><Relationship Id="rId545" Type="http://schemas.openxmlformats.org/officeDocument/2006/relationships/hyperlink" Target="http://pbs.twimg.com/profile_images/1151380385563140096/AhTMe8GY_normal.png" TargetMode="External" /><Relationship Id="rId546" Type="http://schemas.openxmlformats.org/officeDocument/2006/relationships/hyperlink" Target="http://pbs.twimg.com/profile_images/1151380385563140096/AhTMe8GY_normal.png" TargetMode="External" /><Relationship Id="rId547" Type="http://schemas.openxmlformats.org/officeDocument/2006/relationships/hyperlink" Target="http://pbs.twimg.com/profile_images/1151380385563140096/AhTMe8GY_normal.png" TargetMode="External" /><Relationship Id="rId548" Type="http://schemas.openxmlformats.org/officeDocument/2006/relationships/hyperlink" Target="http://pbs.twimg.com/profile_images/1151380385563140096/AhTMe8GY_normal.png" TargetMode="External" /><Relationship Id="rId549" Type="http://schemas.openxmlformats.org/officeDocument/2006/relationships/hyperlink" Target="http://pbs.twimg.com/profile_images/1151380385563140096/AhTMe8GY_normal.png" TargetMode="External" /><Relationship Id="rId550" Type="http://schemas.openxmlformats.org/officeDocument/2006/relationships/hyperlink" Target="http://pbs.twimg.com/profile_images/1151380385563140096/AhTMe8GY_normal.png" TargetMode="External" /><Relationship Id="rId551" Type="http://schemas.openxmlformats.org/officeDocument/2006/relationships/hyperlink" Target="http://pbs.twimg.com/profile_images/1151380385563140096/AhTMe8GY_normal.png" TargetMode="External" /><Relationship Id="rId552" Type="http://schemas.openxmlformats.org/officeDocument/2006/relationships/hyperlink" Target="http://pbs.twimg.com/profile_images/1151380385563140096/AhTMe8GY_normal.png" TargetMode="External" /><Relationship Id="rId553" Type="http://schemas.openxmlformats.org/officeDocument/2006/relationships/hyperlink" Target="http://pbs.twimg.com/profile_images/1151380385563140096/AhTMe8GY_normal.png" TargetMode="External" /><Relationship Id="rId554" Type="http://schemas.openxmlformats.org/officeDocument/2006/relationships/hyperlink" Target="http://pbs.twimg.com/profile_images/1151380385563140096/AhTMe8GY_normal.png" TargetMode="External" /><Relationship Id="rId555" Type="http://schemas.openxmlformats.org/officeDocument/2006/relationships/hyperlink" Target="http://pbs.twimg.com/profile_images/963620395931881472/ekZ171aA_normal.jpg" TargetMode="External" /><Relationship Id="rId556" Type="http://schemas.openxmlformats.org/officeDocument/2006/relationships/hyperlink" Target="http://pbs.twimg.com/profile_images/963620395931881472/ekZ171aA_normal.jpg" TargetMode="External" /><Relationship Id="rId557" Type="http://schemas.openxmlformats.org/officeDocument/2006/relationships/hyperlink" Target="http://pbs.twimg.com/profile_images/963620395931881472/ekZ171aA_normal.jpg" TargetMode="External" /><Relationship Id="rId558" Type="http://schemas.openxmlformats.org/officeDocument/2006/relationships/hyperlink" Target="http://pbs.twimg.com/profile_images/963620395931881472/ekZ171aA_normal.jpg" TargetMode="External" /><Relationship Id="rId559" Type="http://schemas.openxmlformats.org/officeDocument/2006/relationships/hyperlink" Target="http://pbs.twimg.com/profile_images/963620395931881472/ekZ171aA_normal.jpg" TargetMode="External" /><Relationship Id="rId560" Type="http://schemas.openxmlformats.org/officeDocument/2006/relationships/hyperlink" Target="http://pbs.twimg.com/profile_images/963620395931881472/ekZ171aA_normal.jpg" TargetMode="External" /><Relationship Id="rId561" Type="http://schemas.openxmlformats.org/officeDocument/2006/relationships/hyperlink" Target="http://pbs.twimg.com/profile_images/963620395931881472/ekZ171aA_normal.jpg" TargetMode="External" /><Relationship Id="rId562" Type="http://schemas.openxmlformats.org/officeDocument/2006/relationships/hyperlink" Target="http://pbs.twimg.com/profile_images/963620395931881472/ekZ171aA_normal.jpg" TargetMode="External" /><Relationship Id="rId563" Type="http://schemas.openxmlformats.org/officeDocument/2006/relationships/hyperlink" Target="http://pbs.twimg.com/profile_images/963620395931881472/ekZ171aA_normal.jpg" TargetMode="External" /><Relationship Id="rId564" Type="http://schemas.openxmlformats.org/officeDocument/2006/relationships/hyperlink" Target="http://pbs.twimg.com/profile_images/963620395931881472/ekZ171aA_normal.jpg" TargetMode="External" /><Relationship Id="rId565" Type="http://schemas.openxmlformats.org/officeDocument/2006/relationships/hyperlink" Target="http://pbs.twimg.com/profile_images/963620395931881472/ekZ171aA_normal.jpg" TargetMode="External" /><Relationship Id="rId566" Type="http://schemas.openxmlformats.org/officeDocument/2006/relationships/hyperlink" Target="http://pbs.twimg.com/profile_images/963620395931881472/ekZ171aA_normal.jpg" TargetMode="External" /><Relationship Id="rId567" Type="http://schemas.openxmlformats.org/officeDocument/2006/relationships/hyperlink" Target="http://pbs.twimg.com/profile_images/963620395931881472/ekZ171aA_normal.jpg" TargetMode="External" /><Relationship Id="rId568" Type="http://schemas.openxmlformats.org/officeDocument/2006/relationships/hyperlink" Target="http://pbs.twimg.com/profile_images/963620395931881472/ekZ171aA_normal.jpg" TargetMode="External" /><Relationship Id="rId569" Type="http://schemas.openxmlformats.org/officeDocument/2006/relationships/hyperlink" Target="http://pbs.twimg.com/profile_images/963620395931881472/ekZ171aA_normal.jpg" TargetMode="External" /><Relationship Id="rId570" Type="http://schemas.openxmlformats.org/officeDocument/2006/relationships/hyperlink" Target="http://pbs.twimg.com/profile_images/963620395931881472/ekZ171aA_normal.jpg" TargetMode="External" /><Relationship Id="rId571" Type="http://schemas.openxmlformats.org/officeDocument/2006/relationships/hyperlink" Target="http://pbs.twimg.com/profile_images/963620395931881472/ekZ171aA_normal.jpg" TargetMode="External" /><Relationship Id="rId572" Type="http://schemas.openxmlformats.org/officeDocument/2006/relationships/hyperlink" Target="http://pbs.twimg.com/profile_images/963620395931881472/ekZ171aA_normal.jpg" TargetMode="External" /><Relationship Id="rId573" Type="http://schemas.openxmlformats.org/officeDocument/2006/relationships/hyperlink" Target="http://pbs.twimg.com/profile_images/963620395931881472/ekZ171aA_normal.jpg" TargetMode="External" /><Relationship Id="rId574" Type="http://schemas.openxmlformats.org/officeDocument/2006/relationships/hyperlink" Target="http://pbs.twimg.com/profile_images/963620395931881472/ekZ171aA_normal.jpg" TargetMode="External" /><Relationship Id="rId575" Type="http://schemas.openxmlformats.org/officeDocument/2006/relationships/hyperlink" Target="http://pbs.twimg.com/profile_images/963620395931881472/ekZ171aA_normal.jpg" TargetMode="External" /><Relationship Id="rId576" Type="http://schemas.openxmlformats.org/officeDocument/2006/relationships/hyperlink" Target="http://pbs.twimg.com/profile_images/963620395931881472/ekZ171aA_normal.jpg" TargetMode="External" /><Relationship Id="rId577" Type="http://schemas.openxmlformats.org/officeDocument/2006/relationships/hyperlink" Target="http://pbs.twimg.com/profile_images/963620395931881472/ekZ171aA_normal.jpg" TargetMode="External" /><Relationship Id="rId578" Type="http://schemas.openxmlformats.org/officeDocument/2006/relationships/hyperlink" Target="http://pbs.twimg.com/profile_images/963620395931881472/ekZ171aA_normal.jpg" TargetMode="External" /><Relationship Id="rId579" Type="http://schemas.openxmlformats.org/officeDocument/2006/relationships/hyperlink" Target="http://pbs.twimg.com/profile_images/963620395931881472/ekZ171aA_normal.jpg" TargetMode="External" /><Relationship Id="rId580" Type="http://schemas.openxmlformats.org/officeDocument/2006/relationships/hyperlink" Target="http://pbs.twimg.com/profile_images/963620395931881472/ekZ171aA_normal.jpg" TargetMode="External" /><Relationship Id="rId581" Type="http://schemas.openxmlformats.org/officeDocument/2006/relationships/hyperlink" Target="http://pbs.twimg.com/profile_images/963620395931881472/ekZ171aA_normal.jpg" TargetMode="External" /><Relationship Id="rId582" Type="http://schemas.openxmlformats.org/officeDocument/2006/relationships/hyperlink" Target="http://pbs.twimg.com/profile_images/963620395931881472/ekZ171aA_normal.jpg" TargetMode="External" /><Relationship Id="rId583" Type="http://schemas.openxmlformats.org/officeDocument/2006/relationships/hyperlink" Target="http://pbs.twimg.com/profile_images/963620395931881472/ekZ171aA_normal.jpg" TargetMode="External" /><Relationship Id="rId584" Type="http://schemas.openxmlformats.org/officeDocument/2006/relationships/hyperlink" Target="http://pbs.twimg.com/profile_images/963620395931881472/ekZ171aA_normal.jpg" TargetMode="External" /><Relationship Id="rId585" Type="http://schemas.openxmlformats.org/officeDocument/2006/relationships/hyperlink" Target="http://pbs.twimg.com/profile_images/963620395931881472/ekZ171aA_normal.jpg" TargetMode="External" /><Relationship Id="rId586" Type="http://schemas.openxmlformats.org/officeDocument/2006/relationships/hyperlink" Target="http://pbs.twimg.com/profile_images/963620395931881472/ekZ171aA_normal.jpg" TargetMode="External" /><Relationship Id="rId587" Type="http://schemas.openxmlformats.org/officeDocument/2006/relationships/hyperlink" Target="http://pbs.twimg.com/profile_images/963620395931881472/ekZ171aA_normal.jpg" TargetMode="External" /><Relationship Id="rId588" Type="http://schemas.openxmlformats.org/officeDocument/2006/relationships/hyperlink" Target="http://pbs.twimg.com/profile_images/963620395931881472/ekZ171aA_normal.jpg" TargetMode="External" /><Relationship Id="rId589" Type="http://schemas.openxmlformats.org/officeDocument/2006/relationships/hyperlink" Target="http://pbs.twimg.com/profile_images/963620395931881472/ekZ171aA_normal.jpg" TargetMode="External" /><Relationship Id="rId590" Type="http://schemas.openxmlformats.org/officeDocument/2006/relationships/hyperlink" Target="http://pbs.twimg.com/profile_images/963620395931881472/ekZ171aA_normal.jpg" TargetMode="External" /><Relationship Id="rId591" Type="http://schemas.openxmlformats.org/officeDocument/2006/relationships/hyperlink" Target="http://pbs.twimg.com/profile_images/963620395931881472/ekZ171aA_normal.jpg" TargetMode="External" /><Relationship Id="rId592" Type="http://schemas.openxmlformats.org/officeDocument/2006/relationships/hyperlink" Target="http://pbs.twimg.com/profile_images/1090027071093526528/9I30Jepk_normal.jpg" TargetMode="External" /><Relationship Id="rId593" Type="http://schemas.openxmlformats.org/officeDocument/2006/relationships/hyperlink" Target="http://pbs.twimg.com/profile_images/1090027071093526528/9I30Jepk_normal.jpg" TargetMode="External" /><Relationship Id="rId594" Type="http://schemas.openxmlformats.org/officeDocument/2006/relationships/hyperlink" Target="http://pbs.twimg.com/profile_images/1151066416189255680/phADCKna_normal.jpg" TargetMode="External" /><Relationship Id="rId595" Type="http://schemas.openxmlformats.org/officeDocument/2006/relationships/hyperlink" Target="http://pbs.twimg.com/profile_images/1151066416189255680/phADCKna_normal.jpg" TargetMode="External" /><Relationship Id="rId596" Type="http://schemas.openxmlformats.org/officeDocument/2006/relationships/hyperlink" Target="http://pbs.twimg.com/profile_images/1104780189341573123/09Pw0Rtl_normal.jpg" TargetMode="External" /><Relationship Id="rId597" Type="http://schemas.openxmlformats.org/officeDocument/2006/relationships/hyperlink" Target="http://pbs.twimg.com/profile_images/1104780189341573123/09Pw0Rtl_normal.jpg" TargetMode="External" /><Relationship Id="rId598" Type="http://schemas.openxmlformats.org/officeDocument/2006/relationships/hyperlink" Target="http://pbs.twimg.com/profile_images/1161139023311757312/kF1g7CFR_normal.jpg" TargetMode="External" /><Relationship Id="rId599" Type="http://schemas.openxmlformats.org/officeDocument/2006/relationships/hyperlink" Target="http://pbs.twimg.com/profile_images/1161139023311757312/kF1g7CFR_normal.jpg" TargetMode="External" /><Relationship Id="rId600" Type="http://schemas.openxmlformats.org/officeDocument/2006/relationships/hyperlink" Target="http://pbs.twimg.com/profile_images/1153192836851892224/rdQLPvdj_normal.png" TargetMode="External" /><Relationship Id="rId601" Type="http://schemas.openxmlformats.org/officeDocument/2006/relationships/hyperlink" Target="http://pbs.twimg.com/profile_images/1153192836851892224/rdQLPvdj_normal.png" TargetMode="External" /><Relationship Id="rId602" Type="http://schemas.openxmlformats.org/officeDocument/2006/relationships/hyperlink" Target="http://pbs.twimg.com/profile_images/1107740893312966662/Zon1XbuL_normal.png" TargetMode="External" /><Relationship Id="rId603" Type="http://schemas.openxmlformats.org/officeDocument/2006/relationships/hyperlink" Target="http://pbs.twimg.com/profile_images/1159631092443471872/cAMfzmTW_normal.jpg" TargetMode="External" /><Relationship Id="rId604" Type="http://schemas.openxmlformats.org/officeDocument/2006/relationships/hyperlink" Target="http://pbs.twimg.com/profile_images/1159631092443471872/cAMfzmTW_normal.jpg" TargetMode="External" /><Relationship Id="rId605" Type="http://schemas.openxmlformats.org/officeDocument/2006/relationships/hyperlink" Target="http://pbs.twimg.com/profile_images/1087234607773294592/fRi7WWv7_normal.jpg" TargetMode="External" /><Relationship Id="rId606" Type="http://schemas.openxmlformats.org/officeDocument/2006/relationships/hyperlink" Target="http://pbs.twimg.com/profile_images/1087234607773294592/fRi7WWv7_normal.jpg" TargetMode="External" /><Relationship Id="rId607" Type="http://schemas.openxmlformats.org/officeDocument/2006/relationships/hyperlink" Target="http://pbs.twimg.com/profile_images/1156299620198359045/ePWbq8dt_normal.jpg" TargetMode="External" /><Relationship Id="rId608" Type="http://schemas.openxmlformats.org/officeDocument/2006/relationships/hyperlink" Target="http://pbs.twimg.com/profile_images/1156299620198359045/ePWbq8dt_normal.jpg" TargetMode="External" /><Relationship Id="rId609" Type="http://schemas.openxmlformats.org/officeDocument/2006/relationships/hyperlink" Target="http://pbs.twimg.com/profile_images/1156142298050117632/GAVwNwQJ_normal.jpg" TargetMode="External" /><Relationship Id="rId610" Type="http://schemas.openxmlformats.org/officeDocument/2006/relationships/hyperlink" Target="http://pbs.twimg.com/profile_images/1156142298050117632/GAVwNwQJ_normal.jpg" TargetMode="External" /><Relationship Id="rId611" Type="http://schemas.openxmlformats.org/officeDocument/2006/relationships/hyperlink" Target="http://pbs.twimg.com/profile_images/1111454531731292160/kVRgn86g_normal.jpg" TargetMode="External" /><Relationship Id="rId612" Type="http://schemas.openxmlformats.org/officeDocument/2006/relationships/hyperlink" Target="http://pbs.twimg.com/profile_images/1111454531731292160/kVRgn86g_normal.jpg" TargetMode="External" /><Relationship Id="rId613" Type="http://schemas.openxmlformats.org/officeDocument/2006/relationships/hyperlink" Target="http://pbs.twimg.com/profile_images/1060223485409198081/ijfavWM-_normal.jpg" TargetMode="External" /><Relationship Id="rId614" Type="http://schemas.openxmlformats.org/officeDocument/2006/relationships/hyperlink" Target="http://pbs.twimg.com/profile_images/1060223485409198081/ijfavWM-_normal.jpg" TargetMode="External" /><Relationship Id="rId615" Type="http://schemas.openxmlformats.org/officeDocument/2006/relationships/hyperlink" Target="http://pbs.twimg.com/profile_images/1059843386306428929/EDSaKRLS_normal.jpg" TargetMode="External" /><Relationship Id="rId616" Type="http://schemas.openxmlformats.org/officeDocument/2006/relationships/hyperlink" Target="http://pbs.twimg.com/profile_images/1105448882358665217/FjzxgIoy_normal.jpg" TargetMode="External" /><Relationship Id="rId617" Type="http://schemas.openxmlformats.org/officeDocument/2006/relationships/hyperlink" Target="http://pbs.twimg.com/profile_images/1105448882358665217/FjzxgIoy_normal.jpg" TargetMode="External" /><Relationship Id="rId618" Type="http://schemas.openxmlformats.org/officeDocument/2006/relationships/hyperlink" Target="http://pbs.twimg.com/profile_images/2841350804/abbc5d72ce9e9c209424d2070d89cba5_normal.jpeg" TargetMode="External" /><Relationship Id="rId619" Type="http://schemas.openxmlformats.org/officeDocument/2006/relationships/hyperlink" Target="https://pbs.twimg.com/media/EAn8bfpXsAEpNTZ.jpg" TargetMode="External" /><Relationship Id="rId620" Type="http://schemas.openxmlformats.org/officeDocument/2006/relationships/hyperlink" Target="https://pbs.twimg.com/media/EBM4dpGXsAEPWF7.jpg" TargetMode="External" /><Relationship Id="rId621" Type="http://schemas.openxmlformats.org/officeDocument/2006/relationships/hyperlink" Target="https://pbs.twimg.com/media/EBM4dpGXsAEPWF7.jpg" TargetMode="External" /><Relationship Id="rId622" Type="http://schemas.openxmlformats.org/officeDocument/2006/relationships/hyperlink" Target="https://pbs.twimg.com/media/EBM4dpGXsAEPWF7.jpg" TargetMode="External" /><Relationship Id="rId623" Type="http://schemas.openxmlformats.org/officeDocument/2006/relationships/hyperlink" Target="https://pbs.twimg.com/media/EBM4dpGXsAEPWF7.jpg" TargetMode="External" /><Relationship Id="rId624" Type="http://schemas.openxmlformats.org/officeDocument/2006/relationships/hyperlink" Target="https://pbs.twimg.com/media/EBM4dpGXsAEPWF7.jpg" TargetMode="External" /><Relationship Id="rId625" Type="http://schemas.openxmlformats.org/officeDocument/2006/relationships/hyperlink" Target="https://pbs.twimg.com/media/EB08fzGXUAEK61S.jpg" TargetMode="External" /><Relationship Id="rId626" Type="http://schemas.openxmlformats.org/officeDocument/2006/relationships/hyperlink" Target="http://pbs.twimg.com/profile_images/922868436828610561/hfZSlKo8_normal.jpg" TargetMode="External" /><Relationship Id="rId627" Type="http://schemas.openxmlformats.org/officeDocument/2006/relationships/hyperlink" Target="http://pbs.twimg.com/profile_images/922868436828610561/hfZSlKo8_normal.jpg" TargetMode="External" /><Relationship Id="rId628" Type="http://schemas.openxmlformats.org/officeDocument/2006/relationships/hyperlink" Target="http://pbs.twimg.com/profile_images/922868436828610561/hfZSlKo8_normal.jpg" TargetMode="External" /><Relationship Id="rId629" Type="http://schemas.openxmlformats.org/officeDocument/2006/relationships/hyperlink" Target="https://pbs.twimg.com/media/EB08gIoXYAAfyem.jpg" TargetMode="External" /><Relationship Id="rId630" Type="http://schemas.openxmlformats.org/officeDocument/2006/relationships/hyperlink" Target="http://pbs.twimg.com/profile_images/795745815386095617/RwyN71hG_normal.jpg" TargetMode="External" /><Relationship Id="rId631" Type="http://schemas.openxmlformats.org/officeDocument/2006/relationships/hyperlink" Target="https://pbs.twimg.com/media/EB08gIoXYAAfyem.jpg" TargetMode="External" /><Relationship Id="rId632" Type="http://schemas.openxmlformats.org/officeDocument/2006/relationships/hyperlink" Target="http://pbs.twimg.com/profile_images/795745815386095617/RwyN71hG_normal.jpg" TargetMode="External" /><Relationship Id="rId633" Type="http://schemas.openxmlformats.org/officeDocument/2006/relationships/hyperlink" Target="https://pbs.twimg.com/media/EBVCbFMWkAAcHM4.jpg" TargetMode="External" /><Relationship Id="rId634" Type="http://schemas.openxmlformats.org/officeDocument/2006/relationships/hyperlink" Target="https://pbs.twimg.com/media/EBXnKXbWsAEfyjO.jpg" TargetMode="External" /><Relationship Id="rId635" Type="http://schemas.openxmlformats.org/officeDocument/2006/relationships/hyperlink" Target="https://pbs.twimg.com/media/EB0FdrsX4AAb1Ox.jpg" TargetMode="External" /><Relationship Id="rId636" Type="http://schemas.openxmlformats.org/officeDocument/2006/relationships/hyperlink" Target="http://pbs.twimg.com/profile_images/795745815386095617/RwyN71hG_normal.jpg" TargetMode="External" /><Relationship Id="rId637" Type="http://schemas.openxmlformats.org/officeDocument/2006/relationships/hyperlink" Target="http://pbs.twimg.com/profile_images/1150889221684678662/otNcZMHL_normal.jpg" TargetMode="External" /><Relationship Id="rId638" Type="http://schemas.openxmlformats.org/officeDocument/2006/relationships/hyperlink" Target="http://pbs.twimg.com/profile_images/1150889221684678662/otNcZMHL_normal.jpg" TargetMode="External" /><Relationship Id="rId639" Type="http://schemas.openxmlformats.org/officeDocument/2006/relationships/hyperlink" Target="http://pbs.twimg.com/profile_images/543806663749152770/-eYNFYLc_normal.jpeg" TargetMode="External" /><Relationship Id="rId640" Type="http://schemas.openxmlformats.org/officeDocument/2006/relationships/hyperlink" Target="http://pbs.twimg.com/profile_images/543806663749152770/-eYNFYLc_normal.jpeg" TargetMode="External" /><Relationship Id="rId641" Type="http://schemas.openxmlformats.org/officeDocument/2006/relationships/hyperlink" Target="http://pbs.twimg.com/profile_images/543806663749152770/-eYNFYLc_normal.jpeg" TargetMode="External" /><Relationship Id="rId642" Type="http://schemas.openxmlformats.org/officeDocument/2006/relationships/hyperlink" Target="http://pbs.twimg.com/profile_images/1096469198279188485/cCjMYSJc_normal.jpg" TargetMode="External" /><Relationship Id="rId643" Type="http://schemas.openxmlformats.org/officeDocument/2006/relationships/hyperlink" Target="http://pbs.twimg.com/profile_images/1096469198279188485/cCjMYSJc_normal.jpg" TargetMode="External" /><Relationship Id="rId644" Type="http://schemas.openxmlformats.org/officeDocument/2006/relationships/hyperlink" Target="http://pbs.twimg.com/profile_images/1159920755435593728/OuGmlIip_normal.jpg" TargetMode="External" /><Relationship Id="rId645" Type="http://schemas.openxmlformats.org/officeDocument/2006/relationships/hyperlink" Target="http://pbs.twimg.com/profile_images/1159920755435593728/OuGmlIip_normal.jpg" TargetMode="External" /><Relationship Id="rId646" Type="http://schemas.openxmlformats.org/officeDocument/2006/relationships/hyperlink" Target="https://pbs.twimg.com/media/EB2odaKX4AAk_sK.jpg" TargetMode="External" /><Relationship Id="rId647" Type="http://schemas.openxmlformats.org/officeDocument/2006/relationships/hyperlink" Target="http://pbs.twimg.com/profile_images/1073736439421034496/bHrO47iZ_normal.jpg" TargetMode="External" /><Relationship Id="rId648" Type="http://schemas.openxmlformats.org/officeDocument/2006/relationships/hyperlink" Target="http://pbs.twimg.com/profile_images/1073736439421034496/bHrO47iZ_normal.jpg" TargetMode="External" /><Relationship Id="rId649" Type="http://schemas.openxmlformats.org/officeDocument/2006/relationships/hyperlink" Target="https://pbs.twimg.com/media/AdjQ2KBCEAAxHNK.jpg" TargetMode="External" /><Relationship Id="rId650" Type="http://schemas.openxmlformats.org/officeDocument/2006/relationships/hyperlink" Target="http://pbs.twimg.com/profile_images/1038427612769447937/K9DA-do8_normal.jpg" TargetMode="External" /><Relationship Id="rId651" Type="http://schemas.openxmlformats.org/officeDocument/2006/relationships/hyperlink" Target="http://pbs.twimg.com/profile_images/1038427612769447937/K9DA-do8_normal.jpg" TargetMode="External" /><Relationship Id="rId652" Type="http://schemas.openxmlformats.org/officeDocument/2006/relationships/hyperlink" Target="http://pbs.twimg.com/profile_images/1098050374559297537/BhPVWT4f_normal.png" TargetMode="External" /><Relationship Id="rId653" Type="http://schemas.openxmlformats.org/officeDocument/2006/relationships/hyperlink" Target="http://pbs.twimg.com/profile_images/1098050374559297537/BhPVWT4f_normal.png" TargetMode="External" /><Relationship Id="rId654" Type="http://schemas.openxmlformats.org/officeDocument/2006/relationships/hyperlink" Target="https://pbs.twimg.com/media/EB3TuNyUEAACWF8.jpg" TargetMode="External" /><Relationship Id="rId655" Type="http://schemas.openxmlformats.org/officeDocument/2006/relationships/hyperlink" Target="https://pbs.twimg.com/media/D9sZTh8W4AEy56z.jpg" TargetMode="External" /><Relationship Id="rId656" Type="http://schemas.openxmlformats.org/officeDocument/2006/relationships/hyperlink" Target="http://abs.twimg.com/sticky/default_profile_images/default_profile_normal.png" TargetMode="External" /><Relationship Id="rId657" Type="http://schemas.openxmlformats.org/officeDocument/2006/relationships/hyperlink" Target="https://pbs.twimg.com/media/D9sZTh8W4AEy56z.jpg" TargetMode="External" /><Relationship Id="rId658" Type="http://schemas.openxmlformats.org/officeDocument/2006/relationships/hyperlink" Target="http://abs.twimg.com/sticky/default_profile_images/default_profile_normal.png" TargetMode="External" /><Relationship Id="rId659" Type="http://schemas.openxmlformats.org/officeDocument/2006/relationships/hyperlink" Target="http://abs.twimg.com/sticky/default_profile_images/default_profile_normal.png" TargetMode="External" /><Relationship Id="rId660" Type="http://schemas.openxmlformats.org/officeDocument/2006/relationships/hyperlink" Target="https://pbs.twimg.com/media/DsyzFm2XoAABVH4.jpg" TargetMode="External" /><Relationship Id="rId661" Type="http://schemas.openxmlformats.org/officeDocument/2006/relationships/hyperlink" Target="http://pbs.twimg.com/profile_images/1160897895412973568/ptYpNQNb_normal.jpg" TargetMode="External" /><Relationship Id="rId662" Type="http://schemas.openxmlformats.org/officeDocument/2006/relationships/hyperlink" Target="http://pbs.twimg.com/profile_images/378800000794324726/5b8f189963a94d62de4482443657a625_normal.png" TargetMode="External" /><Relationship Id="rId663" Type="http://schemas.openxmlformats.org/officeDocument/2006/relationships/hyperlink" Target="http://pbs.twimg.com/profile_images/378800000794324726/5b8f189963a94d62de4482443657a625_normal.png" TargetMode="External" /><Relationship Id="rId664" Type="http://schemas.openxmlformats.org/officeDocument/2006/relationships/hyperlink" Target="http://pbs.twimg.com/profile_images/378800000794324726/5b8f189963a94d62de4482443657a625_normal.png" TargetMode="External" /><Relationship Id="rId665" Type="http://schemas.openxmlformats.org/officeDocument/2006/relationships/hyperlink" Target="http://pbs.twimg.com/profile_images/378800000794324726/5b8f189963a94d62de4482443657a625_normal.png" TargetMode="External" /><Relationship Id="rId666" Type="http://schemas.openxmlformats.org/officeDocument/2006/relationships/hyperlink" Target="http://pbs.twimg.com/profile_images/378800000794324726/5b8f189963a94d62de4482443657a625_normal.png" TargetMode="External" /><Relationship Id="rId667" Type="http://schemas.openxmlformats.org/officeDocument/2006/relationships/hyperlink" Target="http://pbs.twimg.com/profile_images/378800000794324726/5b8f189963a94d62de4482443657a625_normal.png" TargetMode="External" /><Relationship Id="rId668" Type="http://schemas.openxmlformats.org/officeDocument/2006/relationships/hyperlink" Target="http://pbs.twimg.com/profile_images/378800000794324726/5b8f189963a94d62de4482443657a625_normal.png" TargetMode="External" /><Relationship Id="rId669" Type="http://schemas.openxmlformats.org/officeDocument/2006/relationships/hyperlink" Target="http://pbs.twimg.com/profile_images/378800000794324726/5b8f189963a94d62de4482443657a625_normal.png" TargetMode="External" /><Relationship Id="rId670" Type="http://schemas.openxmlformats.org/officeDocument/2006/relationships/hyperlink" Target="http://pbs.twimg.com/profile_images/378800000794324726/5b8f189963a94d62de4482443657a625_normal.png" TargetMode="External" /><Relationship Id="rId671" Type="http://schemas.openxmlformats.org/officeDocument/2006/relationships/hyperlink" Target="http://pbs.twimg.com/profile_images/378800000794324726/5b8f189963a94d62de4482443657a625_normal.png" TargetMode="External" /><Relationship Id="rId672" Type="http://schemas.openxmlformats.org/officeDocument/2006/relationships/hyperlink" Target="http://pbs.twimg.com/profile_images/378800000794324726/5b8f189963a94d62de4482443657a625_normal.png" TargetMode="External" /><Relationship Id="rId673" Type="http://schemas.openxmlformats.org/officeDocument/2006/relationships/hyperlink" Target="http://pbs.twimg.com/profile_images/378800000794324726/5b8f189963a94d62de4482443657a625_normal.png" TargetMode="External" /><Relationship Id="rId674" Type="http://schemas.openxmlformats.org/officeDocument/2006/relationships/hyperlink" Target="http://pbs.twimg.com/profile_images/378800000794324726/5b8f189963a94d62de4482443657a625_normal.png" TargetMode="External" /><Relationship Id="rId675" Type="http://schemas.openxmlformats.org/officeDocument/2006/relationships/hyperlink" Target="http://pbs.twimg.com/profile_images/378800000794324726/5b8f189963a94d62de4482443657a625_normal.png" TargetMode="External" /><Relationship Id="rId676" Type="http://schemas.openxmlformats.org/officeDocument/2006/relationships/hyperlink" Target="https://pbs.twimg.com/media/EB4V9O4WsAUi4TZ.jpg" TargetMode="External" /><Relationship Id="rId677" Type="http://schemas.openxmlformats.org/officeDocument/2006/relationships/hyperlink" Target="https://pbs.twimg.com/media/EB4V9O4WsAUi4TZ.jpg" TargetMode="External" /><Relationship Id="rId678" Type="http://schemas.openxmlformats.org/officeDocument/2006/relationships/hyperlink" Target="https://pbs.twimg.com/media/EB4V9O4WsAUi4TZ.jpg" TargetMode="External" /><Relationship Id="rId679" Type="http://schemas.openxmlformats.org/officeDocument/2006/relationships/hyperlink" Target="https://pbs.twimg.com/ext_tw_video_thumb/1161404067316453382/pu/img/Eb5pM9C5dH3lqItR.jpg" TargetMode="External" /><Relationship Id="rId680" Type="http://schemas.openxmlformats.org/officeDocument/2006/relationships/hyperlink" Target="https://pbs.twimg.com/ext_tw_video_thumb/1161412183672180736/pu/img/YjK3sMH_DGuZR4e6.jpg" TargetMode="External" /><Relationship Id="rId681" Type="http://schemas.openxmlformats.org/officeDocument/2006/relationships/hyperlink" Target="https://pbs.twimg.com/ext_tw_video_thumb/1161404067316453382/pu/img/Eb5pM9C5dH3lqItR.jpg" TargetMode="External" /><Relationship Id="rId682" Type="http://schemas.openxmlformats.org/officeDocument/2006/relationships/hyperlink" Target="https://pbs.twimg.com/ext_tw_video_thumb/1161412183672180736/pu/img/YjK3sMH_DGuZR4e6.jpg" TargetMode="External" /><Relationship Id="rId683" Type="http://schemas.openxmlformats.org/officeDocument/2006/relationships/hyperlink" Target="https://pbs.twimg.com/ext_tw_video_thumb/1161404067316453382/pu/img/Eb5pM9C5dH3lqItR.jpg" TargetMode="External" /><Relationship Id="rId684" Type="http://schemas.openxmlformats.org/officeDocument/2006/relationships/hyperlink" Target="https://pbs.twimg.com/ext_tw_video_thumb/1161412183672180736/pu/img/YjK3sMH_DGuZR4e6.jpg" TargetMode="External" /><Relationship Id="rId685" Type="http://schemas.openxmlformats.org/officeDocument/2006/relationships/hyperlink" Target="https://pbs.twimg.com/ext_tw_video_thumb/1161404067316453382/pu/img/Eb5pM9C5dH3lqItR.jpg" TargetMode="External" /><Relationship Id="rId686" Type="http://schemas.openxmlformats.org/officeDocument/2006/relationships/hyperlink" Target="https://pbs.twimg.com/ext_tw_video_thumb/1161412183672180736/pu/img/YjK3sMH_DGuZR4e6.jpg" TargetMode="External" /><Relationship Id="rId687" Type="http://schemas.openxmlformats.org/officeDocument/2006/relationships/hyperlink" Target="https://twitter.com/#!/drmhofman/status/1154287221211459584" TargetMode="External" /><Relationship Id="rId688" Type="http://schemas.openxmlformats.org/officeDocument/2006/relationships/hyperlink" Target="https://twitter.com/#!/drmhofman/status/1154287221211459584" TargetMode="External" /><Relationship Id="rId689" Type="http://schemas.openxmlformats.org/officeDocument/2006/relationships/hyperlink" Target="https://twitter.com/#!/drmhofman/status/1154287221211459584" TargetMode="External" /><Relationship Id="rId690" Type="http://schemas.openxmlformats.org/officeDocument/2006/relationships/hyperlink" Target="https://twitter.com/#!/drmhofman/status/1154287221211459584" TargetMode="External" /><Relationship Id="rId691" Type="http://schemas.openxmlformats.org/officeDocument/2006/relationships/hyperlink" Target="https://twitter.com/#!/luketv/status/1142534793374109696" TargetMode="External" /><Relationship Id="rId692" Type="http://schemas.openxmlformats.org/officeDocument/2006/relationships/hyperlink" Target="https://twitter.com/#!/luketv/status/1142534793374109696" TargetMode="External" /><Relationship Id="rId693" Type="http://schemas.openxmlformats.org/officeDocument/2006/relationships/hyperlink" Target="https://twitter.com/#!/khushrowb/status/1156418965268291585" TargetMode="External" /><Relationship Id="rId694" Type="http://schemas.openxmlformats.org/officeDocument/2006/relationships/hyperlink" Target="https://twitter.com/#!/khushrowb/status/1156418965268291585" TargetMode="External" /><Relationship Id="rId695" Type="http://schemas.openxmlformats.org/officeDocument/2006/relationships/hyperlink" Target="https://twitter.com/#!/radleys/status/1156512377212420097" TargetMode="External" /><Relationship Id="rId696" Type="http://schemas.openxmlformats.org/officeDocument/2006/relationships/hyperlink" Target="https://twitter.com/#!/radleys/status/1156512377212420097" TargetMode="External" /><Relationship Id="rId697" Type="http://schemas.openxmlformats.org/officeDocument/2006/relationships/hyperlink" Target="https://twitter.com/#!/yusuactivities/status/1156514949742702592" TargetMode="External" /><Relationship Id="rId698" Type="http://schemas.openxmlformats.org/officeDocument/2006/relationships/hyperlink" Target="https://twitter.com/#!/cwdanielpereira/status/979065503070203904" TargetMode="External" /><Relationship Id="rId699" Type="http://schemas.openxmlformats.org/officeDocument/2006/relationships/hyperlink" Target="https://twitter.com/#!/cwdanielpereira/status/1156766054804275200" TargetMode="External" /><Relationship Id="rId700" Type="http://schemas.openxmlformats.org/officeDocument/2006/relationships/hyperlink" Target="https://twitter.com/#!/oraclecourse/status/1156824018349187072" TargetMode="External" /><Relationship Id="rId701" Type="http://schemas.openxmlformats.org/officeDocument/2006/relationships/hyperlink" Target="https://twitter.com/#!/nosqldigest/status/1156849399198171136" TargetMode="External" /><Relationship Id="rId702" Type="http://schemas.openxmlformats.org/officeDocument/2006/relationships/hyperlink" Target="https://twitter.com/#!/movemberuk/status/1140208567192084480" TargetMode="External" /><Relationship Id="rId703" Type="http://schemas.openxmlformats.org/officeDocument/2006/relationships/hyperlink" Target="https://twitter.com/#!/rancho5132/status/1156870852144766977" TargetMode="External" /><Relationship Id="rId704" Type="http://schemas.openxmlformats.org/officeDocument/2006/relationships/hyperlink" Target="https://twitter.com/#!/rancho5132/status/1156870852144766977" TargetMode="External" /><Relationship Id="rId705" Type="http://schemas.openxmlformats.org/officeDocument/2006/relationships/hyperlink" Target="https://twitter.com/#!/daniela_lo88/status/1156935476516937729" TargetMode="External" /><Relationship Id="rId706" Type="http://schemas.openxmlformats.org/officeDocument/2006/relationships/hyperlink" Target="https://twitter.com/#!/itsjusttonyok/status/1156953076768616448" TargetMode="External" /><Relationship Id="rId707" Type="http://schemas.openxmlformats.org/officeDocument/2006/relationships/hyperlink" Target="https://twitter.com/#!/recepet51817257/status/1157008965882011648" TargetMode="External" /><Relationship Id="rId708" Type="http://schemas.openxmlformats.org/officeDocument/2006/relationships/hyperlink" Target="https://twitter.com/#!/mocalgary/status/1157026687525249024" TargetMode="External" /><Relationship Id="rId709" Type="http://schemas.openxmlformats.org/officeDocument/2006/relationships/hyperlink" Target="https://twitter.com/#!/cameronwbriggs/status/1157068894911131648" TargetMode="External" /><Relationship Id="rId710" Type="http://schemas.openxmlformats.org/officeDocument/2006/relationships/hyperlink" Target="https://twitter.com/#!/ollie_hampton/status/1157132344668696576" TargetMode="External" /><Relationship Id="rId711" Type="http://schemas.openxmlformats.org/officeDocument/2006/relationships/hyperlink" Target="https://twitter.com/#!/motovaquero/status/1157269357313105921" TargetMode="External" /><Relationship Id="rId712" Type="http://schemas.openxmlformats.org/officeDocument/2006/relationships/hyperlink" Target="https://twitter.com/#!/motovaquero/status/1157269357313105921" TargetMode="External" /><Relationship Id="rId713" Type="http://schemas.openxmlformats.org/officeDocument/2006/relationships/hyperlink" Target="https://twitter.com/#!/gordinho80/status/1157276957131890689" TargetMode="External" /><Relationship Id="rId714" Type="http://schemas.openxmlformats.org/officeDocument/2006/relationships/hyperlink" Target="https://twitter.com/#!/gordinho80/status/1157276957131890689" TargetMode="External" /><Relationship Id="rId715" Type="http://schemas.openxmlformats.org/officeDocument/2006/relationships/hyperlink" Target="https://twitter.com/#!/leedavis1975/status/1157299369294618626" TargetMode="External" /><Relationship Id="rId716" Type="http://schemas.openxmlformats.org/officeDocument/2006/relationships/hyperlink" Target="https://twitter.com/#!/tri_boucher/status/1157317115751411713" TargetMode="External" /><Relationship Id="rId717" Type="http://schemas.openxmlformats.org/officeDocument/2006/relationships/hyperlink" Target="https://twitter.com/#!/tri_boucher/status/1157317115751411713" TargetMode="External" /><Relationship Id="rId718" Type="http://schemas.openxmlformats.org/officeDocument/2006/relationships/hyperlink" Target="https://twitter.com/#!/tri_boucher/status/1157317115751411713" TargetMode="External" /><Relationship Id="rId719" Type="http://schemas.openxmlformats.org/officeDocument/2006/relationships/hyperlink" Target="https://twitter.com/#!/warrendalyict4d/status/1157528018245435392" TargetMode="External" /><Relationship Id="rId720" Type="http://schemas.openxmlformats.org/officeDocument/2006/relationships/hyperlink" Target="https://twitter.com/#!/warrendalymusic/status/1157528671730540544" TargetMode="External" /><Relationship Id="rId721" Type="http://schemas.openxmlformats.org/officeDocument/2006/relationships/hyperlink" Target="https://twitter.com/#!/ebauchemusic/status/1157533524846678016" TargetMode="External" /><Relationship Id="rId722" Type="http://schemas.openxmlformats.org/officeDocument/2006/relationships/hyperlink" Target="https://twitter.com/#!/lifeandengines/status/1157631884236591109" TargetMode="External" /><Relationship Id="rId723" Type="http://schemas.openxmlformats.org/officeDocument/2006/relationships/hyperlink" Target="https://twitter.com/#!/xtremeflyerz/status/1157664904784089088" TargetMode="External" /><Relationship Id="rId724" Type="http://schemas.openxmlformats.org/officeDocument/2006/relationships/hyperlink" Target="https://twitter.com/#!/heyhim_ovrthere/status/1157725998911299584" TargetMode="External" /><Relationship Id="rId725" Type="http://schemas.openxmlformats.org/officeDocument/2006/relationships/hyperlink" Target="https://twitter.com/#!/tripleplates/status/1157822362974339072" TargetMode="External" /><Relationship Id="rId726" Type="http://schemas.openxmlformats.org/officeDocument/2006/relationships/hyperlink" Target="https://twitter.com/#!/skawars1/status/1157841022593855493" TargetMode="External" /><Relationship Id="rId727" Type="http://schemas.openxmlformats.org/officeDocument/2006/relationships/hyperlink" Target="https://twitter.com/#!/anna_robogirl/status/1157859605650845696" TargetMode="External" /><Relationship Id="rId728" Type="http://schemas.openxmlformats.org/officeDocument/2006/relationships/hyperlink" Target="https://twitter.com/#!/vannapragal/status/1158064373392449536" TargetMode="External" /><Relationship Id="rId729" Type="http://schemas.openxmlformats.org/officeDocument/2006/relationships/hyperlink" Target="https://twitter.com/#!/radiantgeorge/status/1057925708947832833" TargetMode="External" /><Relationship Id="rId730" Type="http://schemas.openxmlformats.org/officeDocument/2006/relationships/hyperlink" Target="https://twitter.com/#!/amandalwaldrop/status/1158091996197728256" TargetMode="External" /><Relationship Id="rId731" Type="http://schemas.openxmlformats.org/officeDocument/2006/relationships/hyperlink" Target="https://twitter.com/#!/coco_welly/status/1158242075550220289" TargetMode="External" /><Relationship Id="rId732" Type="http://schemas.openxmlformats.org/officeDocument/2006/relationships/hyperlink" Target="https://twitter.com/#!/perfectday2play/status/1158441725565775873" TargetMode="External" /><Relationship Id="rId733" Type="http://schemas.openxmlformats.org/officeDocument/2006/relationships/hyperlink" Target="https://twitter.com/#!/8278jogador8728/status/1158456612308357122" TargetMode="External" /><Relationship Id="rId734" Type="http://schemas.openxmlformats.org/officeDocument/2006/relationships/hyperlink" Target="https://twitter.com/#!/indie_booster/status/1158458168105717760" TargetMode="External" /><Relationship Id="rId735" Type="http://schemas.openxmlformats.org/officeDocument/2006/relationships/hyperlink" Target="https://twitter.com/#!/abigail29808882/status/1158458227618697216" TargetMode="External" /><Relationship Id="rId736" Type="http://schemas.openxmlformats.org/officeDocument/2006/relationships/hyperlink" Target="https://twitter.com/#!/jlbravin/status/1158464344709111809" TargetMode="External" /><Relationship Id="rId737" Type="http://schemas.openxmlformats.org/officeDocument/2006/relationships/hyperlink" Target="https://twitter.com/#!/cheshirero/status/933266347370225665" TargetMode="External" /><Relationship Id="rId738" Type="http://schemas.openxmlformats.org/officeDocument/2006/relationships/hyperlink" Target="https://twitter.com/#!/clubquoits/status/1158491150187139074" TargetMode="External" /><Relationship Id="rId739" Type="http://schemas.openxmlformats.org/officeDocument/2006/relationships/hyperlink" Target="https://twitter.com/#!/dominictshepo/status/1158497399356215296" TargetMode="External" /><Relationship Id="rId740" Type="http://schemas.openxmlformats.org/officeDocument/2006/relationships/hyperlink" Target="https://twitter.com/#!/dominictshepo/status/1158497399356215296" TargetMode="External" /><Relationship Id="rId741" Type="http://schemas.openxmlformats.org/officeDocument/2006/relationships/hyperlink" Target="https://twitter.com/#!/castle_neil/status/795709997527220225" TargetMode="External" /><Relationship Id="rId742" Type="http://schemas.openxmlformats.org/officeDocument/2006/relationships/hyperlink" Target="https://twitter.com/#!/diotermaocowb/status/1158594950327668743" TargetMode="External" /><Relationship Id="rId743" Type="http://schemas.openxmlformats.org/officeDocument/2006/relationships/hyperlink" Target="https://twitter.com/#!/scanoma/status/1158735529669607424" TargetMode="External" /><Relationship Id="rId744" Type="http://schemas.openxmlformats.org/officeDocument/2006/relationships/hyperlink" Target="https://twitter.com/#!/scanoma/status/1158735529669607424" TargetMode="External" /><Relationship Id="rId745" Type="http://schemas.openxmlformats.org/officeDocument/2006/relationships/hyperlink" Target="https://twitter.com/#!/scanoma/status/1158735529669607424" TargetMode="External" /><Relationship Id="rId746" Type="http://schemas.openxmlformats.org/officeDocument/2006/relationships/hyperlink" Target="https://twitter.com/#!/li_travel/status/1158747136219111424" TargetMode="External" /><Relationship Id="rId747" Type="http://schemas.openxmlformats.org/officeDocument/2006/relationships/hyperlink" Target="https://twitter.com/#!/macellooo/status/1158751871865147393" TargetMode="External" /><Relationship Id="rId748" Type="http://schemas.openxmlformats.org/officeDocument/2006/relationships/hyperlink" Target="https://twitter.com/#!/macellooo/status/1158751871865147393" TargetMode="External" /><Relationship Id="rId749" Type="http://schemas.openxmlformats.org/officeDocument/2006/relationships/hyperlink" Target="https://twitter.com/#!/ann_dente/status/1158758469870202881" TargetMode="External" /><Relationship Id="rId750" Type="http://schemas.openxmlformats.org/officeDocument/2006/relationships/hyperlink" Target="https://twitter.com/#!/ann_dente/status/1158758469870202881" TargetMode="External" /><Relationship Id="rId751" Type="http://schemas.openxmlformats.org/officeDocument/2006/relationships/hyperlink" Target="https://twitter.com/#!/bikram_robotics/status/1158778169761026048" TargetMode="External" /><Relationship Id="rId752" Type="http://schemas.openxmlformats.org/officeDocument/2006/relationships/hyperlink" Target="https://twitter.com/#!/moustachemiler/status/1158434489250398210" TargetMode="External" /><Relationship Id="rId753" Type="http://schemas.openxmlformats.org/officeDocument/2006/relationships/hyperlink" Target="https://twitter.com/#!/moustachemiler/status/1158825989893476353" TargetMode="External" /><Relationship Id="rId754" Type="http://schemas.openxmlformats.org/officeDocument/2006/relationships/hyperlink" Target="https://twitter.com/#!/seanpchajek/status/264010879249575936" TargetMode="External" /><Relationship Id="rId755" Type="http://schemas.openxmlformats.org/officeDocument/2006/relationships/hyperlink" Target="https://twitter.com/#!/coidedopdo/status/1158838132479074310" TargetMode="External" /><Relationship Id="rId756" Type="http://schemas.openxmlformats.org/officeDocument/2006/relationships/hyperlink" Target="https://twitter.com/#!/nobodylaugh/status/1158874997437423618" TargetMode="External" /><Relationship Id="rId757" Type="http://schemas.openxmlformats.org/officeDocument/2006/relationships/hyperlink" Target="https://twitter.com/#!/projecthyraxapp/status/1156748318556512260" TargetMode="External" /><Relationship Id="rId758" Type="http://schemas.openxmlformats.org/officeDocument/2006/relationships/hyperlink" Target="https://twitter.com/#!/projecthyraxapp/status/1157820559641722881" TargetMode="External" /><Relationship Id="rId759" Type="http://schemas.openxmlformats.org/officeDocument/2006/relationships/hyperlink" Target="https://twitter.com/#!/projecthyraxapp/status/1158922793641238528" TargetMode="External" /><Relationship Id="rId760" Type="http://schemas.openxmlformats.org/officeDocument/2006/relationships/hyperlink" Target="https://twitter.com/#!/gameandroidnews/status/1156901804673777664" TargetMode="External" /><Relationship Id="rId761" Type="http://schemas.openxmlformats.org/officeDocument/2006/relationships/hyperlink" Target="https://twitter.com/#!/gameandroidnews/status/1158638268008845312" TargetMode="External" /><Relationship Id="rId762" Type="http://schemas.openxmlformats.org/officeDocument/2006/relationships/hyperlink" Target="https://twitter.com/#!/gameandroidnews/status/1158925120305606661" TargetMode="External" /><Relationship Id="rId763" Type="http://schemas.openxmlformats.org/officeDocument/2006/relationships/hyperlink" Target="https://twitter.com/#!/merrittrevival/status/1158957504950177792" TargetMode="External" /><Relationship Id="rId764" Type="http://schemas.openxmlformats.org/officeDocument/2006/relationships/hyperlink" Target="https://twitter.com/#!/caferacer76/status/1158335296829820929" TargetMode="External" /><Relationship Id="rId765" Type="http://schemas.openxmlformats.org/officeDocument/2006/relationships/hyperlink" Target="https://twitter.com/#!/caferacer76/status/1158335296829820929" TargetMode="External" /><Relationship Id="rId766" Type="http://schemas.openxmlformats.org/officeDocument/2006/relationships/hyperlink" Target="https://twitter.com/#!/caferacer76/status/1158335296829820929" TargetMode="External" /><Relationship Id="rId767" Type="http://schemas.openxmlformats.org/officeDocument/2006/relationships/hyperlink" Target="https://twitter.com/#!/caferacer76/status/1158968403853500416" TargetMode="External" /><Relationship Id="rId768" Type="http://schemas.openxmlformats.org/officeDocument/2006/relationships/hyperlink" Target="https://twitter.com/#!/ingare_rev/status/1156725811896049670" TargetMode="External" /><Relationship Id="rId769" Type="http://schemas.openxmlformats.org/officeDocument/2006/relationships/hyperlink" Target="https://twitter.com/#!/ingare_rev/status/1156861730338889729" TargetMode="External" /><Relationship Id="rId770" Type="http://schemas.openxmlformats.org/officeDocument/2006/relationships/hyperlink" Target="https://twitter.com/#!/ingare_rev/status/1156922195702177792" TargetMode="External" /><Relationship Id="rId771" Type="http://schemas.openxmlformats.org/officeDocument/2006/relationships/hyperlink" Target="https://twitter.com/#!/ingare_rev/status/1157027851369091072" TargetMode="External" /><Relationship Id="rId772" Type="http://schemas.openxmlformats.org/officeDocument/2006/relationships/hyperlink" Target="https://twitter.com/#!/ingare_rev/status/1157873381900992512" TargetMode="External" /><Relationship Id="rId773" Type="http://schemas.openxmlformats.org/officeDocument/2006/relationships/hyperlink" Target="https://twitter.com/#!/ingare_rev/status/1158703855678435328" TargetMode="External" /><Relationship Id="rId774" Type="http://schemas.openxmlformats.org/officeDocument/2006/relationships/hyperlink" Target="https://twitter.com/#!/ingare_rev/status/1158975668132175872" TargetMode="External" /><Relationship Id="rId775" Type="http://schemas.openxmlformats.org/officeDocument/2006/relationships/hyperlink" Target="https://twitter.com/#!/clintcrockett/status/1159156986505814021" TargetMode="External" /><Relationship Id="rId776" Type="http://schemas.openxmlformats.org/officeDocument/2006/relationships/hyperlink" Target="https://twitter.com/#!/danleafy94/status/1159192437832716288" TargetMode="External" /><Relationship Id="rId777" Type="http://schemas.openxmlformats.org/officeDocument/2006/relationships/hyperlink" Target="https://twitter.com/#!/liathrestaurant/status/1159205974072102912" TargetMode="External" /><Relationship Id="rId778" Type="http://schemas.openxmlformats.org/officeDocument/2006/relationships/hyperlink" Target="https://twitter.com/#!/liathrestaurant/status/1159206063276564480" TargetMode="External" /><Relationship Id="rId779" Type="http://schemas.openxmlformats.org/officeDocument/2006/relationships/hyperlink" Target="https://twitter.com/#!/indiedev_rt/status/1156811064387883008" TargetMode="External" /><Relationship Id="rId780" Type="http://schemas.openxmlformats.org/officeDocument/2006/relationships/hyperlink" Target="https://twitter.com/#!/indiedev_rt/status/1156901651166502913" TargetMode="External" /><Relationship Id="rId781" Type="http://schemas.openxmlformats.org/officeDocument/2006/relationships/hyperlink" Target="https://twitter.com/#!/indiedev_rt/status/1157822778671808512" TargetMode="External" /><Relationship Id="rId782" Type="http://schemas.openxmlformats.org/officeDocument/2006/relationships/hyperlink" Target="https://twitter.com/#!/indiedev_rt/status/1158411637398888455" TargetMode="External" /><Relationship Id="rId783" Type="http://schemas.openxmlformats.org/officeDocument/2006/relationships/hyperlink" Target="https://twitter.com/#!/indiedev_rt/status/1158638139503763456" TargetMode="External" /><Relationship Id="rId784" Type="http://schemas.openxmlformats.org/officeDocument/2006/relationships/hyperlink" Target="https://twitter.com/#!/indiedev_rt/status/1158925063430836226" TargetMode="External" /><Relationship Id="rId785" Type="http://schemas.openxmlformats.org/officeDocument/2006/relationships/hyperlink" Target="https://twitter.com/#!/indiedev_rt/status/1159242078536261644" TargetMode="External" /><Relationship Id="rId786" Type="http://schemas.openxmlformats.org/officeDocument/2006/relationships/hyperlink" Target="https://twitter.com/#!/ericgaffen/status/1159191913515429888" TargetMode="External" /><Relationship Id="rId787" Type="http://schemas.openxmlformats.org/officeDocument/2006/relationships/hyperlink" Target="https://twitter.com/#!/kimburd/status/1159280462893932544" TargetMode="External" /><Relationship Id="rId788" Type="http://schemas.openxmlformats.org/officeDocument/2006/relationships/hyperlink" Target="https://twitter.com/#!/drmhofman/status/1154287221211459584" TargetMode="External" /><Relationship Id="rId789" Type="http://schemas.openxmlformats.org/officeDocument/2006/relationships/hyperlink" Target="https://twitter.com/#!/apccc19/status/1159293156019580928" TargetMode="External" /><Relationship Id="rId790" Type="http://schemas.openxmlformats.org/officeDocument/2006/relationships/hyperlink" Target="https://twitter.com/#!/thephoenix_exp/status/1159313468522037249" TargetMode="External" /><Relationship Id="rId791" Type="http://schemas.openxmlformats.org/officeDocument/2006/relationships/hyperlink" Target="https://twitter.com/#!/saltydogsbot/status/1156809524302503937" TargetMode="External" /><Relationship Id="rId792" Type="http://schemas.openxmlformats.org/officeDocument/2006/relationships/hyperlink" Target="https://twitter.com/#!/saltydogsbot/status/1156975596028796929" TargetMode="External" /><Relationship Id="rId793" Type="http://schemas.openxmlformats.org/officeDocument/2006/relationships/hyperlink" Target="https://twitter.com/#!/saltydogsbot/status/1158168443310526464" TargetMode="External" /><Relationship Id="rId794" Type="http://schemas.openxmlformats.org/officeDocument/2006/relationships/hyperlink" Target="https://twitter.com/#!/saltydogsbot/status/1159240482154786816" TargetMode="External" /><Relationship Id="rId795" Type="http://schemas.openxmlformats.org/officeDocument/2006/relationships/hyperlink" Target="https://twitter.com/#!/saltydogsbot/status/1159315994738909185" TargetMode="External" /><Relationship Id="rId796" Type="http://schemas.openxmlformats.org/officeDocument/2006/relationships/hyperlink" Target="https://twitter.com/#!/cjdogtajames/status/1159318362717114369" TargetMode="External" /><Relationship Id="rId797" Type="http://schemas.openxmlformats.org/officeDocument/2006/relationships/hyperlink" Target="https://twitter.com/#!/indiegamesharer/status/1156948305739440128" TargetMode="External" /><Relationship Id="rId798" Type="http://schemas.openxmlformats.org/officeDocument/2006/relationships/hyperlink" Target="https://twitter.com/#!/indiegamesharer/status/1158337405071634437" TargetMode="External" /><Relationship Id="rId799" Type="http://schemas.openxmlformats.org/officeDocument/2006/relationships/hyperlink" Target="https://twitter.com/#!/indiegamesharer/status/1158458279653249026" TargetMode="External" /><Relationship Id="rId800" Type="http://schemas.openxmlformats.org/officeDocument/2006/relationships/hyperlink" Target="https://twitter.com/#!/indiegamesharer/status/1158684703618207744" TargetMode="External" /><Relationship Id="rId801" Type="http://schemas.openxmlformats.org/officeDocument/2006/relationships/hyperlink" Target="https://twitter.com/#!/indiegamesharer/status/1159318925097820160" TargetMode="External" /><Relationship Id="rId802" Type="http://schemas.openxmlformats.org/officeDocument/2006/relationships/hyperlink" Target="https://twitter.com/#!/felixeroles/status/1159367020485500929" TargetMode="External" /><Relationship Id="rId803" Type="http://schemas.openxmlformats.org/officeDocument/2006/relationships/hyperlink" Target="https://twitter.com/#!/healthqurator/status/1159368803488292864" TargetMode="External" /><Relationship Id="rId804" Type="http://schemas.openxmlformats.org/officeDocument/2006/relationships/hyperlink" Target="https://twitter.com/#!/wicaksono_as/status/1159410131488010241" TargetMode="External" /><Relationship Id="rId805" Type="http://schemas.openxmlformats.org/officeDocument/2006/relationships/hyperlink" Target="https://twitter.com/#!/jarheadmarine1/status/1159447605581144065" TargetMode="External" /><Relationship Id="rId806" Type="http://schemas.openxmlformats.org/officeDocument/2006/relationships/hyperlink" Target="https://twitter.com/#!/offycrawl/status/1159449684936712192" TargetMode="External" /><Relationship Id="rId807" Type="http://schemas.openxmlformats.org/officeDocument/2006/relationships/hyperlink" Target="https://twitter.com/#!/talkingpulp/status/1159449853946146816" TargetMode="External" /><Relationship Id="rId808" Type="http://schemas.openxmlformats.org/officeDocument/2006/relationships/hyperlink" Target="https://twitter.com/#!/sv_lawfirm/status/1159488439655567361" TargetMode="External" /><Relationship Id="rId809" Type="http://schemas.openxmlformats.org/officeDocument/2006/relationships/hyperlink" Target="https://twitter.com/#!/sim_racing/status/1159542099831906304" TargetMode="External" /><Relationship Id="rId810" Type="http://schemas.openxmlformats.org/officeDocument/2006/relationships/hyperlink" Target="https://twitter.com/#!/projectx_ios/status/1157719506103492609" TargetMode="External" /><Relationship Id="rId811" Type="http://schemas.openxmlformats.org/officeDocument/2006/relationships/hyperlink" Target="https://twitter.com/#!/projectx_ios/status/1157885811326631936" TargetMode="External" /><Relationship Id="rId812" Type="http://schemas.openxmlformats.org/officeDocument/2006/relationships/hyperlink" Target="https://twitter.com/#!/projectx_ios/status/1158459092614168576" TargetMode="External" /><Relationship Id="rId813" Type="http://schemas.openxmlformats.org/officeDocument/2006/relationships/hyperlink" Target="https://twitter.com/#!/projectx_ios/status/1158655673011511296" TargetMode="External" /><Relationship Id="rId814" Type="http://schemas.openxmlformats.org/officeDocument/2006/relationships/hyperlink" Target="https://twitter.com/#!/projectx_ios/status/1158836842596392962" TargetMode="External" /><Relationship Id="rId815" Type="http://schemas.openxmlformats.org/officeDocument/2006/relationships/hyperlink" Target="https://twitter.com/#!/projectx_ios/status/1159319680621993984" TargetMode="External" /><Relationship Id="rId816" Type="http://schemas.openxmlformats.org/officeDocument/2006/relationships/hyperlink" Target="https://twitter.com/#!/projectx_ios/status/1159546321906405376" TargetMode="External" /><Relationship Id="rId817" Type="http://schemas.openxmlformats.org/officeDocument/2006/relationships/hyperlink" Target="https://twitter.com/#!/cosmicflood/status/1159549993528778752" TargetMode="External" /><Relationship Id="rId818" Type="http://schemas.openxmlformats.org/officeDocument/2006/relationships/hyperlink" Target="https://twitter.com/#!/cosmicflood/status/1159549993528778752" TargetMode="External" /><Relationship Id="rId819" Type="http://schemas.openxmlformats.org/officeDocument/2006/relationships/hyperlink" Target="https://twitter.com/#!/zelda_doodle/status/1159303071731576832" TargetMode="External" /><Relationship Id="rId820" Type="http://schemas.openxmlformats.org/officeDocument/2006/relationships/hyperlink" Target="https://twitter.com/#!/zelda_doodle/status/1159620879615029258" TargetMode="External" /><Relationship Id="rId821" Type="http://schemas.openxmlformats.org/officeDocument/2006/relationships/hyperlink" Target="https://twitter.com/#!/ashlie_christie/status/1159744434856181761" TargetMode="External" /><Relationship Id="rId822" Type="http://schemas.openxmlformats.org/officeDocument/2006/relationships/hyperlink" Target="https://twitter.com/#!/dleggio33/status/666240221911121920" TargetMode="External" /><Relationship Id="rId823" Type="http://schemas.openxmlformats.org/officeDocument/2006/relationships/hyperlink" Target="https://twitter.com/#!/jujueisblumme/status/1159762549686112256" TargetMode="External" /><Relationship Id="rId824" Type="http://schemas.openxmlformats.org/officeDocument/2006/relationships/hyperlink" Target="https://twitter.com/#!/georgechiesa/status/1159768782883229696" TargetMode="External" /><Relationship Id="rId825" Type="http://schemas.openxmlformats.org/officeDocument/2006/relationships/hyperlink" Target="https://twitter.com/#!/acredite_co/status/1159776964720431104" TargetMode="External" /><Relationship Id="rId826" Type="http://schemas.openxmlformats.org/officeDocument/2006/relationships/hyperlink" Target="https://twitter.com/#!/sirtallmarc/status/1159795727041736710" TargetMode="External" /><Relationship Id="rId827" Type="http://schemas.openxmlformats.org/officeDocument/2006/relationships/hyperlink" Target="https://twitter.com/#!/lutzanalytics/status/1159808571091144704" TargetMode="External" /><Relationship Id="rId828" Type="http://schemas.openxmlformats.org/officeDocument/2006/relationships/hyperlink" Target="https://twitter.com/#!/oracle_france/status/1156836968300367873" TargetMode="External" /><Relationship Id="rId829" Type="http://schemas.openxmlformats.org/officeDocument/2006/relationships/hyperlink" Target="https://twitter.com/#!/oracle_france/status/1159811568894279681" TargetMode="External" /><Relationship Id="rId830" Type="http://schemas.openxmlformats.org/officeDocument/2006/relationships/hyperlink" Target="https://twitter.com/#!/realstulloyd/status/1159953945608855552" TargetMode="External" /><Relationship Id="rId831" Type="http://schemas.openxmlformats.org/officeDocument/2006/relationships/hyperlink" Target="https://twitter.com/#!/djhibrahim/status/1159196826706124800" TargetMode="External" /><Relationship Id="rId832" Type="http://schemas.openxmlformats.org/officeDocument/2006/relationships/hyperlink" Target="https://twitter.com/#!/djhibrahim/status/1159198547121790978" TargetMode="External" /><Relationship Id="rId833" Type="http://schemas.openxmlformats.org/officeDocument/2006/relationships/hyperlink" Target="https://twitter.com/#!/djhibrahim/status/1160010060786876417" TargetMode="External" /><Relationship Id="rId834" Type="http://schemas.openxmlformats.org/officeDocument/2006/relationships/hyperlink" Target="https://twitter.com/#!/safetytweety/status/1160211812429832192" TargetMode="External" /><Relationship Id="rId835" Type="http://schemas.openxmlformats.org/officeDocument/2006/relationships/hyperlink" Target="https://twitter.com/#!/infamous_rjk/status/1160222207416684544" TargetMode="External" /><Relationship Id="rId836" Type="http://schemas.openxmlformats.org/officeDocument/2006/relationships/hyperlink" Target="https://twitter.com/#!/tony_sacto/status/1160255731246911490" TargetMode="External" /><Relationship Id="rId837" Type="http://schemas.openxmlformats.org/officeDocument/2006/relationships/hyperlink" Target="https://twitter.com/#!/astrobot314/status/1160258882159153152" TargetMode="External" /><Relationship Id="rId838" Type="http://schemas.openxmlformats.org/officeDocument/2006/relationships/hyperlink" Target="https://twitter.com/#!/absorbunderwear/status/1160271915405193216" TargetMode="External" /><Relationship Id="rId839" Type="http://schemas.openxmlformats.org/officeDocument/2006/relationships/hyperlink" Target="https://twitter.com/#!/richiix27/status/1160290380044218369" TargetMode="External" /><Relationship Id="rId840" Type="http://schemas.openxmlformats.org/officeDocument/2006/relationships/hyperlink" Target="https://twitter.com/#!/elvinbox/status/1160229230766120960" TargetMode="External" /><Relationship Id="rId841" Type="http://schemas.openxmlformats.org/officeDocument/2006/relationships/hyperlink" Target="https://twitter.com/#!/pickenan/status/1160296125129252864" TargetMode="External" /><Relationship Id="rId842" Type="http://schemas.openxmlformats.org/officeDocument/2006/relationships/hyperlink" Target="https://twitter.com/#!/pickenan/status/1160296125129252864" TargetMode="External" /><Relationship Id="rId843" Type="http://schemas.openxmlformats.org/officeDocument/2006/relationships/hyperlink" Target="https://twitter.com/#!/teamincredimo/status/1160389465216389122" TargetMode="External" /><Relationship Id="rId844" Type="http://schemas.openxmlformats.org/officeDocument/2006/relationships/hyperlink" Target="https://twitter.com/#!/cate2pilates/status/1160401313194270720" TargetMode="External" /><Relationship Id="rId845" Type="http://schemas.openxmlformats.org/officeDocument/2006/relationships/hyperlink" Target="https://twitter.com/#!/cate2pilates/status/1160401313194270720" TargetMode="External" /><Relationship Id="rId846" Type="http://schemas.openxmlformats.org/officeDocument/2006/relationships/hyperlink" Target="https://twitter.com/#!/ballsy_62/status/1160500869776850945" TargetMode="External" /><Relationship Id="rId847" Type="http://schemas.openxmlformats.org/officeDocument/2006/relationships/hyperlink" Target="https://twitter.com/#!/bandis61/status/1160504516191481856" TargetMode="External" /><Relationship Id="rId848" Type="http://schemas.openxmlformats.org/officeDocument/2006/relationships/hyperlink" Target="https://twitter.com/#!/riggleskimaster/status/1060940082809425925" TargetMode="External" /><Relationship Id="rId849" Type="http://schemas.openxmlformats.org/officeDocument/2006/relationships/hyperlink" Target="https://twitter.com/#!/skateboard12341/status/1160567336031539205" TargetMode="External" /><Relationship Id="rId850" Type="http://schemas.openxmlformats.org/officeDocument/2006/relationships/hyperlink" Target="https://twitter.com/#!/skateboard12341/status/1160567336031539205" TargetMode="External" /><Relationship Id="rId851" Type="http://schemas.openxmlformats.org/officeDocument/2006/relationships/hyperlink" Target="https://twitter.com/#!/lichtwitch/status/1160580222187651073" TargetMode="External" /><Relationship Id="rId852" Type="http://schemas.openxmlformats.org/officeDocument/2006/relationships/hyperlink" Target="https://twitter.com/#!/sparkysynth/status/1160613739483320320" TargetMode="External" /><Relationship Id="rId853" Type="http://schemas.openxmlformats.org/officeDocument/2006/relationships/hyperlink" Target="https://twitter.com/#!/sradzik/status/1160614328078405634" TargetMode="External" /><Relationship Id="rId854" Type="http://schemas.openxmlformats.org/officeDocument/2006/relationships/hyperlink" Target="https://twitter.com/#!/joecavanaugh0/status/1160274846422589440" TargetMode="External" /><Relationship Id="rId855" Type="http://schemas.openxmlformats.org/officeDocument/2006/relationships/hyperlink" Target="https://twitter.com/#!/joecavanaugh0/status/1160614789263036418" TargetMode="External" /><Relationship Id="rId856" Type="http://schemas.openxmlformats.org/officeDocument/2006/relationships/hyperlink" Target="https://twitter.com/#!/kslouha421/status/1160617632598331392" TargetMode="External" /><Relationship Id="rId857" Type="http://schemas.openxmlformats.org/officeDocument/2006/relationships/hyperlink" Target="https://twitter.com/#!/trisclaxton/status/1160640946066862083" TargetMode="External" /><Relationship Id="rId858" Type="http://schemas.openxmlformats.org/officeDocument/2006/relationships/hyperlink" Target="https://twitter.com/#!/stevesmithnz/status/1157436632477437953" TargetMode="External" /><Relationship Id="rId859" Type="http://schemas.openxmlformats.org/officeDocument/2006/relationships/hyperlink" Target="https://twitter.com/#!/stevesmithnz/status/1158665816730230784" TargetMode="External" /><Relationship Id="rId860" Type="http://schemas.openxmlformats.org/officeDocument/2006/relationships/hyperlink" Target="https://twitter.com/#!/stevesmithnz/status/1160657047328681984" TargetMode="External" /><Relationship Id="rId861" Type="http://schemas.openxmlformats.org/officeDocument/2006/relationships/hyperlink" Target="https://twitter.com/#!/natteramnoslo/status/1160678944288518144" TargetMode="External" /><Relationship Id="rId862" Type="http://schemas.openxmlformats.org/officeDocument/2006/relationships/hyperlink" Target="https://twitter.com/#!/lamasmarina92/status/1160709320520208389" TargetMode="External" /><Relationship Id="rId863" Type="http://schemas.openxmlformats.org/officeDocument/2006/relationships/hyperlink" Target="https://twitter.com/#!/lamasmarina92/status/1160709320520208389" TargetMode="External" /><Relationship Id="rId864" Type="http://schemas.openxmlformats.org/officeDocument/2006/relationships/hyperlink" Target="https://twitter.com/#!/kojonup/status/1160742558051364864" TargetMode="External" /><Relationship Id="rId865" Type="http://schemas.openxmlformats.org/officeDocument/2006/relationships/hyperlink" Target="https://twitter.com/#!/bernhardkerres/status/1160849656244576258" TargetMode="External" /><Relationship Id="rId866" Type="http://schemas.openxmlformats.org/officeDocument/2006/relationships/hyperlink" Target="https://twitter.com/#!/bernhardkerres/status/1160849656244576258" TargetMode="External" /><Relationship Id="rId867" Type="http://schemas.openxmlformats.org/officeDocument/2006/relationships/hyperlink" Target="https://twitter.com/#!/marianneschro11/status/1160853839165231104" TargetMode="External" /><Relationship Id="rId868" Type="http://schemas.openxmlformats.org/officeDocument/2006/relationships/hyperlink" Target="https://twitter.com/#!/lomegb/status/531795675990994944" TargetMode="External" /><Relationship Id="rId869" Type="http://schemas.openxmlformats.org/officeDocument/2006/relationships/hyperlink" Target="https://twitter.com/#!/uyajola99_sa/status/1160859059756703744" TargetMode="External" /><Relationship Id="rId870" Type="http://schemas.openxmlformats.org/officeDocument/2006/relationships/hyperlink" Target="https://twitter.com/#!/lavignelesba/status/1160870257336016896" TargetMode="External" /><Relationship Id="rId871" Type="http://schemas.openxmlformats.org/officeDocument/2006/relationships/hyperlink" Target="https://twitter.com/#!/lavignelesba/status/1160870257336016896" TargetMode="External" /><Relationship Id="rId872" Type="http://schemas.openxmlformats.org/officeDocument/2006/relationships/hyperlink" Target="https://twitter.com/#!/tellmeltsover/status/1160870438651801601" TargetMode="External" /><Relationship Id="rId873" Type="http://schemas.openxmlformats.org/officeDocument/2006/relationships/hyperlink" Target="https://twitter.com/#!/tellmeltsover/status/1160870438651801601" TargetMode="External" /><Relationship Id="rId874" Type="http://schemas.openxmlformats.org/officeDocument/2006/relationships/hyperlink" Target="https://twitter.com/#!/ituyhi31/status/1160895455556976641" TargetMode="External" /><Relationship Id="rId875" Type="http://schemas.openxmlformats.org/officeDocument/2006/relationships/hyperlink" Target="https://twitter.com/#!/ituyhi31/status/1160895455556976641" TargetMode="External" /><Relationship Id="rId876" Type="http://schemas.openxmlformats.org/officeDocument/2006/relationships/hyperlink" Target="https://twitter.com/#!/biimafpoetra/status/1160916936773033984" TargetMode="External" /><Relationship Id="rId877" Type="http://schemas.openxmlformats.org/officeDocument/2006/relationships/hyperlink" Target="https://twitter.com/#!/biimafpoetra/status/1160916936773033984" TargetMode="External" /><Relationship Id="rId878" Type="http://schemas.openxmlformats.org/officeDocument/2006/relationships/hyperlink" Target="https://twitter.com/#!/perryshotel/status/1160926100123525120" TargetMode="External" /><Relationship Id="rId879" Type="http://schemas.openxmlformats.org/officeDocument/2006/relationships/hyperlink" Target="https://twitter.com/#!/perryshotel/status/1160926100123525120" TargetMode="External" /><Relationship Id="rId880" Type="http://schemas.openxmlformats.org/officeDocument/2006/relationships/hyperlink" Target="https://twitter.com/#!/lavignelatesta/status/1160928179109994496" TargetMode="External" /><Relationship Id="rId881" Type="http://schemas.openxmlformats.org/officeDocument/2006/relationships/hyperlink" Target="https://twitter.com/#!/lavignelatesta/status/1160928179109994496" TargetMode="External" /><Relationship Id="rId882" Type="http://schemas.openxmlformats.org/officeDocument/2006/relationships/hyperlink" Target="https://twitter.com/#!/gransielavigne/status/1160930211233509376" TargetMode="External" /><Relationship Id="rId883" Type="http://schemas.openxmlformats.org/officeDocument/2006/relationships/hyperlink" Target="https://twitter.com/#!/gransielavigne/status/1160930211233509376" TargetMode="External" /><Relationship Id="rId884" Type="http://schemas.openxmlformats.org/officeDocument/2006/relationships/hyperlink" Target="https://twitter.com/#!/lullaby727/status/1160935368595845120" TargetMode="External" /><Relationship Id="rId885" Type="http://schemas.openxmlformats.org/officeDocument/2006/relationships/hyperlink" Target="https://twitter.com/#!/lullaby727/status/1160935368595845120" TargetMode="External" /><Relationship Id="rId886" Type="http://schemas.openxmlformats.org/officeDocument/2006/relationships/hyperlink" Target="https://twitter.com/#!/mimitcheeng/status/1160937292568989696" TargetMode="External" /><Relationship Id="rId887" Type="http://schemas.openxmlformats.org/officeDocument/2006/relationships/hyperlink" Target="https://twitter.com/#!/mimitcheeng/status/1160937292568989696" TargetMode="External" /><Relationship Id="rId888" Type="http://schemas.openxmlformats.org/officeDocument/2006/relationships/hyperlink" Target="https://twitter.com/#!/im_jdlavigne/status/1160941726246137860" TargetMode="External" /><Relationship Id="rId889" Type="http://schemas.openxmlformats.org/officeDocument/2006/relationships/hyperlink" Target="https://twitter.com/#!/im_jdlavigne/status/1160941726246137860" TargetMode="External" /><Relationship Id="rId890" Type="http://schemas.openxmlformats.org/officeDocument/2006/relationships/hyperlink" Target="https://twitter.com/#!/drivevauxhall/status/1160916360131743745" TargetMode="External" /><Relationship Id="rId891" Type="http://schemas.openxmlformats.org/officeDocument/2006/relationships/hyperlink" Target="https://twitter.com/#!/philgrove1973/status/1160947532966617089" TargetMode="External" /><Relationship Id="rId892" Type="http://schemas.openxmlformats.org/officeDocument/2006/relationships/hyperlink" Target="https://twitter.com/#!/sonsrap10/status/1160948632054620162" TargetMode="External" /><Relationship Id="rId893" Type="http://schemas.openxmlformats.org/officeDocument/2006/relationships/hyperlink" Target="https://twitter.com/#!/sonsrap10/status/1160948632054620162" TargetMode="External" /><Relationship Id="rId894" Type="http://schemas.openxmlformats.org/officeDocument/2006/relationships/hyperlink" Target="https://twitter.com/#!/sonsrap10/status/1160948632054620162" TargetMode="External" /><Relationship Id="rId895" Type="http://schemas.openxmlformats.org/officeDocument/2006/relationships/hyperlink" Target="https://twitter.com/#!/artful_doodler/status/1160948738568986624" TargetMode="External" /><Relationship Id="rId896" Type="http://schemas.openxmlformats.org/officeDocument/2006/relationships/hyperlink" Target="https://twitter.com/#!/artful_doodler/status/1160948738568986624" TargetMode="External" /><Relationship Id="rId897" Type="http://schemas.openxmlformats.org/officeDocument/2006/relationships/hyperlink" Target="https://twitter.com/#!/artful_doodler/status/1160948738568986624" TargetMode="External" /><Relationship Id="rId898" Type="http://schemas.openxmlformats.org/officeDocument/2006/relationships/hyperlink" Target="https://twitter.com/#!/alexgingerbaker/status/1160948776154124288" TargetMode="External" /><Relationship Id="rId899" Type="http://schemas.openxmlformats.org/officeDocument/2006/relationships/hyperlink" Target="https://twitter.com/#!/alexgingerbaker/status/1160948776154124288" TargetMode="External" /><Relationship Id="rId900" Type="http://schemas.openxmlformats.org/officeDocument/2006/relationships/hyperlink" Target="https://twitter.com/#!/alexgingerbaker/status/1160948776154124288" TargetMode="External" /><Relationship Id="rId901" Type="http://schemas.openxmlformats.org/officeDocument/2006/relationships/hyperlink" Target="https://twitter.com/#!/itv/status/1160948464857112576" TargetMode="External" /><Relationship Id="rId902" Type="http://schemas.openxmlformats.org/officeDocument/2006/relationships/hyperlink" Target="https://twitter.com/#!/skuemy/status/1160950497563545600" TargetMode="External" /><Relationship Id="rId903" Type="http://schemas.openxmlformats.org/officeDocument/2006/relationships/hyperlink" Target="https://twitter.com/#!/itv/status/1160948464857112576" TargetMode="External" /><Relationship Id="rId904" Type="http://schemas.openxmlformats.org/officeDocument/2006/relationships/hyperlink" Target="https://twitter.com/#!/skuemy/status/1160950497563545600" TargetMode="External" /><Relationship Id="rId905" Type="http://schemas.openxmlformats.org/officeDocument/2006/relationships/hyperlink" Target="https://twitter.com/#!/skuemy/status/1160950497563545600" TargetMode="External" /><Relationship Id="rId906" Type="http://schemas.openxmlformats.org/officeDocument/2006/relationships/hyperlink" Target="https://twitter.com/#!/greg___howard/status/1160953982531059712" TargetMode="External" /><Relationship Id="rId907" Type="http://schemas.openxmlformats.org/officeDocument/2006/relationships/hyperlink" Target="https://twitter.com/#!/bettie_official/status/1160958076029198336" TargetMode="External" /><Relationship Id="rId908" Type="http://schemas.openxmlformats.org/officeDocument/2006/relationships/hyperlink" Target="https://twitter.com/#!/bettie_official/status/1160958076029198336" TargetMode="External" /><Relationship Id="rId909" Type="http://schemas.openxmlformats.org/officeDocument/2006/relationships/hyperlink" Target="https://twitter.com/#!/chandraaa_cs/status/1160966849049141249" TargetMode="External" /><Relationship Id="rId910" Type="http://schemas.openxmlformats.org/officeDocument/2006/relationships/hyperlink" Target="https://twitter.com/#!/chandraaa_cs/status/1160966849049141249" TargetMode="External" /><Relationship Id="rId911" Type="http://schemas.openxmlformats.org/officeDocument/2006/relationships/hyperlink" Target="https://twitter.com/#!/jrd_ftw99/status/1160976882382364673" TargetMode="External" /><Relationship Id="rId912" Type="http://schemas.openxmlformats.org/officeDocument/2006/relationships/hyperlink" Target="https://twitter.com/#!/_beautyriri_/status/1160978981438599168" TargetMode="External" /><Relationship Id="rId913" Type="http://schemas.openxmlformats.org/officeDocument/2006/relationships/hyperlink" Target="https://twitter.com/#!/_beautyriri_/status/1160978981438599168" TargetMode="External" /><Relationship Id="rId914" Type="http://schemas.openxmlformats.org/officeDocument/2006/relationships/hyperlink" Target="https://twitter.com/#!/xptr/status/1160984179187884032" TargetMode="External" /><Relationship Id="rId915" Type="http://schemas.openxmlformats.org/officeDocument/2006/relationships/hyperlink" Target="https://twitter.com/#!/chaelinsky/status/1160985927063343104" TargetMode="External" /><Relationship Id="rId916" Type="http://schemas.openxmlformats.org/officeDocument/2006/relationships/hyperlink" Target="https://twitter.com/#!/chaelinsky/status/1160985927063343104" TargetMode="External" /><Relationship Id="rId917" Type="http://schemas.openxmlformats.org/officeDocument/2006/relationships/hyperlink" Target="https://twitter.com/#!/wakndaz/status/1161012711477710848" TargetMode="External" /><Relationship Id="rId918" Type="http://schemas.openxmlformats.org/officeDocument/2006/relationships/hyperlink" Target="https://twitter.com/#!/wakndaz/status/1161012711477710848" TargetMode="External" /><Relationship Id="rId919" Type="http://schemas.openxmlformats.org/officeDocument/2006/relationships/hyperlink" Target="https://twitter.com/#!/hugavril/status/1161014692820803584" TargetMode="External" /><Relationship Id="rId920" Type="http://schemas.openxmlformats.org/officeDocument/2006/relationships/hyperlink" Target="https://twitter.com/#!/hugavril/status/1161014692820803584" TargetMode="External" /><Relationship Id="rId921" Type="http://schemas.openxmlformats.org/officeDocument/2006/relationships/hyperlink" Target="https://twitter.com/#!/divine04179084/status/1161018919748087812" TargetMode="External" /><Relationship Id="rId922" Type="http://schemas.openxmlformats.org/officeDocument/2006/relationships/hyperlink" Target="https://twitter.com/#!/dinfomall/status/1156724980996030465" TargetMode="External" /><Relationship Id="rId923" Type="http://schemas.openxmlformats.org/officeDocument/2006/relationships/hyperlink" Target="https://twitter.com/#!/dinfomall/status/1156747627339440128" TargetMode="External" /><Relationship Id="rId924" Type="http://schemas.openxmlformats.org/officeDocument/2006/relationships/hyperlink" Target="https://twitter.com/#!/dinfomall/status/1156753927871877126" TargetMode="External" /><Relationship Id="rId925" Type="http://schemas.openxmlformats.org/officeDocument/2006/relationships/hyperlink" Target="https://twitter.com/#!/dinfomall/status/1156771537623687168" TargetMode="External" /><Relationship Id="rId926" Type="http://schemas.openxmlformats.org/officeDocument/2006/relationships/hyperlink" Target="https://twitter.com/#!/dinfomall/status/1156809285780877313" TargetMode="External" /><Relationship Id="rId927" Type="http://schemas.openxmlformats.org/officeDocument/2006/relationships/hyperlink" Target="https://twitter.com/#!/dinfomall/status/1156850808543207424" TargetMode="External" /><Relationship Id="rId928" Type="http://schemas.openxmlformats.org/officeDocument/2006/relationships/hyperlink" Target="https://twitter.com/#!/dinfomall/status/1156860874788937728" TargetMode="External" /><Relationship Id="rId929" Type="http://schemas.openxmlformats.org/officeDocument/2006/relationships/hyperlink" Target="https://twitter.com/#!/dinfomall/status/1156901156167323650" TargetMode="External" /><Relationship Id="rId930" Type="http://schemas.openxmlformats.org/officeDocument/2006/relationships/hyperlink" Target="https://twitter.com/#!/dinfomall/status/1156920104963203073" TargetMode="External" /><Relationship Id="rId931" Type="http://schemas.openxmlformats.org/officeDocument/2006/relationships/hyperlink" Target="https://twitter.com/#!/dinfomall/status/1156921278873440258" TargetMode="External" /><Relationship Id="rId932" Type="http://schemas.openxmlformats.org/officeDocument/2006/relationships/hyperlink" Target="https://twitter.com/#!/dinfomall/status/1156947710467039233" TargetMode="External" /><Relationship Id="rId933" Type="http://schemas.openxmlformats.org/officeDocument/2006/relationships/hyperlink" Target="https://twitter.com/#!/dinfomall/status/1156970352377061378" TargetMode="External" /><Relationship Id="rId934" Type="http://schemas.openxmlformats.org/officeDocument/2006/relationships/hyperlink" Target="https://twitter.com/#!/dinfomall/status/1156975381808857090" TargetMode="External" /><Relationship Id="rId935" Type="http://schemas.openxmlformats.org/officeDocument/2006/relationships/hyperlink" Target="https://twitter.com/#!/dinfomall/status/1157026968308781056" TargetMode="External" /><Relationship Id="rId936" Type="http://schemas.openxmlformats.org/officeDocument/2006/relationships/hyperlink" Target="https://twitter.com/#!/dinfomall/status/1157074784288743424" TargetMode="External" /><Relationship Id="rId937" Type="http://schemas.openxmlformats.org/officeDocument/2006/relationships/hyperlink" Target="https://twitter.com/#!/dinfomall/status/1157106242940047361" TargetMode="External" /><Relationship Id="rId938" Type="http://schemas.openxmlformats.org/officeDocument/2006/relationships/hyperlink" Target="https://twitter.com/#!/dinfomall/status/1157166641957892097" TargetMode="External" /><Relationship Id="rId939" Type="http://schemas.openxmlformats.org/officeDocument/2006/relationships/hyperlink" Target="https://twitter.com/#!/dinfomall/status/1157169193323782144" TargetMode="External" /><Relationship Id="rId940" Type="http://schemas.openxmlformats.org/officeDocument/2006/relationships/hyperlink" Target="https://twitter.com/#!/dinfomall/status/1157193063707684864" TargetMode="External" /><Relationship Id="rId941" Type="http://schemas.openxmlformats.org/officeDocument/2006/relationships/hyperlink" Target="https://twitter.com/#!/dinfomall/status/1157288698477780993" TargetMode="External" /><Relationship Id="rId942" Type="http://schemas.openxmlformats.org/officeDocument/2006/relationships/hyperlink" Target="https://twitter.com/#!/dinfomall/status/1157336509659471874" TargetMode="External" /><Relationship Id="rId943" Type="http://schemas.openxmlformats.org/officeDocument/2006/relationships/hyperlink" Target="https://twitter.com/#!/dinfomall/status/1157574327019159553" TargetMode="External" /><Relationship Id="rId944" Type="http://schemas.openxmlformats.org/officeDocument/2006/relationships/hyperlink" Target="https://twitter.com/#!/dinfomall/status/1157719031518027777" TargetMode="External" /><Relationship Id="rId945" Type="http://schemas.openxmlformats.org/officeDocument/2006/relationships/hyperlink" Target="https://twitter.com/#!/dinfomall/status/1157722802922938368" TargetMode="External" /><Relationship Id="rId946" Type="http://schemas.openxmlformats.org/officeDocument/2006/relationships/hyperlink" Target="https://twitter.com/#!/dinfomall/status/1157763068778168320" TargetMode="External" /><Relationship Id="rId947" Type="http://schemas.openxmlformats.org/officeDocument/2006/relationships/hyperlink" Target="https://twitter.com/#!/dinfomall/status/1157819691680841733" TargetMode="External" /><Relationship Id="rId948" Type="http://schemas.openxmlformats.org/officeDocument/2006/relationships/hyperlink" Target="https://twitter.com/#!/dinfomall/status/1157822214093320193" TargetMode="External" /><Relationship Id="rId949" Type="http://schemas.openxmlformats.org/officeDocument/2006/relationships/hyperlink" Target="https://twitter.com/#!/dinfomall/status/1157872540045533184" TargetMode="External" /><Relationship Id="rId950" Type="http://schemas.openxmlformats.org/officeDocument/2006/relationships/hyperlink" Target="https://twitter.com/#!/dinfomall/status/1157885124547153922" TargetMode="External" /><Relationship Id="rId951" Type="http://schemas.openxmlformats.org/officeDocument/2006/relationships/hyperlink" Target="https://twitter.com/#!/dinfomall/status/1157891416095436801" TargetMode="External" /><Relationship Id="rId952" Type="http://schemas.openxmlformats.org/officeDocument/2006/relationships/hyperlink" Target="https://twitter.com/#!/dinfomall/status/1158148107714158592" TargetMode="External" /><Relationship Id="rId953" Type="http://schemas.openxmlformats.org/officeDocument/2006/relationships/hyperlink" Target="https://twitter.com/#!/dinfomall/status/1158168241879035904" TargetMode="External" /><Relationship Id="rId954" Type="http://schemas.openxmlformats.org/officeDocument/2006/relationships/hyperlink" Target="https://twitter.com/#!/dinfomall/status/1158336849179480064" TargetMode="External" /><Relationship Id="rId955" Type="http://schemas.openxmlformats.org/officeDocument/2006/relationships/hyperlink" Target="https://twitter.com/#!/dinfomall/status/1158411094333042689" TargetMode="External" /><Relationship Id="rId956" Type="http://schemas.openxmlformats.org/officeDocument/2006/relationships/hyperlink" Target="https://twitter.com/#!/dinfomall/status/1158436257984405504" TargetMode="External" /><Relationship Id="rId957" Type="http://schemas.openxmlformats.org/officeDocument/2006/relationships/hyperlink" Target="https://twitter.com/#!/dinfomall/status/1158455869257986051" TargetMode="External" /><Relationship Id="rId958" Type="http://schemas.openxmlformats.org/officeDocument/2006/relationships/hyperlink" Target="https://twitter.com/#!/dinfomall/status/1158456051085299713" TargetMode="External" /><Relationship Id="rId959" Type="http://schemas.openxmlformats.org/officeDocument/2006/relationships/hyperlink" Target="https://twitter.com/#!/dinfomall/status/1158458021187661824" TargetMode="External" /><Relationship Id="rId960" Type="http://schemas.openxmlformats.org/officeDocument/2006/relationships/hyperlink" Target="https://twitter.com/#!/dinfomall/status/1158458456246038533" TargetMode="External" /><Relationship Id="rId961" Type="http://schemas.openxmlformats.org/officeDocument/2006/relationships/hyperlink" Target="https://twitter.com/#!/dinfomall/status/1158458604183334916" TargetMode="External" /><Relationship Id="rId962" Type="http://schemas.openxmlformats.org/officeDocument/2006/relationships/hyperlink" Target="https://twitter.com/#!/dinfomall/status/1158458826607202304" TargetMode="External" /><Relationship Id="rId963" Type="http://schemas.openxmlformats.org/officeDocument/2006/relationships/hyperlink" Target="https://twitter.com/#!/dinfomall/status/1158459076147367944" TargetMode="External" /><Relationship Id="rId964" Type="http://schemas.openxmlformats.org/officeDocument/2006/relationships/hyperlink" Target="https://twitter.com/#!/dinfomall/status/1158459265666994178" TargetMode="External" /><Relationship Id="rId965" Type="http://schemas.openxmlformats.org/officeDocument/2006/relationships/hyperlink" Target="https://twitter.com/#!/dinfomall/status/1158507979056058371" TargetMode="External" /><Relationship Id="rId966" Type="http://schemas.openxmlformats.org/officeDocument/2006/relationships/hyperlink" Target="https://twitter.com/#!/dinfomall/status/1158588510179344384" TargetMode="External" /><Relationship Id="rId967" Type="http://schemas.openxmlformats.org/officeDocument/2006/relationships/hyperlink" Target="https://twitter.com/#!/dinfomall/status/1158604531367841792" TargetMode="External" /><Relationship Id="rId968" Type="http://schemas.openxmlformats.org/officeDocument/2006/relationships/hyperlink" Target="https://twitter.com/#!/dinfomall/status/1158637593942269953" TargetMode="External" /><Relationship Id="rId969" Type="http://schemas.openxmlformats.org/officeDocument/2006/relationships/hyperlink" Target="https://twitter.com/#!/dinfomall/status/1158655197197082627" TargetMode="External" /><Relationship Id="rId970" Type="http://schemas.openxmlformats.org/officeDocument/2006/relationships/hyperlink" Target="https://twitter.com/#!/dinfomall/status/1158684145490567169" TargetMode="External" /><Relationship Id="rId971" Type="http://schemas.openxmlformats.org/officeDocument/2006/relationships/hyperlink" Target="https://twitter.com/#!/dinfomall/status/1158690438381035520" TargetMode="External" /><Relationship Id="rId972" Type="http://schemas.openxmlformats.org/officeDocument/2006/relationships/hyperlink" Target="https://twitter.com/#!/dinfomall/status/1158703015903322114" TargetMode="External" /><Relationship Id="rId973" Type="http://schemas.openxmlformats.org/officeDocument/2006/relationships/hyperlink" Target="https://twitter.com/#!/dinfomall/status/1158755866373435392" TargetMode="External" /><Relationship Id="rId974" Type="http://schemas.openxmlformats.org/officeDocument/2006/relationships/hyperlink" Target="https://twitter.com/#!/dinfomall/status/1158798650224599040" TargetMode="External" /><Relationship Id="rId975" Type="http://schemas.openxmlformats.org/officeDocument/2006/relationships/hyperlink" Target="https://twitter.com/#!/dinfomall/status/1158836392954355720" TargetMode="External" /><Relationship Id="rId976" Type="http://schemas.openxmlformats.org/officeDocument/2006/relationships/hyperlink" Target="https://twitter.com/#!/dinfomall/status/1158840168448757761" TargetMode="External" /><Relationship Id="rId977" Type="http://schemas.openxmlformats.org/officeDocument/2006/relationships/hyperlink" Target="https://twitter.com/#!/dinfomall/status/1158842686151036928" TargetMode="External" /><Relationship Id="rId978" Type="http://schemas.openxmlformats.org/officeDocument/2006/relationships/hyperlink" Target="https://twitter.com/#!/dinfomall/status/1158885467737264129" TargetMode="External" /><Relationship Id="rId979" Type="http://schemas.openxmlformats.org/officeDocument/2006/relationships/hyperlink" Target="https://twitter.com/#!/dinfomall/status/1158922336889921536" TargetMode="External" /><Relationship Id="rId980" Type="http://schemas.openxmlformats.org/officeDocument/2006/relationships/hyperlink" Target="https://twitter.com/#!/dinfomall/status/1158924471274737664" TargetMode="External" /><Relationship Id="rId981" Type="http://schemas.openxmlformats.org/officeDocument/2006/relationships/hyperlink" Target="https://twitter.com/#!/dinfomall/status/1158974804596318208" TargetMode="External" /><Relationship Id="rId982" Type="http://schemas.openxmlformats.org/officeDocument/2006/relationships/hyperlink" Target="https://twitter.com/#!/dinfomall/status/1158982354263793664" TargetMode="External" /><Relationship Id="rId983" Type="http://schemas.openxmlformats.org/officeDocument/2006/relationships/hyperlink" Target="https://twitter.com/#!/dinfomall/status/1158988717043961856" TargetMode="External" /><Relationship Id="rId984" Type="http://schemas.openxmlformats.org/officeDocument/2006/relationships/hyperlink" Target="https://twitter.com/#!/dinfomall/status/1159155999728705538" TargetMode="External" /><Relationship Id="rId985" Type="http://schemas.openxmlformats.org/officeDocument/2006/relationships/hyperlink" Target="https://twitter.com/#!/dinfomall/status/1159206327828340740" TargetMode="External" /><Relationship Id="rId986" Type="http://schemas.openxmlformats.org/officeDocument/2006/relationships/hyperlink" Target="https://twitter.com/#!/dinfomall/status/1159237824207605760" TargetMode="External" /><Relationship Id="rId987" Type="http://schemas.openxmlformats.org/officeDocument/2006/relationships/hyperlink" Target="https://twitter.com/#!/dinfomall/status/1159240303313903619" TargetMode="External" /><Relationship Id="rId988" Type="http://schemas.openxmlformats.org/officeDocument/2006/relationships/hyperlink" Target="https://twitter.com/#!/dinfomall/status/1159262953704701957" TargetMode="External" /><Relationship Id="rId989" Type="http://schemas.openxmlformats.org/officeDocument/2006/relationships/hyperlink" Target="https://twitter.com/#!/dinfomall/status/1159315799930224640" TargetMode="External" /><Relationship Id="rId990" Type="http://schemas.openxmlformats.org/officeDocument/2006/relationships/hyperlink" Target="https://twitter.com/#!/dinfomall/status/1159318317871632384" TargetMode="External" /><Relationship Id="rId991" Type="http://schemas.openxmlformats.org/officeDocument/2006/relationships/hyperlink" Target="https://twitter.com/#!/dinfomall/status/1159368647883788289" TargetMode="External" /><Relationship Id="rId992" Type="http://schemas.openxmlformats.org/officeDocument/2006/relationships/hyperlink" Target="https://twitter.com/#!/dinfomall/status/1159456730767679490" TargetMode="External" /><Relationship Id="rId993" Type="http://schemas.openxmlformats.org/officeDocument/2006/relationships/hyperlink" Target="https://twitter.com/#!/dinfomall/status/1159459252127305728" TargetMode="External" /><Relationship Id="rId994" Type="http://schemas.openxmlformats.org/officeDocument/2006/relationships/hyperlink" Target="https://twitter.com/#!/dinfomall/status/1159476880405389312" TargetMode="External" /><Relationship Id="rId995" Type="http://schemas.openxmlformats.org/officeDocument/2006/relationships/hyperlink" Target="https://twitter.com/#!/dinfomall/status/1159546069518303232" TargetMode="External" /><Relationship Id="rId996" Type="http://schemas.openxmlformats.org/officeDocument/2006/relationships/hyperlink" Target="https://twitter.com/#!/dinfomall/status/1159580040797069313" TargetMode="External" /><Relationship Id="rId997" Type="http://schemas.openxmlformats.org/officeDocument/2006/relationships/hyperlink" Target="https://twitter.com/#!/dinfomall/status/1159692080593166336" TargetMode="External" /><Relationship Id="rId998" Type="http://schemas.openxmlformats.org/officeDocument/2006/relationships/hyperlink" Target="https://twitter.com/#!/dinfomall/status/1161018268708159488" TargetMode="External" /><Relationship Id="rId999" Type="http://schemas.openxmlformats.org/officeDocument/2006/relationships/hyperlink" Target="https://twitter.com/#!/momandnewborn/status/1156764698492186624" TargetMode="External" /><Relationship Id="rId1000" Type="http://schemas.openxmlformats.org/officeDocument/2006/relationships/hyperlink" Target="https://twitter.com/#!/momandnewborn/status/1156779797420396545" TargetMode="External" /><Relationship Id="rId1001" Type="http://schemas.openxmlformats.org/officeDocument/2006/relationships/hyperlink" Target="https://twitter.com/#!/momandnewborn/status/1156817562010886144" TargetMode="External" /><Relationship Id="rId1002" Type="http://schemas.openxmlformats.org/officeDocument/2006/relationships/hyperlink" Target="https://twitter.com/#!/momandnewborn/status/1156870389626265600" TargetMode="External" /><Relationship Id="rId1003" Type="http://schemas.openxmlformats.org/officeDocument/2006/relationships/hyperlink" Target="https://twitter.com/#!/momandnewborn/status/1157172381388922881" TargetMode="External" /><Relationship Id="rId1004" Type="http://schemas.openxmlformats.org/officeDocument/2006/relationships/hyperlink" Target="https://twitter.com/#!/momandnewborn/status/1157179930960154624" TargetMode="External" /><Relationship Id="rId1005" Type="http://schemas.openxmlformats.org/officeDocument/2006/relationships/hyperlink" Target="https://twitter.com/#!/momandnewborn/status/1157293178300588032" TargetMode="External" /><Relationship Id="rId1006" Type="http://schemas.openxmlformats.org/officeDocument/2006/relationships/hyperlink" Target="https://twitter.com/#!/momandnewborn/status/1157723533671325696" TargetMode="External" /><Relationship Id="rId1007" Type="http://schemas.openxmlformats.org/officeDocument/2006/relationships/hyperlink" Target="https://twitter.com/#!/momandnewborn/status/1157731064980357120" TargetMode="External" /><Relationship Id="rId1008" Type="http://schemas.openxmlformats.org/officeDocument/2006/relationships/hyperlink" Target="https://twitter.com/#!/momandnewborn/status/1157829211069059072" TargetMode="External" /><Relationship Id="rId1009" Type="http://schemas.openxmlformats.org/officeDocument/2006/relationships/hyperlink" Target="https://twitter.com/#!/momandnewborn/status/1157829225283543040" TargetMode="External" /><Relationship Id="rId1010" Type="http://schemas.openxmlformats.org/officeDocument/2006/relationships/hyperlink" Target="https://twitter.com/#!/momandnewborn/status/1158153865788895239" TargetMode="External" /><Relationship Id="rId1011" Type="http://schemas.openxmlformats.org/officeDocument/2006/relationships/hyperlink" Target="https://twitter.com/#!/momandnewborn/status/1158176498043510787" TargetMode="External" /><Relationship Id="rId1012" Type="http://schemas.openxmlformats.org/officeDocument/2006/relationships/hyperlink" Target="https://twitter.com/#!/momandnewborn/status/1158342606293741575" TargetMode="External" /><Relationship Id="rId1013" Type="http://schemas.openxmlformats.org/officeDocument/2006/relationships/hyperlink" Target="https://twitter.com/#!/momandnewborn/status/1158516238500454402" TargetMode="External" /><Relationship Id="rId1014" Type="http://schemas.openxmlformats.org/officeDocument/2006/relationships/hyperlink" Target="https://twitter.com/#!/momandnewborn/status/1158644581283586049" TargetMode="External" /><Relationship Id="rId1015" Type="http://schemas.openxmlformats.org/officeDocument/2006/relationships/hyperlink" Target="https://twitter.com/#!/momandnewborn/status/1158689893427634177" TargetMode="External" /><Relationship Id="rId1016" Type="http://schemas.openxmlformats.org/officeDocument/2006/relationships/hyperlink" Target="https://twitter.com/#!/momandnewborn/status/1158697451492171776" TargetMode="External" /><Relationship Id="rId1017" Type="http://schemas.openxmlformats.org/officeDocument/2006/relationships/hyperlink" Target="https://twitter.com/#!/momandnewborn/status/1158712538844020736" TargetMode="External" /><Relationship Id="rId1018" Type="http://schemas.openxmlformats.org/officeDocument/2006/relationships/hyperlink" Target="https://twitter.com/#!/momandnewborn/status/1158757844998598656" TargetMode="External" /><Relationship Id="rId1019" Type="http://schemas.openxmlformats.org/officeDocument/2006/relationships/hyperlink" Target="https://twitter.com/#!/momandnewborn/status/1158803138658406401" TargetMode="External" /><Relationship Id="rId1020" Type="http://schemas.openxmlformats.org/officeDocument/2006/relationships/hyperlink" Target="https://twitter.com/#!/momandnewborn/status/1158848425754058757" TargetMode="External" /><Relationship Id="rId1021" Type="http://schemas.openxmlformats.org/officeDocument/2006/relationships/hyperlink" Target="https://twitter.com/#!/momandnewborn/status/1158848436789305347" TargetMode="External" /><Relationship Id="rId1022" Type="http://schemas.openxmlformats.org/officeDocument/2006/relationships/hyperlink" Target="https://twitter.com/#!/momandnewborn/status/1158893723293540352" TargetMode="External" /><Relationship Id="rId1023" Type="http://schemas.openxmlformats.org/officeDocument/2006/relationships/hyperlink" Target="https://twitter.com/#!/momandnewborn/status/1158931473883377664" TargetMode="External" /><Relationship Id="rId1024" Type="http://schemas.openxmlformats.org/officeDocument/2006/relationships/hyperlink" Target="https://twitter.com/#!/momandnewborn/status/1158931488248872960" TargetMode="External" /><Relationship Id="rId1025" Type="http://schemas.openxmlformats.org/officeDocument/2006/relationships/hyperlink" Target="https://twitter.com/#!/momandnewborn/status/1158984326819848192" TargetMode="External" /><Relationship Id="rId1026" Type="http://schemas.openxmlformats.org/officeDocument/2006/relationships/hyperlink" Target="https://twitter.com/#!/momandnewborn/status/1158999420253462528" TargetMode="External" /><Relationship Id="rId1027" Type="http://schemas.openxmlformats.org/officeDocument/2006/relationships/hyperlink" Target="https://twitter.com/#!/momandnewborn/status/1159248572589780992" TargetMode="External" /><Relationship Id="rId1028" Type="http://schemas.openxmlformats.org/officeDocument/2006/relationships/hyperlink" Target="https://twitter.com/#!/momandnewborn/status/1159271224746356744" TargetMode="External" /><Relationship Id="rId1029" Type="http://schemas.openxmlformats.org/officeDocument/2006/relationships/hyperlink" Target="https://twitter.com/#!/momandnewborn/status/1159324068665069569" TargetMode="External" /><Relationship Id="rId1030" Type="http://schemas.openxmlformats.org/officeDocument/2006/relationships/hyperlink" Target="https://twitter.com/#!/momandnewborn/status/1159376920850640896" TargetMode="External" /><Relationship Id="rId1031" Type="http://schemas.openxmlformats.org/officeDocument/2006/relationships/hyperlink" Target="https://twitter.com/#!/momandnewborn/status/1159482612920016897" TargetMode="External" /><Relationship Id="rId1032" Type="http://schemas.openxmlformats.org/officeDocument/2006/relationships/hyperlink" Target="https://twitter.com/#!/momandnewborn/status/1159550557633306629" TargetMode="External" /><Relationship Id="rId1033" Type="http://schemas.openxmlformats.org/officeDocument/2006/relationships/hyperlink" Target="https://twitter.com/#!/momandnewborn/status/1159588300438609922" TargetMode="External" /><Relationship Id="rId1034" Type="http://schemas.openxmlformats.org/officeDocument/2006/relationships/hyperlink" Target="https://twitter.com/#!/momandnewborn/status/1159694010082091009" TargetMode="External" /><Relationship Id="rId1035" Type="http://schemas.openxmlformats.org/officeDocument/2006/relationships/hyperlink" Target="https://twitter.com/#!/momandnewborn/status/1161022760111484928" TargetMode="External" /><Relationship Id="rId1036" Type="http://schemas.openxmlformats.org/officeDocument/2006/relationships/hyperlink" Target="https://twitter.com/#!/camilomurillo06/status/1161023375474679808" TargetMode="External" /><Relationship Id="rId1037" Type="http://schemas.openxmlformats.org/officeDocument/2006/relationships/hyperlink" Target="https://twitter.com/#!/camilomurillo06/status/1161023375474679808" TargetMode="External" /><Relationship Id="rId1038" Type="http://schemas.openxmlformats.org/officeDocument/2006/relationships/hyperlink" Target="https://twitter.com/#!/tellmeitsover12/status/1161028958290436102" TargetMode="External" /><Relationship Id="rId1039" Type="http://schemas.openxmlformats.org/officeDocument/2006/relationships/hyperlink" Target="https://twitter.com/#!/tellmeitsover12/status/1161028958290436102" TargetMode="External" /><Relationship Id="rId1040" Type="http://schemas.openxmlformats.org/officeDocument/2006/relationships/hyperlink" Target="https://twitter.com/#!/avril_strong/status/1161030079390134278" TargetMode="External" /><Relationship Id="rId1041" Type="http://schemas.openxmlformats.org/officeDocument/2006/relationships/hyperlink" Target="https://twitter.com/#!/avril_strong/status/1161030079390134278" TargetMode="External" /><Relationship Id="rId1042" Type="http://schemas.openxmlformats.org/officeDocument/2006/relationships/hyperlink" Target="https://twitter.com/#!/avriil_eilish/status/1161038415363825664" TargetMode="External" /><Relationship Id="rId1043" Type="http://schemas.openxmlformats.org/officeDocument/2006/relationships/hyperlink" Target="https://twitter.com/#!/avriil_eilish/status/1161038415363825664" TargetMode="External" /><Relationship Id="rId1044" Type="http://schemas.openxmlformats.org/officeDocument/2006/relationships/hyperlink" Target="https://twitter.com/#!/savingmusiclive/status/1160249703365300224" TargetMode="External" /><Relationship Id="rId1045" Type="http://schemas.openxmlformats.org/officeDocument/2006/relationships/hyperlink" Target="https://twitter.com/#!/savingmusiclive/status/1160613097716895745" TargetMode="External" /><Relationship Id="rId1046" Type="http://schemas.openxmlformats.org/officeDocument/2006/relationships/hyperlink" Target="https://twitter.com/#!/maxlxlreal/status/1161048959722446850" TargetMode="External" /><Relationship Id="rId1047" Type="http://schemas.openxmlformats.org/officeDocument/2006/relationships/hyperlink" Target="https://twitter.com/#!/gnomudalavigne/status/1161052197087535104" TargetMode="External" /><Relationship Id="rId1048" Type="http://schemas.openxmlformats.org/officeDocument/2006/relationships/hyperlink" Target="https://twitter.com/#!/gnomudalavigne/status/1161052197087535104" TargetMode="External" /><Relationship Id="rId1049" Type="http://schemas.openxmlformats.org/officeDocument/2006/relationships/hyperlink" Target="https://twitter.com/#!/sebbastv/status/1161062236640690176" TargetMode="External" /><Relationship Id="rId1050" Type="http://schemas.openxmlformats.org/officeDocument/2006/relationships/hyperlink" Target="https://twitter.com/#!/sebbastv/status/1161062236640690176" TargetMode="External" /><Relationship Id="rId1051" Type="http://schemas.openxmlformats.org/officeDocument/2006/relationships/hyperlink" Target="https://twitter.com/#!/queenavril97/status/1161062963064844289" TargetMode="External" /><Relationship Id="rId1052" Type="http://schemas.openxmlformats.org/officeDocument/2006/relationships/hyperlink" Target="https://twitter.com/#!/queenavril97/status/1161062963064844289" TargetMode="External" /><Relationship Id="rId1053" Type="http://schemas.openxmlformats.org/officeDocument/2006/relationships/hyperlink" Target="https://twitter.com/#!/novmarines/status/1161083185276411904" TargetMode="External" /><Relationship Id="rId1054" Type="http://schemas.openxmlformats.org/officeDocument/2006/relationships/hyperlink" Target="https://twitter.com/#!/novmarines/status/1161083185276411904" TargetMode="External" /><Relationship Id="rId1055" Type="http://schemas.openxmlformats.org/officeDocument/2006/relationships/hyperlink" Target="https://twitter.com/#!/josephrockon/status/1161083389052518405" TargetMode="External" /><Relationship Id="rId1056" Type="http://schemas.openxmlformats.org/officeDocument/2006/relationships/hyperlink" Target="https://twitter.com/#!/josephrockon/status/1161083389052518405" TargetMode="External" /><Relationship Id="rId1057" Type="http://schemas.openxmlformats.org/officeDocument/2006/relationships/hyperlink" Target="https://twitter.com/#!/lavigneholt/status/1161086845851242497" TargetMode="External" /><Relationship Id="rId1058" Type="http://schemas.openxmlformats.org/officeDocument/2006/relationships/hyperlink" Target="https://twitter.com/#!/lavigneholt/status/1161086845851242497" TargetMode="External" /><Relationship Id="rId1059" Type="http://schemas.openxmlformats.org/officeDocument/2006/relationships/hyperlink" Target="https://twitter.com/#!/nel_iglesias/status/1161116942977130496" TargetMode="External" /><Relationship Id="rId1060" Type="http://schemas.openxmlformats.org/officeDocument/2006/relationships/hyperlink" Target="https://twitter.com/#!/luisdanielc2/status/1161121267501740034" TargetMode="External" /><Relationship Id="rId1061" Type="http://schemas.openxmlformats.org/officeDocument/2006/relationships/hyperlink" Target="https://twitter.com/#!/luisdanielc2/status/1161121267501740034" TargetMode="External" /><Relationship Id="rId1062" Type="http://schemas.openxmlformats.org/officeDocument/2006/relationships/hyperlink" Target="https://twitter.com/#!/enzoberni/status/1161145294060511238" TargetMode="External" /><Relationship Id="rId1063" Type="http://schemas.openxmlformats.org/officeDocument/2006/relationships/hyperlink" Target="https://twitter.com/#!/gentlemansride/status/1155732329773633539" TargetMode="External" /><Relationship Id="rId1064" Type="http://schemas.openxmlformats.org/officeDocument/2006/relationships/hyperlink" Target="https://twitter.com/#!/gentlemansride/status/1158331612129636353" TargetMode="External" /><Relationship Id="rId1065" Type="http://schemas.openxmlformats.org/officeDocument/2006/relationships/hyperlink" Target="https://twitter.com/#!/gentlemansride/status/1158331612129636353" TargetMode="External" /><Relationship Id="rId1066" Type="http://schemas.openxmlformats.org/officeDocument/2006/relationships/hyperlink" Target="https://twitter.com/#!/gentlemansride/status/1158331612129636353" TargetMode="External" /><Relationship Id="rId1067" Type="http://schemas.openxmlformats.org/officeDocument/2006/relationships/hyperlink" Target="https://twitter.com/#!/gentlemansride/status/1158331612129636353" TargetMode="External" /><Relationship Id="rId1068" Type="http://schemas.openxmlformats.org/officeDocument/2006/relationships/hyperlink" Target="https://twitter.com/#!/gentlemansride/status/1158331612129636353" TargetMode="External" /><Relationship Id="rId1069" Type="http://schemas.openxmlformats.org/officeDocument/2006/relationships/hyperlink" Target="https://twitter.com/#!/gentlemansride/status/1161150796848881664" TargetMode="External" /><Relationship Id="rId1070" Type="http://schemas.openxmlformats.org/officeDocument/2006/relationships/hyperlink" Target="https://twitter.com/#!/ducativipclub/status/1161161445918351360" TargetMode="External" /><Relationship Id="rId1071" Type="http://schemas.openxmlformats.org/officeDocument/2006/relationships/hyperlink" Target="https://twitter.com/#!/ducativipclub/status/1161161445918351360" TargetMode="External" /><Relationship Id="rId1072" Type="http://schemas.openxmlformats.org/officeDocument/2006/relationships/hyperlink" Target="https://twitter.com/#!/ducativipclub/status/1161161445918351360" TargetMode="External" /><Relationship Id="rId1073" Type="http://schemas.openxmlformats.org/officeDocument/2006/relationships/hyperlink" Target="https://twitter.com/#!/gentlemansride/status/1161150802632880128" TargetMode="External" /><Relationship Id="rId1074" Type="http://schemas.openxmlformats.org/officeDocument/2006/relationships/hyperlink" Target="https://twitter.com/#!/rvtbuzz/status/1161165758602326016" TargetMode="External" /><Relationship Id="rId1075" Type="http://schemas.openxmlformats.org/officeDocument/2006/relationships/hyperlink" Target="https://twitter.com/#!/gentlemansride/status/1161150802632880128" TargetMode="External" /><Relationship Id="rId1076" Type="http://schemas.openxmlformats.org/officeDocument/2006/relationships/hyperlink" Target="https://twitter.com/#!/rvtbuzz/status/1161165758602326016" TargetMode="External" /><Relationship Id="rId1077" Type="http://schemas.openxmlformats.org/officeDocument/2006/relationships/hyperlink" Target="https://twitter.com/#!/gentlemansride/status/1158905513192697857" TargetMode="External" /><Relationship Id="rId1078" Type="http://schemas.openxmlformats.org/officeDocument/2006/relationships/hyperlink" Target="https://twitter.com/#!/gentlemansride/status/1159086645330751490" TargetMode="External" /><Relationship Id="rId1079" Type="http://schemas.openxmlformats.org/officeDocument/2006/relationships/hyperlink" Target="https://twitter.com/#!/gentlemansride/status/1161090287881637888" TargetMode="External" /><Relationship Id="rId1080" Type="http://schemas.openxmlformats.org/officeDocument/2006/relationships/hyperlink" Target="https://twitter.com/#!/rvtbuzz/status/1161165758602326016" TargetMode="External" /><Relationship Id="rId1081" Type="http://schemas.openxmlformats.org/officeDocument/2006/relationships/hyperlink" Target="https://twitter.com/#!/klowlbs/status/1161182889909923840" TargetMode="External" /><Relationship Id="rId1082" Type="http://schemas.openxmlformats.org/officeDocument/2006/relationships/hyperlink" Target="https://twitter.com/#!/klowlbs/status/1161182889909923840" TargetMode="External" /><Relationship Id="rId1083" Type="http://schemas.openxmlformats.org/officeDocument/2006/relationships/hyperlink" Target="https://twitter.com/#!/jodyvandenburg/status/1159134686171545601" TargetMode="External" /><Relationship Id="rId1084" Type="http://schemas.openxmlformats.org/officeDocument/2006/relationships/hyperlink" Target="https://twitter.com/#!/jodyvandenburg/status/1159368969469550592" TargetMode="External" /><Relationship Id="rId1085" Type="http://schemas.openxmlformats.org/officeDocument/2006/relationships/hyperlink" Target="https://twitter.com/#!/jodyvandenburg/status/1161242643944366080" TargetMode="External" /><Relationship Id="rId1086" Type="http://schemas.openxmlformats.org/officeDocument/2006/relationships/hyperlink" Target="https://twitter.com/#!/akoimari/status/1161251155864883200" TargetMode="External" /><Relationship Id="rId1087" Type="http://schemas.openxmlformats.org/officeDocument/2006/relationships/hyperlink" Target="https://twitter.com/#!/akoimari/status/1161251155864883200" TargetMode="External" /><Relationship Id="rId1088" Type="http://schemas.openxmlformats.org/officeDocument/2006/relationships/hyperlink" Target="https://twitter.com/#!/riot84s/status/1161263212467249153" TargetMode="External" /><Relationship Id="rId1089" Type="http://schemas.openxmlformats.org/officeDocument/2006/relationships/hyperlink" Target="https://twitter.com/#!/riot84s/status/1161263212467249153" TargetMode="External" /><Relationship Id="rId1090" Type="http://schemas.openxmlformats.org/officeDocument/2006/relationships/hyperlink" Target="https://twitter.com/#!/paulrreed/status/1161269507291328512" TargetMode="External" /><Relationship Id="rId1091" Type="http://schemas.openxmlformats.org/officeDocument/2006/relationships/hyperlink" Target="https://twitter.com/#!/jaddlavigne13/status/1161272379512745984" TargetMode="External" /><Relationship Id="rId1092" Type="http://schemas.openxmlformats.org/officeDocument/2006/relationships/hyperlink" Target="https://twitter.com/#!/jaddlavigne13/status/1161272379512745984" TargetMode="External" /><Relationship Id="rId1093" Type="http://schemas.openxmlformats.org/officeDocument/2006/relationships/hyperlink" Target="https://twitter.com/#!/brodyjenner/status/133085817823432705" TargetMode="External" /><Relationship Id="rId1094" Type="http://schemas.openxmlformats.org/officeDocument/2006/relationships/hyperlink" Target="https://twitter.com/#!/abbeydawnskull/status/1161294752832086016" TargetMode="External" /><Relationship Id="rId1095" Type="http://schemas.openxmlformats.org/officeDocument/2006/relationships/hyperlink" Target="https://twitter.com/#!/abbeydawnskull/status/1161294752832086016" TargetMode="External" /><Relationship Id="rId1096" Type="http://schemas.openxmlformats.org/officeDocument/2006/relationships/hyperlink" Target="https://twitter.com/#!/rndmzdtv/status/1160579769098014721" TargetMode="External" /><Relationship Id="rId1097" Type="http://schemas.openxmlformats.org/officeDocument/2006/relationships/hyperlink" Target="https://twitter.com/#!/rndmzdtv/status/1161303943718277120" TargetMode="External" /><Relationship Id="rId1098" Type="http://schemas.openxmlformats.org/officeDocument/2006/relationships/hyperlink" Target="https://twitter.com/#!/kircar76/status/1161318082754703360" TargetMode="External" /><Relationship Id="rId1099" Type="http://schemas.openxmlformats.org/officeDocument/2006/relationships/hyperlink" Target="https://twitter.com/#!/luketv/status/1142534793374109696" TargetMode="External" /><Relationship Id="rId1100" Type="http://schemas.openxmlformats.org/officeDocument/2006/relationships/hyperlink" Target="https://twitter.com/#!/evs06387972/status/1161325116963377152" TargetMode="External" /><Relationship Id="rId1101" Type="http://schemas.openxmlformats.org/officeDocument/2006/relationships/hyperlink" Target="https://twitter.com/#!/luketv/status/1142534793374109696" TargetMode="External" /><Relationship Id="rId1102" Type="http://schemas.openxmlformats.org/officeDocument/2006/relationships/hyperlink" Target="https://twitter.com/#!/evs06387972/status/1161325116963377152" TargetMode="External" /><Relationship Id="rId1103" Type="http://schemas.openxmlformats.org/officeDocument/2006/relationships/hyperlink" Target="https://twitter.com/#!/evs06387972/status/1161325116963377152" TargetMode="External" /><Relationship Id="rId1104" Type="http://schemas.openxmlformats.org/officeDocument/2006/relationships/hyperlink" Target="https://twitter.com/#!/ingenieros_ejc/status/1066424141149085696" TargetMode="External" /><Relationship Id="rId1105" Type="http://schemas.openxmlformats.org/officeDocument/2006/relationships/hyperlink" Target="https://twitter.com/#!/javiere94918256/status/1161359109519826945" TargetMode="External" /><Relationship Id="rId1106" Type="http://schemas.openxmlformats.org/officeDocument/2006/relationships/hyperlink" Target="https://twitter.com/#!/brooksies_mo/status/1156648388621938688" TargetMode="External" /><Relationship Id="rId1107" Type="http://schemas.openxmlformats.org/officeDocument/2006/relationships/hyperlink" Target="https://twitter.com/#!/brooksies_mo/status/1157010801741520898" TargetMode="External" /><Relationship Id="rId1108" Type="http://schemas.openxmlformats.org/officeDocument/2006/relationships/hyperlink" Target="https://twitter.com/#!/brooksies_mo/status/1157373186922688523" TargetMode="External" /><Relationship Id="rId1109" Type="http://schemas.openxmlformats.org/officeDocument/2006/relationships/hyperlink" Target="https://twitter.com/#!/brooksies_mo/status/1157735569117650944" TargetMode="External" /><Relationship Id="rId1110" Type="http://schemas.openxmlformats.org/officeDocument/2006/relationships/hyperlink" Target="https://twitter.com/#!/brooksies_mo/status/1158097801160658945" TargetMode="External" /><Relationship Id="rId1111" Type="http://schemas.openxmlformats.org/officeDocument/2006/relationships/hyperlink" Target="https://twitter.com/#!/brooksies_mo/status/1158460251307462660" TargetMode="External" /><Relationship Id="rId1112" Type="http://schemas.openxmlformats.org/officeDocument/2006/relationships/hyperlink" Target="https://twitter.com/#!/brooksies_mo/status/1158822709352116224" TargetMode="External" /><Relationship Id="rId1113" Type="http://schemas.openxmlformats.org/officeDocument/2006/relationships/hyperlink" Target="https://twitter.com/#!/brooksies_mo/status/1159185074476204034" TargetMode="External" /><Relationship Id="rId1114" Type="http://schemas.openxmlformats.org/officeDocument/2006/relationships/hyperlink" Target="https://twitter.com/#!/brooksies_mo/status/1159547455236694018" TargetMode="External" /><Relationship Id="rId1115" Type="http://schemas.openxmlformats.org/officeDocument/2006/relationships/hyperlink" Target="https://twitter.com/#!/brooksies_mo/status/1159909874689593345" TargetMode="External" /><Relationship Id="rId1116" Type="http://schemas.openxmlformats.org/officeDocument/2006/relationships/hyperlink" Target="https://twitter.com/#!/brooksies_mo/status/1160272202727677952" TargetMode="External" /><Relationship Id="rId1117" Type="http://schemas.openxmlformats.org/officeDocument/2006/relationships/hyperlink" Target="https://twitter.com/#!/brooksies_mo/status/1160634523362758657" TargetMode="External" /><Relationship Id="rId1118" Type="http://schemas.openxmlformats.org/officeDocument/2006/relationships/hyperlink" Target="https://twitter.com/#!/brooksies_mo/status/1160996965745864705" TargetMode="External" /><Relationship Id="rId1119" Type="http://schemas.openxmlformats.org/officeDocument/2006/relationships/hyperlink" Target="https://twitter.com/#!/brooksies_mo/status/1161359274859204608" TargetMode="External" /><Relationship Id="rId1120" Type="http://schemas.openxmlformats.org/officeDocument/2006/relationships/hyperlink" Target="https://twitter.com/#!/french_stick/status/1161389910487703554" TargetMode="External" /><Relationship Id="rId1121" Type="http://schemas.openxmlformats.org/officeDocument/2006/relationships/hyperlink" Target="https://twitter.com/#!/french_stick/status/1161389910487703554" TargetMode="External" /><Relationship Id="rId1122" Type="http://schemas.openxmlformats.org/officeDocument/2006/relationships/hyperlink" Target="https://twitter.com/#!/french_stick/status/1161389910487703554" TargetMode="External" /><Relationship Id="rId1123" Type="http://schemas.openxmlformats.org/officeDocument/2006/relationships/hyperlink" Target="https://twitter.com/#!/thecube365/status/1161404168046878721" TargetMode="External" /><Relationship Id="rId1124" Type="http://schemas.openxmlformats.org/officeDocument/2006/relationships/hyperlink" Target="https://twitter.com/#!/thecube365/status/1161412321064955905" TargetMode="External" /><Relationship Id="rId1125" Type="http://schemas.openxmlformats.org/officeDocument/2006/relationships/hyperlink" Target="https://twitter.com/#!/thecube365/status/1161404168046878721" TargetMode="External" /><Relationship Id="rId1126" Type="http://schemas.openxmlformats.org/officeDocument/2006/relationships/hyperlink" Target="https://twitter.com/#!/thecube365/status/1161412321064955905" TargetMode="External" /><Relationship Id="rId1127" Type="http://schemas.openxmlformats.org/officeDocument/2006/relationships/hyperlink" Target="https://twitter.com/#!/thecube365/status/1161404168046878721" TargetMode="External" /><Relationship Id="rId1128" Type="http://schemas.openxmlformats.org/officeDocument/2006/relationships/hyperlink" Target="https://twitter.com/#!/thecube365/status/1161412321064955905" TargetMode="External" /><Relationship Id="rId1129" Type="http://schemas.openxmlformats.org/officeDocument/2006/relationships/hyperlink" Target="https://twitter.com/#!/thecube365/status/1161404168046878721" TargetMode="External" /><Relationship Id="rId1130" Type="http://schemas.openxmlformats.org/officeDocument/2006/relationships/hyperlink" Target="https://twitter.com/#!/thecube365/status/1161412321064955905" TargetMode="External" /><Relationship Id="rId1131" Type="http://schemas.openxmlformats.org/officeDocument/2006/relationships/hyperlink" Target="https://api.twitter.com/1.1/geo/id/01aec4dd0386f35d.json" TargetMode="External" /><Relationship Id="rId1132" Type="http://schemas.openxmlformats.org/officeDocument/2006/relationships/hyperlink" Target="https://api.twitter.com/1.1/geo/id/a3d48e0ce0736723.json" TargetMode="External" /><Relationship Id="rId1133" Type="http://schemas.openxmlformats.org/officeDocument/2006/relationships/hyperlink" Target="https://api.twitter.com/1.1/geo/id/0079bbc151fa56d2.json" TargetMode="External" /><Relationship Id="rId1134" Type="http://schemas.openxmlformats.org/officeDocument/2006/relationships/hyperlink" Target="https://api.twitter.com/1.1/geo/id/4eab1c58d3cc678e.json" TargetMode="External" /><Relationship Id="rId1135" Type="http://schemas.openxmlformats.org/officeDocument/2006/relationships/hyperlink" Target="https://api.twitter.com/1.1/geo/id/e0060cda70f5f341.json" TargetMode="External" /><Relationship Id="rId1136" Type="http://schemas.openxmlformats.org/officeDocument/2006/relationships/hyperlink" Target="https://api.twitter.com/1.1/geo/id/e21c8e4914eef2b3.json" TargetMode="External" /><Relationship Id="rId1137" Type="http://schemas.openxmlformats.org/officeDocument/2006/relationships/comments" Target="../comments1.xml" /><Relationship Id="rId1138" Type="http://schemas.openxmlformats.org/officeDocument/2006/relationships/vmlDrawing" Target="../drawings/vmlDrawing1.vml" /><Relationship Id="rId1139" Type="http://schemas.openxmlformats.org/officeDocument/2006/relationships/table" Target="../tables/table1.xml" /><Relationship Id="rId1140"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www.thehairyhandlebars.co.uk/?utm_source=hootsuite&amp;utm_medium=&amp;utm_term=&amp;utm_content=&amp;utm_campaign=" TargetMode="External" /><Relationship Id="rId2" Type="http://schemas.openxmlformats.org/officeDocument/2006/relationships/hyperlink" Target="https://www.udemy.com/oracle-database-12c-rac-administration/?couponCode=ABIDRACOFFER1" TargetMode="External" /><Relationship Id="rId3" Type="http://schemas.openxmlformats.org/officeDocument/2006/relationships/hyperlink" Target="https://mancavemedialtd.pixieset.com/mallemile2019/" TargetMode="External" /><Relationship Id="rId4" Type="http://schemas.openxmlformats.org/officeDocument/2006/relationships/hyperlink" Target="https://ca.movember.com/story/view/id/11870/gene-test-identifies-which-patients-benefit-from-search-and-destroy-medicine?utm_campaign=20190729_BIG4_PCTestBreakthrough_SL1&amp;utm_medium=email&amp;utm_source=Eloqua&amp;elqTrackId=6f6b5fc2260e455d8c12c79ba3b2971e&amp;elq=7ac1a4a282e142cbb2a20b2570479d34&amp;elqaid=2003&amp;elqat=1&amp;elqCampaignId=1002" TargetMode="External" /><Relationship Id="rId5" Type="http://schemas.openxmlformats.org/officeDocument/2006/relationships/hyperlink" Target="https://www.instagram.com/p/B0pYuBsAsXc/?igshid=10132t77c5zu9" TargetMode="External" /><Relationship Id="rId6" Type="http://schemas.openxmlformats.org/officeDocument/2006/relationships/hyperlink" Target="https://www.gentlemansride.com/fundraiser/MarioAlmeida1980" TargetMode="External" /><Relationship Id="rId7" Type="http://schemas.openxmlformats.org/officeDocument/2006/relationships/hyperlink" Target="https://twitter.com/gentlemansride/status/1157226379076952064" TargetMode="External" /><Relationship Id="rId8" Type="http://schemas.openxmlformats.org/officeDocument/2006/relationships/hyperlink" Target="https://www.gentlemansride.com/rider/WarrenDaly" TargetMode="External" /><Relationship Id="rId9" Type="http://schemas.openxmlformats.org/officeDocument/2006/relationships/hyperlink" Target="https://www.gentlemansride.com/rider/WarrenDaly" TargetMode="External" /><Relationship Id="rId10" Type="http://schemas.openxmlformats.org/officeDocument/2006/relationships/hyperlink" Target="https://www.gentlemansride.com/rider/WarrenDaly" TargetMode="External" /><Relationship Id="rId11" Type="http://schemas.openxmlformats.org/officeDocument/2006/relationships/hyperlink" Target="https://www.xtremeflyers.com/movember-flyer-template/" TargetMode="External" /><Relationship Id="rId12" Type="http://schemas.openxmlformats.org/officeDocument/2006/relationships/hyperlink" Target="https://www.instagram.com/p/B0ua-4-BrfB/?igshid=qde47fhyn3xy" TargetMode="External" /><Relationship Id="rId13" Type="http://schemas.openxmlformats.org/officeDocument/2006/relationships/hyperlink" Target="https://www.instagram.com/p/B0v_5M0CJfq/" TargetMode="External" /><Relationship Id="rId14" Type="http://schemas.openxmlformats.org/officeDocument/2006/relationships/hyperlink" Target="https://twitter.com/intent/tweet?text=Donate%20to%20help%20my%20friend%20raise%20much-needed%20funds%20for%20%23menshealth%20this%20%23Movember%20%E2%80%93%20for%20all%20the%20dads%2C%20brothers%2C%20sons%20and%20mates%20in%20our%20lives.%20Stop%20men%20dying%20too%20young&amp;url=&amp;original_referer=" TargetMode="External" /><Relationship Id="rId15" Type="http://schemas.openxmlformats.org/officeDocument/2006/relationships/hyperlink" Target="https://twitter.com/RadioHaurakiNZ/status/1158222717834817536" TargetMode="External" /><Relationship Id="rId16" Type="http://schemas.openxmlformats.org/officeDocument/2006/relationships/hyperlink" Target="https://www.instagram.com/p/B0y2czCHIsS/?igshid=1qx832n8mt4dl" TargetMode="External" /><Relationship Id="rId17" Type="http://schemas.openxmlformats.org/officeDocument/2006/relationships/hyperlink" Target="https://mobro.co/13336481" TargetMode="External" /><Relationship Id="rId18" Type="http://schemas.openxmlformats.org/officeDocument/2006/relationships/hyperlink" Target="https://mobro.co/13336481" TargetMode="External" /><Relationship Id="rId19" Type="http://schemas.openxmlformats.org/officeDocument/2006/relationships/hyperlink" Target="https://www.gentlemansride.com/rides/liechtenstein" TargetMode="External" /><Relationship Id="rId20" Type="http://schemas.openxmlformats.org/officeDocument/2006/relationships/hyperlink" Target="https://ca.movember.com/story/view/id/11870/gene-test-identifies-which-patients-benefit-from-search-and-destroy-medicine" TargetMode="External" /><Relationship Id="rId21" Type="http://schemas.openxmlformats.org/officeDocument/2006/relationships/hyperlink" Target="https://twitter.com/FairVoteGA/status/1158828320139743236" TargetMode="External" /><Relationship Id="rId22" Type="http://schemas.openxmlformats.org/officeDocument/2006/relationships/hyperlink" Target="https://us.movember.com/mospace/1451998?utm_medium=share&amp;utm_source=twitter&amp;utm_campaign=fundraise" TargetMode="External" /><Relationship Id="rId23" Type="http://schemas.openxmlformats.org/officeDocument/2006/relationships/hyperlink" Target="https://www.instagram.com/p/B04BjPZnJBM/?igshid=x5xx559x6sq0" TargetMode="External" /><Relationship Id="rId24" Type="http://schemas.openxmlformats.org/officeDocument/2006/relationships/hyperlink" Target="https://us.movember.com/story/view/id/11870/gene-test-identifies-which-patients-benefit-from-search-and-destroy-medicine?utm_campaign=20190729_BIG4_PCTestBreakthrough_SL2" TargetMode="External" /><Relationship Id="rId25" Type="http://schemas.openxmlformats.org/officeDocument/2006/relationships/hyperlink" Target="https://us.movember.com/story/view/id/11870/gene-test-identifies-which-patients-benefit-from-search-and-destroy-medicine?utm_campaign=20190729_BIG4_PCTestBreakthrough_SL2" TargetMode="External" /><Relationship Id="rId26" Type="http://schemas.openxmlformats.org/officeDocument/2006/relationships/hyperlink" Target="http://personasqueaprenden.net/2016/08/movember-reivindicacion-la-salud-masculina/?utm_source=ReviveOldPost&amp;utm_medium=social&amp;utm_campaign=ReviveOldPost" TargetMode="External" /><Relationship Id="rId27" Type="http://schemas.openxmlformats.org/officeDocument/2006/relationships/hyperlink" Target="https://talkingpulp.com/2019/08/08/retro-relpase-hey-there-mr-movember/" TargetMode="External" /><Relationship Id="rId28" Type="http://schemas.openxmlformats.org/officeDocument/2006/relationships/hyperlink" Target="https://ca.movember.com/en/events/view/id/OXYl" TargetMode="External" /><Relationship Id="rId29" Type="http://schemas.openxmlformats.org/officeDocument/2006/relationships/hyperlink" Target="https://twitter.com/myswimpro/status/1159539964830502912" TargetMode="External" /><Relationship Id="rId30" Type="http://schemas.openxmlformats.org/officeDocument/2006/relationships/hyperlink" Target="https://de.movember.com/en/mospace/team/2003085/" TargetMode="External" /><Relationship Id="rId31" Type="http://schemas.openxmlformats.org/officeDocument/2006/relationships/hyperlink" Target="https://de.movember.com/en/mospace/team/2003085/" TargetMode="External" /><Relationship Id="rId32" Type="http://schemas.openxmlformats.org/officeDocument/2006/relationships/hyperlink" Target="https://www.linkedin.com/slink?code=dRzA-NQ" TargetMode="External" /><Relationship Id="rId33" Type="http://schemas.openxmlformats.org/officeDocument/2006/relationships/hyperlink" Target="https://acredite.co/movember-novembro-azul/?utm_source=ReviveOldPost&amp;utm_medium=social&amp;utm_campaign=ReviveOldPost" TargetMode="External" /><Relationship Id="rId34" Type="http://schemas.openxmlformats.org/officeDocument/2006/relationships/hyperlink" Target="https://www.linkedin.com/slink?code=dUscQyh" TargetMode="External" /><Relationship Id="rId35" Type="http://schemas.openxmlformats.org/officeDocument/2006/relationships/hyperlink" Target="https://www.oracle.com/fr/index.html?bcid=5840572836001&amp;source=:so:ch:or::RC_EMMK180924P00022:YTTFY19_GE_UN_HA_CH_FR_C22_Q22_VI3_SoM&amp;SC=:so:ch:or::RC_EMMK180924P00022:YTTFY19_GE_UN_HA_CH_FR_C22_Q22_VI3_SoM&amp;pcode=EMMK180924P00022" TargetMode="External" /><Relationship Id="rId36" Type="http://schemas.openxmlformats.org/officeDocument/2006/relationships/hyperlink" Target="https://www.oracle.com/fr/index.html?bcid=5840572836001&amp;source=:so:ch:or::RC_EMMK180924P00022:YTTFY19_GE_UN_HA_CH_FR_C22_Q22_VI3_SoM&amp;SC=:so:ch:or::RC_EMMK180924P00022:YTTFY19_GE_UN_HA_CH_FR_C22_Q22_VI3_SoM&amp;pcode=EMMK180924P00022" TargetMode="External" /><Relationship Id="rId37" Type="http://schemas.openxmlformats.org/officeDocument/2006/relationships/hyperlink" Target="https://www.gentlemansride.com/rider/StuLloyd294331" TargetMode="External" /><Relationship Id="rId38" Type="http://schemas.openxmlformats.org/officeDocument/2006/relationships/hyperlink" Target="https://www.instagram.com/p/B04DjItncYO/?igshid=11i5n4ry155k2" TargetMode="External" /><Relationship Id="rId39" Type="http://schemas.openxmlformats.org/officeDocument/2006/relationships/hyperlink" Target="https://www.instagram.com/p/B04DjItncYO/?igshid=3m4r7kkrkb5h" TargetMode="External" /><Relationship Id="rId40" Type="http://schemas.openxmlformats.org/officeDocument/2006/relationships/hyperlink" Target="https://www.instagram.com/p/B091XVsHqCL/?igshid=16o2evzczeq7z" TargetMode="External" /><Relationship Id="rId41" Type="http://schemas.openxmlformats.org/officeDocument/2006/relationships/hyperlink" Target="https://youtu.be/KUtIlwLa_KY" TargetMode="External" /><Relationship Id="rId42" Type="http://schemas.openxmlformats.org/officeDocument/2006/relationships/hyperlink" Target="https://www.instagram.com/p/B0_V1fHF1xV/?igshid=1whj43bj7f6t1" TargetMode="External" /><Relationship Id="rId43" Type="http://schemas.openxmlformats.org/officeDocument/2006/relationships/hyperlink" Target="https://www.instagram.com/p/B1Ah5ADFAn5/?igshid=4ja8j64s5fw4" TargetMode="External" /><Relationship Id="rId44" Type="http://schemas.openxmlformats.org/officeDocument/2006/relationships/hyperlink" Target="https://www.instagram.com/p/B1AnSM-AB3x/?igshid=elmxizq8wc3a" TargetMode="External" /><Relationship Id="rId45" Type="http://schemas.openxmlformats.org/officeDocument/2006/relationships/hyperlink" Target="https://mobro.co/sanjeevbandi" TargetMode="External" /><Relationship Id="rId46" Type="http://schemas.openxmlformats.org/officeDocument/2006/relationships/hyperlink" Target="https://www.sonycrackle.com/rob-riggles-ski-master-academy?cmpid=Social_Boosted_11_18_FB_TW_TuneIn_Originals_GIF_DirkstacheGIF" TargetMode="External" /><Relationship Id="rId47" Type="http://schemas.openxmlformats.org/officeDocument/2006/relationships/hyperlink" Target="https://www.twitch.tv/rndmzd" TargetMode="External" /><Relationship Id="rId48" Type="http://schemas.openxmlformats.org/officeDocument/2006/relationships/hyperlink" Target="https://www.twitch.tv/savingmusiclive" TargetMode="External" /><Relationship Id="rId49" Type="http://schemas.openxmlformats.org/officeDocument/2006/relationships/hyperlink" Target="https://www.twitch.tv/savingmusiclive" TargetMode="External" /><Relationship Id="rId50" Type="http://schemas.openxmlformats.org/officeDocument/2006/relationships/hyperlink" Target="https://www.twitch.tv/savingmusiclive" TargetMode="External" /><Relationship Id="rId51" Type="http://schemas.openxmlformats.org/officeDocument/2006/relationships/hyperlink" Target="https://www.twitch.tv/savingmusiclive" TargetMode="External" /><Relationship Id="rId52" Type="http://schemas.openxmlformats.org/officeDocument/2006/relationships/hyperlink" Target="https://tiltify.com/@savingmusiclive/eumm2019/donate/complete#.XVBym56C-OI.twitter" TargetMode="External" /><Relationship Id="rId53" Type="http://schemas.openxmlformats.org/officeDocument/2006/relationships/hyperlink" Target="https://goo.gl/ymuENN" TargetMode="External" /><Relationship Id="rId54" Type="http://schemas.openxmlformats.org/officeDocument/2006/relationships/hyperlink" Target="https://au.movember.com/mospace/13979078?utm_medium=share&amp;utm_source=twitter&amp;utm_campaign=fundraise" TargetMode="External" /><Relationship Id="rId55" Type="http://schemas.openxmlformats.org/officeDocument/2006/relationships/hyperlink" Target="https://www.gentlemansride.com/rider/DriveVauxhall297302" TargetMode="External" /><Relationship Id="rId56" Type="http://schemas.openxmlformats.org/officeDocument/2006/relationships/hyperlink" Target="https://www.gentlemansride.com/fundraiser/GregHoward298747" TargetMode="External" /><Relationship Id="rId57" Type="http://schemas.openxmlformats.org/officeDocument/2006/relationships/hyperlink" Target="https://twitter.com/Mereshas/status/1160974016565395462" TargetMode="External" /><Relationship Id="rId58" Type="http://schemas.openxmlformats.org/officeDocument/2006/relationships/hyperlink" Target="http://link.sylikes.com/?publisherId=615103&amp;afPlacementId=4931386&amp;afCampaignId=jxq4yglxwk02xp2y04pbz&amp;url=https://www.samsclub.com/p/megared-750mg-ultra-omega-3-krill-oil-80ct-dha-epa-supplement/prod22302479%3Fxid%3Dplp_product_1_115" TargetMode="External" /><Relationship Id="rId59" Type="http://schemas.openxmlformats.org/officeDocument/2006/relationships/hyperlink" Target="http://link.sylikes.com/?publisherId=615103&amp;afPlacementId=4931386&amp;afCampaignId=jxq4znkkby02xp2y04pbz&amp;url=https://www.samsclub.com/p/mm-potassium-gluco-500ct/prod17690223%3Fxid%3Dplp_product_1_117" TargetMode="External" /><Relationship Id="rId60" Type="http://schemas.openxmlformats.org/officeDocument/2006/relationships/hyperlink" Target="http://cj.dotomi.com/nh65ox54N/x38/MOMUPPUS/TMRNNQQ/L/L/L?x=u4up%3Dv90Ezq69v1CE91EACHrI2%2663x%3Dt5514%25FM%25ER%25ER888.163u5mz.o0y%25ERqzq3sA-EGG%25ER6nu26uz0x-DCC-ys-CDKIIC%3c%3ct551://888.5w2xtoq.o0y:KC/oxuow-KDIEEHH-DFDLGGLJ%3c%3cS%3ct551://nu5.xA/EVwUG8Z%3c%3cD%3cD%3cC%3cC%3c" TargetMode="External" /><Relationship Id="rId61" Type="http://schemas.openxmlformats.org/officeDocument/2006/relationships/hyperlink" Target="http://link.sylikes.com/?publisherId=615103&amp;afPlacementId=4931386&amp;afCampaignId=jxpxurs2ab02xp2y04pbz&amp;url=https://www.samsclub.com/p/mm-ultra-3x-joint-125ct/prod21990809%3Fxid%3Dplp_product_1_53" TargetMode="External" /><Relationship Id="rId62" Type="http://schemas.openxmlformats.org/officeDocument/2006/relationships/hyperlink" Target="http://link.sylikes.com/?publisherId=615103&amp;afPlacementId=4931386&amp;afCampaignId=jxpc0at4dg02xp2y04pbz&amp;url=https://www.samsclub.com/p/hsn-gummies-220ct/prod15130064%3Fxid%3Dplp_product_1_30" TargetMode="External" /><Relationship Id="rId63" Type="http://schemas.openxmlformats.org/officeDocument/2006/relationships/hyperlink" Target="http://link.sylikes.com/?publisherId=615103&amp;afPlacementId=4931386&amp;afCampaignId=jxq4wfrnwx02xp2y04pbz&amp;url=https://www.samsclub.com/p/schiff-super-calcium-softgel-120-count/prod18150204%3Fxid%3Dplp_product_1_112" TargetMode="External" /><Relationship Id="rId64" Type="http://schemas.openxmlformats.org/officeDocument/2006/relationships/hyperlink" Target="http://link.sylikes.com/?publisherId=615103&amp;afPlacementId=4931386&amp;afCampaignId=jxpappazx202xp2y04pbz&amp;url=https://www.samsclub.com/p/mm-vitamin-b12-300ct-5000-mcg/prod19820626%3Fxid%3Dplp_product_1_15" TargetMode="External" /><Relationship Id="rId65" Type="http://schemas.openxmlformats.org/officeDocument/2006/relationships/hyperlink" Target="http://link.sylikes.com/?publisherId=615103&amp;afPlacementId=4931386&amp;afCampaignId=jxpanut4ic02xp2y04pbz&amp;url=https://www.samsclub.com/p/joint-juice-supplement-glucosamine-and-chondroitin-30-pk-8-oz-bottles/prod3230010%3Fxid%3Dplp_product_1_13" TargetMode="External" /><Relationship Id="rId66" Type="http://schemas.openxmlformats.org/officeDocument/2006/relationships/hyperlink" Target="http://click.linksynergy.com/deeplink?id=je6NUbpObpQ&amp;mid=38733&amp;u1=jxpar4i2qv02xp2y01eve&amp;murl=https://www.samsclub.com/p/emergen-c-variety-flavor-pack-90-ct/prod4180023%3Fxid%3Dplp_product_1_17" TargetMode="External" /><Relationship Id="rId67" Type="http://schemas.openxmlformats.org/officeDocument/2006/relationships/hyperlink" Target="http://link.sylikes.com/?publisherId=615103&amp;afPlacementId=4931386&amp;afCampaignId=jxpb6co77g02xp2y04pbz&amp;url=https://www.samsclub.com/p/oad-men-s-multi-300ct/prod15980883%3Fxid%3Dplp_product_1_25" TargetMode="External" /><Relationship Id="rId68" Type="http://schemas.openxmlformats.org/officeDocument/2006/relationships/hyperlink" Target="http://link.sylikes.com/?publisherId=615103&amp;afPlacementId=4931386&amp;afCampaignId=jxpc6efgvw02xp2y04pbz&amp;url=https://www.samsclub.com/p/gnc-mega-men-energy-metabolism-caplets-180-ct/prod3460699%3Fxid%3Dplp_product_1_37" TargetMode="External" /><Relationship Id="rId69" Type="http://schemas.openxmlformats.org/officeDocument/2006/relationships/hyperlink" Target="http://cj.dotomi.com/nh65ox54N/x38/MOMUPPUS/TMRNNQQ/L/L/L?x=u4up%3Dv90Ezq69v1CE91EACHrI2%2663x%3Dt5514%25FM%25ER%25ER888.163u5mz.o0y%25ERqzq3sA-EGG%25ER6nu26uz0x-DCC-ys-CDKIIC%3c%3ct551://888.5w2xtoq.o0y:KC/oxuow-KDIEEHH-DFDLGGLJ%3c%3cS%3ct551://nu5.xA/EVwUG8Z%3c%3cD%3cD%3cC%3cC%3c" TargetMode="External" /><Relationship Id="rId70" Type="http://schemas.openxmlformats.org/officeDocument/2006/relationships/hyperlink" Target="http://link.sylikes.com/?publisherId=615103&amp;afPlacementId=4931386&amp;afCampaignId=jxpc932bz102xp2y04pbz&amp;url=https://www.samsclub.com/p/mm-biocumin-turmeric-250ct/prod17030275%3Fxid%3Dplp_product_1_41" TargetMode="External" /><Relationship Id="rId71" Type="http://schemas.openxmlformats.org/officeDocument/2006/relationships/hyperlink" Target="http://link.sylikes.com/?publisherId=615103&amp;afPlacementId=4931386&amp;afCampaignId=jxq4t0fozn02xp2y04pbz&amp;url=https://www.samsclub.com/p/nm-fish-oil-double-300ct/prod22910776%3Fxid%3Dplp_product_1_108" TargetMode="External" /><Relationship Id="rId72" Type="http://schemas.openxmlformats.org/officeDocument/2006/relationships/hyperlink" Target="http://link.sylikes.com/?publisherId=615103&amp;afPlacementId=4931386&amp;afCampaignId=jxpc7hneyl02xp2y04pbz&amp;url=https://www.samsclub.com/p/nature-made-vitamin-d3-25mcg-1000iu-softgels-650ct/prod23141134%3Fxid%3Dplp_product_1_39" TargetMode="External" /><Relationship Id="rId73" Type="http://schemas.openxmlformats.org/officeDocument/2006/relationships/hyperlink" Target="http://click.linksynergy.com/deeplink?id=je6NUbpObpQ&amp;mid=38733&amp;u1=jxq4rwqny902xp2y01eve&amp;murl=https://www.samsclub.com/p/members-mark-melatonin-5mg-fast-dissolve-260ct/prod22370391%3Fxid%3Dplp_product_1_106" TargetMode="External" /><Relationship Id="rId74" Type="http://schemas.openxmlformats.org/officeDocument/2006/relationships/hyperlink" Target="http://link.sylikes.com/?publisherId=615103&amp;afPlacementId=4931386&amp;afCampaignId=jxq4znkkby02xp2y04pbz&amp;url=https://www.samsclub.com/p/mm-potassium-gluco-500ct/prod17690223%3Fxid%3Dplp_product_1_117" TargetMode="External" /><Relationship Id="rId75" Type="http://schemas.openxmlformats.org/officeDocument/2006/relationships/hyperlink" Target="http://link.sylikes.com/?publisherId=615103&amp;afPlacementId=4931386&amp;afCampaignId=jxpa8wzs2w02xp2y04pbz&amp;url=https://www.samsclub.com/p/mm-fish-oil-dbl-d3-200ct-fish-gelatin/prod19720090%3Fxid%3Dplp_product_1_7" TargetMode="External" /><Relationship Id="rId76" Type="http://schemas.openxmlformats.org/officeDocument/2006/relationships/hyperlink" Target="http://link.sylikes.com/?publisherId=615103&amp;afPlacementId=4931386&amp;afCampaignId=jxpc6znwaq02xp2y04pbz&amp;url=https://www.samsclub.com/p/mm-vitamin-d3-5000iu-400ct/prod17690276%3Fxid%3Dplp_product_1_38" TargetMode="External" /><Relationship Id="rId77" Type="http://schemas.openxmlformats.org/officeDocument/2006/relationships/hyperlink" Target="http://link.sylikes.com/?publisherId=615103&amp;afPlacementId=4931386&amp;afCampaignId=jxpxurs2ab02xp2y04pbz&amp;url=https://www.samsclub.com/p/mm-ultra-3x-joint-125ct/prod21990809%3Fxid%3Dplp_product_1_53" TargetMode="External" /><Relationship Id="rId78" Type="http://schemas.openxmlformats.org/officeDocument/2006/relationships/hyperlink" Target="http://link.sylikes.com/?publisherId=615103&amp;afPlacementId=4931386&amp;afCampaignId=jxpa7srar702xp2y04pbz&amp;url=https://www.samsclub.com/p/move-free-ultra-75ct/prod19542697%3Fxid%3Dplp_product_1_5" TargetMode="External" /><Relationship Id="rId79" Type="http://schemas.openxmlformats.org/officeDocument/2006/relationships/hyperlink" Target="http://link.sylikes.com/?publisherId=615103&amp;afPlacementId=4931386&amp;afCampaignId=jxpc0at4dg02xp2y04pbz&amp;url=https://www.samsclub.com/p/hsn-gummies-220ct/prod15130064%3Fxid%3Dplp_product_1_30" TargetMode="External" /><Relationship Id="rId80" Type="http://schemas.openxmlformats.org/officeDocument/2006/relationships/hyperlink" Target="http://link.sylikes.com/?publisherId=615103&amp;afPlacementId=4931386&amp;afCampaignId=jxpa9ejoh402xp2y04pbz&amp;url=https://www.samsclub.com/p/vitafusion-women-s-220-ct/prod20410465%3Fxid%3Dplp_product_1_8" TargetMode="External" /><Relationship Id="rId81" Type="http://schemas.openxmlformats.org/officeDocument/2006/relationships/hyperlink" Target="http://link.sylikes.com/?publisherId=615103&amp;afPlacementId=4931386&amp;afCampaignId=jxq4p5ylnj02xp2y04pbz&amp;url=https://www.samsclub.com/p/mm-coq10-400mg-90ct/prod17030278%3Fxid%3Dplp_product_1_102" TargetMode="External" /><Relationship Id="rId82" Type="http://schemas.openxmlformats.org/officeDocument/2006/relationships/hyperlink" Target="http://link.sylikes.com/?publisherId=615103&amp;afPlacementId=4931386&amp;afCampaignId=jxpxurs2ab02xp2y04pbz&amp;url=https://www.samsclub.com/p/mm-ultra-3x-joint-125ct/prod21990809%3Fxid%3Dplp_product_1_53" TargetMode="External" /><Relationship Id="rId83" Type="http://schemas.openxmlformats.org/officeDocument/2006/relationships/hyperlink" Target="http://link.sylikes.com/?publisherId=615103&amp;afPlacementId=4931386&amp;afCampaignId=jxq4vxul7q02xp2y04pbz&amp;url=https://www.samsclub.com/p/megared-ex-str-90ct/prod18570128%3Fxid%3Dplp_product_1_111" TargetMode="External" /><Relationship Id="rId84" Type="http://schemas.openxmlformats.org/officeDocument/2006/relationships/hyperlink" Target="http://link.sylikes.com/?publisherId=615103&amp;afPlacementId=4931386&amp;afCampaignId=jxpc44ein802xp2y04pbz&amp;url=https://www.samsclub.com/p/culturelle-80ct/prod9390121%3Fxid%3Dplp_product_1_33" TargetMode="External" /><Relationship Id="rId85" Type="http://schemas.openxmlformats.org/officeDocument/2006/relationships/hyperlink" Target="http://link.sylikes.com/?publisherId=615103&amp;afPlacementId=4931386&amp;afCampaignId=jxpxubgtl002xp2y04pbz&amp;url=https://www.samsclub.com/p/centrum-silver-325ct/prod20960981%3Fxid%3Dplp_product_1_52" TargetMode="External" /><Relationship Id="rId86" Type="http://schemas.openxmlformats.org/officeDocument/2006/relationships/hyperlink" Target="http://link.sylikes.com/?publisherId=615103&amp;afPlacementId=4931386&amp;afCampaignId=jxq54sdlfr02xp2y04pbz&amp;url=https://www.samsclub.com/p/rainbow-light-prenatal-vitamin/prod23180018%3Fxid%3Dplp_product_1_126" TargetMode="External" /><Relationship Id="rId87" Type="http://schemas.openxmlformats.org/officeDocument/2006/relationships/hyperlink" Target="http://link.sylikes.com/?publisherId=615103&amp;afPlacementId=4931386&amp;afCampaignId=jxq4t0fozn02xp2y04pbz&amp;url=https://www.samsclub.com/p/nm-fish-oil-double-300ct/prod22910776%3Fxid%3Dplp_product_1_108" TargetMode="External" /><Relationship Id="rId88" Type="http://schemas.openxmlformats.org/officeDocument/2006/relationships/hyperlink" Target="http://rd.bizrate.com/rd2?t=https://www.samsclub.com/p/amazing-grass/prod21441117%3Fxid%3Dplp_product_1_61%26pid%3DCSE_Connex_&amp;mid=31509&amp;dMid=31509&amp;tokenId=18P&amp;bId=314&amp;bidType=11&amp;rf_code=af1&amp;oid=8427845778&amp;af_id=615103&amp;af_rid=5f2d5854c511dd8a58b6eabb6d7061d49cd29b68&amp;cobrand=1&amp;af_placement_id=4931386&amp;afCampaignId=jxpy0r4hx502xp2y04pbz&amp;af_assettype_id=14&amp;af_creative_id=2913" TargetMode="External" /><Relationship Id="rId89" Type="http://schemas.openxmlformats.org/officeDocument/2006/relationships/hyperlink" Target="http://link.sylikes.com/?publisherId=615103&amp;afPlacementId=4931386&amp;afCampaignId=jxparpzuib02xp2y04pbz&amp;url=https://www.samsclub.com/p/vitafusion-fiberwell-220-ct-gummies/prod20414373%3Fxid%3Dplp_product_1_18" TargetMode="External" /><Relationship Id="rId90" Type="http://schemas.openxmlformats.org/officeDocument/2006/relationships/hyperlink" Target="http://link.sylikes.com/?publisherId=615103&amp;afPlacementId=4931386&amp;afCampaignId=jxpxst9ty302xp2y04pbz&amp;url=https://www.samsclub.com/p/centrum-silver-ultra-men-s-250-ct/prod740535%3Fxid%3Dplp_product_1_50" TargetMode="External" /><Relationship Id="rId91" Type="http://schemas.openxmlformats.org/officeDocument/2006/relationships/hyperlink" Target="http://link.sylikes.com/?publisherId=615103&amp;afPlacementId=4931386&amp;afCampaignId=jxpc9sfba602xp2y04pbz&amp;url=https://www.samsclub.com/p/mm-calcium-600mg-d3-600ct/prod17710112%3Fxid%3Dplp_product_1_42" TargetMode="External" /><Relationship Id="rId92" Type="http://schemas.openxmlformats.org/officeDocument/2006/relationships/hyperlink" Target="http://link.sylikes.com/?publisherId=615103&amp;afPlacementId=4931386&amp;afCampaignId=jxq4yglxwk02xp2y04pbz&amp;url=https://www.samsclub.com/p/megared-750mg-ultra-omega-3-krill-oil-80ct-dha-epa-supplement/prod22302479%3Fxid%3Dplp_product_1_115" TargetMode="External" /><Relationship Id="rId93" Type="http://schemas.openxmlformats.org/officeDocument/2006/relationships/hyperlink" Target="http://zulily.gfpv.net/c/27795/597527/9643?subId1=jyyrv57as202xp2y0mp34&amp;u=https://www.zulily.com/p/60-ct-magnesium-vitamin-d3-supplement-set-of-3-390419-25179898.html%3Fpos%3D0%26fromEvent%3D390419" TargetMode="External" /><Relationship Id="rId94" Type="http://schemas.openxmlformats.org/officeDocument/2006/relationships/hyperlink" Target="http://zulily.gfpv.net/c/27795/597527/9643?subId1=jyyrw26zvg02xp2y0mp34&amp;u=https://www.zulily.com/p/120-ct-collagen-1500-capsules-set-of-3-390419-25179906.html%3Fpos%3D1%26fromEvent%3D390419" TargetMode="External" /><Relationship Id="rId95" Type="http://schemas.openxmlformats.org/officeDocument/2006/relationships/hyperlink" Target="http://zulily.gfpv.net/c/27795/597527/9643?subId1=jyys652yp602xp2y0mp34&amp;u=https://www.zulily.com/p/60-ct-body-hair-skin-nails-capsules-set-of-3-390419-25179886.html%3Fpos%3D3%26fromEvent%3D390419" TargetMode="External" /><Relationship Id="rId96" Type="http://schemas.openxmlformats.org/officeDocument/2006/relationships/hyperlink" Target="http://zulily.gfpv.net/c/27795/597527/9643?subId1=jyys8cq74y02xp2y0mp34&amp;u=https://www.zulily.com/p/60-ct-green-tea-slim-supplement-set-of-3-390419-25179920.html%3Fpos%3D6%26fromEvent%3D390419" TargetMode="External" /><Relationship Id="rId97" Type="http://schemas.openxmlformats.org/officeDocument/2006/relationships/hyperlink" Target="http://zulily.gfpv.net/c/27795/597527/9643?subId1=jyys94g0g602xp2y0mp34&amp;u=https://www.zulily.com/p/60-ct-heart-trio-softgels-set-of-3-390419-27413332.html%3Fpos%3D7%26fromEvent%3D390419" TargetMode="External" /><Relationship Id="rId98" Type="http://schemas.openxmlformats.org/officeDocument/2006/relationships/hyperlink" Target="http://zulily.gfpv.net/c/27795/597527/9643?subId1=jyysa7o7gm02xp2y0mp34&amp;u=https://www.zulily.com/p/60-ct-turmeric-complex-tablets-set-of-3-390419-36459269.html%3Fpos%3D8%26fromEvent%3D390419" TargetMode="External" /><Relationship Id="rId99" Type="http://schemas.openxmlformats.org/officeDocument/2006/relationships/hyperlink" Target="http://zulily.gfpv.net/c/27795/597527/9643?subId1=jyysbiwb0w02xp2y0mp34&amp;u=https://www.zulily.com/p/collagen-beauty-cream-set-of-3-390419-25179882.html%3Fpos%3D9%26fromEvent%3D390419" TargetMode="External" /><Relationship Id="rId100" Type="http://schemas.openxmlformats.org/officeDocument/2006/relationships/hyperlink" Target="http://zulily.gfpv.net/c/27795/597527/9643?subId1=jyyscgvmiq02xp2y0mp34&amp;u=https://www.zulily.com/p/60-ct-cranberry-with-probiotic-tablets-set-of-3-390419-25179932.html%3Fpos%3D11%26fromEvent%3D390419" TargetMode="External" /><Relationship Id="rId101" Type="http://schemas.openxmlformats.org/officeDocument/2006/relationships/hyperlink" Target="http://link.sylikes.com/?publisherId=615103&amp;afPlacementId=4931386&amp;afCampaignId=jxparpzuib02xp2y04pbz&amp;url=https://www.samsclub.com/p/vitafusion-fiberwell-220-ct-gummies/prod20414373%3Fxid%3Dplp_product_1_18" TargetMode="External" /><Relationship Id="rId102" Type="http://schemas.openxmlformats.org/officeDocument/2006/relationships/hyperlink" Target="http://link.sylikes.com/?publisherId=615103&amp;afPlacementId=4931386&amp;afCampaignId=jxpxxwq0ml02xp2y04pbz&amp;url=https://www.samsclub.com/p/da-probiotic-gummies-120ct/prod13110112%3Fxid%3Dplp_product_1_58" TargetMode="External" /><Relationship Id="rId103" Type="http://schemas.openxmlformats.org/officeDocument/2006/relationships/hyperlink" Target="http://link.sylikes.com/?publisherId=615103&amp;afPlacementId=4931386&amp;afCampaignId=jxpc3l254k02xp2y04pbz&amp;url=https://www.samsclub.com/p/mm-lutein-zeaxanth-150ct/prod20161539%3Fxid%3Dplp_product_1_32" TargetMode="External" /><Relationship Id="rId104" Type="http://schemas.openxmlformats.org/officeDocument/2006/relationships/hyperlink" Target="http://link.sylikes.com/?publisherId=615103&amp;afPlacementId=4931386&amp;afCampaignId=jxq4wfrnwx02xp2y04pbz&amp;url=https://www.samsclub.com/p/schiff-super-calcium-softgel-120-count/prod18150204%3Fxid%3Dplp_product_1_112" TargetMode="External" /><Relationship Id="rId105" Type="http://schemas.openxmlformats.org/officeDocument/2006/relationships/hyperlink" Target="http://link.sylikes.com/?publisherId=615103&amp;afPlacementId=4931386&amp;afCampaignId=jxq4yglxwk02xp2y04pbz&amp;url=https://www.samsclub.com/p/megared-750mg-ultra-omega-3-krill-oil-80ct-dha-epa-supplement/prod22302479%3Fxid%3Dplp_product_1_115" TargetMode="External" /><Relationship Id="rId106" Type="http://schemas.openxmlformats.org/officeDocument/2006/relationships/hyperlink" Target="http://link.sylikes.com/?publisherId=615103&amp;afPlacementId=4931386&amp;afCampaignId=jxq4znkkby02xp2y04pbz&amp;url=https://www.samsclub.com/p/mm-potassium-gluco-500ct/prod17690223%3Fxid%3Dplp_product_1_117" TargetMode="External" /><Relationship Id="rId107" Type="http://schemas.openxmlformats.org/officeDocument/2006/relationships/hyperlink" Target="http://cj.dotomi.com/nh65ox54N/x38/MOMUPPUS/TMRNNQQ/L/L/L?x=u4up%3Dv90Ezq69v1CE91EACHrI2%2663x%3Dt5514%25FM%25ER%25ER888.163u5mz.o0y%25ERqzq3sA-EGG%25ER6nu26uz0x-DCC-ys-CDKIIC%3c%3ct551://888.5w2xtoq.o0y:KC/oxuow-KDIEEHH-DFDLGGLJ%3c%3cS%3ct551://nu5.xA/EVwUG8Z%3c%3cD%3cD%3cC%3cC%3c" TargetMode="External" /><Relationship Id="rId108" Type="http://schemas.openxmlformats.org/officeDocument/2006/relationships/hyperlink" Target="http://link.sylikes.com/?publisherId=615103&amp;afPlacementId=4931386&amp;afCampaignId=jxpxurs2ab02xp2y04pbz&amp;url=https://www.samsclub.com/p/mm-ultra-3x-joint-125ct/prod21990809%3Fxid%3Dplp_product_1_53" TargetMode="External" /><Relationship Id="rId109" Type="http://schemas.openxmlformats.org/officeDocument/2006/relationships/hyperlink" Target="http://link.sylikes.com/?publisherId=615103&amp;afPlacementId=4931386&amp;afCampaignId=jxpc0at4dg02xp2y04pbz&amp;url=https://www.samsclub.com/p/hsn-gummies-220ct/prod15130064%3Fxid%3Dplp_product_1_30" TargetMode="External" /><Relationship Id="rId110" Type="http://schemas.openxmlformats.org/officeDocument/2006/relationships/hyperlink" Target="http://link.sylikes.com/?publisherId=615103&amp;afPlacementId=4931386&amp;afCampaignId=jxpappazx202xp2y04pbz&amp;url=https://www.samsclub.com/p/mm-vitamin-b12-300ct-5000-mcg/prod19820626%3Fxid%3Dplp_product_1_15" TargetMode="External" /><Relationship Id="rId111" Type="http://schemas.openxmlformats.org/officeDocument/2006/relationships/hyperlink" Target="http://link.sylikes.com/?publisherId=615103&amp;afPlacementId=4931386&amp;afCampaignId=jxq4wfrnwx02xp2y04pbz&amp;url=https://www.samsclub.com/p/schiff-super-calcium-softgel-120-count/prod18150204%3Fxid%3Dplp_product_1_112" TargetMode="External" /><Relationship Id="rId112" Type="http://schemas.openxmlformats.org/officeDocument/2006/relationships/hyperlink" Target="http://click.linksynergy.com/deeplink?id=je6NUbpObpQ&amp;mid=38733&amp;u1=jxpar4i2qv02xp2y01eve&amp;murl=https://www.samsclub.com/p/emergen-c-variety-flavor-pack-90-ct/prod4180023%3Fxid%3Dplp_product_1_17" TargetMode="External" /><Relationship Id="rId113" Type="http://schemas.openxmlformats.org/officeDocument/2006/relationships/hyperlink" Target="http://click.linksynergy.com/deeplink?id=je6NUbpObpQ&amp;mid=38733&amp;u1=jxq4rwqny902xp2y01eve&amp;murl=https://www.samsclub.com/p/members-mark-melatonin-5mg-fast-dissolve-260ct/prod22370391%3Fxid%3Dplp_product_1_106" TargetMode="External" /><Relationship Id="rId114" Type="http://schemas.openxmlformats.org/officeDocument/2006/relationships/hyperlink" Target="http://link.sylikes.com/?publisherId=615103&amp;afPlacementId=4931386&amp;afCampaignId=jxpb6co77g02xp2y04pbz&amp;url=https://www.samsclub.com/p/oad-men-s-multi-300ct/prod15980883%3Fxid%3Dplp_product_1_25" TargetMode="External" /><Relationship Id="rId115" Type="http://schemas.openxmlformats.org/officeDocument/2006/relationships/hyperlink" Target="http://cj.dotomi.com/nh65ox54N/x38/MOMUPPUS/TMRNNQQ/L/L/L?x=u4up%3Dv90Ezq69v1CE91EACHrI2%2663x%3Dt5514%25FM%25ER%25ER888.163u5mz.o0y%25ERqzq3sA-EGG%25ER6nu26uz0x-DCC-ys-CDKIIC%3c%3ct551://888.5w2xtoq.o0y:KC/oxuow-KDIEEHH-DFDLGGLJ%3c%3cS%3ct551://nu5.xA/EVwUG8Z%3c%3cD%3cD%3cC%3cC%3c" TargetMode="External" /><Relationship Id="rId116" Type="http://schemas.openxmlformats.org/officeDocument/2006/relationships/hyperlink" Target="http://link.sylikes.com/?publisherId=615103&amp;afPlacementId=4931386&amp;afCampaignId=jxpc7hneyl02xp2y04pbz&amp;url=https://www.samsclub.com/p/nature-made-vitamin-d3-25mcg-1000iu-softgels-650ct/prod23141134%3Fxid%3Dplp_product_1_39" TargetMode="External" /><Relationship Id="rId117" Type="http://schemas.openxmlformats.org/officeDocument/2006/relationships/hyperlink" Target="http://link.sylikes.com/?publisherId=615103&amp;afPlacementId=4931386&amp;afCampaignId=jxpc932bz102xp2y04pbz&amp;url=https://www.samsclub.com/p/mm-biocumin-turmeric-250ct/prod17030275%3Fxid%3Dplp_product_1_41" TargetMode="External" /><Relationship Id="rId118" Type="http://schemas.openxmlformats.org/officeDocument/2006/relationships/hyperlink" Target="http://link.sylikes.com/?publisherId=615103&amp;afPlacementId=4931386&amp;afCampaignId=jxpc6efgvw02xp2y04pbz&amp;url=https://www.samsclub.com/p/gnc-mega-men-energy-metabolism-caplets-180-ct/prod3460699%3Fxid%3Dplp_product_1_37" TargetMode="External" /><Relationship Id="rId119" Type="http://schemas.openxmlformats.org/officeDocument/2006/relationships/hyperlink" Target="http://link.sylikes.com/?publisherId=615103&amp;afPlacementId=4931386&amp;afCampaignId=jxpanut4ic02xp2y04pbz&amp;url=https://www.samsclub.com/p/joint-juice-supplement-glucosamine-and-chondroitin-30-pk-8-oz-bottles/prod3230010%3Fxid%3Dplp_product_1_13" TargetMode="External" /><Relationship Id="rId120" Type="http://schemas.openxmlformats.org/officeDocument/2006/relationships/hyperlink" Target="http://zulily.gfpv.net/c/27795/597527/9643?subId1=jyys44xhjt02xp2y0mp34&amp;u=https://www.zulily.com/p/60-ct-tart-cherry-with-turmeric-100-mg-supplement-set-of-3-390419-52949441.html%3Fpos%3D2%26fromEvent%3D390419" TargetMode="External" /><Relationship Id="rId121" Type="http://schemas.openxmlformats.org/officeDocument/2006/relationships/hyperlink" Target="http://link.sylikes.com/?publisherId=615103&amp;afPlacementId=4931386&amp;afCampaignId=jxpc0at4dg02xp2y04pbz&amp;url=https://www.samsclub.com/p/hsn-gummies-220ct/prod15130064%3Fxid%3Dplp_product_1_30" TargetMode="External" /><Relationship Id="rId122" Type="http://schemas.openxmlformats.org/officeDocument/2006/relationships/hyperlink" Target="http://link.sylikes.com/?publisherId=615103&amp;afPlacementId=4931386&amp;afCampaignId=jxpa9ejoh402xp2y04pbz&amp;url=https://www.samsclub.com/p/vitafusion-women-s-220-ct/prod20410465%3Fxid%3Dplp_product_1_8" TargetMode="External" /><Relationship Id="rId123" Type="http://schemas.openxmlformats.org/officeDocument/2006/relationships/hyperlink" Target="http://link.sylikes.com/?publisherId=615103&amp;afPlacementId=4931386&amp;afCampaignId=jxq4p5ylnj02xp2y04pbz&amp;url=https://www.samsclub.com/p/mm-coq10-400mg-90ct/prod17030278%3Fxid%3Dplp_product_1_102" TargetMode="External" /><Relationship Id="rId124" Type="http://schemas.openxmlformats.org/officeDocument/2006/relationships/hyperlink" Target="http://link.sylikes.com/?publisherId=615103&amp;afPlacementId=4931386&amp;afCampaignId=jxpxurs2ab02xp2y04pbz&amp;url=https://www.samsclub.com/p/mm-ultra-3x-joint-125ct/prod21990809%3Fxid%3Dplp_product_1_53" TargetMode="External" /><Relationship Id="rId125" Type="http://schemas.openxmlformats.org/officeDocument/2006/relationships/hyperlink" Target="http://link.sylikes.com/?publisherId=615103&amp;afPlacementId=4931386&amp;afCampaignId=jxq4vxul7q02xp2y04pbz&amp;url=https://www.samsclub.com/p/megared-ex-str-90ct/prod18570128%3Fxid%3Dplp_product_1_111" TargetMode="External" /><Relationship Id="rId126" Type="http://schemas.openxmlformats.org/officeDocument/2006/relationships/hyperlink" Target="http://link.sylikes.com/?publisherId=615103&amp;afPlacementId=4931386&amp;afCampaignId=jxpc44ein802xp2y04pbz&amp;url=https://www.samsclub.com/p/culturelle-80ct/prod9390121%3Fxid%3Dplp_product_1_33" TargetMode="External" /><Relationship Id="rId127" Type="http://schemas.openxmlformats.org/officeDocument/2006/relationships/hyperlink" Target="http://link.sylikes.com/?publisherId=615103&amp;afPlacementId=4931386&amp;afCampaignId=jxpxubgtl002xp2y04pbz&amp;url=https://www.samsclub.com/p/centrum-silver-325ct/prod20960981%3Fxid%3Dplp_product_1_52" TargetMode="External" /><Relationship Id="rId128" Type="http://schemas.openxmlformats.org/officeDocument/2006/relationships/hyperlink" Target="http://link.sylikes.com/?publisherId=615103&amp;afPlacementId=4931386&amp;afCampaignId=jxq4znkkby02xp2y04pbz&amp;url=https://www.samsclub.com/p/mm-potassium-gluco-500ct/prod17690223%3Fxid%3Dplp_product_1_117" TargetMode="External" /><Relationship Id="rId129" Type="http://schemas.openxmlformats.org/officeDocument/2006/relationships/hyperlink" Target="http://link.sylikes.com/?publisherId=615103&amp;afPlacementId=4931386&amp;afCampaignId=jxpa8wzs2w02xp2y04pbz&amp;url=https://www.samsclub.com/p/mm-fish-oil-dbl-d3-200ct-fish-gelatin/prod19720090%3Fxid%3Dplp_product_1_7" TargetMode="External" /><Relationship Id="rId130" Type="http://schemas.openxmlformats.org/officeDocument/2006/relationships/hyperlink" Target="http://rd.bizrate.com/rd2?t=https://www.samsclub.com/p/mm-vitamin-d3-5000iu-400ct/prod17690276%3Fxid%3Dplp_product_1_38%26pid%3DCSE_Connex_&amp;mid=31509&amp;dMid=31509&amp;tokenId=18P&amp;bId=314&amp;bidType=11&amp;rf_code=af1&amp;oid=7004987455&amp;af_id=615103&amp;af_rid=bef79163cb6857e9dc34deb592ba3bbc1e2c08d5&amp;cobrand=1&amp;af_placement_id=4931386&amp;afCampaignId=jxpc6znwaq02xp2y04pbz&amp;af_assettype_id=14&amp;af_creative_id=2913" TargetMode="External" /><Relationship Id="rId131" Type="http://schemas.openxmlformats.org/officeDocument/2006/relationships/hyperlink" Target="http://link.sylikes.com/?publisherId=615103&amp;afPlacementId=4931386&amp;afCampaignId=jxpxurs2ab02xp2y04pbz&amp;url=https://www.samsclub.com/p/mm-ultra-3x-joint-125ct/prod21990809%3Fxid%3Dplp_product_1_53" TargetMode="External" /><Relationship Id="rId132" Type="http://schemas.openxmlformats.org/officeDocument/2006/relationships/hyperlink" Target="http://link.sylikes.com/?publisherId=615103&amp;afPlacementId=4931386&amp;afCampaignId=jxpc0at4dg02xp2y04pbz&amp;url=https://www.samsclub.com/p/hsn-gummies-220ct/prod15130064%3Fxid%3Dplp_product_1_30" TargetMode="External" /><Relationship Id="rId133" Type="http://schemas.openxmlformats.org/officeDocument/2006/relationships/hyperlink" Target="http://rd.bizrate.com/rd2?t=https://www.samsclub.com/p/move-free-ultra-75ct/prod19542697%3Fxid%3Dplp_product_1_5%26pid%3DCSE_Connex_&amp;mid=31509&amp;dMid=31509&amp;tokenId=18P&amp;bId=314&amp;bidType=11&amp;rf_code=af1&amp;oid=7005025562&amp;af_id=615103&amp;af_rid=65cb0846393a15a9f8eb49996d02232f45d71f0f&amp;cobrand=1&amp;af_placement_id=4931386&amp;afCampaignId=jxpa7srar702xp2y04pbz&amp;af_assettype_id=14&amp;af_creative_id=2913" TargetMode="External" /><Relationship Id="rId134" Type="http://schemas.openxmlformats.org/officeDocument/2006/relationships/hyperlink" Target="https://www.twitch.tv/savingmusiclive" TargetMode="External" /><Relationship Id="rId135" Type="http://schemas.openxmlformats.org/officeDocument/2006/relationships/hyperlink" Target="https://www.twitch.tv/savingmusiclive" TargetMode="External" /><Relationship Id="rId136" Type="http://schemas.openxmlformats.org/officeDocument/2006/relationships/hyperlink" Target="https://www.twitch.tv/savingmusiclive" TargetMode="External" /><Relationship Id="rId137" Type="http://schemas.openxmlformats.org/officeDocument/2006/relationships/hyperlink" Target="https://ift.tt/2GMQTz9" TargetMode="External" /><Relationship Id="rId138" Type="http://schemas.openxmlformats.org/officeDocument/2006/relationships/hyperlink" Target="https://www.instagram.com/p/B0x03ecg4Li/" TargetMode="External" /><Relationship Id="rId139" Type="http://schemas.openxmlformats.org/officeDocument/2006/relationships/hyperlink" Target="https://www.instagram.com/p/B1F57KeAfMK/" TargetMode="External" /><Relationship Id="rId140" Type="http://schemas.openxmlformats.org/officeDocument/2006/relationships/hyperlink" Target="https://www.instagram.com/p/B0107LWANNE/" TargetMode="External" /><Relationship Id="rId141" Type="http://schemas.openxmlformats.org/officeDocument/2006/relationships/hyperlink" Target="https://www.instagram.com/p/B03J9kkgRt3/" TargetMode="External" /><Relationship Id="rId142" Type="http://schemas.openxmlformats.org/officeDocument/2006/relationships/hyperlink" Target="https://www.instagram.com/p/B1FXe2lAkLy/" TargetMode="External" /><Relationship Id="rId143" Type="http://schemas.openxmlformats.org/officeDocument/2006/relationships/hyperlink" Target="https://uk.movember.com/mospace/13978980?utm_medium=share&amp;utm_source=twitter&amp;utm_campaign=fundraise" TargetMode="External" /><Relationship Id="rId144" Type="http://schemas.openxmlformats.org/officeDocument/2006/relationships/hyperlink" Target="https://uk.movember.com/mospace/13978980" TargetMode="External" /><Relationship Id="rId145" Type="http://schemas.openxmlformats.org/officeDocument/2006/relationships/hyperlink" Target="https://uk.movember.com/mospace/13978980?utm_medium=app&amp;utm_source=ios&amp;utm_campaign=share-mospace" TargetMode="External" /><Relationship Id="rId146" Type="http://schemas.openxmlformats.org/officeDocument/2006/relationships/hyperlink" Target="https://video.cube365.net/c/918134" TargetMode="External" /><Relationship Id="rId147" Type="http://schemas.openxmlformats.org/officeDocument/2006/relationships/hyperlink" Target="https://video.cube365.net/c/918136" TargetMode="External" /><Relationship Id="rId148" Type="http://schemas.openxmlformats.org/officeDocument/2006/relationships/hyperlink" Target="https://pbs.twimg.com/media/D9sZTh8W4AEy56z.jpg" TargetMode="External" /><Relationship Id="rId149" Type="http://schemas.openxmlformats.org/officeDocument/2006/relationships/hyperlink" Target="https://pbs.twimg.com/ext_tw_video_thumb/1156511154891579392/pu/img/7WeGrKbCoCLbU10i.jpg" TargetMode="External" /><Relationship Id="rId150" Type="http://schemas.openxmlformats.org/officeDocument/2006/relationships/hyperlink" Target="https://pbs.twimg.com/media/EAzENyuXYAAHXEK.jpg" TargetMode="External" /><Relationship Id="rId151" Type="http://schemas.openxmlformats.org/officeDocument/2006/relationships/hyperlink" Target="https://pbs.twimg.com/media/DZZW3yYWAAg9pYw.jpg" TargetMode="External" /><Relationship Id="rId152" Type="http://schemas.openxmlformats.org/officeDocument/2006/relationships/hyperlink" Target="https://pbs.twimg.com/media/D9LVnrKWsAAFPLT.jpg" TargetMode="External" /><Relationship Id="rId153" Type="http://schemas.openxmlformats.org/officeDocument/2006/relationships/hyperlink" Target="https://pbs.twimg.com/media/EA68BSGVUAEkXWo.jpg" TargetMode="External" /><Relationship Id="rId154" Type="http://schemas.openxmlformats.org/officeDocument/2006/relationships/hyperlink" Target="https://pbs.twimg.com/media/EA95QXKX4AAKg9w.jpg" TargetMode="External" /><Relationship Id="rId155" Type="http://schemas.openxmlformats.org/officeDocument/2006/relationships/hyperlink" Target="https://pbs.twimg.com/media/EBJFaTmX4AALd5B.jpg" TargetMode="External" /><Relationship Id="rId156" Type="http://schemas.openxmlformats.org/officeDocument/2006/relationships/hyperlink" Target="https://pbs.twimg.com/media/DPOgy4GVoAEB_kp.jpg" TargetMode="External" /><Relationship Id="rId157" Type="http://schemas.openxmlformats.org/officeDocument/2006/relationships/hyperlink" Target="https://pbs.twimg.com/ext_tw_video_thumb/795709985900601344/pu/img/I6_a_X5QPb1fjaYt.jpg" TargetMode="External" /><Relationship Id="rId158" Type="http://schemas.openxmlformats.org/officeDocument/2006/relationships/hyperlink" Target="https://pbs.twimg.com/ext_tw_video_thumb/795709985900601344/pu/img/I6_a_X5QPb1fjaYt.jpg" TargetMode="External" /><Relationship Id="rId159" Type="http://schemas.openxmlformats.org/officeDocument/2006/relationships/hyperlink" Target="https://pbs.twimg.com/media/EBSyYRuWsAExZkw.jpg" TargetMode="External" /><Relationship Id="rId160" Type="http://schemas.openxmlformats.org/officeDocument/2006/relationships/hyperlink" Target="https://pbs.twimg.com/media/EBOWBcWU4AACAbo.jpg" TargetMode="External" /><Relationship Id="rId161" Type="http://schemas.openxmlformats.org/officeDocument/2006/relationships/hyperlink" Target="https://pbs.twimg.com/ext_tw_video_thumb/1159313412628742145/pu/img/hp0sWdh6fkKbcCGo.jpg" TargetMode="External" /><Relationship Id="rId162" Type="http://schemas.openxmlformats.org/officeDocument/2006/relationships/hyperlink" Target="https://pbs.twimg.com/media/EBar_2nU0AAkeEV.jpg" TargetMode="External" /><Relationship Id="rId163" Type="http://schemas.openxmlformats.org/officeDocument/2006/relationships/hyperlink" Target="https://pbs.twimg.com/media/EBfNCagUIAEv1cT.jpg" TargetMode="External" /><Relationship Id="rId164" Type="http://schemas.openxmlformats.org/officeDocument/2006/relationships/hyperlink" Target="https://pbs.twimg.com/media/EBg9TDbWwAAwQA1.jpg" TargetMode="External" /><Relationship Id="rId165" Type="http://schemas.openxmlformats.org/officeDocument/2006/relationships/hyperlink" Target="https://pbs.twimg.com/media/CT718mTXAAUH1sQ.jpg" TargetMode="External" /><Relationship Id="rId166" Type="http://schemas.openxmlformats.org/officeDocument/2006/relationships/hyperlink" Target="https://pbs.twimg.com/amplify_video_thumb/1053263197770338305/img/qi5nKHsIYS8LH5A2.jpg" TargetMode="External" /><Relationship Id="rId167" Type="http://schemas.openxmlformats.org/officeDocument/2006/relationships/hyperlink" Target="https://pbs.twimg.com/amplify_video_thumb/1053263197770338305/img/qi5nKHsIYS8LH5A2.jpg" TargetMode="External" /><Relationship Id="rId168" Type="http://schemas.openxmlformats.org/officeDocument/2006/relationships/hyperlink" Target="https://pbs.twimg.com/media/EBj79QtVAAEkhMm.jpg" TargetMode="External" /><Relationship Id="rId169" Type="http://schemas.openxmlformats.org/officeDocument/2006/relationships/hyperlink" Target="https://pbs.twimg.com/media/EBn2VGUX4AElbZr.jpg" TargetMode="External" /><Relationship Id="rId170" Type="http://schemas.openxmlformats.org/officeDocument/2006/relationships/hyperlink" Target="https://pbs.twimg.com/tweet_video_thumb/DrX_8qaUcAY0JKq.jpg" TargetMode="External" /><Relationship Id="rId171" Type="http://schemas.openxmlformats.org/officeDocument/2006/relationships/hyperlink" Target="https://pbs.twimg.com/media/EBt7bfHUwAAVoQJ.jpg" TargetMode="External" /><Relationship Id="rId172" Type="http://schemas.openxmlformats.org/officeDocument/2006/relationships/hyperlink" Target="https://pbs.twimg.com/media/EBxnRkyXsAEpjX9.jpg" TargetMode="External" /><Relationship Id="rId173" Type="http://schemas.openxmlformats.org/officeDocument/2006/relationships/hyperlink" Target="https://pbs.twimg.com/media/EByEciAWsAAZGOT.jpg" TargetMode="External" /><Relationship Id="rId174" Type="http://schemas.openxmlformats.org/officeDocument/2006/relationships/hyperlink" Target="https://pbs.twimg.com/media/EByEciAWsAAZGOT.jpg" TargetMode="External" /><Relationship Id="rId175" Type="http://schemas.openxmlformats.org/officeDocument/2006/relationships/hyperlink" Target="https://pbs.twimg.com/media/EByEciAWsAAZGOT.jpg" TargetMode="External" /><Relationship Id="rId176" Type="http://schemas.openxmlformats.org/officeDocument/2006/relationships/hyperlink" Target="https://pbs.twimg.com/media/EByEciAWsAAZGOT.jpg" TargetMode="External" /><Relationship Id="rId177" Type="http://schemas.openxmlformats.org/officeDocument/2006/relationships/hyperlink" Target="https://pbs.twimg.com/media/EByEciAWsAAZGOT.jpg" TargetMode="External" /><Relationship Id="rId178" Type="http://schemas.openxmlformats.org/officeDocument/2006/relationships/hyperlink" Target="https://pbs.twimg.com/media/EBOpeVaW4AE-Ire.jpg" TargetMode="External" /><Relationship Id="rId179" Type="http://schemas.openxmlformats.org/officeDocument/2006/relationships/hyperlink" Target="https://pbs.twimg.com/media/EBOpo4hXUAEhenC.jpg" TargetMode="External" /><Relationship Id="rId180" Type="http://schemas.openxmlformats.org/officeDocument/2006/relationships/hyperlink" Target="https://pbs.twimg.com/media/EBOrbl3WwAUQWME.jpg" TargetMode="External" /><Relationship Id="rId181" Type="http://schemas.openxmlformats.org/officeDocument/2006/relationships/hyperlink" Target="https://pbs.twimg.com/media/EBOr07HWkAMXEzv.jpg" TargetMode="External" /><Relationship Id="rId182" Type="http://schemas.openxmlformats.org/officeDocument/2006/relationships/hyperlink" Target="https://pbs.twimg.com/media/EBOr9iJWwAQNfP0.jpg" TargetMode="External" /><Relationship Id="rId183" Type="http://schemas.openxmlformats.org/officeDocument/2006/relationships/hyperlink" Target="https://pbs.twimg.com/media/EBOsKefXsAAFV7y.jpg" TargetMode="External" /><Relationship Id="rId184" Type="http://schemas.openxmlformats.org/officeDocument/2006/relationships/hyperlink" Target="https://pbs.twimg.com/media/EBOsZAMXsAodfEW.jpg" TargetMode="External" /><Relationship Id="rId185" Type="http://schemas.openxmlformats.org/officeDocument/2006/relationships/hyperlink" Target="https://pbs.twimg.com/media/EBOskCSXUAgFxTE.jpg" TargetMode="External" /><Relationship Id="rId186" Type="http://schemas.openxmlformats.org/officeDocument/2006/relationships/hyperlink" Target="https://pbs.twimg.com/media/EBYmPTdXkAQn7PB.jpg" TargetMode="External" /><Relationship Id="rId187" Type="http://schemas.openxmlformats.org/officeDocument/2006/relationships/hyperlink" Target="https://pbs.twimg.com/media/EAn8bfpXsAEpNTZ.jpg" TargetMode="External" /><Relationship Id="rId188" Type="http://schemas.openxmlformats.org/officeDocument/2006/relationships/hyperlink" Target="https://pbs.twimg.com/media/EBM4dpGXsAEPWF7.jpg" TargetMode="External" /><Relationship Id="rId189" Type="http://schemas.openxmlformats.org/officeDocument/2006/relationships/hyperlink" Target="https://pbs.twimg.com/media/EB08fzGXUAEK61S.jpg" TargetMode="External" /><Relationship Id="rId190" Type="http://schemas.openxmlformats.org/officeDocument/2006/relationships/hyperlink" Target="https://pbs.twimg.com/media/EB08gIoXYAAfyem.jpg" TargetMode="External" /><Relationship Id="rId191" Type="http://schemas.openxmlformats.org/officeDocument/2006/relationships/hyperlink" Target="https://pbs.twimg.com/media/EBVCbFMWkAAcHM4.jpg" TargetMode="External" /><Relationship Id="rId192" Type="http://schemas.openxmlformats.org/officeDocument/2006/relationships/hyperlink" Target="https://pbs.twimg.com/media/EBXnKXbWsAEfyjO.jpg" TargetMode="External" /><Relationship Id="rId193" Type="http://schemas.openxmlformats.org/officeDocument/2006/relationships/hyperlink" Target="https://pbs.twimg.com/media/EB0FdrsX4AAb1Ox.jpg" TargetMode="External" /><Relationship Id="rId194" Type="http://schemas.openxmlformats.org/officeDocument/2006/relationships/hyperlink" Target="https://pbs.twimg.com/media/EB2odaKX4AAk_sK.jpg" TargetMode="External" /><Relationship Id="rId195" Type="http://schemas.openxmlformats.org/officeDocument/2006/relationships/hyperlink" Target="https://pbs.twimg.com/media/AdjQ2KBCEAAxHNK.jpg" TargetMode="External" /><Relationship Id="rId196" Type="http://schemas.openxmlformats.org/officeDocument/2006/relationships/hyperlink" Target="https://pbs.twimg.com/media/EB3TuNyUEAACWF8.jpg" TargetMode="External" /><Relationship Id="rId197" Type="http://schemas.openxmlformats.org/officeDocument/2006/relationships/hyperlink" Target="https://pbs.twimg.com/media/DsyzFm2XoAABVH4.jpg" TargetMode="External" /><Relationship Id="rId198" Type="http://schemas.openxmlformats.org/officeDocument/2006/relationships/hyperlink" Target="https://pbs.twimg.com/media/EB4V9O4WsAUi4TZ.jpg" TargetMode="External" /><Relationship Id="rId199" Type="http://schemas.openxmlformats.org/officeDocument/2006/relationships/hyperlink" Target="https://pbs.twimg.com/ext_tw_video_thumb/1161404067316453382/pu/img/Eb5pM9C5dH3lqItR.jpg" TargetMode="External" /><Relationship Id="rId200" Type="http://schemas.openxmlformats.org/officeDocument/2006/relationships/hyperlink" Target="https://pbs.twimg.com/ext_tw_video_thumb/1161412183672180736/pu/img/YjK3sMH_DGuZR4e6.jpg" TargetMode="External" /><Relationship Id="rId201" Type="http://schemas.openxmlformats.org/officeDocument/2006/relationships/hyperlink" Target="http://pbs.twimg.com/profile_images/794739425120952320/zYoAglcy_normal.jpg" TargetMode="External" /><Relationship Id="rId202" Type="http://schemas.openxmlformats.org/officeDocument/2006/relationships/hyperlink" Target="https://pbs.twimg.com/media/D9sZTh8W4AEy56z.jpg" TargetMode="External" /><Relationship Id="rId203" Type="http://schemas.openxmlformats.org/officeDocument/2006/relationships/hyperlink" Target="http://abs.twimg.com/sticky/default_profile_images/default_profile_normal.png" TargetMode="External" /><Relationship Id="rId204" Type="http://schemas.openxmlformats.org/officeDocument/2006/relationships/hyperlink" Target="https://pbs.twimg.com/ext_tw_video_thumb/1156511154891579392/pu/img/7WeGrKbCoCLbU10i.jpg" TargetMode="External" /><Relationship Id="rId205" Type="http://schemas.openxmlformats.org/officeDocument/2006/relationships/hyperlink" Target="https://pbs.twimg.com/media/EAzENyuXYAAHXEK.jpg" TargetMode="External" /><Relationship Id="rId206" Type="http://schemas.openxmlformats.org/officeDocument/2006/relationships/hyperlink" Target="https://pbs.twimg.com/media/DZZW3yYWAAg9pYw.jpg" TargetMode="External" /><Relationship Id="rId207" Type="http://schemas.openxmlformats.org/officeDocument/2006/relationships/hyperlink" Target="http://pbs.twimg.com/profile_images/1145880393364754432/jnWB9pJm_normal.jpg" TargetMode="External" /><Relationship Id="rId208" Type="http://schemas.openxmlformats.org/officeDocument/2006/relationships/hyperlink" Target="http://pbs.twimg.com/profile_images/956551490205835264/ODMsVpoX_normal.jpg" TargetMode="External" /><Relationship Id="rId209" Type="http://schemas.openxmlformats.org/officeDocument/2006/relationships/hyperlink" Target="http://pbs.twimg.com/profile_images/499257180009529344/CSWhr7LZ_normal.jpeg" TargetMode="External" /><Relationship Id="rId210" Type="http://schemas.openxmlformats.org/officeDocument/2006/relationships/hyperlink" Target="https://pbs.twimg.com/media/D9LVnrKWsAAFPLT.jpg" TargetMode="External" /><Relationship Id="rId211" Type="http://schemas.openxmlformats.org/officeDocument/2006/relationships/hyperlink" Target="http://abs.twimg.com/sticky/default_profile_images/default_profile_normal.png" TargetMode="External" /><Relationship Id="rId212" Type="http://schemas.openxmlformats.org/officeDocument/2006/relationships/hyperlink" Target="http://pbs.twimg.com/profile_images/1151670780192841728/ygWfW5vt_normal.jpg" TargetMode="External" /><Relationship Id="rId213" Type="http://schemas.openxmlformats.org/officeDocument/2006/relationships/hyperlink" Target="http://pbs.twimg.com/profile_images/1141243860489789440/4j-yFkd__normal.jpg" TargetMode="External" /><Relationship Id="rId214" Type="http://schemas.openxmlformats.org/officeDocument/2006/relationships/hyperlink" Target="http://pbs.twimg.com/profile_images/1151986555872878592/i1Nuthu0_normal.jpg" TargetMode="External" /><Relationship Id="rId215" Type="http://schemas.openxmlformats.org/officeDocument/2006/relationships/hyperlink" Target="http://pbs.twimg.com/profile_images/646756202551091202/6L79IjLg_normal.jpg" TargetMode="External" /><Relationship Id="rId216" Type="http://schemas.openxmlformats.org/officeDocument/2006/relationships/hyperlink" Target="https://pbs.twimg.com/media/EA68BSGVUAEkXWo.jpg" TargetMode="External" /><Relationship Id="rId217" Type="http://schemas.openxmlformats.org/officeDocument/2006/relationships/hyperlink" Target="http://pbs.twimg.com/profile_images/1058610935139655680/2XWI_A91_normal.jpg" TargetMode="External" /><Relationship Id="rId218" Type="http://schemas.openxmlformats.org/officeDocument/2006/relationships/hyperlink" Target="http://pbs.twimg.com/profile_images/1143363537529708544/GPxWeiOv_normal.jpg" TargetMode="External" /><Relationship Id="rId219" Type="http://schemas.openxmlformats.org/officeDocument/2006/relationships/hyperlink" Target="https://pbs.twimg.com/media/EA95QXKX4AAKg9w.jpg" TargetMode="External" /><Relationship Id="rId220" Type="http://schemas.openxmlformats.org/officeDocument/2006/relationships/hyperlink" Target="http://pbs.twimg.com/profile_images/798085893781356545/ZtidHDhw_normal.jpg" TargetMode="External" /><Relationship Id="rId221" Type="http://schemas.openxmlformats.org/officeDocument/2006/relationships/hyperlink" Target="http://pbs.twimg.com/profile_images/897495745678512130/-9_swxKk_normal.jpg" TargetMode="External" /><Relationship Id="rId222" Type="http://schemas.openxmlformats.org/officeDocument/2006/relationships/hyperlink" Target="http://pbs.twimg.com/profile_images/974125461134389248/jCjcZ5DJ_normal.jpg" TargetMode="External" /><Relationship Id="rId223" Type="http://schemas.openxmlformats.org/officeDocument/2006/relationships/hyperlink" Target="http://pbs.twimg.com/profile_images/837160895457349632/zAeIr2cy_normal.jpg" TargetMode="External" /><Relationship Id="rId224" Type="http://schemas.openxmlformats.org/officeDocument/2006/relationships/hyperlink" Target="http://pbs.twimg.com/profile_images/1110094619180756992/JRCt_-OC_normal.png" TargetMode="External" /><Relationship Id="rId225" Type="http://schemas.openxmlformats.org/officeDocument/2006/relationships/hyperlink" Target="http://pbs.twimg.com/profile_images/531101297445847041/O-4uDbzw_normal.jpeg" TargetMode="External" /><Relationship Id="rId226" Type="http://schemas.openxmlformats.org/officeDocument/2006/relationships/hyperlink" Target="http://pbs.twimg.com/profile_images/1086245155475214337/29hfJe9__normal.jpg" TargetMode="External" /><Relationship Id="rId227" Type="http://schemas.openxmlformats.org/officeDocument/2006/relationships/hyperlink" Target="http://pbs.twimg.com/profile_images/960894460057063424/BGjrhGwA_normal.jpg" TargetMode="External" /><Relationship Id="rId228" Type="http://schemas.openxmlformats.org/officeDocument/2006/relationships/hyperlink" Target="http://pbs.twimg.com/profile_images/674821090456178689/IIfYznhN_normal.jpg" TargetMode="External" /><Relationship Id="rId229" Type="http://schemas.openxmlformats.org/officeDocument/2006/relationships/hyperlink" Target="http://pbs.twimg.com/profile_images/492013656356294656/R76S3V-o_normal.jpeg" TargetMode="External" /><Relationship Id="rId230" Type="http://schemas.openxmlformats.org/officeDocument/2006/relationships/hyperlink" Target="http://pbs.twimg.com/profile_images/1111434267257536512/LFU4X4uo_normal.jpg" TargetMode="External" /><Relationship Id="rId231" Type="http://schemas.openxmlformats.org/officeDocument/2006/relationships/hyperlink" Target="https://pbs.twimg.com/media/EBJFaTmX4AALd5B.jpg" TargetMode="External" /><Relationship Id="rId232" Type="http://schemas.openxmlformats.org/officeDocument/2006/relationships/hyperlink" Target="http://pbs.twimg.com/profile_images/1152265124327174144/V8i-NYGq_normal.jpg" TargetMode="External" /><Relationship Id="rId233" Type="http://schemas.openxmlformats.org/officeDocument/2006/relationships/hyperlink" Target="http://pbs.twimg.com/profile_images/1155358168765161472/wbMun3kZ_normal.jpg" TargetMode="External" /><Relationship Id="rId234" Type="http://schemas.openxmlformats.org/officeDocument/2006/relationships/hyperlink" Target="http://pbs.twimg.com/profile_images/1152401807433322496/shXluUh6_normal.jpg" TargetMode="External" /><Relationship Id="rId235" Type="http://schemas.openxmlformats.org/officeDocument/2006/relationships/hyperlink" Target="http://pbs.twimg.com/profile_images/1157438057718661125/scuK71MH_normal.jpg" TargetMode="External" /><Relationship Id="rId236" Type="http://schemas.openxmlformats.org/officeDocument/2006/relationships/hyperlink" Target="http://pbs.twimg.com/profile_images/820670671168700417/xxjeviGN_normal.jpg" TargetMode="External" /><Relationship Id="rId237" Type="http://schemas.openxmlformats.org/officeDocument/2006/relationships/hyperlink" Target="http://pbs.twimg.com/profile_images/1122482069521747969/MYlJpfoe_normal.jpg" TargetMode="External" /><Relationship Id="rId238" Type="http://schemas.openxmlformats.org/officeDocument/2006/relationships/hyperlink" Target="http://abs.twimg.com/sticky/default_profile_images/default_profile_normal.png" TargetMode="External" /><Relationship Id="rId239" Type="http://schemas.openxmlformats.org/officeDocument/2006/relationships/hyperlink" Target="http://pbs.twimg.com/profile_images/522795287719317504/cPW2PV6Q_normal.jpeg" TargetMode="External" /><Relationship Id="rId240" Type="http://schemas.openxmlformats.org/officeDocument/2006/relationships/hyperlink" Target="https://pbs.twimg.com/media/DPOgy4GVoAEB_kp.jpg" TargetMode="External" /><Relationship Id="rId241" Type="http://schemas.openxmlformats.org/officeDocument/2006/relationships/hyperlink" Target="http://pbs.twimg.com/profile_images/1117333245761343489/24fLbeV0_normal.jpg" TargetMode="External" /><Relationship Id="rId242" Type="http://schemas.openxmlformats.org/officeDocument/2006/relationships/hyperlink" Target="http://pbs.twimg.com/profile_images/1140851893616500736/BohnhD6K_normal.jpg" TargetMode="External" /><Relationship Id="rId243" Type="http://schemas.openxmlformats.org/officeDocument/2006/relationships/hyperlink" Target="https://pbs.twimg.com/ext_tw_video_thumb/795709985900601344/pu/img/I6_a_X5QPb1fjaYt.jpg" TargetMode="External" /><Relationship Id="rId244" Type="http://schemas.openxmlformats.org/officeDocument/2006/relationships/hyperlink" Target="https://pbs.twimg.com/ext_tw_video_thumb/795709985900601344/pu/img/I6_a_X5QPb1fjaYt.jpg" TargetMode="External" /><Relationship Id="rId245" Type="http://schemas.openxmlformats.org/officeDocument/2006/relationships/hyperlink" Target="http://pbs.twimg.com/profile_images/1127535352061747200/vnukLfkr_normal.jpg" TargetMode="External" /><Relationship Id="rId246" Type="http://schemas.openxmlformats.org/officeDocument/2006/relationships/hyperlink" Target="https://pbs.twimg.com/media/EBSyYRuWsAExZkw.jpg" TargetMode="External" /><Relationship Id="rId247" Type="http://schemas.openxmlformats.org/officeDocument/2006/relationships/hyperlink" Target="http://pbs.twimg.com/profile_images/3068531910/44a97b48635ff902de6843ec2dbb0962_normal.jpeg" TargetMode="External" /><Relationship Id="rId248" Type="http://schemas.openxmlformats.org/officeDocument/2006/relationships/hyperlink" Target="http://pbs.twimg.com/profile_images/1146865911288291333/_uihUQPs_normal.jpg" TargetMode="External" /><Relationship Id="rId249" Type="http://schemas.openxmlformats.org/officeDocument/2006/relationships/hyperlink" Target="http://pbs.twimg.com/profile_images/1064341772623503360/OPI1qulX_normal.jpg" TargetMode="External" /><Relationship Id="rId250" Type="http://schemas.openxmlformats.org/officeDocument/2006/relationships/hyperlink" Target="https://pbs.twimg.com/media/EBOWBcWU4AACAbo.jpg" TargetMode="External" /><Relationship Id="rId251" Type="http://schemas.openxmlformats.org/officeDocument/2006/relationships/hyperlink" Target="http://pbs.twimg.com/profile_images/971403618698997760/4ZUKScgT_normal.jpg" TargetMode="External" /><Relationship Id="rId252" Type="http://schemas.openxmlformats.org/officeDocument/2006/relationships/hyperlink" Target="http://pbs.twimg.com/profile_images/980928060873760768/SQQJzyfK_normal.jpg" TargetMode="External" /><Relationship Id="rId253" Type="http://schemas.openxmlformats.org/officeDocument/2006/relationships/hyperlink" Target="http://pbs.twimg.com/profile_images/1157745248103227394/Vg7S8v-q_normal.jpg" TargetMode="External" /><Relationship Id="rId254" Type="http://schemas.openxmlformats.org/officeDocument/2006/relationships/hyperlink" Target="http://pbs.twimg.com/profile_images/1135014411314352128/dMKk3QAq_normal.jpg" TargetMode="External" /><Relationship Id="rId255" Type="http://schemas.openxmlformats.org/officeDocument/2006/relationships/hyperlink" Target="http://pbs.twimg.com/profile_images/998222370174218240/T7lghpJV_normal.jpg" TargetMode="External" /><Relationship Id="rId256" Type="http://schemas.openxmlformats.org/officeDocument/2006/relationships/hyperlink" Target="http://pbs.twimg.com/profile_images/998222370174218240/T7lghpJV_normal.jpg" TargetMode="External" /><Relationship Id="rId257" Type="http://schemas.openxmlformats.org/officeDocument/2006/relationships/hyperlink" Target="http://pbs.twimg.com/profile_images/998222370174218240/T7lghpJV_normal.jpg" TargetMode="External" /><Relationship Id="rId258" Type="http://schemas.openxmlformats.org/officeDocument/2006/relationships/hyperlink" Target="http://pbs.twimg.com/profile_images/771707116272975873/LBmOciH6_normal.jpg" TargetMode="External" /><Relationship Id="rId259" Type="http://schemas.openxmlformats.org/officeDocument/2006/relationships/hyperlink" Target="http://pbs.twimg.com/profile_images/771707116272975873/LBmOciH6_normal.jpg" TargetMode="External" /><Relationship Id="rId260" Type="http://schemas.openxmlformats.org/officeDocument/2006/relationships/hyperlink" Target="http://pbs.twimg.com/profile_images/771707116272975873/LBmOciH6_normal.jpg" TargetMode="External" /><Relationship Id="rId261" Type="http://schemas.openxmlformats.org/officeDocument/2006/relationships/hyperlink" Target="http://pbs.twimg.com/profile_images/705438561437249537/1jbq-K9f_normal.jpg" TargetMode="External" /><Relationship Id="rId262" Type="http://schemas.openxmlformats.org/officeDocument/2006/relationships/hyperlink" Target="http://pbs.twimg.com/profile_images/1096105020641165312/JC49VNRU_normal.jpg" TargetMode="External" /><Relationship Id="rId263" Type="http://schemas.openxmlformats.org/officeDocument/2006/relationships/hyperlink" Target="http://pbs.twimg.com/profile_images/1096105020641165312/JC49VNRU_normal.jpg" TargetMode="External" /><Relationship Id="rId264" Type="http://schemas.openxmlformats.org/officeDocument/2006/relationships/hyperlink" Target="http://pbs.twimg.com/profile_images/719505024901128197/oSxtT-DM_normal.jpg" TargetMode="External" /><Relationship Id="rId265" Type="http://schemas.openxmlformats.org/officeDocument/2006/relationships/hyperlink" Target="http://pbs.twimg.com/profile_images/719505024901128197/oSxtT-DM_normal.jpg" TargetMode="External" /><Relationship Id="rId266" Type="http://schemas.openxmlformats.org/officeDocument/2006/relationships/hyperlink" Target="http://pbs.twimg.com/profile_images/719505024901128197/oSxtT-DM_normal.jpg" TargetMode="External" /><Relationship Id="rId267" Type="http://schemas.openxmlformats.org/officeDocument/2006/relationships/hyperlink" Target="http://pbs.twimg.com/profile_images/719505024901128197/oSxtT-DM_normal.jpg" TargetMode="External" /><Relationship Id="rId268" Type="http://schemas.openxmlformats.org/officeDocument/2006/relationships/hyperlink" Target="http://pbs.twimg.com/profile_images/719505024901128197/oSxtT-DM_normal.jpg" TargetMode="External" /><Relationship Id="rId269" Type="http://schemas.openxmlformats.org/officeDocument/2006/relationships/hyperlink" Target="http://pbs.twimg.com/profile_images/719505024901128197/oSxtT-DM_normal.jpg" TargetMode="External" /><Relationship Id="rId270" Type="http://schemas.openxmlformats.org/officeDocument/2006/relationships/hyperlink" Target="http://pbs.twimg.com/profile_images/719505024901128197/oSxtT-DM_normal.jpg" TargetMode="External" /><Relationship Id="rId271" Type="http://schemas.openxmlformats.org/officeDocument/2006/relationships/hyperlink" Target="http://pbs.twimg.com/profile_images/1153513302342819840/xho-M_MX_normal.jpg" TargetMode="External" /><Relationship Id="rId272" Type="http://schemas.openxmlformats.org/officeDocument/2006/relationships/hyperlink" Target="http://pbs.twimg.com/profile_images/791370988567031808/61xHKoGX_normal.jpg" TargetMode="External" /><Relationship Id="rId273" Type="http://schemas.openxmlformats.org/officeDocument/2006/relationships/hyperlink" Target="http://pbs.twimg.com/profile_images/1145438308765487106/tSBu-14x_normal.jpg" TargetMode="External" /><Relationship Id="rId274" Type="http://schemas.openxmlformats.org/officeDocument/2006/relationships/hyperlink" Target="http://pbs.twimg.com/profile_images/1145438308765487106/tSBu-14x_normal.jpg" TargetMode="External" /><Relationship Id="rId275" Type="http://schemas.openxmlformats.org/officeDocument/2006/relationships/hyperlink" Target="http://pbs.twimg.com/profile_images/884496693303033856/TTE88OIE_normal.jpg" TargetMode="External" /><Relationship Id="rId276" Type="http://schemas.openxmlformats.org/officeDocument/2006/relationships/hyperlink" Target="http://pbs.twimg.com/profile_images/884496693303033856/TTE88OIE_normal.jpg" TargetMode="External" /><Relationship Id="rId277" Type="http://schemas.openxmlformats.org/officeDocument/2006/relationships/hyperlink" Target="http://pbs.twimg.com/profile_images/884496693303033856/TTE88OIE_normal.jpg" TargetMode="External" /><Relationship Id="rId278" Type="http://schemas.openxmlformats.org/officeDocument/2006/relationships/hyperlink" Target="http://pbs.twimg.com/profile_images/884496693303033856/TTE88OIE_normal.jpg" TargetMode="External" /><Relationship Id="rId279" Type="http://schemas.openxmlformats.org/officeDocument/2006/relationships/hyperlink" Target="http://pbs.twimg.com/profile_images/884496693303033856/TTE88OIE_normal.jpg" TargetMode="External" /><Relationship Id="rId280" Type="http://schemas.openxmlformats.org/officeDocument/2006/relationships/hyperlink" Target="http://pbs.twimg.com/profile_images/884496693303033856/TTE88OIE_normal.jpg" TargetMode="External" /><Relationship Id="rId281" Type="http://schemas.openxmlformats.org/officeDocument/2006/relationships/hyperlink" Target="http://pbs.twimg.com/profile_images/884496693303033856/TTE88OIE_normal.jpg" TargetMode="External" /><Relationship Id="rId282" Type="http://schemas.openxmlformats.org/officeDocument/2006/relationships/hyperlink" Target="http://pbs.twimg.com/profile_images/885169320678043648/oPL61db0_normal.jpg" TargetMode="External" /><Relationship Id="rId283" Type="http://schemas.openxmlformats.org/officeDocument/2006/relationships/hyperlink" Target="http://pbs.twimg.com/profile_images/1107799142670233600/cyx8tCwx_normal.jpg" TargetMode="External" /><Relationship Id="rId284" Type="http://schemas.openxmlformats.org/officeDocument/2006/relationships/hyperlink" Target="http://pbs.twimg.com/profile_images/959362466038865920/JoCXd2jL_normal.jpg" TargetMode="External" /><Relationship Id="rId285" Type="http://schemas.openxmlformats.org/officeDocument/2006/relationships/hyperlink" Target="https://pbs.twimg.com/ext_tw_video_thumb/1159313412628742145/pu/img/hp0sWdh6fkKbcCGo.jpg" TargetMode="External" /><Relationship Id="rId286" Type="http://schemas.openxmlformats.org/officeDocument/2006/relationships/hyperlink" Target="http://pbs.twimg.com/profile_images/991527455734120449/HA12m65M_normal.jpg" TargetMode="External" /><Relationship Id="rId287" Type="http://schemas.openxmlformats.org/officeDocument/2006/relationships/hyperlink" Target="http://pbs.twimg.com/profile_images/991527455734120449/HA12m65M_normal.jpg" TargetMode="External" /><Relationship Id="rId288" Type="http://schemas.openxmlformats.org/officeDocument/2006/relationships/hyperlink" Target="http://pbs.twimg.com/profile_images/991527455734120449/HA12m65M_normal.jpg" TargetMode="External" /><Relationship Id="rId289" Type="http://schemas.openxmlformats.org/officeDocument/2006/relationships/hyperlink" Target="http://pbs.twimg.com/profile_images/991527455734120449/HA12m65M_normal.jpg" TargetMode="External" /><Relationship Id="rId290" Type="http://schemas.openxmlformats.org/officeDocument/2006/relationships/hyperlink" Target="http://pbs.twimg.com/profile_images/991527455734120449/HA12m65M_normal.jpg" TargetMode="External" /><Relationship Id="rId291" Type="http://schemas.openxmlformats.org/officeDocument/2006/relationships/hyperlink" Target="http://pbs.twimg.com/profile_images/1161997625299783681/WFxPjff-_normal.jpg" TargetMode="External" /><Relationship Id="rId292" Type="http://schemas.openxmlformats.org/officeDocument/2006/relationships/hyperlink" Target="http://pbs.twimg.com/profile_images/976299399822262272/s0tNT1_U_normal.jpg" TargetMode="External" /><Relationship Id="rId293" Type="http://schemas.openxmlformats.org/officeDocument/2006/relationships/hyperlink" Target="http://pbs.twimg.com/profile_images/976299399822262272/s0tNT1_U_normal.jpg" TargetMode="External" /><Relationship Id="rId294" Type="http://schemas.openxmlformats.org/officeDocument/2006/relationships/hyperlink" Target="http://pbs.twimg.com/profile_images/976299399822262272/s0tNT1_U_normal.jpg" TargetMode="External" /><Relationship Id="rId295" Type="http://schemas.openxmlformats.org/officeDocument/2006/relationships/hyperlink" Target="http://pbs.twimg.com/profile_images/976299399822262272/s0tNT1_U_normal.jpg" TargetMode="External" /><Relationship Id="rId296" Type="http://schemas.openxmlformats.org/officeDocument/2006/relationships/hyperlink" Target="http://pbs.twimg.com/profile_images/976299399822262272/s0tNT1_U_normal.jpg" TargetMode="External" /><Relationship Id="rId297" Type="http://schemas.openxmlformats.org/officeDocument/2006/relationships/hyperlink" Target="http://pbs.twimg.com/profile_images/818173754673086469/fFY6udrh_normal.jpg" TargetMode="External" /><Relationship Id="rId298" Type="http://schemas.openxmlformats.org/officeDocument/2006/relationships/hyperlink" Target="http://pbs.twimg.com/profile_images/975459642527698944/vJFrT4Ho_normal.jpg" TargetMode="External" /><Relationship Id="rId299" Type="http://schemas.openxmlformats.org/officeDocument/2006/relationships/hyperlink" Target="http://pbs.twimg.com/profile_images/1152032412294975488/0HZ5nrAQ_normal.jpg" TargetMode="External" /><Relationship Id="rId300" Type="http://schemas.openxmlformats.org/officeDocument/2006/relationships/hyperlink" Target="http://pbs.twimg.com/profile_images/1156949477690892288/YfgviGeJ_normal.jpg" TargetMode="External" /><Relationship Id="rId301" Type="http://schemas.openxmlformats.org/officeDocument/2006/relationships/hyperlink" Target="http://pbs.twimg.com/profile_images/1018460313971290113/1AHFC85Q_normal.jpg" TargetMode="External" /><Relationship Id="rId302" Type="http://schemas.openxmlformats.org/officeDocument/2006/relationships/hyperlink" Target="http://pbs.twimg.com/profile_images/1013430995452821504/Ur6XzqBC_normal.jpg" TargetMode="External" /><Relationship Id="rId303" Type="http://schemas.openxmlformats.org/officeDocument/2006/relationships/hyperlink" Target="http://pbs.twimg.com/profile_images/959045226303074306/xlThbooM_normal.jpg" TargetMode="External" /><Relationship Id="rId304" Type="http://schemas.openxmlformats.org/officeDocument/2006/relationships/hyperlink" Target="http://pbs.twimg.com/profile_images/1033451437873917953/l2i7RIG7_normal.jpg" TargetMode="External" /><Relationship Id="rId305" Type="http://schemas.openxmlformats.org/officeDocument/2006/relationships/hyperlink" Target="http://pbs.twimg.com/profile_images/998210998208053250/y2AURhUX_normal.jpg" TargetMode="External" /><Relationship Id="rId306" Type="http://schemas.openxmlformats.org/officeDocument/2006/relationships/hyperlink" Target="http://pbs.twimg.com/profile_images/998210998208053250/y2AURhUX_normal.jpg" TargetMode="External" /><Relationship Id="rId307" Type="http://schemas.openxmlformats.org/officeDocument/2006/relationships/hyperlink" Target="http://pbs.twimg.com/profile_images/998210998208053250/y2AURhUX_normal.jpg" TargetMode="External" /><Relationship Id="rId308" Type="http://schemas.openxmlformats.org/officeDocument/2006/relationships/hyperlink" Target="http://pbs.twimg.com/profile_images/998210998208053250/y2AURhUX_normal.jpg" TargetMode="External" /><Relationship Id="rId309" Type="http://schemas.openxmlformats.org/officeDocument/2006/relationships/hyperlink" Target="http://pbs.twimg.com/profile_images/998210998208053250/y2AURhUX_normal.jpg" TargetMode="External" /><Relationship Id="rId310" Type="http://schemas.openxmlformats.org/officeDocument/2006/relationships/hyperlink" Target="http://pbs.twimg.com/profile_images/998210998208053250/y2AURhUX_normal.jpg" TargetMode="External" /><Relationship Id="rId311" Type="http://schemas.openxmlformats.org/officeDocument/2006/relationships/hyperlink" Target="http://pbs.twimg.com/profile_images/998210998208053250/y2AURhUX_normal.jpg" TargetMode="External" /><Relationship Id="rId312" Type="http://schemas.openxmlformats.org/officeDocument/2006/relationships/hyperlink" Target="http://pbs.twimg.com/profile_images/896135367698599936/72TEGrRC_normal.jpg" TargetMode="External" /><Relationship Id="rId313" Type="http://schemas.openxmlformats.org/officeDocument/2006/relationships/hyperlink" Target="https://pbs.twimg.com/media/EBar_2nU0AAkeEV.jpg" TargetMode="External" /><Relationship Id="rId314" Type="http://schemas.openxmlformats.org/officeDocument/2006/relationships/hyperlink" Target="https://pbs.twimg.com/media/EBfNCagUIAEv1cT.jpg" TargetMode="External" /><Relationship Id="rId315" Type="http://schemas.openxmlformats.org/officeDocument/2006/relationships/hyperlink" Target="https://pbs.twimg.com/media/EBg9TDbWwAAwQA1.jpg" TargetMode="External" /><Relationship Id="rId316" Type="http://schemas.openxmlformats.org/officeDocument/2006/relationships/hyperlink" Target="https://pbs.twimg.com/media/CT718mTXAAUH1sQ.jpg" TargetMode="External" /><Relationship Id="rId317" Type="http://schemas.openxmlformats.org/officeDocument/2006/relationships/hyperlink" Target="http://pbs.twimg.com/profile_images/1159136638305492992/Gjj9xGXM_normal.jpg" TargetMode="External" /><Relationship Id="rId318" Type="http://schemas.openxmlformats.org/officeDocument/2006/relationships/hyperlink" Target="http://pbs.twimg.com/profile_images/1048858776634310657/WVY4xbLi_normal.jpg" TargetMode="External" /><Relationship Id="rId319" Type="http://schemas.openxmlformats.org/officeDocument/2006/relationships/hyperlink" Target="http://pbs.twimg.com/profile_images/748552404665241600/vH8AHajP_normal.jpg" TargetMode="External" /><Relationship Id="rId320" Type="http://schemas.openxmlformats.org/officeDocument/2006/relationships/hyperlink" Target="http://pbs.twimg.com/profile_images/1106514338230226946/e2-FABJP_normal.jpg" TargetMode="External" /><Relationship Id="rId321" Type="http://schemas.openxmlformats.org/officeDocument/2006/relationships/hyperlink" Target="http://pbs.twimg.com/profile_images/1042858468640796672/Feik8ntv_normal.jpg" TargetMode="External" /><Relationship Id="rId322" Type="http://schemas.openxmlformats.org/officeDocument/2006/relationships/hyperlink" Target="https://pbs.twimg.com/amplify_video_thumb/1053263197770338305/img/qi5nKHsIYS8LH5A2.jpg" TargetMode="External" /><Relationship Id="rId323" Type="http://schemas.openxmlformats.org/officeDocument/2006/relationships/hyperlink" Target="https://pbs.twimg.com/amplify_video_thumb/1053263197770338305/img/qi5nKHsIYS8LH5A2.jpg" TargetMode="External" /><Relationship Id="rId324" Type="http://schemas.openxmlformats.org/officeDocument/2006/relationships/hyperlink" Target="https://pbs.twimg.com/media/EBj79QtVAAEkhMm.jpg" TargetMode="External" /><Relationship Id="rId325" Type="http://schemas.openxmlformats.org/officeDocument/2006/relationships/hyperlink" Target="http://pbs.twimg.com/profile_images/650352681614221313/aLV-X4Ww_normal.jpg" TargetMode="External" /><Relationship Id="rId326" Type="http://schemas.openxmlformats.org/officeDocument/2006/relationships/hyperlink" Target="http://pbs.twimg.com/profile_images/650352681614221313/aLV-X4Ww_normal.jpg" TargetMode="External" /><Relationship Id="rId327" Type="http://schemas.openxmlformats.org/officeDocument/2006/relationships/hyperlink" Target="http://pbs.twimg.com/profile_images/650352681614221313/aLV-X4Ww_normal.jpg" TargetMode="External" /><Relationship Id="rId328" Type="http://schemas.openxmlformats.org/officeDocument/2006/relationships/hyperlink" Target="http://pbs.twimg.com/profile_images/1068524018058182656/15OUKZQk_normal.jpg" TargetMode="External" /><Relationship Id="rId329" Type="http://schemas.openxmlformats.org/officeDocument/2006/relationships/hyperlink" Target="http://pbs.twimg.com/profile_images/1125878012405342209/r9Falz6a_normal.jpg" TargetMode="External" /><Relationship Id="rId330" Type="http://schemas.openxmlformats.org/officeDocument/2006/relationships/hyperlink" Target="http://pbs.twimg.com/profile_images/806756164390129664/Rf0-4jXy_normal.jpg" TargetMode="External" /><Relationship Id="rId331" Type="http://schemas.openxmlformats.org/officeDocument/2006/relationships/hyperlink" Target="http://pbs.twimg.com/profile_images/907746782574080000/Mx97tb7m_normal.jpg" TargetMode="External" /><Relationship Id="rId332" Type="http://schemas.openxmlformats.org/officeDocument/2006/relationships/hyperlink" Target="http://pbs.twimg.com/profile_images/1149467852266561536/dAHlIV0G_normal.png" TargetMode="External" /><Relationship Id="rId333" Type="http://schemas.openxmlformats.org/officeDocument/2006/relationships/hyperlink" Target="http://pbs.twimg.com/profile_images/1146513193046618114/gaHePY4D_normal.png" TargetMode="External" /><Relationship Id="rId334" Type="http://schemas.openxmlformats.org/officeDocument/2006/relationships/hyperlink" Target="https://pbs.twimg.com/media/EBn2VGUX4AElbZr.jpg" TargetMode="External" /><Relationship Id="rId335" Type="http://schemas.openxmlformats.org/officeDocument/2006/relationships/hyperlink" Target="http://pbs.twimg.com/profile_images/645263333839343622/7bnxubgm_normal.jpg" TargetMode="External" /><Relationship Id="rId336" Type="http://schemas.openxmlformats.org/officeDocument/2006/relationships/hyperlink" Target="http://pbs.twimg.com/profile_images/689075496336801792/0HUERLbC_normal.jpg" TargetMode="External" /><Relationship Id="rId337" Type="http://schemas.openxmlformats.org/officeDocument/2006/relationships/hyperlink" Target="http://pbs.twimg.com/profile_images/1058709442395541504/kyPs4s24_normal.jpg" TargetMode="External" /><Relationship Id="rId338" Type="http://schemas.openxmlformats.org/officeDocument/2006/relationships/hyperlink" Target="http://pbs.twimg.com/profile_images/587854467401297920/FG957x2-_normal.jpg" TargetMode="External" /><Relationship Id="rId339" Type="http://schemas.openxmlformats.org/officeDocument/2006/relationships/hyperlink" Target="http://pbs.twimg.com/profile_images/1124439217931735040/7jX5yfo7_normal.jpg" TargetMode="External" /><Relationship Id="rId340" Type="http://schemas.openxmlformats.org/officeDocument/2006/relationships/hyperlink" Target="https://pbs.twimg.com/tweet_video_thumb/DrX_8qaUcAY0JKq.jpg" TargetMode="External" /><Relationship Id="rId341" Type="http://schemas.openxmlformats.org/officeDocument/2006/relationships/hyperlink" Target="http://pbs.twimg.com/profile_images/1160894051316453380/6NgvJEf3_normal.jpg" TargetMode="External" /><Relationship Id="rId342" Type="http://schemas.openxmlformats.org/officeDocument/2006/relationships/hyperlink" Target="http://pbs.twimg.com/profile_images/1002260410060357632/0-OVEYvL_normal.jpg" TargetMode="External" /><Relationship Id="rId343" Type="http://schemas.openxmlformats.org/officeDocument/2006/relationships/hyperlink" Target="http://pbs.twimg.com/profile_images/963189338430468096/Mroaew9G_normal.jpg" TargetMode="External" /><Relationship Id="rId344" Type="http://schemas.openxmlformats.org/officeDocument/2006/relationships/hyperlink" Target="http://abs.twimg.com/sticky/default_profile_images/default_profile_normal.png" TargetMode="External" /><Relationship Id="rId345" Type="http://schemas.openxmlformats.org/officeDocument/2006/relationships/hyperlink" Target="http://pbs.twimg.com/profile_images/528446200941260801/_v6igVv0_normal.jpeg" TargetMode="External" /><Relationship Id="rId346" Type="http://schemas.openxmlformats.org/officeDocument/2006/relationships/hyperlink" Target="http://pbs.twimg.com/profile_images/528446200941260801/_v6igVv0_normal.jpeg" TargetMode="External" /><Relationship Id="rId347" Type="http://schemas.openxmlformats.org/officeDocument/2006/relationships/hyperlink" Target="http://pbs.twimg.com/profile_images/1041930796024528901/v9e6R2Eg_normal.jpg" TargetMode="External" /><Relationship Id="rId348" Type="http://schemas.openxmlformats.org/officeDocument/2006/relationships/hyperlink" Target="http://pbs.twimg.com/profile_images/1110186735319871489/B5VMe6tt_normal.png" TargetMode="External" /><Relationship Id="rId349" Type="http://schemas.openxmlformats.org/officeDocument/2006/relationships/hyperlink" Target="http://pbs.twimg.com/profile_images/1131000110966484993/EXyxvBIS_normal.png" TargetMode="External" /><Relationship Id="rId350" Type="http://schemas.openxmlformats.org/officeDocument/2006/relationships/hyperlink" Target="http://pbs.twimg.com/profile_images/1131000110966484993/EXyxvBIS_normal.png" TargetMode="External" /><Relationship Id="rId351" Type="http://schemas.openxmlformats.org/officeDocument/2006/relationships/hyperlink" Target="https://pbs.twimg.com/media/EBt7bfHUwAAVoQJ.jpg" TargetMode="External" /><Relationship Id="rId352" Type="http://schemas.openxmlformats.org/officeDocument/2006/relationships/hyperlink" Target="http://pbs.twimg.com/profile_images/1009365796295004161/A1-MD5m9_normal.jpg" TargetMode="External" /><Relationship Id="rId353" Type="http://schemas.openxmlformats.org/officeDocument/2006/relationships/hyperlink" Target="http://pbs.twimg.com/profile_images/1140017527139053568/A1M-IqgD_normal.jpg" TargetMode="External" /><Relationship Id="rId354" Type="http://schemas.openxmlformats.org/officeDocument/2006/relationships/hyperlink" Target="http://pbs.twimg.com/profile_images/1078570425037148160/21T46TKP_normal.jpg" TargetMode="External" /><Relationship Id="rId355" Type="http://schemas.openxmlformats.org/officeDocument/2006/relationships/hyperlink" Target="http://pbs.twimg.com/profile_images/1146681949806833670/OfliMFz2_normal.png" TargetMode="External" /><Relationship Id="rId356" Type="http://schemas.openxmlformats.org/officeDocument/2006/relationships/hyperlink" Target="http://pbs.twimg.com/profile_images/1012806442817122304/PFPRBkWE_normal.jpg" TargetMode="External" /><Relationship Id="rId357" Type="http://schemas.openxmlformats.org/officeDocument/2006/relationships/hyperlink" Target="http://pbs.twimg.com/profile_images/1134655373305176065/7r7IinOr_normal.png" TargetMode="External" /><Relationship Id="rId358" Type="http://schemas.openxmlformats.org/officeDocument/2006/relationships/hyperlink" Target="http://pbs.twimg.com/profile_images/1156598074917163010/Hie2WdBw_normal.jpg" TargetMode="External" /><Relationship Id="rId359" Type="http://schemas.openxmlformats.org/officeDocument/2006/relationships/hyperlink" Target="http://pbs.twimg.com/profile_images/1158469336295780357/xnDtpALW_normal.png" TargetMode="External" /><Relationship Id="rId360" Type="http://schemas.openxmlformats.org/officeDocument/2006/relationships/hyperlink" Target="http://pbs.twimg.com/profile_images/1135231448921907200/MuKU9t7g_normal.jpg" TargetMode="External" /><Relationship Id="rId361" Type="http://schemas.openxmlformats.org/officeDocument/2006/relationships/hyperlink" Target="http://pbs.twimg.com/profile_images/1161066480928247808/NbhA751T_normal.jpg" TargetMode="External" /><Relationship Id="rId362" Type="http://schemas.openxmlformats.org/officeDocument/2006/relationships/hyperlink" Target="http://pbs.twimg.com/profile_images/1120333656734748673/ry0Kxmkt_normal.jpg" TargetMode="External" /><Relationship Id="rId363" Type="http://schemas.openxmlformats.org/officeDocument/2006/relationships/hyperlink" Target="http://pbs.twimg.com/profile_images/1160730605191086080/3q8yiBg9_normal.jpg" TargetMode="External" /><Relationship Id="rId364" Type="http://schemas.openxmlformats.org/officeDocument/2006/relationships/hyperlink" Target="http://pbs.twimg.com/profile_images/1147588053994749952/172iHI0y_normal.jpg" TargetMode="External" /><Relationship Id="rId365" Type="http://schemas.openxmlformats.org/officeDocument/2006/relationships/hyperlink" Target="http://pbs.twimg.com/profile_images/1072953076657635328/FAsIhow__normal.jpg" TargetMode="External" /><Relationship Id="rId366" Type="http://schemas.openxmlformats.org/officeDocument/2006/relationships/hyperlink" Target="http://pbs.twimg.com/profile_images/1093032356414480384/IFiss8CS_normal.jpg" TargetMode="External" /><Relationship Id="rId367" Type="http://schemas.openxmlformats.org/officeDocument/2006/relationships/hyperlink" Target="http://pbs.twimg.com/profile_images/1154071443895832576/mLY9qFIH_normal.jpg" TargetMode="External" /><Relationship Id="rId368" Type="http://schemas.openxmlformats.org/officeDocument/2006/relationships/hyperlink" Target="http://pbs.twimg.com/profile_images/1155072078489370625/q_YE4Nq0_normal.jpg" TargetMode="External" /><Relationship Id="rId369" Type="http://schemas.openxmlformats.org/officeDocument/2006/relationships/hyperlink" Target="https://pbs.twimg.com/media/EBxnRkyXsAEpjX9.jpg" TargetMode="External" /><Relationship Id="rId370" Type="http://schemas.openxmlformats.org/officeDocument/2006/relationships/hyperlink" Target="http://pbs.twimg.com/profile_images/1105109047148244992/eBE-iHlc_normal.jpg" TargetMode="External" /><Relationship Id="rId371" Type="http://schemas.openxmlformats.org/officeDocument/2006/relationships/hyperlink" Target="https://pbs.twimg.com/media/EByEciAWsAAZGOT.jpg" TargetMode="External" /><Relationship Id="rId372" Type="http://schemas.openxmlformats.org/officeDocument/2006/relationships/hyperlink" Target="https://pbs.twimg.com/media/EByEciAWsAAZGOT.jpg" TargetMode="External" /><Relationship Id="rId373" Type="http://schemas.openxmlformats.org/officeDocument/2006/relationships/hyperlink" Target="https://pbs.twimg.com/media/EByEciAWsAAZGOT.jpg" TargetMode="External" /><Relationship Id="rId374" Type="http://schemas.openxmlformats.org/officeDocument/2006/relationships/hyperlink" Target="https://pbs.twimg.com/media/EByEciAWsAAZGOT.jpg" TargetMode="External" /><Relationship Id="rId375" Type="http://schemas.openxmlformats.org/officeDocument/2006/relationships/hyperlink" Target="https://pbs.twimg.com/media/EByEciAWsAAZGOT.jpg" TargetMode="External" /><Relationship Id="rId376" Type="http://schemas.openxmlformats.org/officeDocument/2006/relationships/hyperlink" Target="http://pbs.twimg.com/profile_images/734677390299934721/I_ZWYJPR_normal.jpg" TargetMode="External" /><Relationship Id="rId377" Type="http://schemas.openxmlformats.org/officeDocument/2006/relationships/hyperlink" Target="http://pbs.twimg.com/profile_images/1160578186633240577/-cxxi0xP_normal.jpg" TargetMode="External" /><Relationship Id="rId378" Type="http://schemas.openxmlformats.org/officeDocument/2006/relationships/hyperlink" Target="http://pbs.twimg.com/profile_images/1152982424579526656/WGyGt7Ju_normal.jpg" TargetMode="External" /><Relationship Id="rId379" Type="http://schemas.openxmlformats.org/officeDocument/2006/relationships/hyperlink" Target="http://pbs.twimg.com/profile_images/999354037232267264/saRubdXb_normal.jpg" TargetMode="External" /><Relationship Id="rId380" Type="http://schemas.openxmlformats.org/officeDocument/2006/relationships/hyperlink" Target="http://pbs.twimg.com/profile_images/1156287942811406337/LYF5LMmA_normal.jpg" TargetMode="External" /><Relationship Id="rId381" Type="http://schemas.openxmlformats.org/officeDocument/2006/relationships/hyperlink" Target="http://pbs.twimg.com/profile_images/1469720962/twitter_normal.jpg" TargetMode="External" /><Relationship Id="rId382" Type="http://schemas.openxmlformats.org/officeDocument/2006/relationships/hyperlink" Target="http://pbs.twimg.com/profile_images/1159280163466698752/s52-b6Cv_normal.jpg" TargetMode="External" /><Relationship Id="rId383" Type="http://schemas.openxmlformats.org/officeDocument/2006/relationships/hyperlink" Target="http://pbs.twimg.com/profile_images/1158892368390709249/JNBbpth3_normal.jpg" TargetMode="External" /><Relationship Id="rId384" Type="http://schemas.openxmlformats.org/officeDocument/2006/relationships/hyperlink" Target="http://pbs.twimg.com/profile_images/1150936416295276545/DVEC52Jw_normal.jpg" TargetMode="External" /><Relationship Id="rId385" Type="http://schemas.openxmlformats.org/officeDocument/2006/relationships/hyperlink" Target="http://pbs.twimg.com/profile_images/1119556187442249729/VlusZmGn_normal.jpg" TargetMode="External" /><Relationship Id="rId386" Type="http://schemas.openxmlformats.org/officeDocument/2006/relationships/hyperlink" Target="http://pbs.twimg.com/profile_images/1151380385563140096/AhTMe8GY_normal.png" TargetMode="External" /><Relationship Id="rId387" Type="http://schemas.openxmlformats.org/officeDocument/2006/relationships/hyperlink" Target="http://pbs.twimg.com/profile_images/1151380385563140096/AhTMe8GY_normal.png" TargetMode="External" /><Relationship Id="rId388" Type="http://schemas.openxmlformats.org/officeDocument/2006/relationships/hyperlink" Target="http://pbs.twimg.com/profile_images/1151380385563140096/AhTMe8GY_normal.png" TargetMode="External" /><Relationship Id="rId389" Type="http://schemas.openxmlformats.org/officeDocument/2006/relationships/hyperlink" Target="http://pbs.twimg.com/profile_images/1151380385563140096/AhTMe8GY_normal.png" TargetMode="External" /><Relationship Id="rId390" Type="http://schemas.openxmlformats.org/officeDocument/2006/relationships/hyperlink" Target="http://pbs.twimg.com/profile_images/1151380385563140096/AhTMe8GY_normal.png" TargetMode="External" /><Relationship Id="rId391" Type="http://schemas.openxmlformats.org/officeDocument/2006/relationships/hyperlink" Target="http://pbs.twimg.com/profile_images/1151380385563140096/AhTMe8GY_normal.png" TargetMode="External" /><Relationship Id="rId392" Type="http://schemas.openxmlformats.org/officeDocument/2006/relationships/hyperlink" Target="http://pbs.twimg.com/profile_images/1151380385563140096/AhTMe8GY_normal.png" TargetMode="External" /><Relationship Id="rId393" Type="http://schemas.openxmlformats.org/officeDocument/2006/relationships/hyperlink" Target="http://pbs.twimg.com/profile_images/1151380385563140096/AhTMe8GY_normal.png" TargetMode="External" /><Relationship Id="rId394" Type="http://schemas.openxmlformats.org/officeDocument/2006/relationships/hyperlink" Target="http://pbs.twimg.com/profile_images/1151380385563140096/AhTMe8GY_normal.png" TargetMode="External" /><Relationship Id="rId395" Type="http://schemas.openxmlformats.org/officeDocument/2006/relationships/hyperlink" Target="http://pbs.twimg.com/profile_images/1151380385563140096/AhTMe8GY_normal.png" TargetMode="External" /><Relationship Id="rId396" Type="http://schemas.openxmlformats.org/officeDocument/2006/relationships/hyperlink" Target="http://pbs.twimg.com/profile_images/1151380385563140096/AhTMe8GY_normal.png" TargetMode="External" /><Relationship Id="rId397" Type="http://schemas.openxmlformats.org/officeDocument/2006/relationships/hyperlink" Target="http://pbs.twimg.com/profile_images/1151380385563140096/AhTMe8GY_normal.png" TargetMode="External" /><Relationship Id="rId398" Type="http://schemas.openxmlformats.org/officeDocument/2006/relationships/hyperlink" Target="http://pbs.twimg.com/profile_images/1151380385563140096/AhTMe8GY_normal.png" TargetMode="External" /><Relationship Id="rId399" Type="http://schemas.openxmlformats.org/officeDocument/2006/relationships/hyperlink" Target="http://pbs.twimg.com/profile_images/1151380385563140096/AhTMe8GY_normal.png" TargetMode="External" /><Relationship Id="rId400" Type="http://schemas.openxmlformats.org/officeDocument/2006/relationships/hyperlink" Target="http://pbs.twimg.com/profile_images/1151380385563140096/AhTMe8GY_normal.png" TargetMode="External" /><Relationship Id="rId401" Type="http://schemas.openxmlformats.org/officeDocument/2006/relationships/hyperlink" Target="http://pbs.twimg.com/profile_images/1151380385563140096/AhTMe8GY_normal.png" TargetMode="External" /><Relationship Id="rId402" Type="http://schemas.openxmlformats.org/officeDocument/2006/relationships/hyperlink" Target="http://pbs.twimg.com/profile_images/1151380385563140096/AhTMe8GY_normal.png" TargetMode="External" /><Relationship Id="rId403" Type="http://schemas.openxmlformats.org/officeDocument/2006/relationships/hyperlink" Target="http://pbs.twimg.com/profile_images/1151380385563140096/AhTMe8GY_normal.png" TargetMode="External" /><Relationship Id="rId404" Type="http://schemas.openxmlformats.org/officeDocument/2006/relationships/hyperlink" Target="http://pbs.twimg.com/profile_images/1151380385563140096/AhTMe8GY_normal.png" TargetMode="External" /><Relationship Id="rId405" Type="http://schemas.openxmlformats.org/officeDocument/2006/relationships/hyperlink" Target="http://pbs.twimg.com/profile_images/1151380385563140096/AhTMe8GY_normal.png" TargetMode="External" /><Relationship Id="rId406" Type="http://schemas.openxmlformats.org/officeDocument/2006/relationships/hyperlink" Target="http://pbs.twimg.com/profile_images/1151380385563140096/AhTMe8GY_normal.png" TargetMode="External" /><Relationship Id="rId407" Type="http://schemas.openxmlformats.org/officeDocument/2006/relationships/hyperlink" Target="http://pbs.twimg.com/profile_images/1151380385563140096/AhTMe8GY_normal.png" TargetMode="External" /><Relationship Id="rId408" Type="http://schemas.openxmlformats.org/officeDocument/2006/relationships/hyperlink" Target="http://pbs.twimg.com/profile_images/1151380385563140096/AhTMe8GY_normal.png" TargetMode="External" /><Relationship Id="rId409" Type="http://schemas.openxmlformats.org/officeDocument/2006/relationships/hyperlink" Target="http://pbs.twimg.com/profile_images/1151380385563140096/AhTMe8GY_normal.png" TargetMode="External" /><Relationship Id="rId410" Type="http://schemas.openxmlformats.org/officeDocument/2006/relationships/hyperlink" Target="http://pbs.twimg.com/profile_images/1151380385563140096/AhTMe8GY_normal.png" TargetMode="External" /><Relationship Id="rId411" Type="http://schemas.openxmlformats.org/officeDocument/2006/relationships/hyperlink" Target="http://pbs.twimg.com/profile_images/1151380385563140096/AhTMe8GY_normal.png" TargetMode="External" /><Relationship Id="rId412" Type="http://schemas.openxmlformats.org/officeDocument/2006/relationships/hyperlink" Target="http://pbs.twimg.com/profile_images/1151380385563140096/AhTMe8GY_normal.png" TargetMode="External" /><Relationship Id="rId413" Type="http://schemas.openxmlformats.org/officeDocument/2006/relationships/hyperlink" Target="http://pbs.twimg.com/profile_images/1151380385563140096/AhTMe8GY_normal.png" TargetMode="External" /><Relationship Id="rId414" Type="http://schemas.openxmlformats.org/officeDocument/2006/relationships/hyperlink" Target="http://pbs.twimg.com/profile_images/1151380385563140096/AhTMe8GY_normal.png" TargetMode="External" /><Relationship Id="rId415" Type="http://schemas.openxmlformats.org/officeDocument/2006/relationships/hyperlink" Target="http://pbs.twimg.com/profile_images/1151380385563140096/AhTMe8GY_normal.png" TargetMode="External" /><Relationship Id="rId416" Type="http://schemas.openxmlformats.org/officeDocument/2006/relationships/hyperlink" Target="http://pbs.twimg.com/profile_images/1151380385563140096/AhTMe8GY_normal.png" TargetMode="External" /><Relationship Id="rId417" Type="http://schemas.openxmlformats.org/officeDocument/2006/relationships/hyperlink" Target="http://pbs.twimg.com/profile_images/1151380385563140096/AhTMe8GY_normal.png" TargetMode="External" /><Relationship Id="rId418" Type="http://schemas.openxmlformats.org/officeDocument/2006/relationships/hyperlink" Target="http://pbs.twimg.com/profile_images/1151380385563140096/AhTMe8GY_normal.png" TargetMode="External" /><Relationship Id="rId419" Type="http://schemas.openxmlformats.org/officeDocument/2006/relationships/hyperlink" Target="http://pbs.twimg.com/profile_images/1151380385563140096/AhTMe8GY_normal.png" TargetMode="External" /><Relationship Id="rId420" Type="http://schemas.openxmlformats.org/officeDocument/2006/relationships/hyperlink" Target="http://pbs.twimg.com/profile_images/1151380385563140096/AhTMe8GY_normal.png" TargetMode="External" /><Relationship Id="rId421" Type="http://schemas.openxmlformats.org/officeDocument/2006/relationships/hyperlink" Target="https://pbs.twimg.com/media/EBOpeVaW4AE-Ire.jpg" TargetMode="External" /><Relationship Id="rId422" Type="http://schemas.openxmlformats.org/officeDocument/2006/relationships/hyperlink" Target="https://pbs.twimg.com/media/EBOpo4hXUAEhenC.jpg" TargetMode="External" /><Relationship Id="rId423" Type="http://schemas.openxmlformats.org/officeDocument/2006/relationships/hyperlink" Target="https://pbs.twimg.com/media/EBOrbl3WwAUQWME.jpg" TargetMode="External" /><Relationship Id="rId424" Type="http://schemas.openxmlformats.org/officeDocument/2006/relationships/hyperlink" Target="https://pbs.twimg.com/media/EBOr07HWkAMXEzv.jpg" TargetMode="External" /><Relationship Id="rId425" Type="http://schemas.openxmlformats.org/officeDocument/2006/relationships/hyperlink" Target="https://pbs.twimg.com/media/EBOr9iJWwAQNfP0.jpg" TargetMode="External" /><Relationship Id="rId426" Type="http://schemas.openxmlformats.org/officeDocument/2006/relationships/hyperlink" Target="https://pbs.twimg.com/media/EBOsKefXsAAFV7y.jpg" TargetMode="External" /><Relationship Id="rId427" Type="http://schemas.openxmlformats.org/officeDocument/2006/relationships/hyperlink" Target="https://pbs.twimg.com/media/EBOsZAMXsAodfEW.jpg" TargetMode="External" /><Relationship Id="rId428" Type="http://schemas.openxmlformats.org/officeDocument/2006/relationships/hyperlink" Target="https://pbs.twimg.com/media/EBOskCSXUAgFxTE.jpg" TargetMode="External" /><Relationship Id="rId429" Type="http://schemas.openxmlformats.org/officeDocument/2006/relationships/hyperlink" Target="http://pbs.twimg.com/profile_images/1151380385563140096/AhTMe8GY_normal.png" TargetMode="External" /><Relationship Id="rId430" Type="http://schemas.openxmlformats.org/officeDocument/2006/relationships/hyperlink" Target="http://pbs.twimg.com/profile_images/1151380385563140096/AhTMe8GY_normal.png" TargetMode="External" /><Relationship Id="rId431" Type="http://schemas.openxmlformats.org/officeDocument/2006/relationships/hyperlink" Target="http://pbs.twimg.com/profile_images/1151380385563140096/AhTMe8GY_normal.png" TargetMode="External" /><Relationship Id="rId432" Type="http://schemas.openxmlformats.org/officeDocument/2006/relationships/hyperlink" Target="http://pbs.twimg.com/profile_images/1151380385563140096/AhTMe8GY_normal.png" TargetMode="External" /><Relationship Id="rId433" Type="http://schemas.openxmlformats.org/officeDocument/2006/relationships/hyperlink" Target="http://pbs.twimg.com/profile_images/1151380385563140096/AhTMe8GY_normal.png" TargetMode="External" /><Relationship Id="rId434" Type="http://schemas.openxmlformats.org/officeDocument/2006/relationships/hyperlink" Target="http://pbs.twimg.com/profile_images/1151380385563140096/AhTMe8GY_normal.png" TargetMode="External" /><Relationship Id="rId435" Type="http://schemas.openxmlformats.org/officeDocument/2006/relationships/hyperlink" Target="http://pbs.twimg.com/profile_images/1151380385563140096/AhTMe8GY_normal.png" TargetMode="External" /><Relationship Id="rId436" Type="http://schemas.openxmlformats.org/officeDocument/2006/relationships/hyperlink" Target="http://pbs.twimg.com/profile_images/1151380385563140096/AhTMe8GY_normal.png" TargetMode="External" /><Relationship Id="rId437" Type="http://schemas.openxmlformats.org/officeDocument/2006/relationships/hyperlink" Target="http://pbs.twimg.com/profile_images/1151380385563140096/AhTMe8GY_normal.png" TargetMode="External" /><Relationship Id="rId438" Type="http://schemas.openxmlformats.org/officeDocument/2006/relationships/hyperlink" Target="http://pbs.twimg.com/profile_images/1151380385563140096/AhTMe8GY_normal.png" TargetMode="External" /><Relationship Id="rId439" Type="http://schemas.openxmlformats.org/officeDocument/2006/relationships/hyperlink" Target="http://pbs.twimg.com/profile_images/1151380385563140096/AhTMe8GY_normal.png" TargetMode="External" /><Relationship Id="rId440" Type="http://schemas.openxmlformats.org/officeDocument/2006/relationships/hyperlink" Target="http://pbs.twimg.com/profile_images/1151380385563140096/AhTMe8GY_normal.png" TargetMode="External" /><Relationship Id="rId441" Type="http://schemas.openxmlformats.org/officeDocument/2006/relationships/hyperlink" Target="http://pbs.twimg.com/profile_images/1151380385563140096/AhTMe8GY_normal.png" TargetMode="External" /><Relationship Id="rId442" Type="http://schemas.openxmlformats.org/officeDocument/2006/relationships/hyperlink" Target="http://pbs.twimg.com/profile_images/1151380385563140096/AhTMe8GY_normal.png" TargetMode="External" /><Relationship Id="rId443" Type="http://schemas.openxmlformats.org/officeDocument/2006/relationships/hyperlink" Target="http://pbs.twimg.com/profile_images/1151380385563140096/AhTMe8GY_normal.png" TargetMode="External" /><Relationship Id="rId444" Type="http://schemas.openxmlformats.org/officeDocument/2006/relationships/hyperlink" Target="http://pbs.twimg.com/profile_images/1151380385563140096/AhTMe8GY_normal.png" TargetMode="External" /><Relationship Id="rId445" Type="http://schemas.openxmlformats.org/officeDocument/2006/relationships/hyperlink" Target="http://pbs.twimg.com/profile_images/1151380385563140096/AhTMe8GY_normal.png" TargetMode="External" /><Relationship Id="rId446" Type="http://schemas.openxmlformats.org/officeDocument/2006/relationships/hyperlink" Target="http://pbs.twimg.com/profile_images/1151380385563140096/AhTMe8GY_normal.png" TargetMode="External" /><Relationship Id="rId447" Type="http://schemas.openxmlformats.org/officeDocument/2006/relationships/hyperlink" Target="http://pbs.twimg.com/profile_images/1151380385563140096/AhTMe8GY_normal.png" TargetMode="External" /><Relationship Id="rId448" Type="http://schemas.openxmlformats.org/officeDocument/2006/relationships/hyperlink" Target="https://pbs.twimg.com/media/EBYmPTdXkAQn7PB.jpg" TargetMode="External" /><Relationship Id="rId449" Type="http://schemas.openxmlformats.org/officeDocument/2006/relationships/hyperlink" Target="http://pbs.twimg.com/profile_images/1151380385563140096/AhTMe8GY_normal.png" TargetMode="External" /><Relationship Id="rId450" Type="http://schemas.openxmlformats.org/officeDocument/2006/relationships/hyperlink" Target="http://pbs.twimg.com/profile_images/1151380385563140096/AhTMe8GY_normal.png" TargetMode="External" /><Relationship Id="rId451" Type="http://schemas.openxmlformats.org/officeDocument/2006/relationships/hyperlink" Target="http://pbs.twimg.com/profile_images/1151380385563140096/AhTMe8GY_normal.png" TargetMode="External" /><Relationship Id="rId452" Type="http://schemas.openxmlformats.org/officeDocument/2006/relationships/hyperlink" Target="http://pbs.twimg.com/profile_images/1151380385563140096/AhTMe8GY_normal.png" TargetMode="External" /><Relationship Id="rId453" Type="http://schemas.openxmlformats.org/officeDocument/2006/relationships/hyperlink" Target="http://pbs.twimg.com/profile_images/1151380385563140096/AhTMe8GY_normal.png" TargetMode="External" /><Relationship Id="rId454" Type="http://schemas.openxmlformats.org/officeDocument/2006/relationships/hyperlink" Target="http://pbs.twimg.com/profile_images/1151380385563140096/AhTMe8GY_normal.png" TargetMode="External" /><Relationship Id="rId455" Type="http://schemas.openxmlformats.org/officeDocument/2006/relationships/hyperlink" Target="http://pbs.twimg.com/profile_images/1151380385563140096/AhTMe8GY_normal.png" TargetMode="External" /><Relationship Id="rId456" Type="http://schemas.openxmlformats.org/officeDocument/2006/relationships/hyperlink" Target="http://pbs.twimg.com/profile_images/1151380385563140096/AhTMe8GY_normal.png" TargetMode="External" /><Relationship Id="rId457" Type="http://schemas.openxmlformats.org/officeDocument/2006/relationships/hyperlink" Target="http://pbs.twimg.com/profile_images/1151380385563140096/AhTMe8GY_normal.png" TargetMode="External" /><Relationship Id="rId458" Type="http://schemas.openxmlformats.org/officeDocument/2006/relationships/hyperlink" Target="http://pbs.twimg.com/profile_images/1151380385563140096/AhTMe8GY_normal.png" TargetMode="External" /><Relationship Id="rId459" Type="http://schemas.openxmlformats.org/officeDocument/2006/relationships/hyperlink" Target="http://pbs.twimg.com/profile_images/1151380385563140096/AhTMe8GY_normal.png" TargetMode="External" /><Relationship Id="rId460" Type="http://schemas.openxmlformats.org/officeDocument/2006/relationships/hyperlink" Target="http://pbs.twimg.com/profile_images/1151380385563140096/AhTMe8GY_normal.png" TargetMode="External" /><Relationship Id="rId461" Type="http://schemas.openxmlformats.org/officeDocument/2006/relationships/hyperlink" Target="http://pbs.twimg.com/profile_images/1151380385563140096/AhTMe8GY_normal.png" TargetMode="External" /><Relationship Id="rId462" Type="http://schemas.openxmlformats.org/officeDocument/2006/relationships/hyperlink" Target="http://pbs.twimg.com/profile_images/1151380385563140096/AhTMe8GY_normal.png" TargetMode="External" /><Relationship Id="rId463" Type="http://schemas.openxmlformats.org/officeDocument/2006/relationships/hyperlink" Target="http://pbs.twimg.com/profile_images/963620395931881472/ekZ171aA_normal.jpg" TargetMode="External" /><Relationship Id="rId464" Type="http://schemas.openxmlformats.org/officeDocument/2006/relationships/hyperlink" Target="http://pbs.twimg.com/profile_images/963620395931881472/ekZ171aA_normal.jpg" TargetMode="External" /><Relationship Id="rId465" Type="http://schemas.openxmlformats.org/officeDocument/2006/relationships/hyperlink" Target="http://pbs.twimg.com/profile_images/963620395931881472/ekZ171aA_normal.jpg" TargetMode="External" /><Relationship Id="rId466" Type="http://schemas.openxmlformats.org/officeDocument/2006/relationships/hyperlink" Target="http://pbs.twimg.com/profile_images/963620395931881472/ekZ171aA_normal.jpg" TargetMode="External" /><Relationship Id="rId467" Type="http://schemas.openxmlformats.org/officeDocument/2006/relationships/hyperlink" Target="http://pbs.twimg.com/profile_images/963620395931881472/ekZ171aA_normal.jpg" TargetMode="External" /><Relationship Id="rId468" Type="http://schemas.openxmlformats.org/officeDocument/2006/relationships/hyperlink" Target="http://pbs.twimg.com/profile_images/963620395931881472/ekZ171aA_normal.jpg" TargetMode="External" /><Relationship Id="rId469" Type="http://schemas.openxmlformats.org/officeDocument/2006/relationships/hyperlink" Target="http://pbs.twimg.com/profile_images/963620395931881472/ekZ171aA_normal.jpg" TargetMode="External" /><Relationship Id="rId470" Type="http://schemas.openxmlformats.org/officeDocument/2006/relationships/hyperlink" Target="http://pbs.twimg.com/profile_images/963620395931881472/ekZ171aA_normal.jpg" TargetMode="External" /><Relationship Id="rId471" Type="http://schemas.openxmlformats.org/officeDocument/2006/relationships/hyperlink" Target="http://pbs.twimg.com/profile_images/963620395931881472/ekZ171aA_normal.jpg" TargetMode="External" /><Relationship Id="rId472" Type="http://schemas.openxmlformats.org/officeDocument/2006/relationships/hyperlink" Target="http://pbs.twimg.com/profile_images/963620395931881472/ekZ171aA_normal.jpg" TargetMode="External" /><Relationship Id="rId473" Type="http://schemas.openxmlformats.org/officeDocument/2006/relationships/hyperlink" Target="http://pbs.twimg.com/profile_images/963620395931881472/ekZ171aA_normal.jpg" TargetMode="External" /><Relationship Id="rId474" Type="http://schemas.openxmlformats.org/officeDocument/2006/relationships/hyperlink" Target="http://pbs.twimg.com/profile_images/963620395931881472/ekZ171aA_normal.jpg" TargetMode="External" /><Relationship Id="rId475" Type="http://schemas.openxmlformats.org/officeDocument/2006/relationships/hyperlink" Target="http://pbs.twimg.com/profile_images/963620395931881472/ekZ171aA_normal.jpg" TargetMode="External" /><Relationship Id="rId476" Type="http://schemas.openxmlformats.org/officeDocument/2006/relationships/hyperlink" Target="http://pbs.twimg.com/profile_images/963620395931881472/ekZ171aA_normal.jpg" TargetMode="External" /><Relationship Id="rId477" Type="http://schemas.openxmlformats.org/officeDocument/2006/relationships/hyperlink" Target="http://pbs.twimg.com/profile_images/963620395931881472/ekZ171aA_normal.jpg" TargetMode="External" /><Relationship Id="rId478" Type="http://schemas.openxmlformats.org/officeDocument/2006/relationships/hyperlink" Target="http://pbs.twimg.com/profile_images/963620395931881472/ekZ171aA_normal.jpg" TargetMode="External" /><Relationship Id="rId479" Type="http://schemas.openxmlformats.org/officeDocument/2006/relationships/hyperlink" Target="http://pbs.twimg.com/profile_images/963620395931881472/ekZ171aA_normal.jpg" TargetMode="External" /><Relationship Id="rId480" Type="http://schemas.openxmlformats.org/officeDocument/2006/relationships/hyperlink" Target="http://pbs.twimg.com/profile_images/963620395931881472/ekZ171aA_normal.jpg" TargetMode="External" /><Relationship Id="rId481" Type="http://schemas.openxmlformats.org/officeDocument/2006/relationships/hyperlink" Target="http://pbs.twimg.com/profile_images/963620395931881472/ekZ171aA_normal.jpg" TargetMode="External" /><Relationship Id="rId482" Type="http://schemas.openxmlformats.org/officeDocument/2006/relationships/hyperlink" Target="http://pbs.twimg.com/profile_images/963620395931881472/ekZ171aA_normal.jpg" TargetMode="External" /><Relationship Id="rId483" Type="http://schemas.openxmlformats.org/officeDocument/2006/relationships/hyperlink" Target="http://pbs.twimg.com/profile_images/963620395931881472/ekZ171aA_normal.jpg" TargetMode="External" /><Relationship Id="rId484" Type="http://schemas.openxmlformats.org/officeDocument/2006/relationships/hyperlink" Target="http://pbs.twimg.com/profile_images/963620395931881472/ekZ171aA_normal.jpg" TargetMode="External" /><Relationship Id="rId485" Type="http://schemas.openxmlformats.org/officeDocument/2006/relationships/hyperlink" Target="http://pbs.twimg.com/profile_images/963620395931881472/ekZ171aA_normal.jpg" TargetMode="External" /><Relationship Id="rId486" Type="http://schemas.openxmlformats.org/officeDocument/2006/relationships/hyperlink" Target="http://pbs.twimg.com/profile_images/963620395931881472/ekZ171aA_normal.jpg" TargetMode="External" /><Relationship Id="rId487" Type="http://schemas.openxmlformats.org/officeDocument/2006/relationships/hyperlink" Target="http://pbs.twimg.com/profile_images/963620395931881472/ekZ171aA_normal.jpg" TargetMode="External" /><Relationship Id="rId488" Type="http://schemas.openxmlformats.org/officeDocument/2006/relationships/hyperlink" Target="http://pbs.twimg.com/profile_images/963620395931881472/ekZ171aA_normal.jpg" TargetMode="External" /><Relationship Id="rId489" Type="http://schemas.openxmlformats.org/officeDocument/2006/relationships/hyperlink" Target="http://pbs.twimg.com/profile_images/963620395931881472/ekZ171aA_normal.jpg" TargetMode="External" /><Relationship Id="rId490" Type="http://schemas.openxmlformats.org/officeDocument/2006/relationships/hyperlink" Target="http://pbs.twimg.com/profile_images/963620395931881472/ekZ171aA_normal.jpg" TargetMode="External" /><Relationship Id="rId491" Type="http://schemas.openxmlformats.org/officeDocument/2006/relationships/hyperlink" Target="http://pbs.twimg.com/profile_images/963620395931881472/ekZ171aA_normal.jpg" TargetMode="External" /><Relationship Id="rId492" Type="http://schemas.openxmlformats.org/officeDocument/2006/relationships/hyperlink" Target="http://pbs.twimg.com/profile_images/963620395931881472/ekZ171aA_normal.jpg" TargetMode="External" /><Relationship Id="rId493" Type="http://schemas.openxmlformats.org/officeDocument/2006/relationships/hyperlink" Target="http://pbs.twimg.com/profile_images/963620395931881472/ekZ171aA_normal.jpg" TargetMode="External" /><Relationship Id="rId494" Type="http://schemas.openxmlformats.org/officeDocument/2006/relationships/hyperlink" Target="http://pbs.twimg.com/profile_images/963620395931881472/ekZ171aA_normal.jpg" TargetMode="External" /><Relationship Id="rId495" Type="http://schemas.openxmlformats.org/officeDocument/2006/relationships/hyperlink" Target="http://pbs.twimg.com/profile_images/963620395931881472/ekZ171aA_normal.jpg" TargetMode="External" /><Relationship Id="rId496" Type="http://schemas.openxmlformats.org/officeDocument/2006/relationships/hyperlink" Target="http://pbs.twimg.com/profile_images/963620395931881472/ekZ171aA_normal.jpg" TargetMode="External" /><Relationship Id="rId497" Type="http://schemas.openxmlformats.org/officeDocument/2006/relationships/hyperlink" Target="http://pbs.twimg.com/profile_images/963620395931881472/ekZ171aA_normal.jpg" TargetMode="External" /><Relationship Id="rId498" Type="http://schemas.openxmlformats.org/officeDocument/2006/relationships/hyperlink" Target="http://pbs.twimg.com/profile_images/963620395931881472/ekZ171aA_normal.jpg" TargetMode="External" /><Relationship Id="rId499" Type="http://schemas.openxmlformats.org/officeDocument/2006/relationships/hyperlink" Target="http://pbs.twimg.com/profile_images/963620395931881472/ekZ171aA_normal.jpg" TargetMode="External" /><Relationship Id="rId500" Type="http://schemas.openxmlformats.org/officeDocument/2006/relationships/hyperlink" Target="http://pbs.twimg.com/profile_images/1090027071093526528/9I30Jepk_normal.jpg" TargetMode="External" /><Relationship Id="rId501" Type="http://schemas.openxmlformats.org/officeDocument/2006/relationships/hyperlink" Target="http://pbs.twimg.com/profile_images/1151066416189255680/phADCKna_normal.jpg" TargetMode="External" /><Relationship Id="rId502" Type="http://schemas.openxmlformats.org/officeDocument/2006/relationships/hyperlink" Target="http://pbs.twimg.com/profile_images/1104780189341573123/09Pw0Rtl_normal.jpg" TargetMode="External" /><Relationship Id="rId503" Type="http://schemas.openxmlformats.org/officeDocument/2006/relationships/hyperlink" Target="http://pbs.twimg.com/profile_images/1161139023311757312/kF1g7CFR_normal.jpg" TargetMode="External" /><Relationship Id="rId504" Type="http://schemas.openxmlformats.org/officeDocument/2006/relationships/hyperlink" Target="http://pbs.twimg.com/profile_images/1153192836851892224/rdQLPvdj_normal.png" TargetMode="External" /><Relationship Id="rId505" Type="http://schemas.openxmlformats.org/officeDocument/2006/relationships/hyperlink" Target="http://pbs.twimg.com/profile_images/1153192836851892224/rdQLPvdj_normal.png" TargetMode="External" /><Relationship Id="rId506" Type="http://schemas.openxmlformats.org/officeDocument/2006/relationships/hyperlink" Target="http://pbs.twimg.com/profile_images/1107740893312966662/Zon1XbuL_normal.png" TargetMode="External" /><Relationship Id="rId507" Type="http://schemas.openxmlformats.org/officeDocument/2006/relationships/hyperlink" Target="http://pbs.twimg.com/profile_images/1159631092443471872/cAMfzmTW_normal.jpg" TargetMode="External" /><Relationship Id="rId508" Type="http://schemas.openxmlformats.org/officeDocument/2006/relationships/hyperlink" Target="http://pbs.twimg.com/profile_images/1087234607773294592/fRi7WWv7_normal.jpg" TargetMode="External" /><Relationship Id="rId509" Type="http://schemas.openxmlformats.org/officeDocument/2006/relationships/hyperlink" Target="http://pbs.twimg.com/profile_images/1156299620198359045/ePWbq8dt_normal.jpg" TargetMode="External" /><Relationship Id="rId510" Type="http://schemas.openxmlformats.org/officeDocument/2006/relationships/hyperlink" Target="http://pbs.twimg.com/profile_images/1156142298050117632/GAVwNwQJ_normal.jpg" TargetMode="External" /><Relationship Id="rId511" Type="http://schemas.openxmlformats.org/officeDocument/2006/relationships/hyperlink" Target="http://pbs.twimg.com/profile_images/1111454531731292160/kVRgn86g_normal.jpg" TargetMode="External" /><Relationship Id="rId512" Type="http://schemas.openxmlformats.org/officeDocument/2006/relationships/hyperlink" Target="http://pbs.twimg.com/profile_images/1060223485409198081/ijfavWM-_normal.jpg" TargetMode="External" /><Relationship Id="rId513" Type="http://schemas.openxmlformats.org/officeDocument/2006/relationships/hyperlink" Target="http://pbs.twimg.com/profile_images/1059843386306428929/EDSaKRLS_normal.jpg" TargetMode="External" /><Relationship Id="rId514" Type="http://schemas.openxmlformats.org/officeDocument/2006/relationships/hyperlink" Target="http://pbs.twimg.com/profile_images/1105448882358665217/FjzxgIoy_normal.jpg" TargetMode="External" /><Relationship Id="rId515" Type="http://schemas.openxmlformats.org/officeDocument/2006/relationships/hyperlink" Target="http://pbs.twimg.com/profile_images/2841350804/abbc5d72ce9e9c209424d2070d89cba5_normal.jpeg" TargetMode="External" /><Relationship Id="rId516" Type="http://schemas.openxmlformats.org/officeDocument/2006/relationships/hyperlink" Target="https://pbs.twimg.com/media/EAn8bfpXsAEpNTZ.jpg" TargetMode="External" /><Relationship Id="rId517" Type="http://schemas.openxmlformats.org/officeDocument/2006/relationships/hyperlink" Target="https://pbs.twimg.com/media/EBM4dpGXsAEPWF7.jpg" TargetMode="External" /><Relationship Id="rId518" Type="http://schemas.openxmlformats.org/officeDocument/2006/relationships/hyperlink" Target="https://pbs.twimg.com/media/EB08fzGXUAEK61S.jpg" TargetMode="External" /><Relationship Id="rId519" Type="http://schemas.openxmlformats.org/officeDocument/2006/relationships/hyperlink" Target="http://pbs.twimg.com/profile_images/922868436828610561/hfZSlKo8_normal.jpg" TargetMode="External" /><Relationship Id="rId520" Type="http://schemas.openxmlformats.org/officeDocument/2006/relationships/hyperlink" Target="https://pbs.twimg.com/media/EB08gIoXYAAfyem.jpg" TargetMode="External" /><Relationship Id="rId521" Type="http://schemas.openxmlformats.org/officeDocument/2006/relationships/hyperlink" Target="http://pbs.twimg.com/profile_images/795745815386095617/RwyN71hG_normal.jpg" TargetMode="External" /><Relationship Id="rId522" Type="http://schemas.openxmlformats.org/officeDocument/2006/relationships/hyperlink" Target="https://pbs.twimg.com/media/EBVCbFMWkAAcHM4.jpg" TargetMode="External" /><Relationship Id="rId523" Type="http://schemas.openxmlformats.org/officeDocument/2006/relationships/hyperlink" Target="https://pbs.twimg.com/media/EBXnKXbWsAEfyjO.jpg" TargetMode="External" /><Relationship Id="rId524" Type="http://schemas.openxmlformats.org/officeDocument/2006/relationships/hyperlink" Target="https://pbs.twimg.com/media/EB0FdrsX4AAb1Ox.jpg" TargetMode="External" /><Relationship Id="rId525" Type="http://schemas.openxmlformats.org/officeDocument/2006/relationships/hyperlink" Target="http://pbs.twimg.com/profile_images/1150889221684678662/otNcZMHL_normal.jpg" TargetMode="External" /><Relationship Id="rId526" Type="http://schemas.openxmlformats.org/officeDocument/2006/relationships/hyperlink" Target="http://pbs.twimg.com/profile_images/543806663749152770/-eYNFYLc_normal.jpeg" TargetMode="External" /><Relationship Id="rId527" Type="http://schemas.openxmlformats.org/officeDocument/2006/relationships/hyperlink" Target="http://pbs.twimg.com/profile_images/543806663749152770/-eYNFYLc_normal.jpeg" TargetMode="External" /><Relationship Id="rId528" Type="http://schemas.openxmlformats.org/officeDocument/2006/relationships/hyperlink" Target="http://pbs.twimg.com/profile_images/543806663749152770/-eYNFYLc_normal.jpeg" TargetMode="External" /><Relationship Id="rId529" Type="http://schemas.openxmlformats.org/officeDocument/2006/relationships/hyperlink" Target="http://pbs.twimg.com/profile_images/1096469198279188485/cCjMYSJc_normal.jpg" TargetMode="External" /><Relationship Id="rId530" Type="http://schemas.openxmlformats.org/officeDocument/2006/relationships/hyperlink" Target="http://pbs.twimg.com/profile_images/1159920755435593728/OuGmlIip_normal.jpg" TargetMode="External" /><Relationship Id="rId531" Type="http://schemas.openxmlformats.org/officeDocument/2006/relationships/hyperlink" Target="https://pbs.twimg.com/media/EB2odaKX4AAk_sK.jpg" TargetMode="External" /><Relationship Id="rId532" Type="http://schemas.openxmlformats.org/officeDocument/2006/relationships/hyperlink" Target="http://pbs.twimg.com/profile_images/1073736439421034496/bHrO47iZ_normal.jpg" TargetMode="External" /><Relationship Id="rId533" Type="http://schemas.openxmlformats.org/officeDocument/2006/relationships/hyperlink" Target="https://pbs.twimg.com/media/AdjQ2KBCEAAxHNK.jpg" TargetMode="External" /><Relationship Id="rId534" Type="http://schemas.openxmlformats.org/officeDocument/2006/relationships/hyperlink" Target="http://pbs.twimg.com/profile_images/1038427612769447937/K9DA-do8_normal.jpg" TargetMode="External" /><Relationship Id="rId535" Type="http://schemas.openxmlformats.org/officeDocument/2006/relationships/hyperlink" Target="http://pbs.twimg.com/profile_images/1098050374559297537/BhPVWT4f_normal.png" TargetMode="External" /><Relationship Id="rId536" Type="http://schemas.openxmlformats.org/officeDocument/2006/relationships/hyperlink" Target="http://pbs.twimg.com/profile_images/1098050374559297537/BhPVWT4f_normal.png" TargetMode="External" /><Relationship Id="rId537" Type="http://schemas.openxmlformats.org/officeDocument/2006/relationships/hyperlink" Target="https://pbs.twimg.com/media/EB3TuNyUEAACWF8.jpg" TargetMode="External" /><Relationship Id="rId538" Type="http://schemas.openxmlformats.org/officeDocument/2006/relationships/hyperlink" Target="http://abs.twimg.com/sticky/default_profile_images/default_profile_normal.png" TargetMode="External" /><Relationship Id="rId539" Type="http://schemas.openxmlformats.org/officeDocument/2006/relationships/hyperlink" Target="https://pbs.twimg.com/media/DsyzFm2XoAABVH4.jpg" TargetMode="External" /><Relationship Id="rId540" Type="http://schemas.openxmlformats.org/officeDocument/2006/relationships/hyperlink" Target="http://pbs.twimg.com/profile_images/1160897895412973568/ptYpNQNb_normal.jpg" TargetMode="External" /><Relationship Id="rId541" Type="http://schemas.openxmlformats.org/officeDocument/2006/relationships/hyperlink" Target="http://pbs.twimg.com/profile_images/378800000794324726/5b8f189963a94d62de4482443657a625_normal.png" TargetMode="External" /><Relationship Id="rId542" Type="http://schemas.openxmlformats.org/officeDocument/2006/relationships/hyperlink" Target="http://pbs.twimg.com/profile_images/378800000794324726/5b8f189963a94d62de4482443657a625_normal.png" TargetMode="External" /><Relationship Id="rId543" Type="http://schemas.openxmlformats.org/officeDocument/2006/relationships/hyperlink" Target="http://pbs.twimg.com/profile_images/378800000794324726/5b8f189963a94d62de4482443657a625_normal.png" TargetMode="External" /><Relationship Id="rId544" Type="http://schemas.openxmlformats.org/officeDocument/2006/relationships/hyperlink" Target="http://pbs.twimg.com/profile_images/378800000794324726/5b8f189963a94d62de4482443657a625_normal.png" TargetMode="External" /><Relationship Id="rId545" Type="http://schemas.openxmlformats.org/officeDocument/2006/relationships/hyperlink" Target="http://pbs.twimg.com/profile_images/378800000794324726/5b8f189963a94d62de4482443657a625_normal.png" TargetMode="External" /><Relationship Id="rId546" Type="http://schemas.openxmlformats.org/officeDocument/2006/relationships/hyperlink" Target="http://pbs.twimg.com/profile_images/378800000794324726/5b8f189963a94d62de4482443657a625_normal.png" TargetMode="External" /><Relationship Id="rId547" Type="http://schemas.openxmlformats.org/officeDocument/2006/relationships/hyperlink" Target="http://pbs.twimg.com/profile_images/378800000794324726/5b8f189963a94d62de4482443657a625_normal.png" TargetMode="External" /><Relationship Id="rId548" Type="http://schemas.openxmlformats.org/officeDocument/2006/relationships/hyperlink" Target="http://pbs.twimg.com/profile_images/378800000794324726/5b8f189963a94d62de4482443657a625_normal.png" TargetMode="External" /><Relationship Id="rId549" Type="http://schemas.openxmlformats.org/officeDocument/2006/relationships/hyperlink" Target="http://pbs.twimg.com/profile_images/378800000794324726/5b8f189963a94d62de4482443657a625_normal.png" TargetMode="External" /><Relationship Id="rId550" Type="http://schemas.openxmlformats.org/officeDocument/2006/relationships/hyperlink" Target="http://pbs.twimg.com/profile_images/378800000794324726/5b8f189963a94d62de4482443657a625_normal.png" TargetMode="External" /><Relationship Id="rId551" Type="http://schemas.openxmlformats.org/officeDocument/2006/relationships/hyperlink" Target="http://pbs.twimg.com/profile_images/378800000794324726/5b8f189963a94d62de4482443657a625_normal.png" TargetMode="External" /><Relationship Id="rId552" Type="http://schemas.openxmlformats.org/officeDocument/2006/relationships/hyperlink" Target="http://pbs.twimg.com/profile_images/378800000794324726/5b8f189963a94d62de4482443657a625_normal.png" TargetMode="External" /><Relationship Id="rId553" Type="http://schemas.openxmlformats.org/officeDocument/2006/relationships/hyperlink" Target="http://pbs.twimg.com/profile_images/378800000794324726/5b8f189963a94d62de4482443657a625_normal.png" TargetMode="External" /><Relationship Id="rId554" Type="http://schemas.openxmlformats.org/officeDocument/2006/relationships/hyperlink" Target="http://pbs.twimg.com/profile_images/378800000794324726/5b8f189963a94d62de4482443657a625_normal.png" TargetMode="External" /><Relationship Id="rId555" Type="http://schemas.openxmlformats.org/officeDocument/2006/relationships/hyperlink" Target="https://pbs.twimg.com/media/EB4V9O4WsAUi4TZ.jpg" TargetMode="External" /><Relationship Id="rId556" Type="http://schemas.openxmlformats.org/officeDocument/2006/relationships/hyperlink" Target="https://pbs.twimg.com/ext_tw_video_thumb/1161404067316453382/pu/img/Eb5pM9C5dH3lqItR.jpg" TargetMode="External" /><Relationship Id="rId557" Type="http://schemas.openxmlformats.org/officeDocument/2006/relationships/hyperlink" Target="https://pbs.twimg.com/ext_tw_video_thumb/1161412183672180736/pu/img/YjK3sMH_DGuZR4e6.jpg" TargetMode="External" /><Relationship Id="rId558" Type="http://schemas.openxmlformats.org/officeDocument/2006/relationships/hyperlink" Target="https://twitter.com/#!/drmhofman/status/1154287221211459584" TargetMode="External" /><Relationship Id="rId559" Type="http://schemas.openxmlformats.org/officeDocument/2006/relationships/hyperlink" Target="https://twitter.com/#!/luketv/status/1142534793374109696" TargetMode="External" /><Relationship Id="rId560" Type="http://schemas.openxmlformats.org/officeDocument/2006/relationships/hyperlink" Target="https://twitter.com/#!/khushrowb/status/1156418965268291585" TargetMode="External" /><Relationship Id="rId561" Type="http://schemas.openxmlformats.org/officeDocument/2006/relationships/hyperlink" Target="https://twitter.com/#!/radleys/status/1156512377212420097" TargetMode="External" /><Relationship Id="rId562" Type="http://schemas.openxmlformats.org/officeDocument/2006/relationships/hyperlink" Target="https://twitter.com/#!/yusuactivities/status/1156514949742702592" TargetMode="External" /><Relationship Id="rId563" Type="http://schemas.openxmlformats.org/officeDocument/2006/relationships/hyperlink" Target="https://twitter.com/#!/cwdanielpereira/status/979065503070203904" TargetMode="External" /><Relationship Id="rId564" Type="http://schemas.openxmlformats.org/officeDocument/2006/relationships/hyperlink" Target="https://twitter.com/#!/cwdanielpereira/status/1156766054804275200" TargetMode="External" /><Relationship Id="rId565" Type="http://schemas.openxmlformats.org/officeDocument/2006/relationships/hyperlink" Target="https://twitter.com/#!/oraclecourse/status/1156824018349187072" TargetMode="External" /><Relationship Id="rId566" Type="http://schemas.openxmlformats.org/officeDocument/2006/relationships/hyperlink" Target="https://twitter.com/#!/nosqldigest/status/1156849399198171136" TargetMode="External" /><Relationship Id="rId567" Type="http://schemas.openxmlformats.org/officeDocument/2006/relationships/hyperlink" Target="https://twitter.com/#!/movemberuk/status/1140208567192084480" TargetMode="External" /><Relationship Id="rId568" Type="http://schemas.openxmlformats.org/officeDocument/2006/relationships/hyperlink" Target="https://twitter.com/#!/rancho5132/status/1156870852144766977" TargetMode="External" /><Relationship Id="rId569" Type="http://schemas.openxmlformats.org/officeDocument/2006/relationships/hyperlink" Target="https://twitter.com/#!/daniela_lo88/status/1156935476516937729" TargetMode="External" /><Relationship Id="rId570" Type="http://schemas.openxmlformats.org/officeDocument/2006/relationships/hyperlink" Target="https://twitter.com/#!/itsjusttonyok/status/1156953076768616448" TargetMode="External" /><Relationship Id="rId571" Type="http://schemas.openxmlformats.org/officeDocument/2006/relationships/hyperlink" Target="https://twitter.com/#!/recepet51817257/status/1157008965882011648" TargetMode="External" /><Relationship Id="rId572" Type="http://schemas.openxmlformats.org/officeDocument/2006/relationships/hyperlink" Target="https://twitter.com/#!/mocalgary/status/1157026687525249024" TargetMode="External" /><Relationship Id="rId573" Type="http://schemas.openxmlformats.org/officeDocument/2006/relationships/hyperlink" Target="https://twitter.com/#!/cameronwbriggs/status/1157068894911131648" TargetMode="External" /><Relationship Id="rId574" Type="http://schemas.openxmlformats.org/officeDocument/2006/relationships/hyperlink" Target="https://twitter.com/#!/ollie_hampton/status/1157132344668696576" TargetMode="External" /><Relationship Id="rId575" Type="http://schemas.openxmlformats.org/officeDocument/2006/relationships/hyperlink" Target="https://twitter.com/#!/motovaquero/status/1157269357313105921" TargetMode="External" /><Relationship Id="rId576" Type="http://schemas.openxmlformats.org/officeDocument/2006/relationships/hyperlink" Target="https://twitter.com/#!/gordinho80/status/1157276957131890689" TargetMode="External" /><Relationship Id="rId577" Type="http://schemas.openxmlformats.org/officeDocument/2006/relationships/hyperlink" Target="https://twitter.com/#!/leedavis1975/status/1157299369294618626" TargetMode="External" /><Relationship Id="rId578" Type="http://schemas.openxmlformats.org/officeDocument/2006/relationships/hyperlink" Target="https://twitter.com/#!/tri_boucher/status/1157317115751411713" TargetMode="External" /><Relationship Id="rId579" Type="http://schemas.openxmlformats.org/officeDocument/2006/relationships/hyperlink" Target="https://twitter.com/#!/warrendalyict4d/status/1157528018245435392" TargetMode="External" /><Relationship Id="rId580" Type="http://schemas.openxmlformats.org/officeDocument/2006/relationships/hyperlink" Target="https://twitter.com/#!/warrendalymusic/status/1157528671730540544" TargetMode="External" /><Relationship Id="rId581" Type="http://schemas.openxmlformats.org/officeDocument/2006/relationships/hyperlink" Target="https://twitter.com/#!/ebauchemusic/status/1157533524846678016" TargetMode="External" /><Relationship Id="rId582" Type="http://schemas.openxmlformats.org/officeDocument/2006/relationships/hyperlink" Target="https://twitter.com/#!/lifeandengines/status/1157631884236591109" TargetMode="External" /><Relationship Id="rId583" Type="http://schemas.openxmlformats.org/officeDocument/2006/relationships/hyperlink" Target="https://twitter.com/#!/xtremeflyerz/status/1157664904784089088" TargetMode="External" /><Relationship Id="rId584" Type="http://schemas.openxmlformats.org/officeDocument/2006/relationships/hyperlink" Target="https://twitter.com/#!/heyhim_ovrthere/status/1157725998911299584" TargetMode="External" /><Relationship Id="rId585" Type="http://schemas.openxmlformats.org/officeDocument/2006/relationships/hyperlink" Target="https://twitter.com/#!/tripleplates/status/1157822362974339072" TargetMode="External" /><Relationship Id="rId586" Type="http://schemas.openxmlformats.org/officeDocument/2006/relationships/hyperlink" Target="https://twitter.com/#!/skawars1/status/1157841022593855493" TargetMode="External" /><Relationship Id="rId587" Type="http://schemas.openxmlformats.org/officeDocument/2006/relationships/hyperlink" Target="https://twitter.com/#!/anna_robogirl/status/1157859605650845696" TargetMode="External" /><Relationship Id="rId588" Type="http://schemas.openxmlformats.org/officeDocument/2006/relationships/hyperlink" Target="https://twitter.com/#!/vannapragal/status/1158064373392449536" TargetMode="External" /><Relationship Id="rId589" Type="http://schemas.openxmlformats.org/officeDocument/2006/relationships/hyperlink" Target="https://twitter.com/#!/radiantgeorge/status/1057925708947832833" TargetMode="External" /><Relationship Id="rId590" Type="http://schemas.openxmlformats.org/officeDocument/2006/relationships/hyperlink" Target="https://twitter.com/#!/amandalwaldrop/status/1158091996197728256" TargetMode="External" /><Relationship Id="rId591" Type="http://schemas.openxmlformats.org/officeDocument/2006/relationships/hyperlink" Target="https://twitter.com/#!/coco_welly/status/1158242075550220289" TargetMode="External" /><Relationship Id="rId592" Type="http://schemas.openxmlformats.org/officeDocument/2006/relationships/hyperlink" Target="https://twitter.com/#!/perfectday2play/status/1158441725565775873" TargetMode="External" /><Relationship Id="rId593" Type="http://schemas.openxmlformats.org/officeDocument/2006/relationships/hyperlink" Target="https://twitter.com/#!/8278jogador8728/status/1158456612308357122" TargetMode="External" /><Relationship Id="rId594" Type="http://schemas.openxmlformats.org/officeDocument/2006/relationships/hyperlink" Target="https://twitter.com/#!/indie_booster/status/1158458168105717760" TargetMode="External" /><Relationship Id="rId595" Type="http://schemas.openxmlformats.org/officeDocument/2006/relationships/hyperlink" Target="https://twitter.com/#!/abigail29808882/status/1158458227618697216" TargetMode="External" /><Relationship Id="rId596" Type="http://schemas.openxmlformats.org/officeDocument/2006/relationships/hyperlink" Target="https://twitter.com/#!/jlbravin/status/1158464344709111809" TargetMode="External" /><Relationship Id="rId597" Type="http://schemas.openxmlformats.org/officeDocument/2006/relationships/hyperlink" Target="https://twitter.com/#!/cheshirero/status/933266347370225665" TargetMode="External" /><Relationship Id="rId598" Type="http://schemas.openxmlformats.org/officeDocument/2006/relationships/hyperlink" Target="https://twitter.com/#!/clubquoits/status/1158491150187139074" TargetMode="External" /><Relationship Id="rId599" Type="http://schemas.openxmlformats.org/officeDocument/2006/relationships/hyperlink" Target="https://twitter.com/#!/dominictshepo/status/1158497399356215296" TargetMode="External" /><Relationship Id="rId600" Type="http://schemas.openxmlformats.org/officeDocument/2006/relationships/hyperlink" Target="https://twitter.com/#!/castle_neil/status/795709997527220225" TargetMode="External" /><Relationship Id="rId601" Type="http://schemas.openxmlformats.org/officeDocument/2006/relationships/hyperlink" Target="https://twitter.com/#!/diotermaocowb/status/1158594950327668743" TargetMode="External" /><Relationship Id="rId602" Type="http://schemas.openxmlformats.org/officeDocument/2006/relationships/hyperlink" Target="https://twitter.com/#!/scanoma/status/1158735529669607424" TargetMode="External" /><Relationship Id="rId603" Type="http://schemas.openxmlformats.org/officeDocument/2006/relationships/hyperlink" Target="https://twitter.com/#!/li_travel/status/1158747136219111424" TargetMode="External" /><Relationship Id="rId604" Type="http://schemas.openxmlformats.org/officeDocument/2006/relationships/hyperlink" Target="https://twitter.com/#!/macellooo/status/1158751871865147393" TargetMode="External" /><Relationship Id="rId605" Type="http://schemas.openxmlformats.org/officeDocument/2006/relationships/hyperlink" Target="https://twitter.com/#!/ann_dente/status/1158758469870202881" TargetMode="External" /><Relationship Id="rId606" Type="http://schemas.openxmlformats.org/officeDocument/2006/relationships/hyperlink" Target="https://twitter.com/#!/bikram_robotics/status/1158778169761026048" TargetMode="External" /><Relationship Id="rId607" Type="http://schemas.openxmlformats.org/officeDocument/2006/relationships/hyperlink" Target="https://twitter.com/#!/moustachemiler/status/1158434489250398210" TargetMode="External" /><Relationship Id="rId608" Type="http://schemas.openxmlformats.org/officeDocument/2006/relationships/hyperlink" Target="https://twitter.com/#!/moustachemiler/status/1158825989893476353" TargetMode="External" /><Relationship Id="rId609" Type="http://schemas.openxmlformats.org/officeDocument/2006/relationships/hyperlink" Target="https://twitter.com/#!/seanpchajek/status/264010879249575936" TargetMode="External" /><Relationship Id="rId610" Type="http://schemas.openxmlformats.org/officeDocument/2006/relationships/hyperlink" Target="https://twitter.com/#!/coidedopdo/status/1158838132479074310" TargetMode="External" /><Relationship Id="rId611" Type="http://schemas.openxmlformats.org/officeDocument/2006/relationships/hyperlink" Target="https://twitter.com/#!/nobodylaugh/status/1158874997437423618" TargetMode="External" /><Relationship Id="rId612" Type="http://schemas.openxmlformats.org/officeDocument/2006/relationships/hyperlink" Target="https://twitter.com/#!/projecthyraxapp/status/1156748318556512260" TargetMode="External" /><Relationship Id="rId613" Type="http://schemas.openxmlformats.org/officeDocument/2006/relationships/hyperlink" Target="https://twitter.com/#!/projecthyraxapp/status/1157820559641722881" TargetMode="External" /><Relationship Id="rId614" Type="http://schemas.openxmlformats.org/officeDocument/2006/relationships/hyperlink" Target="https://twitter.com/#!/projecthyraxapp/status/1158922793641238528" TargetMode="External" /><Relationship Id="rId615" Type="http://schemas.openxmlformats.org/officeDocument/2006/relationships/hyperlink" Target="https://twitter.com/#!/gameandroidnews/status/1156901804673777664" TargetMode="External" /><Relationship Id="rId616" Type="http://schemas.openxmlformats.org/officeDocument/2006/relationships/hyperlink" Target="https://twitter.com/#!/gameandroidnews/status/1158638268008845312" TargetMode="External" /><Relationship Id="rId617" Type="http://schemas.openxmlformats.org/officeDocument/2006/relationships/hyperlink" Target="https://twitter.com/#!/gameandroidnews/status/1158925120305606661" TargetMode="External" /><Relationship Id="rId618" Type="http://schemas.openxmlformats.org/officeDocument/2006/relationships/hyperlink" Target="https://twitter.com/#!/merrittrevival/status/1158957504950177792" TargetMode="External" /><Relationship Id="rId619" Type="http://schemas.openxmlformats.org/officeDocument/2006/relationships/hyperlink" Target="https://twitter.com/#!/caferacer76/status/1158335296829820929" TargetMode="External" /><Relationship Id="rId620" Type="http://schemas.openxmlformats.org/officeDocument/2006/relationships/hyperlink" Target="https://twitter.com/#!/caferacer76/status/1158968403853500416" TargetMode="External" /><Relationship Id="rId621" Type="http://schemas.openxmlformats.org/officeDocument/2006/relationships/hyperlink" Target="https://twitter.com/#!/ingare_rev/status/1156725811896049670" TargetMode="External" /><Relationship Id="rId622" Type="http://schemas.openxmlformats.org/officeDocument/2006/relationships/hyperlink" Target="https://twitter.com/#!/ingare_rev/status/1156861730338889729" TargetMode="External" /><Relationship Id="rId623" Type="http://schemas.openxmlformats.org/officeDocument/2006/relationships/hyperlink" Target="https://twitter.com/#!/ingare_rev/status/1156922195702177792" TargetMode="External" /><Relationship Id="rId624" Type="http://schemas.openxmlformats.org/officeDocument/2006/relationships/hyperlink" Target="https://twitter.com/#!/ingare_rev/status/1157027851369091072" TargetMode="External" /><Relationship Id="rId625" Type="http://schemas.openxmlformats.org/officeDocument/2006/relationships/hyperlink" Target="https://twitter.com/#!/ingare_rev/status/1157873381900992512" TargetMode="External" /><Relationship Id="rId626" Type="http://schemas.openxmlformats.org/officeDocument/2006/relationships/hyperlink" Target="https://twitter.com/#!/ingare_rev/status/1158703855678435328" TargetMode="External" /><Relationship Id="rId627" Type="http://schemas.openxmlformats.org/officeDocument/2006/relationships/hyperlink" Target="https://twitter.com/#!/ingare_rev/status/1158975668132175872" TargetMode="External" /><Relationship Id="rId628" Type="http://schemas.openxmlformats.org/officeDocument/2006/relationships/hyperlink" Target="https://twitter.com/#!/clintcrockett/status/1159156986505814021" TargetMode="External" /><Relationship Id="rId629" Type="http://schemas.openxmlformats.org/officeDocument/2006/relationships/hyperlink" Target="https://twitter.com/#!/danleafy94/status/1159192437832716288" TargetMode="External" /><Relationship Id="rId630" Type="http://schemas.openxmlformats.org/officeDocument/2006/relationships/hyperlink" Target="https://twitter.com/#!/liathrestaurant/status/1159205974072102912" TargetMode="External" /><Relationship Id="rId631" Type="http://schemas.openxmlformats.org/officeDocument/2006/relationships/hyperlink" Target="https://twitter.com/#!/liathrestaurant/status/1159206063276564480" TargetMode="External" /><Relationship Id="rId632" Type="http://schemas.openxmlformats.org/officeDocument/2006/relationships/hyperlink" Target="https://twitter.com/#!/indiedev_rt/status/1156811064387883008" TargetMode="External" /><Relationship Id="rId633" Type="http://schemas.openxmlformats.org/officeDocument/2006/relationships/hyperlink" Target="https://twitter.com/#!/indiedev_rt/status/1156901651166502913" TargetMode="External" /><Relationship Id="rId634" Type="http://schemas.openxmlformats.org/officeDocument/2006/relationships/hyperlink" Target="https://twitter.com/#!/indiedev_rt/status/1157822778671808512" TargetMode="External" /><Relationship Id="rId635" Type="http://schemas.openxmlformats.org/officeDocument/2006/relationships/hyperlink" Target="https://twitter.com/#!/indiedev_rt/status/1158411637398888455" TargetMode="External" /><Relationship Id="rId636" Type="http://schemas.openxmlformats.org/officeDocument/2006/relationships/hyperlink" Target="https://twitter.com/#!/indiedev_rt/status/1158638139503763456" TargetMode="External" /><Relationship Id="rId637" Type="http://schemas.openxmlformats.org/officeDocument/2006/relationships/hyperlink" Target="https://twitter.com/#!/indiedev_rt/status/1158925063430836226" TargetMode="External" /><Relationship Id="rId638" Type="http://schemas.openxmlformats.org/officeDocument/2006/relationships/hyperlink" Target="https://twitter.com/#!/indiedev_rt/status/1159242078536261644" TargetMode="External" /><Relationship Id="rId639" Type="http://schemas.openxmlformats.org/officeDocument/2006/relationships/hyperlink" Target="https://twitter.com/#!/ericgaffen/status/1159191913515429888" TargetMode="External" /><Relationship Id="rId640" Type="http://schemas.openxmlformats.org/officeDocument/2006/relationships/hyperlink" Target="https://twitter.com/#!/kimburd/status/1159280462893932544" TargetMode="External" /><Relationship Id="rId641" Type="http://schemas.openxmlformats.org/officeDocument/2006/relationships/hyperlink" Target="https://twitter.com/#!/apccc19/status/1159293156019580928" TargetMode="External" /><Relationship Id="rId642" Type="http://schemas.openxmlformats.org/officeDocument/2006/relationships/hyperlink" Target="https://twitter.com/#!/thephoenix_exp/status/1159313468522037249" TargetMode="External" /><Relationship Id="rId643" Type="http://schemas.openxmlformats.org/officeDocument/2006/relationships/hyperlink" Target="https://twitter.com/#!/saltydogsbot/status/1156809524302503937" TargetMode="External" /><Relationship Id="rId644" Type="http://schemas.openxmlformats.org/officeDocument/2006/relationships/hyperlink" Target="https://twitter.com/#!/saltydogsbot/status/1156975596028796929" TargetMode="External" /><Relationship Id="rId645" Type="http://schemas.openxmlformats.org/officeDocument/2006/relationships/hyperlink" Target="https://twitter.com/#!/saltydogsbot/status/1158168443310526464" TargetMode="External" /><Relationship Id="rId646" Type="http://schemas.openxmlformats.org/officeDocument/2006/relationships/hyperlink" Target="https://twitter.com/#!/saltydogsbot/status/1159240482154786816" TargetMode="External" /><Relationship Id="rId647" Type="http://schemas.openxmlformats.org/officeDocument/2006/relationships/hyperlink" Target="https://twitter.com/#!/saltydogsbot/status/1159315994738909185" TargetMode="External" /><Relationship Id="rId648" Type="http://schemas.openxmlformats.org/officeDocument/2006/relationships/hyperlink" Target="https://twitter.com/#!/cjdogtajames/status/1159318362717114369" TargetMode="External" /><Relationship Id="rId649" Type="http://schemas.openxmlformats.org/officeDocument/2006/relationships/hyperlink" Target="https://twitter.com/#!/indiegamesharer/status/1156948305739440128" TargetMode="External" /><Relationship Id="rId650" Type="http://schemas.openxmlformats.org/officeDocument/2006/relationships/hyperlink" Target="https://twitter.com/#!/indiegamesharer/status/1158337405071634437" TargetMode="External" /><Relationship Id="rId651" Type="http://schemas.openxmlformats.org/officeDocument/2006/relationships/hyperlink" Target="https://twitter.com/#!/indiegamesharer/status/1158458279653249026" TargetMode="External" /><Relationship Id="rId652" Type="http://schemas.openxmlformats.org/officeDocument/2006/relationships/hyperlink" Target="https://twitter.com/#!/indiegamesharer/status/1158684703618207744" TargetMode="External" /><Relationship Id="rId653" Type="http://schemas.openxmlformats.org/officeDocument/2006/relationships/hyperlink" Target="https://twitter.com/#!/indiegamesharer/status/1159318925097820160" TargetMode="External" /><Relationship Id="rId654" Type="http://schemas.openxmlformats.org/officeDocument/2006/relationships/hyperlink" Target="https://twitter.com/#!/felixeroles/status/1159367020485500929" TargetMode="External" /><Relationship Id="rId655" Type="http://schemas.openxmlformats.org/officeDocument/2006/relationships/hyperlink" Target="https://twitter.com/#!/healthqurator/status/1159368803488292864" TargetMode="External" /><Relationship Id="rId656" Type="http://schemas.openxmlformats.org/officeDocument/2006/relationships/hyperlink" Target="https://twitter.com/#!/wicaksono_as/status/1159410131488010241" TargetMode="External" /><Relationship Id="rId657" Type="http://schemas.openxmlformats.org/officeDocument/2006/relationships/hyperlink" Target="https://twitter.com/#!/jarheadmarine1/status/1159447605581144065" TargetMode="External" /><Relationship Id="rId658" Type="http://schemas.openxmlformats.org/officeDocument/2006/relationships/hyperlink" Target="https://twitter.com/#!/offycrawl/status/1159449684936712192" TargetMode="External" /><Relationship Id="rId659" Type="http://schemas.openxmlformats.org/officeDocument/2006/relationships/hyperlink" Target="https://twitter.com/#!/talkingpulp/status/1159449853946146816" TargetMode="External" /><Relationship Id="rId660" Type="http://schemas.openxmlformats.org/officeDocument/2006/relationships/hyperlink" Target="https://twitter.com/#!/sv_lawfirm/status/1159488439655567361" TargetMode="External" /><Relationship Id="rId661" Type="http://schemas.openxmlformats.org/officeDocument/2006/relationships/hyperlink" Target="https://twitter.com/#!/sim_racing/status/1159542099831906304" TargetMode="External" /><Relationship Id="rId662" Type="http://schemas.openxmlformats.org/officeDocument/2006/relationships/hyperlink" Target="https://twitter.com/#!/projectx_ios/status/1157719506103492609" TargetMode="External" /><Relationship Id="rId663" Type="http://schemas.openxmlformats.org/officeDocument/2006/relationships/hyperlink" Target="https://twitter.com/#!/projectx_ios/status/1157885811326631936" TargetMode="External" /><Relationship Id="rId664" Type="http://schemas.openxmlformats.org/officeDocument/2006/relationships/hyperlink" Target="https://twitter.com/#!/projectx_ios/status/1158459092614168576" TargetMode="External" /><Relationship Id="rId665" Type="http://schemas.openxmlformats.org/officeDocument/2006/relationships/hyperlink" Target="https://twitter.com/#!/projectx_ios/status/1158655673011511296" TargetMode="External" /><Relationship Id="rId666" Type="http://schemas.openxmlformats.org/officeDocument/2006/relationships/hyperlink" Target="https://twitter.com/#!/projectx_ios/status/1158836842596392962" TargetMode="External" /><Relationship Id="rId667" Type="http://schemas.openxmlformats.org/officeDocument/2006/relationships/hyperlink" Target="https://twitter.com/#!/projectx_ios/status/1159319680621993984" TargetMode="External" /><Relationship Id="rId668" Type="http://schemas.openxmlformats.org/officeDocument/2006/relationships/hyperlink" Target="https://twitter.com/#!/projectx_ios/status/1159546321906405376" TargetMode="External" /><Relationship Id="rId669" Type="http://schemas.openxmlformats.org/officeDocument/2006/relationships/hyperlink" Target="https://twitter.com/#!/cosmicflood/status/1159549993528778752" TargetMode="External" /><Relationship Id="rId670" Type="http://schemas.openxmlformats.org/officeDocument/2006/relationships/hyperlink" Target="https://twitter.com/#!/zelda_doodle/status/1159303071731576832" TargetMode="External" /><Relationship Id="rId671" Type="http://schemas.openxmlformats.org/officeDocument/2006/relationships/hyperlink" Target="https://twitter.com/#!/zelda_doodle/status/1159620879615029258" TargetMode="External" /><Relationship Id="rId672" Type="http://schemas.openxmlformats.org/officeDocument/2006/relationships/hyperlink" Target="https://twitter.com/#!/ashlie_christie/status/1159744434856181761" TargetMode="External" /><Relationship Id="rId673" Type="http://schemas.openxmlformats.org/officeDocument/2006/relationships/hyperlink" Target="https://twitter.com/#!/dleggio33/status/666240221911121920" TargetMode="External" /><Relationship Id="rId674" Type="http://schemas.openxmlformats.org/officeDocument/2006/relationships/hyperlink" Target="https://twitter.com/#!/jujueisblumme/status/1159762549686112256" TargetMode="External" /><Relationship Id="rId675" Type="http://schemas.openxmlformats.org/officeDocument/2006/relationships/hyperlink" Target="https://twitter.com/#!/georgechiesa/status/1159768782883229696" TargetMode="External" /><Relationship Id="rId676" Type="http://schemas.openxmlformats.org/officeDocument/2006/relationships/hyperlink" Target="https://twitter.com/#!/acredite_co/status/1159776964720431104" TargetMode="External" /><Relationship Id="rId677" Type="http://schemas.openxmlformats.org/officeDocument/2006/relationships/hyperlink" Target="https://twitter.com/#!/sirtallmarc/status/1159795727041736710" TargetMode="External" /><Relationship Id="rId678" Type="http://schemas.openxmlformats.org/officeDocument/2006/relationships/hyperlink" Target="https://twitter.com/#!/lutzanalytics/status/1159808571091144704" TargetMode="External" /><Relationship Id="rId679" Type="http://schemas.openxmlformats.org/officeDocument/2006/relationships/hyperlink" Target="https://twitter.com/#!/oracle_france/status/1156836968300367873" TargetMode="External" /><Relationship Id="rId680" Type="http://schemas.openxmlformats.org/officeDocument/2006/relationships/hyperlink" Target="https://twitter.com/#!/oracle_france/status/1159811568894279681" TargetMode="External" /><Relationship Id="rId681" Type="http://schemas.openxmlformats.org/officeDocument/2006/relationships/hyperlink" Target="https://twitter.com/#!/realstulloyd/status/1159953945608855552" TargetMode="External" /><Relationship Id="rId682" Type="http://schemas.openxmlformats.org/officeDocument/2006/relationships/hyperlink" Target="https://twitter.com/#!/djhibrahim/status/1159196826706124800" TargetMode="External" /><Relationship Id="rId683" Type="http://schemas.openxmlformats.org/officeDocument/2006/relationships/hyperlink" Target="https://twitter.com/#!/djhibrahim/status/1159198547121790978" TargetMode="External" /><Relationship Id="rId684" Type="http://schemas.openxmlformats.org/officeDocument/2006/relationships/hyperlink" Target="https://twitter.com/#!/djhibrahim/status/1160010060786876417" TargetMode="External" /><Relationship Id="rId685" Type="http://schemas.openxmlformats.org/officeDocument/2006/relationships/hyperlink" Target="https://twitter.com/#!/safetytweety/status/1160211812429832192" TargetMode="External" /><Relationship Id="rId686" Type="http://schemas.openxmlformats.org/officeDocument/2006/relationships/hyperlink" Target="https://twitter.com/#!/infamous_rjk/status/1160222207416684544" TargetMode="External" /><Relationship Id="rId687" Type="http://schemas.openxmlformats.org/officeDocument/2006/relationships/hyperlink" Target="https://twitter.com/#!/tony_sacto/status/1160255731246911490" TargetMode="External" /><Relationship Id="rId688" Type="http://schemas.openxmlformats.org/officeDocument/2006/relationships/hyperlink" Target="https://twitter.com/#!/astrobot314/status/1160258882159153152" TargetMode="External" /><Relationship Id="rId689" Type="http://schemas.openxmlformats.org/officeDocument/2006/relationships/hyperlink" Target="https://twitter.com/#!/absorbunderwear/status/1160271915405193216" TargetMode="External" /><Relationship Id="rId690" Type="http://schemas.openxmlformats.org/officeDocument/2006/relationships/hyperlink" Target="https://twitter.com/#!/richiix27/status/1160290380044218369" TargetMode="External" /><Relationship Id="rId691" Type="http://schemas.openxmlformats.org/officeDocument/2006/relationships/hyperlink" Target="https://twitter.com/#!/elvinbox/status/1160229230766120960" TargetMode="External" /><Relationship Id="rId692" Type="http://schemas.openxmlformats.org/officeDocument/2006/relationships/hyperlink" Target="https://twitter.com/#!/pickenan/status/1160296125129252864" TargetMode="External" /><Relationship Id="rId693" Type="http://schemas.openxmlformats.org/officeDocument/2006/relationships/hyperlink" Target="https://twitter.com/#!/teamincredimo/status/1160389465216389122" TargetMode="External" /><Relationship Id="rId694" Type="http://schemas.openxmlformats.org/officeDocument/2006/relationships/hyperlink" Target="https://twitter.com/#!/cate2pilates/status/1160401313194270720" TargetMode="External" /><Relationship Id="rId695" Type="http://schemas.openxmlformats.org/officeDocument/2006/relationships/hyperlink" Target="https://twitter.com/#!/ballsy_62/status/1160500869776850945" TargetMode="External" /><Relationship Id="rId696" Type="http://schemas.openxmlformats.org/officeDocument/2006/relationships/hyperlink" Target="https://twitter.com/#!/bandis61/status/1160504516191481856" TargetMode="External" /><Relationship Id="rId697" Type="http://schemas.openxmlformats.org/officeDocument/2006/relationships/hyperlink" Target="https://twitter.com/#!/riggleskimaster/status/1060940082809425925" TargetMode="External" /><Relationship Id="rId698" Type="http://schemas.openxmlformats.org/officeDocument/2006/relationships/hyperlink" Target="https://twitter.com/#!/skateboard12341/status/1160567336031539205" TargetMode="External" /><Relationship Id="rId699" Type="http://schemas.openxmlformats.org/officeDocument/2006/relationships/hyperlink" Target="https://twitter.com/#!/lichtwitch/status/1160580222187651073" TargetMode="External" /><Relationship Id="rId700" Type="http://schemas.openxmlformats.org/officeDocument/2006/relationships/hyperlink" Target="https://twitter.com/#!/sparkysynth/status/1160613739483320320" TargetMode="External" /><Relationship Id="rId701" Type="http://schemas.openxmlformats.org/officeDocument/2006/relationships/hyperlink" Target="https://twitter.com/#!/sradzik/status/1160614328078405634" TargetMode="External" /><Relationship Id="rId702" Type="http://schemas.openxmlformats.org/officeDocument/2006/relationships/hyperlink" Target="https://twitter.com/#!/joecavanaugh0/status/1160274846422589440" TargetMode="External" /><Relationship Id="rId703" Type="http://schemas.openxmlformats.org/officeDocument/2006/relationships/hyperlink" Target="https://twitter.com/#!/joecavanaugh0/status/1160614789263036418" TargetMode="External" /><Relationship Id="rId704" Type="http://schemas.openxmlformats.org/officeDocument/2006/relationships/hyperlink" Target="https://twitter.com/#!/kslouha421/status/1160617632598331392" TargetMode="External" /><Relationship Id="rId705" Type="http://schemas.openxmlformats.org/officeDocument/2006/relationships/hyperlink" Target="https://twitter.com/#!/trisclaxton/status/1160640946066862083" TargetMode="External" /><Relationship Id="rId706" Type="http://schemas.openxmlformats.org/officeDocument/2006/relationships/hyperlink" Target="https://twitter.com/#!/stevesmithnz/status/1157436632477437953" TargetMode="External" /><Relationship Id="rId707" Type="http://schemas.openxmlformats.org/officeDocument/2006/relationships/hyperlink" Target="https://twitter.com/#!/stevesmithnz/status/1158665816730230784" TargetMode="External" /><Relationship Id="rId708" Type="http://schemas.openxmlformats.org/officeDocument/2006/relationships/hyperlink" Target="https://twitter.com/#!/stevesmithnz/status/1160657047328681984" TargetMode="External" /><Relationship Id="rId709" Type="http://schemas.openxmlformats.org/officeDocument/2006/relationships/hyperlink" Target="https://twitter.com/#!/natteramnoslo/status/1160678944288518144" TargetMode="External" /><Relationship Id="rId710" Type="http://schemas.openxmlformats.org/officeDocument/2006/relationships/hyperlink" Target="https://twitter.com/#!/lamasmarina92/status/1160709320520208389" TargetMode="External" /><Relationship Id="rId711" Type="http://schemas.openxmlformats.org/officeDocument/2006/relationships/hyperlink" Target="https://twitter.com/#!/kojonup/status/1160742558051364864" TargetMode="External" /><Relationship Id="rId712" Type="http://schemas.openxmlformats.org/officeDocument/2006/relationships/hyperlink" Target="https://twitter.com/#!/bernhardkerres/status/1160849656244576258" TargetMode="External" /><Relationship Id="rId713" Type="http://schemas.openxmlformats.org/officeDocument/2006/relationships/hyperlink" Target="https://twitter.com/#!/marianneschro11/status/1160853839165231104" TargetMode="External" /><Relationship Id="rId714" Type="http://schemas.openxmlformats.org/officeDocument/2006/relationships/hyperlink" Target="https://twitter.com/#!/lomegb/status/531795675990994944" TargetMode="External" /><Relationship Id="rId715" Type="http://schemas.openxmlformats.org/officeDocument/2006/relationships/hyperlink" Target="https://twitter.com/#!/uyajola99_sa/status/1160859059756703744" TargetMode="External" /><Relationship Id="rId716" Type="http://schemas.openxmlformats.org/officeDocument/2006/relationships/hyperlink" Target="https://twitter.com/#!/lavignelesba/status/1160870257336016896" TargetMode="External" /><Relationship Id="rId717" Type="http://schemas.openxmlformats.org/officeDocument/2006/relationships/hyperlink" Target="https://twitter.com/#!/tellmeltsover/status/1160870438651801601" TargetMode="External" /><Relationship Id="rId718" Type="http://schemas.openxmlformats.org/officeDocument/2006/relationships/hyperlink" Target="https://twitter.com/#!/ituyhi31/status/1160895455556976641" TargetMode="External" /><Relationship Id="rId719" Type="http://schemas.openxmlformats.org/officeDocument/2006/relationships/hyperlink" Target="https://twitter.com/#!/biimafpoetra/status/1160916936773033984" TargetMode="External" /><Relationship Id="rId720" Type="http://schemas.openxmlformats.org/officeDocument/2006/relationships/hyperlink" Target="https://twitter.com/#!/perryshotel/status/1160926100123525120" TargetMode="External" /><Relationship Id="rId721" Type="http://schemas.openxmlformats.org/officeDocument/2006/relationships/hyperlink" Target="https://twitter.com/#!/lavignelatesta/status/1160928179109994496" TargetMode="External" /><Relationship Id="rId722" Type="http://schemas.openxmlformats.org/officeDocument/2006/relationships/hyperlink" Target="https://twitter.com/#!/gransielavigne/status/1160930211233509376" TargetMode="External" /><Relationship Id="rId723" Type="http://schemas.openxmlformats.org/officeDocument/2006/relationships/hyperlink" Target="https://twitter.com/#!/lullaby727/status/1160935368595845120" TargetMode="External" /><Relationship Id="rId724" Type="http://schemas.openxmlformats.org/officeDocument/2006/relationships/hyperlink" Target="https://twitter.com/#!/mimitcheeng/status/1160937292568989696" TargetMode="External" /><Relationship Id="rId725" Type="http://schemas.openxmlformats.org/officeDocument/2006/relationships/hyperlink" Target="https://twitter.com/#!/im_jdlavigne/status/1160941726246137860" TargetMode="External" /><Relationship Id="rId726" Type="http://schemas.openxmlformats.org/officeDocument/2006/relationships/hyperlink" Target="https://twitter.com/#!/drivevauxhall/status/1160916360131743745" TargetMode="External" /><Relationship Id="rId727" Type="http://schemas.openxmlformats.org/officeDocument/2006/relationships/hyperlink" Target="https://twitter.com/#!/philgrove1973/status/1160947532966617089" TargetMode="External" /><Relationship Id="rId728" Type="http://schemas.openxmlformats.org/officeDocument/2006/relationships/hyperlink" Target="https://twitter.com/#!/sonsrap10/status/1160948632054620162" TargetMode="External" /><Relationship Id="rId729" Type="http://schemas.openxmlformats.org/officeDocument/2006/relationships/hyperlink" Target="https://twitter.com/#!/artful_doodler/status/1160948738568986624" TargetMode="External" /><Relationship Id="rId730" Type="http://schemas.openxmlformats.org/officeDocument/2006/relationships/hyperlink" Target="https://twitter.com/#!/alexgingerbaker/status/1160948776154124288" TargetMode="External" /><Relationship Id="rId731" Type="http://schemas.openxmlformats.org/officeDocument/2006/relationships/hyperlink" Target="https://twitter.com/#!/itv/status/1160948464857112576" TargetMode="External" /><Relationship Id="rId732" Type="http://schemas.openxmlformats.org/officeDocument/2006/relationships/hyperlink" Target="https://twitter.com/#!/skuemy/status/1160950497563545600" TargetMode="External" /><Relationship Id="rId733" Type="http://schemas.openxmlformats.org/officeDocument/2006/relationships/hyperlink" Target="https://twitter.com/#!/greg___howard/status/1160953982531059712" TargetMode="External" /><Relationship Id="rId734" Type="http://schemas.openxmlformats.org/officeDocument/2006/relationships/hyperlink" Target="https://twitter.com/#!/bettie_official/status/1160958076029198336" TargetMode="External" /><Relationship Id="rId735" Type="http://schemas.openxmlformats.org/officeDocument/2006/relationships/hyperlink" Target="https://twitter.com/#!/chandraaa_cs/status/1160966849049141249" TargetMode="External" /><Relationship Id="rId736" Type="http://schemas.openxmlformats.org/officeDocument/2006/relationships/hyperlink" Target="https://twitter.com/#!/jrd_ftw99/status/1160976882382364673" TargetMode="External" /><Relationship Id="rId737" Type="http://schemas.openxmlformats.org/officeDocument/2006/relationships/hyperlink" Target="https://twitter.com/#!/_beautyriri_/status/1160978981438599168" TargetMode="External" /><Relationship Id="rId738" Type="http://schemas.openxmlformats.org/officeDocument/2006/relationships/hyperlink" Target="https://twitter.com/#!/xptr/status/1160984179187884032" TargetMode="External" /><Relationship Id="rId739" Type="http://schemas.openxmlformats.org/officeDocument/2006/relationships/hyperlink" Target="https://twitter.com/#!/chaelinsky/status/1160985927063343104" TargetMode="External" /><Relationship Id="rId740" Type="http://schemas.openxmlformats.org/officeDocument/2006/relationships/hyperlink" Target="https://twitter.com/#!/wakndaz/status/1161012711477710848" TargetMode="External" /><Relationship Id="rId741" Type="http://schemas.openxmlformats.org/officeDocument/2006/relationships/hyperlink" Target="https://twitter.com/#!/hugavril/status/1161014692820803584" TargetMode="External" /><Relationship Id="rId742" Type="http://schemas.openxmlformats.org/officeDocument/2006/relationships/hyperlink" Target="https://twitter.com/#!/divine04179084/status/1161018919748087812" TargetMode="External" /><Relationship Id="rId743" Type="http://schemas.openxmlformats.org/officeDocument/2006/relationships/hyperlink" Target="https://twitter.com/#!/dinfomall/status/1156724980996030465" TargetMode="External" /><Relationship Id="rId744" Type="http://schemas.openxmlformats.org/officeDocument/2006/relationships/hyperlink" Target="https://twitter.com/#!/dinfomall/status/1156747627339440128" TargetMode="External" /><Relationship Id="rId745" Type="http://schemas.openxmlformats.org/officeDocument/2006/relationships/hyperlink" Target="https://twitter.com/#!/dinfomall/status/1156753927871877126" TargetMode="External" /><Relationship Id="rId746" Type="http://schemas.openxmlformats.org/officeDocument/2006/relationships/hyperlink" Target="https://twitter.com/#!/dinfomall/status/1156771537623687168" TargetMode="External" /><Relationship Id="rId747" Type="http://schemas.openxmlformats.org/officeDocument/2006/relationships/hyperlink" Target="https://twitter.com/#!/dinfomall/status/1156809285780877313" TargetMode="External" /><Relationship Id="rId748" Type="http://schemas.openxmlformats.org/officeDocument/2006/relationships/hyperlink" Target="https://twitter.com/#!/dinfomall/status/1156850808543207424" TargetMode="External" /><Relationship Id="rId749" Type="http://schemas.openxmlformats.org/officeDocument/2006/relationships/hyperlink" Target="https://twitter.com/#!/dinfomall/status/1156860874788937728" TargetMode="External" /><Relationship Id="rId750" Type="http://schemas.openxmlformats.org/officeDocument/2006/relationships/hyperlink" Target="https://twitter.com/#!/dinfomall/status/1156901156167323650" TargetMode="External" /><Relationship Id="rId751" Type="http://schemas.openxmlformats.org/officeDocument/2006/relationships/hyperlink" Target="https://twitter.com/#!/dinfomall/status/1156920104963203073" TargetMode="External" /><Relationship Id="rId752" Type="http://schemas.openxmlformats.org/officeDocument/2006/relationships/hyperlink" Target="https://twitter.com/#!/dinfomall/status/1156921278873440258" TargetMode="External" /><Relationship Id="rId753" Type="http://schemas.openxmlformats.org/officeDocument/2006/relationships/hyperlink" Target="https://twitter.com/#!/dinfomall/status/1156947710467039233" TargetMode="External" /><Relationship Id="rId754" Type="http://schemas.openxmlformats.org/officeDocument/2006/relationships/hyperlink" Target="https://twitter.com/#!/dinfomall/status/1156970352377061378" TargetMode="External" /><Relationship Id="rId755" Type="http://schemas.openxmlformats.org/officeDocument/2006/relationships/hyperlink" Target="https://twitter.com/#!/dinfomall/status/1156975381808857090" TargetMode="External" /><Relationship Id="rId756" Type="http://schemas.openxmlformats.org/officeDocument/2006/relationships/hyperlink" Target="https://twitter.com/#!/dinfomall/status/1157026968308781056" TargetMode="External" /><Relationship Id="rId757" Type="http://schemas.openxmlformats.org/officeDocument/2006/relationships/hyperlink" Target="https://twitter.com/#!/dinfomall/status/1157074784288743424" TargetMode="External" /><Relationship Id="rId758" Type="http://schemas.openxmlformats.org/officeDocument/2006/relationships/hyperlink" Target="https://twitter.com/#!/dinfomall/status/1157106242940047361" TargetMode="External" /><Relationship Id="rId759" Type="http://schemas.openxmlformats.org/officeDocument/2006/relationships/hyperlink" Target="https://twitter.com/#!/dinfomall/status/1157166641957892097" TargetMode="External" /><Relationship Id="rId760" Type="http://schemas.openxmlformats.org/officeDocument/2006/relationships/hyperlink" Target="https://twitter.com/#!/dinfomall/status/1157169193323782144" TargetMode="External" /><Relationship Id="rId761" Type="http://schemas.openxmlformats.org/officeDocument/2006/relationships/hyperlink" Target="https://twitter.com/#!/dinfomall/status/1157193063707684864" TargetMode="External" /><Relationship Id="rId762" Type="http://schemas.openxmlformats.org/officeDocument/2006/relationships/hyperlink" Target="https://twitter.com/#!/dinfomall/status/1157288698477780993" TargetMode="External" /><Relationship Id="rId763" Type="http://schemas.openxmlformats.org/officeDocument/2006/relationships/hyperlink" Target="https://twitter.com/#!/dinfomall/status/1157336509659471874" TargetMode="External" /><Relationship Id="rId764" Type="http://schemas.openxmlformats.org/officeDocument/2006/relationships/hyperlink" Target="https://twitter.com/#!/dinfomall/status/1157574327019159553" TargetMode="External" /><Relationship Id="rId765" Type="http://schemas.openxmlformats.org/officeDocument/2006/relationships/hyperlink" Target="https://twitter.com/#!/dinfomall/status/1157719031518027777" TargetMode="External" /><Relationship Id="rId766" Type="http://schemas.openxmlformats.org/officeDocument/2006/relationships/hyperlink" Target="https://twitter.com/#!/dinfomall/status/1157722802922938368" TargetMode="External" /><Relationship Id="rId767" Type="http://schemas.openxmlformats.org/officeDocument/2006/relationships/hyperlink" Target="https://twitter.com/#!/dinfomall/status/1157763068778168320" TargetMode="External" /><Relationship Id="rId768" Type="http://schemas.openxmlformats.org/officeDocument/2006/relationships/hyperlink" Target="https://twitter.com/#!/dinfomall/status/1157819691680841733" TargetMode="External" /><Relationship Id="rId769" Type="http://schemas.openxmlformats.org/officeDocument/2006/relationships/hyperlink" Target="https://twitter.com/#!/dinfomall/status/1157822214093320193" TargetMode="External" /><Relationship Id="rId770" Type="http://schemas.openxmlformats.org/officeDocument/2006/relationships/hyperlink" Target="https://twitter.com/#!/dinfomall/status/1157872540045533184" TargetMode="External" /><Relationship Id="rId771" Type="http://schemas.openxmlformats.org/officeDocument/2006/relationships/hyperlink" Target="https://twitter.com/#!/dinfomall/status/1157885124547153922" TargetMode="External" /><Relationship Id="rId772" Type="http://schemas.openxmlformats.org/officeDocument/2006/relationships/hyperlink" Target="https://twitter.com/#!/dinfomall/status/1157891416095436801" TargetMode="External" /><Relationship Id="rId773" Type="http://schemas.openxmlformats.org/officeDocument/2006/relationships/hyperlink" Target="https://twitter.com/#!/dinfomall/status/1158148107714158592" TargetMode="External" /><Relationship Id="rId774" Type="http://schemas.openxmlformats.org/officeDocument/2006/relationships/hyperlink" Target="https://twitter.com/#!/dinfomall/status/1158168241879035904" TargetMode="External" /><Relationship Id="rId775" Type="http://schemas.openxmlformats.org/officeDocument/2006/relationships/hyperlink" Target="https://twitter.com/#!/dinfomall/status/1158336849179480064" TargetMode="External" /><Relationship Id="rId776" Type="http://schemas.openxmlformats.org/officeDocument/2006/relationships/hyperlink" Target="https://twitter.com/#!/dinfomall/status/1158411094333042689" TargetMode="External" /><Relationship Id="rId777" Type="http://schemas.openxmlformats.org/officeDocument/2006/relationships/hyperlink" Target="https://twitter.com/#!/dinfomall/status/1158436257984405504" TargetMode="External" /><Relationship Id="rId778" Type="http://schemas.openxmlformats.org/officeDocument/2006/relationships/hyperlink" Target="https://twitter.com/#!/dinfomall/status/1158455869257986051" TargetMode="External" /><Relationship Id="rId779" Type="http://schemas.openxmlformats.org/officeDocument/2006/relationships/hyperlink" Target="https://twitter.com/#!/dinfomall/status/1158456051085299713" TargetMode="External" /><Relationship Id="rId780" Type="http://schemas.openxmlformats.org/officeDocument/2006/relationships/hyperlink" Target="https://twitter.com/#!/dinfomall/status/1158458021187661824" TargetMode="External" /><Relationship Id="rId781" Type="http://schemas.openxmlformats.org/officeDocument/2006/relationships/hyperlink" Target="https://twitter.com/#!/dinfomall/status/1158458456246038533" TargetMode="External" /><Relationship Id="rId782" Type="http://schemas.openxmlformats.org/officeDocument/2006/relationships/hyperlink" Target="https://twitter.com/#!/dinfomall/status/1158458604183334916" TargetMode="External" /><Relationship Id="rId783" Type="http://schemas.openxmlformats.org/officeDocument/2006/relationships/hyperlink" Target="https://twitter.com/#!/dinfomall/status/1158458826607202304" TargetMode="External" /><Relationship Id="rId784" Type="http://schemas.openxmlformats.org/officeDocument/2006/relationships/hyperlink" Target="https://twitter.com/#!/dinfomall/status/1158459076147367944" TargetMode="External" /><Relationship Id="rId785" Type="http://schemas.openxmlformats.org/officeDocument/2006/relationships/hyperlink" Target="https://twitter.com/#!/dinfomall/status/1158459265666994178" TargetMode="External" /><Relationship Id="rId786" Type="http://schemas.openxmlformats.org/officeDocument/2006/relationships/hyperlink" Target="https://twitter.com/#!/dinfomall/status/1158507979056058371" TargetMode="External" /><Relationship Id="rId787" Type="http://schemas.openxmlformats.org/officeDocument/2006/relationships/hyperlink" Target="https://twitter.com/#!/dinfomall/status/1158588510179344384" TargetMode="External" /><Relationship Id="rId788" Type="http://schemas.openxmlformats.org/officeDocument/2006/relationships/hyperlink" Target="https://twitter.com/#!/dinfomall/status/1158604531367841792" TargetMode="External" /><Relationship Id="rId789" Type="http://schemas.openxmlformats.org/officeDocument/2006/relationships/hyperlink" Target="https://twitter.com/#!/dinfomall/status/1158637593942269953" TargetMode="External" /><Relationship Id="rId790" Type="http://schemas.openxmlformats.org/officeDocument/2006/relationships/hyperlink" Target="https://twitter.com/#!/dinfomall/status/1158655197197082627" TargetMode="External" /><Relationship Id="rId791" Type="http://schemas.openxmlformats.org/officeDocument/2006/relationships/hyperlink" Target="https://twitter.com/#!/dinfomall/status/1158684145490567169" TargetMode="External" /><Relationship Id="rId792" Type="http://schemas.openxmlformats.org/officeDocument/2006/relationships/hyperlink" Target="https://twitter.com/#!/dinfomall/status/1158690438381035520" TargetMode="External" /><Relationship Id="rId793" Type="http://schemas.openxmlformats.org/officeDocument/2006/relationships/hyperlink" Target="https://twitter.com/#!/dinfomall/status/1158703015903322114" TargetMode="External" /><Relationship Id="rId794" Type="http://schemas.openxmlformats.org/officeDocument/2006/relationships/hyperlink" Target="https://twitter.com/#!/dinfomall/status/1158755866373435392" TargetMode="External" /><Relationship Id="rId795" Type="http://schemas.openxmlformats.org/officeDocument/2006/relationships/hyperlink" Target="https://twitter.com/#!/dinfomall/status/1158798650224599040" TargetMode="External" /><Relationship Id="rId796" Type="http://schemas.openxmlformats.org/officeDocument/2006/relationships/hyperlink" Target="https://twitter.com/#!/dinfomall/status/1158836392954355720" TargetMode="External" /><Relationship Id="rId797" Type="http://schemas.openxmlformats.org/officeDocument/2006/relationships/hyperlink" Target="https://twitter.com/#!/dinfomall/status/1158840168448757761" TargetMode="External" /><Relationship Id="rId798" Type="http://schemas.openxmlformats.org/officeDocument/2006/relationships/hyperlink" Target="https://twitter.com/#!/dinfomall/status/1158842686151036928" TargetMode="External" /><Relationship Id="rId799" Type="http://schemas.openxmlformats.org/officeDocument/2006/relationships/hyperlink" Target="https://twitter.com/#!/dinfomall/status/1158885467737264129" TargetMode="External" /><Relationship Id="rId800" Type="http://schemas.openxmlformats.org/officeDocument/2006/relationships/hyperlink" Target="https://twitter.com/#!/dinfomall/status/1158922336889921536" TargetMode="External" /><Relationship Id="rId801" Type="http://schemas.openxmlformats.org/officeDocument/2006/relationships/hyperlink" Target="https://twitter.com/#!/dinfomall/status/1158924471274737664" TargetMode="External" /><Relationship Id="rId802" Type="http://schemas.openxmlformats.org/officeDocument/2006/relationships/hyperlink" Target="https://twitter.com/#!/dinfomall/status/1158974804596318208" TargetMode="External" /><Relationship Id="rId803" Type="http://schemas.openxmlformats.org/officeDocument/2006/relationships/hyperlink" Target="https://twitter.com/#!/dinfomall/status/1158982354263793664" TargetMode="External" /><Relationship Id="rId804" Type="http://schemas.openxmlformats.org/officeDocument/2006/relationships/hyperlink" Target="https://twitter.com/#!/dinfomall/status/1158988717043961856" TargetMode="External" /><Relationship Id="rId805" Type="http://schemas.openxmlformats.org/officeDocument/2006/relationships/hyperlink" Target="https://twitter.com/#!/dinfomall/status/1159155999728705538" TargetMode="External" /><Relationship Id="rId806" Type="http://schemas.openxmlformats.org/officeDocument/2006/relationships/hyperlink" Target="https://twitter.com/#!/dinfomall/status/1159206327828340740" TargetMode="External" /><Relationship Id="rId807" Type="http://schemas.openxmlformats.org/officeDocument/2006/relationships/hyperlink" Target="https://twitter.com/#!/dinfomall/status/1159237824207605760" TargetMode="External" /><Relationship Id="rId808" Type="http://schemas.openxmlformats.org/officeDocument/2006/relationships/hyperlink" Target="https://twitter.com/#!/dinfomall/status/1159240303313903619" TargetMode="External" /><Relationship Id="rId809" Type="http://schemas.openxmlformats.org/officeDocument/2006/relationships/hyperlink" Target="https://twitter.com/#!/dinfomall/status/1159262953704701957" TargetMode="External" /><Relationship Id="rId810" Type="http://schemas.openxmlformats.org/officeDocument/2006/relationships/hyperlink" Target="https://twitter.com/#!/dinfomall/status/1159315799930224640" TargetMode="External" /><Relationship Id="rId811" Type="http://schemas.openxmlformats.org/officeDocument/2006/relationships/hyperlink" Target="https://twitter.com/#!/dinfomall/status/1159318317871632384" TargetMode="External" /><Relationship Id="rId812" Type="http://schemas.openxmlformats.org/officeDocument/2006/relationships/hyperlink" Target="https://twitter.com/#!/dinfomall/status/1159368647883788289" TargetMode="External" /><Relationship Id="rId813" Type="http://schemas.openxmlformats.org/officeDocument/2006/relationships/hyperlink" Target="https://twitter.com/#!/dinfomall/status/1159456730767679490" TargetMode="External" /><Relationship Id="rId814" Type="http://schemas.openxmlformats.org/officeDocument/2006/relationships/hyperlink" Target="https://twitter.com/#!/dinfomall/status/1159459252127305728" TargetMode="External" /><Relationship Id="rId815" Type="http://schemas.openxmlformats.org/officeDocument/2006/relationships/hyperlink" Target="https://twitter.com/#!/dinfomall/status/1159476880405389312" TargetMode="External" /><Relationship Id="rId816" Type="http://schemas.openxmlformats.org/officeDocument/2006/relationships/hyperlink" Target="https://twitter.com/#!/dinfomall/status/1159546069518303232" TargetMode="External" /><Relationship Id="rId817" Type="http://schemas.openxmlformats.org/officeDocument/2006/relationships/hyperlink" Target="https://twitter.com/#!/dinfomall/status/1159580040797069313" TargetMode="External" /><Relationship Id="rId818" Type="http://schemas.openxmlformats.org/officeDocument/2006/relationships/hyperlink" Target="https://twitter.com/#!/dinfomall/status/1159692080593166336" TargetMode="External" /><Relationship Id="rId819" Type="http://schemas.openxmlformats.org/officeDocument/2006/relationships/hyperlink" Target="https://twitter.com/#!/dinfomall/status/1161018268708159488" TargetMode="External" /><Relationship Id="rId820" Type="http://schemas.openxmlformats.org/officeDocument/2006/relationships/hyperlink" Target="https://twitter.com/#!/momandnewborn/status/1156764698492186624" TargetMode="External" /><Relationship Id="rId821" Type="http://schemas.openxmlformats.org/officeDocument/2006/relationships/hyperlink" Target="https://twitter.com/#!/momandnewborn/status/1156779797420396545" TargetMode="External" /><Relationship Id="rId822" Type="http://schemas.openxmlformats.org/officeDocument/2006/relationships/hyperlink" Target="https://twitter.com/#!/momandnewborn/status/1156817562010886144" TargetMode="External" /><Relationship Id="rId823" Type="http://schemas.openxmlformats.org/officeDocument/2006/relationships/hyperlink" Target="https://twitter.com/#!/momandnewborn/status/1156870389626265600" TargetMode="External" /><Relationship Id="rId824" Type="http://schemas.openxmlformats.org/officeDocument/2006/relationships/hyperlink" Target="https://twitter.com/#!/momandnewborn/status/1157172381388922881" TargetMode="External" /><Relationship Id="rId825" Type="http://schemas.openxmlformats.org/officeDocument/2006/relationships/hyperlink" Target="https://twitter.com/#!/momandnewborn/status/1157179930960154624" TargetMode="External" /><Relationship Id="rId826" Type="http://schemas.openxmlformats.org/officeDocument/2006/relationships/hyperlink" Target="https://twitter.com/#!/momandnewborn/status/1157293178300588032" TargetMode="External" /><Relationship Id="rId827" Type="http://schemas.openxmlformats.org/officeDocument/2006/relationships/hyperlink" Target="https://twitter.com/#!/momandnewborn/status/1157723533671325696" TargetMode="External" /><Relationship Id="rId828" Type="http://schemas.openxmlformats.org/officeDocument/2006/relationships/hyperlink" Target="https://twitter.com/#!/momandnewborn/status/1157731064980357120" TargetMode="External" /><Relationship Id="rId829" Type="http://schemas.openxmlformats.org/officeDocument/2006/relationships/hyperlink" Target="https://twitter.com/#!/momandnewborn/status/1157829211069059072" TargetMode="External" /><Relationship Id="rId830" Type="http://schemas.openxmlformats.org/officeDocument/2006/relationships/hyperlink" Target="https://twitter.com/#!/momandnewborn/status/1157829225283543040" TargetMode="External" /><Relationship Id="rId831" Type="http://schemas.openxmlformats.org/officeDocument/2006/relationships/hyperlink" Target="https://twitter.com/#!/momandnewborn/status/1158153865788895239" TargetMode="External" /><Relationship Id="rId832" Type="http://schemas.openxmlformats.org/officeDocument/2006/relationships/hyperlink" Target="https://twitter.com/#!/momandnewborn/status/1158176498043510787" TargetMode="External" /><Relationship Id="rId833" Type="http://schemas.openxmlformats.org/officeDocument/2006/relationships/hyperlink" Target="https://twitter.com/#!/momandnewborn/status/1158342606293741575" TargetMode="External" /><Relationship Id="rId834" Type="http://schemas.openxmlformats.org/officeDocument/2006/relationships/hyperlink" Target="https://twitter.com/#!/momandnewborn/status/1158516238500454402" TargetMode="External" /><Relationship Id="rId835" Type="http://schemas.openxmlformats.org/officeDocument/2006/relationships/hyperlink" Target="https://twitter.com/#!/momandnewborn/status/1158644581283586049" TargetMode="External" /><Relationship Id="rId836" Type="http://schemas.openxmlformats.org/officeDocument/2006/relationships/hyperlink" Target="https://twitter.com/#!/momandnewborn/status/1158689893427634177" TargetMode="External" /><Relationship Id="rId837" Type="http://schemas.openxmlformats.org/officeDocument/2006/relationships/hyperlink" Target="https://twitter.com/#!/momandnewborn/status/1158697451492171776" TargetMode="External" /><Relationship Id="rId838" Type="http://schemas.openxmlformats.org/officeDocument/2006/relationships/hyperlink" Target="https://twitter.com/#!/momandnewborn/status/1158712538844020736" TargetMode="External" /><Relationship Id="rId839" Type="http://schemas.openxmlformats.org/officeDocument/2006/relationships/hyperlink" Target="https://twitter.com/#!/momandnewborn/status/1158757844998598656" TargetMode="External" /><Relationship Id="rId840" Type="http://schemas.openxmlformats.org/officeDocument/2006/relationships/hyperlink" Target="https://twitter.com/#!/momandnewborn/status/1158803138658406401" TargetMode="External" /><Relationship Id="rId841" Type="http://schemas.openxmlformats.org/officeDocument/2006/relationships/hyperlink" Target="https://twitter.com/#!/momandnewborn/status/1158848425754058757" TargetMode="External" /><Relationship Id="rId842" Type="http://schemas.openxmlformats.org/officeDocument/2006/relationships/hyperlink" Target="https://twitter.com/#!/momandnewborn/status/1158848436789305347" TargetMode="External" /><Relationship Id="rId843" Type="http://schemas.openxmlformats.org/officeDocument/2006/relationships/hyperlink" Target="https://twitter.com/#!/momandnewborn/status/1158893723293540352" TargetMode="External" /><Relationship Id="rId844" Type="http://schemas.openxmlformats.org/officeDocument/2006/relationships/hyperlink" Target="https://twitter.com/#!/momandnewborn/status/1158931473883377664" TargetMode="External" /><Relationship Id="rId845" Type="http://schemas.openxmlformats.org/officeDocument/2006/relationships/hyperlink" Target="https://twitter.com/#!/momandnewborn/status/1158931488248872960" TargetMode="External" /><Relationship Id="rId846" Type="http://schemas.openxmlformats.org/officeDocument/2006/relationships/hyperlink" Target="https://twitter.com/#!/momandnewborn/status/1158984326819848192" TargetMode="External" /><Relationship Id="rId847" Type="http://schemas.openxmlformats.org/officeDocument/2006/relationships/hyperlink" Target="https://twitter.com/#!/momandnewborn/status/1158999420253462528" TargetMode="External" /><Relationship Id="rId848" Type="http://schemas.openxmlformats.org/officeDocument/2006/relationships/hyperlink" Target="https://twitter.com/#!/momandnewborn/status/1159248572589780992" TargetMode="External" /><Relationship Id="rId849" Type="http://schemas.openxmlformats.org/officeDocument/2006/relationships/hyperlink" Target="https://twitter.com/#!/momandnewborn/status/1159271224746356744" TargetMode="External" /><Relationship Id="rId850" Type="http://schemas.openxmlformats.org/officeDocument/2006/relationships/hyperlink" Target="https://twitter.com/#!/momandnewborn/status/1159324068665069569" TargetMode="External" /><Relationship Id="rId851" Type="http://schemas.openxmlformats.org/officeDocument/2006/relationships/hyperlink" Target="https://twitter.com/#!/momandnewborn/status/1159376920850640896" TargetMode="External" /><Relationship Id="rId852" Type="http://schemas.openxmlformats.org/officeDocument/2006/relationships/hyperlink" Target="https://twitter.com/#!/momandnewborn/status/1159482612920016897" TargetMode="External" /><Relationship Id="rId853" Type="http://schemas.openxmlformats.org/officeDocument/2006/relationships/hyperlink" Target="https://twitter.com/#!/momandnewborn/status/1159550557633306629" TargetMode="External" /><Relationship Id="rId854" Type="http://schemas.openxmlformats.org/officeDocument/2006/relationships/hyperlink" Target="https://twitter.com/#!/momandnewborn/status/1159588300438609922" TargetMode="External" /><Relationship Id="rId855" Type="http://schemas.openxmlformats.org/officeDocument/2006/relationships/hyperlink" Target="https://twitter.com/#!/momandnewborn/status/1159694010082091009" TargetMode="External" /><Relationship Id="rId856" Type="http://schemas.openxmlformats.org/officeDocument/2006/relationships/hyperlink" Target="https://twitter.com/#!/momandnewborn/status/1161022760111484928" TargetMode="External" /><Relationship Id="rId857" Type="http://schemas.openxmlformats.org/officeDocument/2006/relationships/hyperlink" Target="https://twitter.com/#!/camilomurillo06/status/1161023375474679808" TargetMode="External" /><Relationship Id="rId858" Type="http://schemas.openxmlformats.org/officeDocument/2006/relationships/hyperlink" Target="https://twitter.com/#!/tellmeitsover12/status/1161028958290436102" TargetMode="External" /><Relationship Id="rId859" Type="http://schemas.openxmlformats.org/officeDocument/2006/relationships/hyperlink" Target="https://twitter.com/#!/avril_strong/status/1161030079390134278" TargetMode="External" /><Relationship Id="rId860" Type="http://schemas.openxmlformats.org/officeDocument/2006/relationships/hyperlink" Target="https://twitter.com/#!/avriil_eilish/status/1161038415363825664" TargetMode="External" /><Relationship Id="rId861" Type="http://schemas.openxmlformats.org/officeDocument/2006/relationships/hyperlink" Target="https://twitter.com/#!/savingmusiclive/status/1160249703365300224" TargetMode="External" /><Relationship Id="rId862" Type="http://schemas.openxmlformats.org/officeDocument/2006/relationships/hyperlink" Target="https://twitter.com/#!/savingmusiclive/status/1160613097716895745" TargetMode="External" /><Relationship Id="rId863" Type="http://schemas.openxmlformats.org/officeDocument/2006/relationships/hyperlink" Target="https://twitter.com/#!/maxlxlreal/status/1161048959722446850" TargetMode="External" /><Relationship Id="rId864" Type="http://schemas.openxmlformats.org/officeDocument/2006/relationships/hyperlink" Target="https://twitter.com/#!/gnomudalavigne/status/1161052197087535104" TargetMode="External" /><Relationship Id="rId865" Type="http://schemas.openxmlformats.org/officeDocument/2006/relationships/hyperlink" Target="https://twitter.com/#!/sebbastv/status/1161062236640690176" TargetMode="External" /><Relationship Id="rId866" Type="http://schemas.openxmlformats.org/officeDocument/2006/relationships/hyperlink" Target="https://twitter.com/#!/queenavril97/status/1161062963064844289" TargetMode="External" /><Relationship Id="rId867" Type="http://schemas.openxmlformats.org/officeDocument/2006/relationships/hyperlink" Target="https://twitter.com/#!/novmarines/status/1161083185276411904" TargetMode="External" /><Relationship Id="rId868" Type="http://schemas.openxmlformats.org/officeDocument/2006/relationships/hyperlink" Target="https://twitter.com/#!/josephrockon/status/1161083389052518405" TargetMode="External" /><Relationship Id="rId869" Type="http://schemas.openxmlformats.org/officeDocument/2006/relationships/hyperlink" Target="https://twitter.com/#!/lavigneholt/status/1161086845851242497" TargetMode="External" /><Relationship Id="rId870" Type="http://schemas.openxmlformats.org/officeDocument/2006/relationships/hyperlink" Target="https://twitter.com/#!/nel_iglesias/status/1161116942977130496" TargetMode="External" /><Relationship Id="rId871" Type="http://schemas.openxmlformats.org/officeDocument/2006/relationships/hyperlink" Target="https://twitter.com/#!/luisdanielc2/status/1161121267501740034" TargetMode="External" /><Relationship Id="rId872" Type="http://schemas.openxmlformats.org/officeDocument/2006/relationships/hyperlink" Target="https://twitter.com/#!/enzoberni/status/1161145294060511238" TargetMode="External" /><Relationship Id="rId873" Type="http://schemas.openxmlformats.org/officeDocument/2006/relationships/hyperlink" Target="https://twitter.com/#!/gentlemansride/status/1155732329773633539" TargetMode="External" /><Relationship Id="rId874" Type="http://schemas.openxmlformats.org/officeDocument/2006/relationships/hyperlink" Target="https://twitter.com/#!/gentlemansride/status/1158331612129636353" TargetMode="External" /><Relationship Id="rId875" Type="http://schemas.openxmlformats.org/officeDocument/2006/relationships/hyperlink" Target="https://twitter.com/#!/gentlemansride/status/1161150796848881664" TargetMode="External" /><Relationship Id="rId876" Type="http://schemas.openxmlformats.org/officeDocument/2006/relationships/hyperlink" Target="https://twitter.com/#!/ducativipclub/status/1161161445918351360" TargetMode="External" /><Relationship Id="rId877" Type="http://schemas.openxmlformats.org/officeDocument/2006/relationships/hyperlink" Target="https://twitter.com/#!/gentlemansride/status/1161150802632880128" TargetMode="External" /><Relationship Id="rId878" Type="http://schemas.openxmlformats.org/officeDocument/2006/relationships/hyperlink" Target="https://twitter.com/#!/rvtbuzz/status/1161165758602326016" TargetMode="External" /><Relationship Id="rId879" Type="http://schemas.openxmlformats.org/officeDocument/2006/relationships/hyperlink" Target="https://twitter.com/#!/gentlemansride/status/1158905513192697857" TargetMode="External" /><Relationship Id="rId880" Type="http://schemas.openxmlformats.org/officeDocument/2006/relationships/hyperlink" Target="https://twitter.com/#!/gentlemansride/status/1159086645330751490" TargetMode="External" /><Relationship Id="rId881" Type="http://schemas.openxmlformats.org/officeDocument/2006/relationships/hyperlink" Target="https://twitter.com/#!/gentlemansride/status/1161090287881637888" TargetMode="External" /><Relationship Id="rId882" Type="http://schemas.openxmlformats.org/officeDocument/2006/relationships/hyperlink" Target="https://twitter.com/#!/klowlbs/status/1161182889909923840" TargetMode="External" /><Relationship Id="rId883" Type="http://schemas.openxmlformats.org/officeDocument/2006/relationships/hyperlink" Target="https://twitter.com/#!/jodyvandenburg/status/1159134686171545601" TargetMode="External" /><Relationship Id="rId884" Type="http://schemas.openxmlformats.org/officeDocument/2006/relationships/hyperlink" Target="https://twitter.com/#!/jodyvandenburg/status/1159368969469550592" TargetMode="External" /><Relationship Id="rId885" Type="http://schemas.openxmlformats.org/officeDocument/2006/relationships/hyperlink" Target="https://twitter.com/#!/jodyvandenburg/status/1161242643944366080" TargetMode="External" /><Relationship Id="rId886" Type="http://schemas.openxmlformats.org/officeDocument/2006/relationships/hyperlink" Target="https://twitter.com/#!/akoimari/status/1161251155864883200" TargetMode="External" /><Relationship Id="rId887" Type="http://schemas.openxmlformats.org/officeDocument/2006/relationships/hyperlink" Target="https://twitter.com/#!/riot84s/status/1161263212467249153" TargetMode="External" /><Relationship Id="rId888" Type="http://schemas.openxmlformats.org/officeDocument/2006/relationships/hyperlink" Target="https://twitter.com/#!/paulrreed/status/1161269507291328512" TargetMode="External" /><Relationship Id="rId889" Type="http://schemas.openxmlformats.org/officeDocument/2006/relationships/hyperlink" Target="https://twitter.com/#!/jaddlavigne13/status/1161272379512745984" TargetMode="External" /><Relationship Id="rId890" Type="http://schemas.openxmlformats.org/officeDocument/2006/relationships/hyperlink" Target="https://twitter.com/#!/brodyjenner/status/133085817823432705" TargetMode="External" /><Relationship Id="rId891" Type="http://schemas.openxmlformats.org/officeDocument/2006/relationships/hyperlink" Target="https://twitter.com/#!/abbeydawnskull/status/1161294752832086016" TargetMode="External" /><Relationship Id="rId892" Type="http://schemas.openxmlformats.org/officeDocument/2006/relationships/hyperlink" Target="https://twitter.com/#!/rndmzdtv/status/1160579769098014721" TargetMode="External" /><Relationship Id="rId893" Type="http://schemas.openxmlformats.org/officeDocument/2006/relationships/hyperlink" Target="https://twitter.com/#!/rndmzdtv/status/1161303943718277120" TargetMode="External" /><Relationship Id="rId894" Type="http://schemas.openxmlformats.org/officeDocument/2006/relationships/hyperlink" Target="https://twitter.com/#!/kircar76/status/1161318082754703360" TargetMode="External" /><Relationship Id="rId895" Type="http://schemas.openxmlformats.org/officeDocument/2006/relationships/hyperlink" Target="https://twitter.com/#!/evs06387972/status/1161325116963377152" TargetMode="External" /><Relationship Id="rId896" Type="http://schemas.openxmlformats.org/officeDocument/2006/relationships/hyperlink" Target="https://twitter.com/#!/ingenieros_ejc/status/1066424141149085696" TargetMode="External" /><Relationship Id="rId897" Type="http://schemas.openxmlformats.org/officeDocument/2006/relationships/hyperlink" Target="https://twitter.com/#!/javiere94918256/status/1161359109519826945" TargetMode="External" /><Relationship Id="rId898" Type="http://schemas.openxmlformats.org/officeDocument/2006/relationships/hyperlink" Target="https://twitter.com/#!/brooksies_mo/status/1156648388621938688" TargetMode="External" /><Relationship Id="rId899" Type="http://schemas.openxmlformats.org/officeDocument/2006/relationships/hyperlink" Target="https://twitter.com/#!/brooksies_mo/status/1157010801741520898" TargetMode="External" /><Relationship Id="rId900" Type="http://schemas.openxmlformats.org/officeDocument/2006/relationships/hyperlink" Target="https://twitter.com/#!/brooksies_mo/status/1157373186922688523" TargetMode="External" /><Relationship Id="rId901" Type="http://schemas.openxmlformats.org/officeDocument/2006/relationships/hyperlink" Target="https://twitter.com/#!/brooksies_mo/status/1157735569117650944" TargetMode="External" /><Relationship Id="rId902" Type="http://schemas.openxmlformats.org/officeDocument/2006/relationships/hyperlink" Target="https://twitter.com/#!/brooksies_mo/status/1158097801160658945" TargetMode="External" /><Relationship Id="rId903" Type="http://schemas.openxmlformats.org/officeDocument/2006/relationships/hyperlink" Target="https://twitter.com/#!/brooksies_mo/status/1158460251307462660" TargetMode="External" /><Relationship Id="rId904" Type="http://schemas.openxmlformats.org/officeDocument/2006/relationships/hyperlink" Target="https://twitter.com/#!/brooksies_mo/status/1158822709352116224" TargetMode="External" /><Relationship Id="rId905" Type="http://schemas.openxmlformats.org/officeDocument/2006/relationships/hyperlink" Target="https://twitter.com/#!/brooksies_mo/status/1159185074476204034" TargetMode="External" /><Relationship Id="rId906" Type="http://schemas.openxmlformats.org/officeDocument/2006/relationships/hyperlink" Target="https://twitter.com/#!/brooksies_mo/status/1159547455236694018" TargetMode="External" /><Relationship Id="rId907" Type="http://schemas.openxmlformats.org/officeDocument/2006/relationships/hyperlink" Target="https://twitter.com/#!/brooksies_mo/status/1159909874689593345" TargetMode="External" /><Relationship Id="rId908" Type="http://schemas.openxmlformats.org/officeDocument/2006/relationships/hyperlink" Target="https://twitter.com/#!/brooksies_mo/status/1160272202727677952" TargetMode="External" /><Relationship Id="rId909" Type="http://schemas.openxmlformats.org/officeDocument/2006/relationships/hyperlink" Target="https://twitter.com/#!/brooksies_mo/status/1160634523362758657" TargetMode="External" /><Relationship Id="rId910" Type="http://schemas.openxmlformats.org/officeDocument/2006/relationships/hyperlink" Target="https://twitter.com/#!/brooksies_mo/status/1160996965745864705" TargetMode="External" /><Relationship Id="rId911" Type="http://schemas.openxmlformats.org/officeDocument/2006/relationships/hyperlink" Target="https://twitter.com/#!/brooksies_mo/status/1161359274859204608" TargetMode="External" /><Relationship Id="rId912" Type="http://schemas.openxmlformats.org/officeDocument/2006/relationships/hyperlink" Target="https://twitter.com/#!/french_stick/status/1161389910487703554" TargetMode="External" /><Relationship Id="rId913" Type="http://schemas.openxmlformats.org/officeDocument/2006/relationships/hyperlink" Target="https://twitter.com/#!/thecube365/status/1161404168046878721" TargetMode="External" /><Relationship Id="rId914" Type="http://schemas.openxmlformats.org/officeDocument/2006/relationships/hyperlink" Target="https://twitter.com/#!/thecube365/status/1161412321064955905" TargetMode="External" /><Relationship Id="rId915" Type="http://schemas.openxmlformats.org/officeDocument/2006/relationships/hyperlink" Target="https://api.twitter.com/1.1/geo/id/01aec4dd0386f35d.json" TargetMode="External" /><Relationship Id="rId916" Type="http://schemas.openxmlformats.org/officeDocument/2006/relationships/hyperlink" Target="https://api.twitter.com/1.1/geo/id/a3d48e0ce0736723.json" TargetMode="External" /><Relationship Id="rId917" Type="http://schemas.openxmlformats.org/officeDocument/2006/relationships/hyperlink" Target="https://api.twitter.com/1.1/geo/id/0079bbc151fa56d2.json" TargetMode="External" /><Relationship Id="rId918" Type="http://schemas.openxmlformats.org/officeDocument/2006/relationships/hyperlink" Target="https://api.twitter.com/1.1/geo/id/4eab1c58d3cc678e.json" TargetMode="External" /><Relationship Id="rId919" Type="http://schemas.openxmlformats.org/officeDocument/2006/relationships/hyperlink" Target="https://api.twitter.com/1.1/geo/id/e0060cda70f5f341.json" TargetMode="External" /><Relationship Id="rId920" Type="http://schemas.openxmlformats.org/officeDocument/2006/relationships/hyperlink" Target="https://api.twitter.com/1.1/geo/id/e21c8e4914eef2b3.json" TargetMode="External" /><Relationship Id="rId921" Type="http://schemas.openxmlformats.org/officeDocument/2006/relationships/comments" Target="../comments13.xml" /><Relationship Id="rId922" Type="http://schemas.openxmlformats.org/officeDocument/2006/relationships/vmlDrawing" Target="../drawings/vmlDrawing6.vml" /><Relationship Id="rId923" Type="http://schemas.openxmlformats.org/officeDocument/2006/relationships/table" Target="../tables/table23.xml" /><Relationship Id="rId924"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2kXQuIeAlf" TargetMode="External" /><Relationship Id="rId2" Type="http://schemas.openxmlformats.org/officeDocument/2006/relationships/hyperlink" Target="https://t.co/c8K9tlZASt" TargetMode="External" /><Relationship Id="rId3" Type="http://schemas.openxmlformats.org/officeDocument/2006/relationships/hyperlink" Target="https://t.co/RMaSt4OaB2" TargetMode="External" /><Relationship Id="rId4" Type="http://schemas.openxmlformats.org/officeDocument/2006/relationships/hyperlink" Target="https://t.co/6qXtgM3j4r" TargetMode="External" /><Relationship Id="rId5" Type="http://schemas.openxmlformats.org/officeDocument/2006/relationships/hyperlink" Target="https://t.co/zKThYjzAX4" TargetMode="External" /><Relationship Id="rId6" Type="http://schemas.openxmlformats.org/officeDocument/2006/relationships/hyperlink" Target="https://t.co/2fZDEDCy3z" TargetMode="External" /><Relationship Id="rId7" Type="http://schemas.openxmlformats.org/officeDocument/2006/relationships/hyperlink" Target="https://t.co/lypXO00zKh" TargetMode="External" /><Relationship Id="rId8" Type="http://schemas.openxmlformats.org/officeDocument/2006/relationships/hyperlink" Target="https://t.co/Fo4kbW8Bwo" TargetMode="External" /><Relationship Id="rId9" Type="http://schemas.openxmlformats.org/officeDocument/2006/relationships/hyperlink" Target="http://www.radleys.com/" TargetMode="External" /><Relationship Id="rId10" Type="http://schemas.openxmlformats.org/officeDocument/2006/relationships/hyperlink" Target="https://t.co/khtugxxV5u" TargetMode="External" /><Relationship Id="rId11" Type="http://schemas.openxmlformats.org/officeDocument/2006/relationships/hyperlink" Target="https://t.co/ErVpWUlZGb" TargetMode="External" /><Relationship Id="rId12" Type="http://schemas.openxmlformats.org/officeDocument/2006/relationships/hyperlink" Target="https://t.co/9XTv1jB1n6" TargetMode="External" /><Relationship Id="rId13" Type="http://schemas.openxmlformats.org/officeDocument/2006/relationships/hyperlink" Target="https://www.facebook.com/OracleCourses" TargetMode="External" /><Relationship Id="rId14" Type="http://schemas.openxmlformats.org/officeDocument/2006/relationships/hyperlink" Target="https://t.co/MRgMdVGXMj" TargetMode="External" /><Relationship Id="rId15" Type="http://schemas.openxmlformats.org/officeDocument/2006/relationships/hyperlink" Target="https://t.co/01poVDPLGD" TargetMode="External" /><Relationship Id="rId16" Type="http://schemas.openxmlformats.org/officeDocument/2006/relationships/hyperlink" Target="https://t.co/vdJtEsAvhz" TargetMode="External" /><Relationship Id="rId17" Type="http://schemas.openxmlformats.org/officeDocument/2006/relationships/hyperlink" Target="http://t.co/wNCOa1Jbq2" TargetMode="External" /><Relationship Id="rId18" Type="http://schemas.openxmlformats.org/officeDocument/2006/relationships/hyperlink" Target="https://t.co/gysFjsNe9h" TargetMode="External" /><Relationship Id="rId19" Type="http://schemas.openxmlformats.org/officeDocument/2006/relationships/hyperlink" Target="https://t.co/7Oa0ysrImQ" TargetMode="External" /><Relationship Id="rId20" Type="http://schemas.openxmlformats.org/officeDocument/2006/relationships/hyperlink" Target="https://t.co/5qgIveAkpd" TargetMode="External" /><Relationship Id="rId21" Type="http://schemas.openxmlformats.org/officeDocument/2006/relationships/hyperlink" Target="http://www.flyingdog.com/" TargetMode="External" /><Relationship Id="rId22" Type="http://schemas.openxmlformats.org/officeDocument/2006/relationships/hyperlink" Target="https://t.co/YSfKU3BKVD" TargetMode="External" /><Relationship Id="rId23" Type="http://schemas.openxmlformats.org/officeDocument/2006/relationships/hyperlink" Target="https://t.co/LI8lkSQN5Z" TargetMode="External" /><Relationship Id="rId24" Type="http://schemas.openxmlformats.org/officeDocument/2006/relationships/hyperlink" Target="https://t.co/1k92PIsLmg" TargetMode="External" /><Relationship Id="rId25" Type="http://schemas.openxmlformats.org/officeDocument/2006/relationships/hyperlink" Target="https://t.co/DIvojysXO3" TargetMode="External" /><Relationship Id="rId26" Type="http://schemas.openxmlformats.org/officeDocument/2006/relationships/hyperlink" Target="https://t.co/Ilgj6Ld06z" TargetMode="External" /><Relationship Id="rId27" Type="http://schemas.openxmlformats.org/officeDocument/2006/relationships/hyperlink" Target="http://t.co/yk7Ur7K7Gx" TargetMode="External" /><Relationship Id="rId28" Type="http://schemas.openxmlformats.org/officeDocument/2006/relationships/hyperlink" Target="http://www.kandaapplesauce.com/" TargetMode="External" /><Relationship Id="rId29" Type="http://schemas.openxmlformats.org/officeDocument/2006/relationships/hyperlink" Target="http://t.co/Hj7jIYZO4U" TargetMode="External" /><Relationship Id="rId30" Type="http://schemas.openxmlformats.org/officeDocument/2006/relationships/hyperlink" Target="https://t.co/NjDbTrHDRi" TargetMode="External" /><Relationship Id="rId31" Type="http://schemas.openxmlformats.org/officeDocument/2006/relationships/hyperlink" Target="https://t.co/Hxtf5zUnWw" TargetMode="External" /><Relationship Id="rId32" Type="http://schemas.openxmlformats.org/officeDocument/2006/relationships/hyperlink" Target="https://t.co/F28WjaSwaK" TargetMode="External" /><Relationship Id="rId33" Type="http://schemas.openxmlformats.org/officeDocument/2006/relationships/hyperlink" Target="http://t.co/jCf99DfMmn" TargetMode="External" /><Relationship Id="rId34" Type="http://schemas.openxmlformats.org/officeDocument/2006/relationships/hyperlink" Target="https://t.co/zQliFaW854" TargetMode="External" /><Relationship Id="rId35" Type="http://schemas.openxmlformats.org/officeDocument/2006/relationships/hyperlink" Target="http://instagram.com/savvyrinu/" TargetMode="External" /><Relationship Id="rId36" Type="http://schemas.openxmlformats.org/officeDocument/2006/relationships/hyperlink" Target="https://t.co/EMDMu1B6bb" TargetMode="External" /><Relationship Id="rId37" Type="http://schemas.openxmlformats.org/officeDocument/2006/relationships/hyperlink" Target="https://t.co/qR36l696Ob" TargetMode="External" /><Relationship Id="rId38" Type="http://schemas.openxmlformats.org/officeDocument/2006/relationships/hyperlink" Target="https://t.co/vICBgIhFVb" TargetMode="External" /><Relationship Id="rId39" Type="http://schemas.openxmlformats.org/officeDocument/2006/relationships/hyperlink" Target="https://t.co/M98mJ0Eh0k" TargetMode="External" /><Relationship Id="rId40" Type="http://schemas.openxmlformats.org/officeDocument/2006/relationships/hyperlink" Target="https://t.co/EuXk4NI0l9" TargetMode="External" /><Relationship Id="rId41" Type="http://schemas.openxmlformats.org/officeDocument/2006/relationships/hyperlink" Target="http://www.instagram.com/tomdeecee" TargetMode="External" /><Relationship Id="rId42" Type="http://schemas.openxmlformats.org/officeDocument/2006/relationships/hyperlink" Target="https://t.co/rxCt9ypCdS" TargetMode="External" /><Relationship Id="rId43" Type="http://schemas.openxmlformats.org/officeDocument/2006/relationships/hyperlink" Target="https://t.co/VzaWTDRfmo" TargetMode="External" /><Relationship Id="rId44" Type="http://schemas.openxmlformats.org/officeDocument/2006/relationships/hyperlink" Target="https://t.co/gHDt9gSTDA" TargetMode="External" /><Relationship Id="rId45" Type="http://schemas.openxmlformats.org/officeDocument/2006/relationships/hyperlink" Target="https://t.co/v1o9vynO3o" TargetMode="External" /><Relationship Id="rId46" Type="http://schemas.openxmlformats.org/officeDocument/2006/relationships/hyperlink" Target="https://t.co/T2h6BuM65s" TargetMode="External" /><Relationship Id="rId47" Type="http://schemas.openxmlformats.org/officeDocument/2006/relationships/hyperlink" Target="http://t.co/pHwBzS9hDw" TargetMode="External" /><Relationship Id="rId48" Type="http://schemas.openxmlformats.org/officeDocument/2006/relationships/hyperlink" Target="https://t.co/UYeGebYimh" TargetMode="External" /><Relationship Id="rId49" Type="http://schemas.openxmlformats.org/officeDocument/2006/relationships/hyperlink" Target="https://t.co/Uyv2q4xwgk" TargetMode="External" /><Relationship Id="rId50" Type="http://schemas.openxmlformats.org/officeDocument/2006/relationships/hyperlink" Target="http://ert.com/" TargetMode="External" /><Relationship Id="rId51" Type="http://schemas.openxmlformats.org/officeDocument/2006/relationships/hyperlink" Target="https://t.co/iNWvXJypdF" TargetMode="External" /><Relationship Id="rId52" Type="http://schemas.openxmlformats.org/officeDocument/2006/relationships/hyperlink" Target="https://t.co/FiLLEuYGcC" TargetMode="External" /><Relationship Id="rId53" Type="http://schemas.openxmlformats.org/officeDocument/2006/relationships/hyperlink" Target="https://t.co/fJSx8ecIUt" TargetMode="External" /><Relationship Id="rId54" Type="http://schemas.openxmlformats.org/officeDocument/2006/relationships/hyperlink" Target="https://t.co/DiJsHEW2NO" TargetMode="External" /><Relationship Id="rId55" Type="http://schemas.openxmlformats.org/officeDocument/2006/relationships/hyperlink" Target="https://t.co/lYGrxy8Kgl" TargetMode="External" /><Relationship Id="rId56" Type="http://schemas.openxmlformats.org/officeDocument/2006/relationships/hyperlink" Target="http://personasqueaprenden.net/" TargetMode="External" /><Relationship Id="rId57" Type="http://schemas.openxmlformats.org/officeDocument/2006/relationships/hyperlink" Target="https://t.co/Tw5bGo9e0y" TargetMode="External" /><Relationship Id="rId58" Type="http://schemas.openxmlformats.org/officeDocument/2006/relationships/hyperlink" Target="http://www.soundcloud.com/mytherapist" TargetMode="External" /><Relationship Id="rId59" Type="http://schemas.openxmlformats.org/officeDocument/2006/relationships/hyperlink" Target="https://t.co/nqtFkozcgG" TargetMode="External" /><Relationship Id="rId60" Type="http://schemas.openxmlformats.org/officeDocument/2006/relationships/hyperlink" Target="http://wordpress.com/" TargetMode="External" /><Relationship Id="rId61" Type="http://schemas.openxmlformats.org/officeDocument/2006/relationships/hyperlink" Target="http://t.co/CEByzsNFpv" TargetMode="External" /><Relationship Id="rId62" Type="http://schemas.openxmlformats.org/officeDocument/2006/relationships/hyperlink" Target="http://www.cuttenfields.com/" TargetMode="External" /><Relationship Id="rId63" Type="http://schemas.openxmlformats.org/officeDocument/2006/relationships/hyperlink" Target="https://t.co/GFudlWy2GD" TargetMode="External" /><Relationship Id="rId64" Type="http://schemas.openxmlformats.org/officeDocument/2006/relationships/hyperlink" Target="https://t.co/gHDt9hauv8" TargetMode="External" /><Relationship Id="rId65" Type="http://schemas.openxmlformats.org/officeDocument/2006/relationships/hyperlink" Target="https://t.co/uuefcgTxWZ" TargetMode="External" /><Relationship Id="rId66" Type="http://schemas.openxmlformats.org/officeDocument/2006/relationships/hyperlink" Target="https://t.co/aFNHhl8LNA" TargetMode="External" /><Relationship Id="rId67" Type="http://schemas.openxmlformats.org/officeDocument/2006/relationships/hyperlink" Target="https://t.co/QPoma2VimY" TargetMode="External" /><Relationship Id="rId68" Type="http://schemas.openxmlformats.org/officeDocument/2006/relationships/hyperlink" Target="http://leggiogoaltending.com/" TargetMode="External" /><Relationship Id="rId69" Type="http://schemas.openxmlformats.org/officeDocument/2006/relationships/hyperlink" Target="https://t.co/igQh5Gb6Y6" TargetMode="External" /><Relationship Id="rId70" Type="http://schemas.openxmlformats.org/officeDocument/2006/relationships/hyperlink" Target="https://t.co/lVjJbTDfGS" TargetMode="External" /><Relationship Id="rId71" Type="http://schemas.openxmlformats.org/officeDocument/2006/relationships/hyperlink" Target="https://t.co/WrPIs7F0tS" TargetMode="External" /><Relationship Id="rId72" Type="http://schemas.openxmlformats.org/officeDocument/2006/relationships/hyperlink" Target="https://t.co/UA3ltmQnfY" TargetMode="External" /><Relationship Id="rId73" Type="http://schemas.openxmlformats.org/officeDocument/2006/relationships/hyperlink" Target="https://t.co/DjHFM1FuvN" TargetMode="External" /><Relationship Id="rId74" Type="http://schemas.openxmlformats.org/officeDocument/2006/relationships/hyperlink" Target="https://t.co/XaI6LRhyJf" TargetMode="External" /><Relationship Id="rId75" Type="http://schemas.openxmlformats.org/officeDocument/2006/relationships/hyperlink" Target="https://t.co/KQMR4Y9CSl" TargetMode="External" /><Relationship Id="rId76" Type="http://schemas.openxmlformats.org/officeDocument/2006/relationships/hyperlink" Target="http://t.co/zumIpVlu0f" TargetMode="External" /><Relationship Id="rId77" Type="http://schemas.openxmlformats.org/officeDocument/2006/relationships/hyperlink" Target="https://t.co/Pej2AyX97t" TargetMode="External" /><Relationship Id="rId78" Type="http://schemas.openxmlformats.org/officeDocument/2006/relationships/hyperlink" Target="https://www.facebook.com/theINFAMOUSRJK/" TargetMode="External" /><Relationship Id="rId79" Type="http://schemas.openxmlformats.org/officeDocument/2006/relationships/hyperlink" Target="https://www.twitch.tv/meriamber" TargetMode="External" /><Relationship Id="rId80" Type="http://schemas.openxmlformats.org/officeDocument/2006/relationships/hyperlink" Target="https://t.co/FqupsOc176" TargetMode="External" /><Relationship Id="rId81" Type="http://schemas.openxmlformats.org/officeDocument/2006/relationships/hyperlink" Target="https://t.co/Yh8bwUm2tg" TargetMode="External" /><Relationship Id="rId82" Type="http://schemas.openxmlformats.org/officeDocument/2006/relationships/hyperlink" Target="https://t.co/DhRd0Y09sf" TargetMode="External" /><Relationship Id="rId83" Type="http://schemas.openxmlformats.org/officeDocument/2006/relationships/hyperlink" Target="https://t.co/Sv3djqGatk" TargetMode="External" /><Relationship Id="rId84" Type="http://schemas.openxmlformats.org/officeDocument/2006/relationships/hyperlink" Target="http://www.beaus.ca/" TargetMode="External" /><Relationship Id="rId85" Type="http://schemas.openxmlformats.org/officeDocument/2006/relationships/hyperlink" Target="http://t.co/1gotLQeFyL" TargetMode="External" /><Relationship Id="rId86" Type="http://schemas.openxmlformats.org/officeDocument/2006/relationships/hyperlink" Target="https://t.co/eHYn3642UB" TargetMode="External" /><Relationship Id="rId87" Type="http://schemas.openxmlformats.org/officeDocument/2006/relationships/hyperlink" Target="https://t.co/UWcRiGgUei" TargetMode="External" /><Relationship Id="rId88" Type="http://schemas.openxmlformats.org/officeDocument/2006/relationships/hyperlink" Target="https://t.co/C37x9v6rA6" TargetMode="External" /><Relationship Id="rId89" Type="http://schemas.openxmlformats.org/officeDocument/2006/relationships/hyperlink" Target="https://t.co/C37x9v6rA6" TargetMode="External" /><Relationship Id="rId90" Type="http://schemas.openxmlformats.org/officeDocument/2006/relationships/hyperlink" Target="https://t.co/98PpocIu3J" TargetMode="External" /><Relationship Id="rId91" Type="http://schemas.openxmlformats.org/officeDocument/2006/relationships/hyperlink" Target="https://t.co/vNSAllBnO9" TargetMode="External" /><Relationship Id="rId92" Type="http://schemas.openxmlformats.org/officeDocument/2006/relationships/hyperlink" Target="https://t.co/Iu3VumvBzw" TargetMode="External" /><Relationship Id="rId93" Type="http://schemas.openxmlformats.org/officeDocument/2006/relationships/hyperlink" Target="https://t.co/WGAmiEtVJR" TargetMode="External" /><Relationship Id="rId94" Type="http://schemas.openxmlformats.org/officeDocument/2006/relationships/hyperlink" Target="http://t.co/3qzblFUWRi" TargetMode="External" /><Relationship Id="rId95" Type="http://schemas.openxmlformats.org/officeDocument/2006/relationships/hyperlink" Target="https://t.co/15bZKSaZwc" TargetMode="External" /><Relationship Id="rId96" Type="http://schemas.openxmlformats.org/officeDocument/2006/relationships/hyperlink" Target="https://t.co/om2hWDzgvl" TargetMode="External" /><Relationship Id="rId97" Type="http://schemas.openxmlformats.org/officeDocument/2006/relationships/hyperlink" Target="https://t.co/TaQK0FQmus" TargetMode="External" /><Relationship Id="rId98" Type="http://schemas.openxmlformats.org/officeDocument/2006/relationships/hyperlink" Target="https://t.co/mj98wjK4CC" TargetMode="External" /><Relationship Id="rId99" Type="http://schemas.openxmlformats.org/officeDocument/2006/relationships/hyperlink" Target="https://t.co/WxOhzCoJsz" TargetMode="External" /><Relationship Id="rId100" Type="http://schemas.openxmlformats.org/officeDocument/2006/relationships/hyperlink" Target="https://t.co/M2SufTOFtm" TargetMode="External" /><Relationship Id="rId101" Type="http://schemas.openxmlformats.org/officeDocument/2006/relationships/hyperlink" Target="https://t.co/leX71tY8si" TargetMode="External" /><Relationship Id="rId102" Type="http://schemas.openxmlformats.org/officeDocument/2006/relationships/hyperlink" Target="https://t.co/npDAhMO9o1" TargetMode="External" /><Relationship Id="rId103" Type="http://schemas.openxmlformats.org/officeDocument/2006/relationships/hyperlink" Target="https://t.co/9KzbQKN5Ov" TargetMode="External" /><Relationship Id="rId104" Type="http://schemas.openxmlformats.org/officeDocument/2006/relationships/hyperlink" Target="http://t.co/JRqTzAVByq" TargetMode="External" /><Relationship Id="rId105" Type="http://schemas.openxmlformats.org/officeDocument/2006/relationships/hyperlink" Target="https://t.co/z2azq85NGG" TargetMode="External" /><Relationship Id="rId106" Type="http://schemas.openxmlformats.org/officeDocument/2006/relationships/hyperlink" Target="https://t.co/GX4N3Cnjoe" TargetMode="External" /><Relationship Id="rId107" Type="http://schemas.openxmlformats.org/officeDocument/2006/relationships/hyperlink" Target="http://www.itv.com/thechase" TargetMode="External" /><Relationship Id="rId108" Type="http://schemas.openxmlformats.org/officeDocument/2006/relationships/hyperlink" Target="https://t.co/yVqyjVPHlA" TargetMode="External" /><Relationship Id="rId109" Type="http://schemas.openxmlformats.org/officeDocument/2006/relationships/hyperlink" Target="http://t.co/2GhC7WVT9C" TargetMode="External" /><Relationship Id="rId110" Type="http://schemas.openxmlformats.org/officeDocument/2006/relationships/hyperlink" Target="https://t.co/vEcjWsZKEa" TargetMode="External" /><Relationship Id="rId111" Type="http://schemas.openxmlformats.org/officeDocument/2006/relationships/hyperlink" Target="https://t.co/IUmLgCGAcR" TargetMode="External" /><Relationship Id="rId112" Type="http://schemas.openxmlformats.org/officeDocument/2006/relationships/hyperlink" Target="https://t.co/phaTsndI8G" TargetMode="External" /><Relationship Id="rId113" Type="http://schemas.openxmlformats.org/officeDocument/2006/relationships/hyperlink" Target="https://t.co/xIhSKq4GE7" TargetMode="External" /><Relationship Id="rId114" Type="http://schemas.openxmlformats.org/officeDocument/2006/relationships/hyperlink" Target="https://t.co/Q5cCjgtuca" TargetMode="External" /><Relationship Id="rId115" Type="http://schemas.openxmlformats.org/officeDocument/2006/relationships/hyperlink" Target="https://t.co/xhjlVcDSoJ" TargetMode="External" /><Relationship Id="rId116" Type="http://schemas.openxmlformats.org/officeDocument/2006/relationships/hyperlink" Target="https://t.co/fSSFIvWzHr" TargetMode="External" /><Relationship Id="rId117" Type="http://schemas.openxmlformats.org/officeDocument/2006/relationships/hyperlink" Target="https://t.co/Z82btfXzge" TargetMode="External" /><Relationship Id="rId118" Type="http://schemas.openxmlformats.org/officeDocument/2006/relationships/hyperlink" Target="https://t.co/2R3UbnKlkh" TargetMode="External" /><Relationship Id="rId119" Type="http://schemas.openxmlformats.org/officeDocument/2006/relationships/hyperlink" Target="https://t.co/IAloJGXdjq" TargetMode="External" /><Relationship Id="rId120" Type="http://schemas.openxmlformats.org/officeDocument/2006/relationships/hyperlink" Target="http://t.co/eUhEa3K7qy" TargetMode="External" /><Relationship Id="rId121" Type="http://schemas.openxmlformats.org/officeDocument/2006/relationships/hyperlink" Target="https://t.co/Hi4uNhOE14" TargetMode="External" /><Relationship Id="rId122" Type="http://schemas.openxmlformats.org/officeDocument/2006/relationships/hyperlink" Target="https://t.co/0g7cPHyzNy" TargetMode="External" /><Relationship Id="rId123" Type="http://schemas.openxmlformats.org/officeDocument/2006/relationships/hyperlink" Target="http://t.co/MFfHKv2rwK" TargetMode="External" /><Relationship Id="rId124" Type="http://schemas.openxmlformats.org/officeDocument/2006/relationships/hyperlink" Target="https://t.co/4OloL7MgyV" TargetMode="External" /><Relationship Id="rId125" Type="http://schemas.openxmlformats.org/officeDocument/2006/relationships/hyperlink" Target="http://www.hedonworkshop.com/" TargetMode="External" /><Relationship Id="rId126" Type="http://schemas.openxmlformats.org/officeDocument/2006/relationships/hyperlink" Target="https://t.co/Ro9AGrsXku" TargetMode="External" /><Relationship Id="rId127" Type="http://schemas.openxmlformats.org/officeDocument/2006/relationships/hyperlink" Target="https://t.co/BhSH9SjnvW" TargetMode="External" /><Relationship Id="rId128" Type="http://schemas.openxmlformats.org/officeDocument/2006/relationships/hyperlink" Target="http://www.danilopetrucci.it/" TargetMode="External" /><Relationship Id="rId129" Type="http://schemas.openxmlformats.org/officeDocument/2006/relationships/hyperlink" Target="https://t.co/qGvcq0nXOV" TargetMode="External" /><Relationship Id="rId130" Type="http://schemas.openxmlformats.org/officeDocument/2006/relationships/hyperlink" Target="https://t.co/IfHBV6n7fs" TargetMode="External" /><Relationship Id="rId131" Type="http://schemas.openxmlformats.org/officeDocument/2006/relationships/hyperlink" Target="https://t.co/W7vD4XUxp3" TargetMode="External" /><Relationship Id="rId132" Type="http://schemas.openxmlformats.org/officeDocument/2006/relationships/hyperlink" Target="http://www.fredsirieix.com/" TargetMode="External" /><Relationship Id="rId133" Type="http://schemas.openxmlformats.org/officeDocument/2006/relationships/hyperlink" Target="https://t.co/qTQspHuJTx" TargetMode="External" /><Relationship Id="rId134" Type="http://schemas.openxmlformats.org/officeDocument/2006/relationships/hyperlink" Target="http://t.co/ZhKn3510Wf" TargetMode="External" /><Relationship Id="rId135" Type="http://schemas.openxmlformats.org/officeDocument/2006/relationships/hyperlink" Target="http://stpetersbethnalgreen.org/" TargetMode="External" /><Relationship Id="rId136" Type="http://schemas.openxmlformats.org/officeDocument/2006/relationships/hyperlink" Target="http://t.co/qJ69CvOO8c" TargetMode="External" /><Relationship Id="rId137" Type="http://schemas.openxmlformats.org/officeDocument/2006/relationships/hyperlink" Target="https://t.co/wAuljfxXqC" TargetMode="External" /><Relationship Id="rId138" Type="http://schemas.openxmlformats.org/officeDocument/2006/relationships/hyperlink" Target="https://t.co/QpL9tE2Bxr" TargetMode="External" /><Relationship Id="rId139" Type="http://schemas.openxmlformats.org/officeDocument/2006/relationships/hyperlink" Target="https://t.co/FS8c6Kd3mW" TargetMode="External" /><Relationship Id="rId140" Type="http://schemas.openxmlformats.org/officeDocument/2006/relationships/hyperlink" Target="https://pbs.twimg.com/profile_banners/2268531445/1429785580" TargetMode="External" /><Relationship Id="rId141" Type="http://schemas.openxmlformats.org/officeDocument/2006/relationships/hyperlink" Target="https://pbs.twimg.com/profile_banners/272785838/1439603126" TargetMode="External" /><Relationship Id="rId142" Type="http://schemas.openxmlformats.org/officeDocument/2006/relationships/hyperlink" Target="https://pbs.twimg.com/profile_banners/1191978126/1561012642" TargetMode="External" /><Relationship Id="rId143" Type="http://schemas.openxmlformats.org/officeDocument/2006/relationships/hyperlink" Target="https://pbs.twimg.com/profile_banners/1079301959935377409/1546164154" TargetMode="External" /><Relationship Id="rId144" Type="http://schemas.openxmlformats.org/officeDocument/2006/relationships/hyperlink" Target="https://pbs.twimg.com/profile_banners/47944598/1387669627" TargetMode="External" /><Relationship Id="rId145" Type="http://schemas.openxmlformats.org/officeDocument/2006/relationships/hyperlink" Target="https://pbs.twimg.com/profile_banners/110365072/1559227525" TargetMode="External" /><Relationship Id="rId146" Type="http://schemas.openxmlformats.org/officeDocument/2006/relationships/hyperlink" Target="https://pbs.twimg.com/profile_banners/114721074/1544641453" TargetMode="External" /><Relationship Id="rId147" Type="http://schemas.openxmlformats.org/officeDocument/2006/relationships/hyperlink" Target="https://pbs.twimg.com/profile_banners/864389521/1501472294" TargetMode="External" /><Relationship Id="rId148" Type="http://schemas.openxmlformats.org/officeDocument/2006/relationships/hyperlink" Target="https://pbs.twimg.com/profile_banners/3240538529/1542273899" TargetMode="External" /><Relationship Id="rId149" Type="http://schemas.openxmlformats.org/officeDocument/2006/relationships/hyperlink" Target="https://pbs.twimg.com/profile_banners/984417180870692866/1550264522" TargetMode="External" /><Relationship Id="rId150" Type="http://schemas.openxmlformats.org/officeDocument/2006/relationships/hyperlink" Target="https://pbs.twimg.com/profile_banners/74974943/1560414255" TargetMode="External" /><Relationship Id="rId151" Type="http://schemas.openxmlformats.org/officeDocument/2006/relationships/hyperlink" Target="https://pbs.twimg.com/profile_banners/281543858/1534416238" TargetMode="External" /><Relationship Id="rId152" Type="http://schemas.openxmlformats.org/officeDocument/2006/relationships/hyperlink" Target="https://pbs.twimg.com/profile_banners/4270332135/1560136965" TargetMode="External" /><Relationship Id="rId153" Type="http://schemas.openxmlformats.org/officeDocument/2006/relationships/hyperlink" Target="https://pbs.twimg.com/profile_banners/872808354720223236/1562063249" TargetMode="External" /><Relationship Id="rId154" Type="http://schemas.openxmlformats.org/officeDocument/2006/relationships/hyperlink" Target="https://pbs.twimg.com/profile_banners/2426025308/1518564720" TargetMode="External" /><Relationship Id="rId155" Type="http://schemas.openxmlformats.org/officeDocument/2006/relationships/hyperlink" Target="https://pbs.twimg.com/profile_banners/1151658742745878533/1563414673" TargetMode="External" /><Relationship Id="rId156" Type="http://schemas.openxmlformats.org/officeDocument/2006/relationships/hyperlink" Target="https://pbs.twimg.com/profile_banners/950969243864125446/1547665023" TargetMode="External" /><Relationship Id="rId157" Type="http://schemas.openxmlformats.org/officeDocument/2006/relationships/hyperlink" Target="https://pbs.twimg.com/profile_banners/1068220416450285569/1543523538" TargetMode="External" /><Relationship Id="rId158" Type="http://schemas.openxmlformats.org/officeDocument/2006/relationships/hyperlink" Target="https://pbs.twimg.com/profile_banners/360863814/1443033656" TargetMode="External" /><Relationship Id="rId159" Type="http://schemas.openxmlformats.org/officeDocument/2006/relationships/hyperlink" Target="https://pbs.twimg.com/profile_banners/1253661756/1564577537" TargetMode="External" /><Relationship Id="rId160" Type="http://schemas.openxmlformats.org/officeDocument/2006/relationships/hyperlink" Target="https://pbs.twimg.com/profile_banners/186272170/1536101875" TargetMode="External" /><Relationship Id="rId161" Type="http://schemas.openxmlformats.org/officeDocument/2006/relationships/hyperlink" Target="https://pbs.twimg.com/profile_banners/21377965/1452328955" TargetMode="External" /><Relationship Id="rId162" Type="http://schemas.openxmlformats.org/officeDocument/2006/relationships/hyperlink" Target="https://pbs.twimg.com/profile_banners/1113114779579711489/1560914914" TargetMode="External" /><Relationship Id="rId163" Type="http://schemas.openxmlformats.org/officeDocument/2006/relationships/hyperlink" Target="https://pbs.twimg.com/profile_banners/3544755562/1512680076" TargetMode="External" /><Relationship Id="rId164" Type="http://schemas.openxmlformats.org/officeDocument/2006/relationships/hyperlink" Target="https://pbs.twimg.com/profile_banners/16683739/1538923553" TargetMode="External" /><Relationship Id="rId165" Type="http://schemas.openxmlformats.org/officeDocument/2006/relationships/hyperlink" Target="https://pbs.twimg.com/profile_banners/735100186964418560/1560785573" TargetMode="External" /><Relationship Id="rId166" Type="http://schemas.openxmlformats.org/officeDocument/2006/relationships/hyperlink" Target="https://pbs.twimg.com/profile_banners/1483324069/1516306885" TargetMode="External" /><Relationship Id="rId167" Type="http://schemas.openxmlformats.org/officeDocument/2006/relationships/hyperlink" Target="https://pbs.twimg.com/profile_banners/8965932/1542897563" TargetMode="External" /><Relationship Id="rId168" Type="http://schemas.openxmlformats.org/officeDocument/2006/relationships/hyperlink" Target="https://pbs.twimg.com/profile_banners/1422131725/1549306660" TargetMode="External" /><Relationship Id="rId169" Type="http://schemas.openxmlformats.org/officeDocument/2006/relationships/hyperlink" Target="https://pbs.twimg.com/profile_banners/140113862/1551804975" TargetMode="External" /><Relationship Id="rId170" Type="http://schemas.openxmlformats.org/officeDocument/2006/relationships/hyperlink" Target="https://pbs.twimg.com/profile_banners/974094224130850816/1521084780" TargetMode="External" /><Relationship Id="rId171" Type="http://schemas.openxmlformats.org/officeDocument/2006/relationships/hyperlink" Target="https://pbs.twimg.com/profile_banners/791621643726688257/1488429779" TargetMode="External" /><Relationship Id="rId172" Type="http://schemas.openxmlformats.org/officeDocument/2006/relationships/hyperlink" Target="https://pbs.twimg.com/profile_banners/166463002/1555760446" TargetMode="External" /><Relationship Id="rId173" Type="http://schemas.openxmlformats.org/officeDocument/2006/relationships/hyperlink" Target="https://pbs.twimg.com/profile_banners/2867452181/1502434239" TargetMode="External" /><Relationship Id="rId174" Type="http://schemas.openxmlformats.org/officeDocument/2006/relationships/hyperlink" Target="https://pbs.twimg.com/profile_banners/229308261/1517930067" TargetMode="External" /><Relationship Id="rId175" Type="http://schemas.openxmlformats.org/officeDocument/2006/relationships/hyperlink" Target="https://pbs.twimg.com/profile_banners/4481258965/1449836927" TargetMode="External" /><Relationship Id="rId176" Type="http://schemas.openxmlformats.org/officeDocument/2006/relationships/hyperlink" Target="https://pbs.twimg.com/profile_banners/97753298/1427475582" TargetMode="External" /><Relationship Id="rId177" Type="http://schemas.openxmlformats.org/officeDocument/2006/relationships/hyperlink" Target="https://pbs.twimg.com/profile_banners/3349173314/1565177752" TargetMode="External" /><Relationship Id="rId178" Type="http://schemas.openxmlformats.org/officeDocument/2006/relationships/hyperlink" Target="https://pbs.twimg.com/profile_banners/3014285441/1563549197" TargetMode="External" /><Relationship Id="rId179" Type="http://schemas.openxmlformats.org/officeDocument/2006/relationships/hyperlink" Target="https://pbs.twimg.com/profile_banners/69894922/1564686867" TargetMode="External" /><Relationship Id="rId180" Type="http://schemas.openxmlformats.org/officeDocument/2006/relationships/hyperlink" Target="https://pbs.twimg.com/profile_banners/1968224881/1564560007" TargetMode="External" /><Relationship Id="rId181" Type="http://schemas.openxmlformats.org/officeDocument/2006/relationships/hyperlink" Target="https://pbs.twimg.com/profile_banners/1121477461076795392/1560984097" TargetMode="External" /><Relationship Id="rId182" Type="http://schemas.openxmlformats.org/officeDocument/2006/relationships/hyperlink" Target="https://pbs.twimg.com/profile_banners/1315042424/1520435680" TargetMode="External" /><Relationship Id="rId183" Type="http://schemas.openxmlformats.org/officeDocument/2006/relationships/hyperlink" Target="https://pbs.twimg.com/profile_banners/820670256830173184/1484498151" TargetMode="External" /><Relationship Id="rId184" Type="http://schemas.openxmlformats.org/officeDocument/2006/relationships/hyperlink" Target="https://pbs.twimg.com/profile_banners/1122473084194312192/1556455956" TargetMode="External" /><Relationship Id="rId185" Type="http://schemas.openxmlformats.org/officeDocument/2006/relationships/hyperlink" Target="https://pbs.twimg.com/profile_banners/35150867/1397661350" TargetMode="External" /><Relationship Id="rId186" Type="http://schemas.openxmlformats.org/officeDocument/2006/relationships/hyperlink" Target="https://pbs.twimg.com/profile_banners/321870550/1445608386" TargetMode="External" /><Relationship Id="rId187" Type="http://schemas.openxmlformats.org/officeDocument/2006/relationships/hyperlink" Target="https://pbs.twimg.com/profile_banners/193328017/1537605038" TargetMode="External" /><Relationship Id="rId188" Type="http://schemas.openxmlformats.org/officeDocument/2006/relationships/hyperlink" Target="https://pbs.twimg.com/profile_banners/991043283534139392/1562709508" TargetMode="External" /><Relationship Id="rId189" Type="http://schemas.openxmlformats.org/officeDocument/2006/relationships/hyperlink" Target="https://pbs.twimg.com/profile_banners/1156420239078416384/1564852714" TargetMode="External" /><Relationship Id="rId190" Type="http://schemas.openxmlformats.org/officeDocument/2006/relationships/hyperlink" Target="https://pbs.twimg.com/profile_banners/210101376/1491052154" TargetMode="External" /><Relationship Id="rId191" Type="http://schemas.openxmlformats.org/officeDocument/2006/relationships/hyperlink" Target="https://pbs.twimg.com/profile_banners/3375917824/1556708702" TargetMode="External" /><Relationship Id="rId192" Type="http://schemas.openxmlformats.org/officeDocument/2006/relationships/hyperlink" Target="https://pbs.twimg.com/profile_banners/272195557/1511900608" TargetMode="External" /><Relationship Id="rId193" Type="http://schemas.openxmlformats.org/officeDocument/2006/relationships/hyperlink" Target="https://pbs.twimg.com/profile_banners/74165198/1554304000" TargetMode="External" /><Relationship Id="rId194" Type="http://schemas.openxmlformats.org/officeDocument/2006/relationships/hyperlink" Target="https://pbs.twimg.com/profile_banners/231575788/1437985669" TargetMode="External" /><Relationship Id="rId195" Type="http://schemas.openxmlformats.org/officeDocument/2006/relationships/hyperlink" Target="https://pbs.twimg.com/profile_banners/377961421/1559133865" TargetMode="External" /><Relationship Id="rId196" Type="http://schemas.openxmlformats.org/officeDocument/2006/relationships/hyperlink" Target="https://pbs.twimg.com/profile_banners/29235865/1564943665" TargetMode="External" /><Relationship Id="rId197" Type="http://schemas.openxmlformats.org/officeDocument/2006/relationships/hyperlink" Target="https://pbs.twimg.com/profile_banners/879441718151700482/1562269116" TargetMode="External" /><Relationship Id="rId198" Type="http://schemas.openxmlformats.org/officeDocument/2006/relationships/hyperlink" Target="https://pbs.twimg.com/profile_banners/54662957/1549964173" TargetMode="External" /><Relationship Id="rId199" Type="http://schemas.openxmlformats.org/officeDocument/2006/relationships/hyperlink" Target="https://pbs.twimg.com/profile_banners/2436019424/1421244329" TargetMode="External" /><Relationship Id="rId200" Type="http://schemas.openxmlformats.org/officeDocument/2006/relationships/hyperlink" Target="https://pbs.twimg.com/profile_banners/2964473245/1542592913" TargetMode="External" /><Relationship Id="rId201" Type="http://schemas.openxmlformats.org/officeDocument/2006/relationships/hyperlink" Target="https://pbs.twimg.com/profile_banners/1157344957088313346/1564862960" TargetMode="External" /><Relationship Id="rId202" Type="http://schemas.openxmlformats.org/officeDocument/2006/relationships/hyperlink" Target="https://pbs.twimg.com/profile_banners/17532463/1565216897" TargetMode="External" /><Relationship Id="rId203" Type="http://schemas.openxmlformats.org/officeDocument/2006/relationships/hyperlink" Target="https://pbs.twimg.com/profile_banners/998167260920451072/1526830311" TargetMode="External" /><Relationship Id="rId204" Type="http://schemas.openxmlformats.org/officeDocument/2006/relationships/hyperlink" Target="https://pbs.twimg.com/profile_banners/771679918874890240/1472824466" TargetMode="External" /><Relationship Id="rId205" Type="http://schemas.openxmlformats.org/officeDocument/2006/relationships/hyperlink" Target="https://pbs.twimg.com/profile_banners/2912058809/1418102619" TargetMode="External" /><Relationship Id="rId206" Type="http://schemas.openxmlformats.org/officeDocument/2006/relationships/hyperlink" Target="https://pbs.twimg.com/profile_banners/78003004/1550166780" TargetMode="External" /><Relationship Id="rId207" Type="http://schemas.openxmlformats.org/officeDocument/2006/relationships/hyperlink" Target="https://pbs.twimg.com/profile_banners/3837382332/1535881242" TargetMode="External" /><Relationship Id="rId208" Type="http://schemas.openxmlformats.org/officeDocument/2006/relationships/hyperlink" Target="https://pbs.twimg.com/profile_banners/119539076/1397577605" TargetMode="External" /><Relationship Id="rId209" Type="http://schemas.openxmlformats.org/officeDocument/2006/relationships/hyperlink" Target="https://pbs.twimg.com/profile_banners/1205851802/1405169639" TargetMode="External" /><Relationship Id="rId210" Type="http://schemas.openxmlformats.org/officeDocument/2006/relationships/hyperlink" Target="https://pbs.twimg.com/profile_banners/952943966839824386/1561928750" TargetMode="External" /><Relationship Id="rId211" Type="http://schemas.openxmlformats.org/officeDocument/2006/relationships/hyperlink" Target="https://pbs.twimg.com/profile_banners/884492546046644225/1499732336" TargetMode="External" /><Relationship Id="rId212" Type="http://schemas.openxmlformats.org/officeDocument/2006/relationships/hyperlink" Target="https://pbs.twimg.com/profile_banners/1095434342/1512418954" TargetMode="External" /><Relationship Id="rId213" Type="http://schemas.openxmlformats.org/officeDocument/2006/relationships/hyperlink" Target="https://pbs.twimg.com/profile_banners/2192533356/1517564841" TargetMode="External" /><Relationship Id="rId214" Type="http://schemas.openxmlformats.org/officeDocument/2006/relationships/hyperlink" Target="https://pbs.twimg.com/profile_banners/3231334866/1446408711" TargetMode="External" /><Relationship Id="rId215" Type="http://schemas.openxmlformats.org/officeDocument/2006/relationships/hyperlink" Target="https://pbs.twimg.com/profile_banners/190035026/1565577760" TargetMode="External" /><Relationship Id="rId216" Type="http://schemas.openxmlformats.org/officeDocument/2006/relationships/hyperlink" Target="https://pbs.twimg.com/profile_banners/976296019204780033/1521602916" TargetMode="External" /><Relationship Id="rId217" Type="http://schemas.openxmlformats.org/officeDocument/2006/relationships/hyperlink" Target="https://pbs.twimg.com/profile_banners/43863845/1417353770" TargetMode="External" /><Relationship Id="rId218" Type="http://schemas.openxmlformats.org/officeDocument/2006/relationships/hyperlink" Target="https://pbs.twimg.com/profile_banners/975450452144816129/1521402467" TargetMode="External" /><Relationship Id="rId219" Type="http://schemas.openxmlformats.org/officeDocument/2006/relationships/hyperlink" Target="https://pbs.twimg.com/profile_banners/3249333774/1560268518" TargetMode="External" /><Relationship Id="rId220" Type="http://schemas.openxmlformats.org/officeDocument/2006/relationships/hyperlink" Target="https://pbs.twimg.com/profile_banners/1097927643117301764/1550709916" TargetMode="External" /><Relationship Id="rId221" Type="http://schemas.openxmlformats.org/officeDocument/2006/relationships/hyperlink" Target="https://pbs.twimg.com/profile_banners/618894737/1516310191" TargetMode="External" /><Relationship Id="rId222" Type="http://schemas.openxmlformats.org/officeDocument/2006/relationships/hyperlink" Target="https://pbs.twimg.com/profile_banners/1104914340/1561209622" TargetMode="External" /><Relationship Id="rId223" Type="http://schemas.openxmlformats.org/officeDocument/2006/relationships/hyperlink" Target="https://pbs.twimg.com/profile_banners/895378701780746241/1530455728" TargetMode="External" /><Relationship Id="rId224" Type="http://schemas.openxmlformats.org/officeDocument/2006/relationships/hyperlink" Target="https://pbs.twimg.com/profile_banners/823905/1546024293" TargetMode="External" /><Relationship Id="rId225" Type="http://schemas.openxmlformats.org/officeDocument/2006/relationships/hyperlink" Target="https://pbs.twimg.com/profile_banners/381630251/1517489191" TargetMode="External" /><Relationship Id="rId226" Type="http://schemas.openxmlformats.org/officeDocument/2006/relationships/hyperlink" Target="https://pbs.twimg.com/profile_banners/2842619951/1453762432" TargetMode="External" /><Relationship Id="rId227" Type="http://schemas.openxmlformats.org/officeDocument/2006/relationships/hyperlink" Target="https://pbs.twimg.com/profile_banners/51780120/1535229039" TargetMode="External" /><Relationship Id="rId228" Type="http://schemas.openxmlformats.org/officeDocument/2006/relationships/hyperlink" Target="https://pbs.twimg.com/profile_banners/14525652/1483303817" TargetMode="External" /><Relationship Id="rId229" Type="http://schemas.openxmlformats.org/officeDocument/2006/relationships/hyperlink" Target="https://pbs.twimg.com/profile_banners/998172314108874753/1526827497" TargetMode="External" /><Relationship Id="rId230" Type="http://schemas.openxmlformats.org/officeDocument/2006/relationships/hyperlink" Target="https://pbs.twimg.com/profile_banners/52689130/1502490297" TargetMode="External" /><Relationship Id="rId231" Type="http://schemas.openxmlformats.org/officeDocument/2006/relationships/hyperlink" Target="https://pbs.twimg.com/profile_banners/2713439994/1516737363" TargetMode="External" /><Relationship Id="rId232" Type="http://schemas.openxmlformats.org/officeDocument/2006/relationships/hyperlink" Target="https://pbs.twimg.com/profile_banners/1150809661160878080/1564679748" TargetMode="External" /><Relationship Id="rId233" Type="http://schemas.openxmlformats.org/officeDocument/2006/relationships/hyperlink" Target="https://pbs.twimg.com/profile_banners/1260005671/1485634963" TargetMode="External" /><Relationship Id="rId234" Type="http://schemas.openxmlformats.org/officeDocument/2006/relationships/hyperlink" Target="https://pbs.twimg.com/profile_banners/1159133701722300416/1565194683" TargetMode="External" /><Relationship Id="rId235" Type="http://schemas.openxmlformats.org/officeDocument/2006/relationships/hyperlink" Target="https://pbs.twimg.com/profile_banners/17702137/1526676665" TargetMode="External" /><Relationship Id="rId236" Type="http://schemas.openxmlformats.org/officeDocument/2006/relationships/hyperlink" Target="https://pbs.twimg.com/profile_banners/3130795697/1555279157" TargetMode="External" /><Relationship Id="rId237" Type="http://schemas.openxmlformats.org/officeDocument/2006/relationships/hyperlink" Target="https://pbs.twimg.com/profile_banners/4143961265/1515599745" TargetMode="External" /><Relationship Id="rId238" Type="http://schemas.openxmlformats.org/officeDocument/2006/relationships/hyperlink" Target="https://pbs.twimg.com/profile_banners/2913024984/1516050878" TargetMode="External" /><Relationship Id="rId239" Type="http://schemas.openxmlformats.org/officeDocument/2006/relationships/hyperlink" Target="https://pbs.twimg.com/profile_banners/934526142790369280/1537471791" TargetMode="External" /><Relationship Id="rId240" Type="http://schemas.openxmlformats.org/officeDocument/2006/relationships/hyperlink" Target="https://pbs.twimg.com/profile_banners/962954390/1565364663" TargetMode="External" /><Relationship Id="rId241" Type="http://schemas.openxmlformats.org/officeDocument/2006/relationships/hyperlink" Target="https://pbs.twimg.com/profile_banners/827381920916918272/1550140307" TargetMode="External" /><Relationship Id="rId242" Type="http://schemas.openxmlformats.org/officeDocument/2006/relationships/hyperlink" Target="https://pbs.twimg.com/profile_banners/70451644/1443891136" TargetMode="External" /><Relationship Id="rId243" Type="http://schemas.openxmlformats.org/officeDocument/2006/relationships/hyperlink" Target="https://pbs.twimg.com/profile_banners/91550337/1543590955" TargetMode="External" /><Relationship Id="rId244" Type="http://schemas.openxmlformats.org/officeDocument/2006/relationships/hyperlink" Target="https://pbs.twimg.com/profile_banners/785213265454374912/1553357248" TargetMode="External" /><Relationship Id="rId245" Type="http://schemas.openxmlformats.org/officeDocument/2006/relationships/hyperlink" Target="https://pbs.twimg.com/profile_banners/548510289/1545880821" TargetMode="External" /><Relationship Id="rId246" Type="http://schemas.openxmlformats.org/officeDocument/2006/relationships/hyperlink" Target="https://pbs.twimg.com/profile_banners/860615342695075844/1563777583" TargetMode="External" /><Relationship Id="rId247" Type="http://schemas.openxmlformats.org/officeDocument/2006/relationships/hyperlink" Target="https://pbs.twimg.com/profile_banners/896628341649887232/1512004343" TargetMode="External" /><Relationship Id="rId248" Type="http://schemas.openxmlformats.org/officeDocument/2006/relationships/hyperlink" Target="https://pbs.twimg.com/profile_banners/1478054760/1554441178" TargetMode="External" /><Relationship Id="rId249" Type="http://schemas.openxmlformats.org/officeDocument/2006/relationships/hyperlink" Target="https://pbs.twimg.com/profile_banners/1107111601/1526615792" TargetMode="External" /><Relationship Id="rId250" Type="http://schemas.openxmlformats.org/officeDocument/2006/relationships/hyperlink" Target="https://pbs.twimg.com/profile_banners/101378675/1559040181" TargetMode="External" /><Relationship Id="rId251" Type="http://schemas.openxmlformats.org/officeDocument/2006/relationships/hyperlink" Target="https://pbs.twimg.com/profile_banners/2224205201/1424206765" TargetMode="External" /><Relationship Id="rId252" Type="http://schemas.openxmlformats.org/officeDocument/2006/relationships/hyperlink" Target="https://pbs.twimg.com/profile_banners/4770022663/1548005532" TargetMode="External" /><Relationship Id="rId253" Type="http://schemas.openxmlformats.org/officeDocument/2006/relationships/hyperlink" Target="https://pbs.twimg.com/profile_banners/598408457/1496239503" TargetMode="External" /><Relationship Id="rId254" Type="http://schemas.openxmlformats.org/officeDocument/2006/relationships/hyperlink" Target="https://pbs.twimg.com/profile_banners/88436406/1546880544" TargetMode="External" /><Relationship Id="rId255" Type="http://schemas.openxmlformats.org/officeDocument/2006/relationships/hyperlink" Target="https://pbs.twimg.com/profile_banners/28685539/1390010387" TargetMode="External" /><Relationship Id="rId256" Type="http://schemas.openxmlformats.org/officeDocument/2006/relationships/hyperlink" Target="https://pbs.twimg.com/profile_banners/2914277497/1429743680" TargetMode="External" /><Relationship Id="rId257" Type="http://schemas.openxmlformats.org/officeDocument/2006/relationships/hyperlink" Target="https://pbs.twimg.com/profile_banners/36292202/1560156244" TargetMode="External" /><Relationship Id="rId258" Type="http://schemas.openxmlformats.org/officeDocument/2006/relationships/hyperlink" Target="https://pbs.twimg.com/profile_banners/707712505/1512509844" TargetMode="External" /><Relationship Id="rId259" Type="http://schemas.openxmlformats.org/officeDocument/2006/relationships/hyperlink" Target="https://pbs.twimg.com/profile_banners/998706246902431745/1535042118" TargetMode="External" /><Relationship Id="rId260" Type="http://schemas.openxmlformats.org/officeDocument/2006/relationships/hyperlink" Target="https://pbs.twimg.com/profile_banners/16331762/1547138723" TargetMode="External" /><Relationship Id="rId261" Type="http://schemas.openxmlformats.org/officeDocument/2006/relationships/hyperlink" Target="https://pbs.twimg.com/profile_banners/1002255855738281984/1527867228" TargetMode="External" /><Relationship Id="rId262" Type="http://schemas.openxmlformats.org/officeDocument/2006/relationships/hyperlink" Target="https://pbs.twimg.com/profile_banners/2834736670/1550630610" TargetMode="External" /><Relationship Id="rId263" Type="http://schemas.openxmlformats.org/officeDocument/2006/relationships/hyperlink" Target="https://pbs.twimg.com/profile_banners/2458535875/1398198307" TargetMode="External" /><Relationship Id="rId264" Type="http://schemas.openxmlformats.org/officeDocument/2006/relationships/hyperlink" Target="https://pbs.twimg.com/profile_banners/710591404804800512/1504403960" TargetMode="External" /><Relationship Id="rId265" Type="http://schemas.openxmlformats.org/officeDocument/2006/relationships/hyperlink" Target="https://pbs.twimg.com/profile_banners/33853572/1536726479" TargetMode="External" /><Relationship Id="rId266" Type="http://schemas.openxmlformats.org/officeDocument/2006/relationships/hyperlink" Target="https://pbs.twimg.com/profile_banners/1209778926/1376725766" TargetMode="External" /><Relationship Id="rId267" Type="http://schemas.openxmlformats.org/officeDocument/2006/relationships/hyperlink" Target="https://pbs.twimg.com/profile_banners/2355358625/1405612039" TargetMode="External" /><Relationship Id="rId268" Type="http://schemas.openxmlformats.org/officeDocument/2006/relationships/hyperlink" Target="https://pbs.twimg.com/profile_banners/2955505595/1556578341" TargetMode="External" /><Relationship Id="rId269" Type="http://schemas.openxmlformats.org/officeDocument/2006/relationships/hyperlink" Target="https://pbs.twimg.com/profile_banners/73992972/1428610116" TargetMode="External" /><Relationship Id="rId270" Type="http://schemas.openxmlformats.org/officeDocument/2006/relationships/hyperlink" Target="https://pbs.twimg.com/profile_banners/26892157/1524505512" TargetMode="External" /><Relationship Id="rId271" Type="http://schemas.openxmlformats.org/officeDocument/2006/relationships/hyperlink" Target="https://pbs.twimg.com/profile_banners/61725449/1534731933" TargetMode="External" /><Relationship Id="rId272" Type="http://schemas.openxmlformats.org/officeDocument/2006/relationships/hyperlink" Target="https://pbs.twimg.com/profile_banners/480513480/1487520561" TargetMode="External" /><Relationship Id="rId273" Type="http://schemas.openxmlformats.org/officeDocument/2006/relationships/hyperlink" Target="https://pbs.twimg.com/profile_banners/44800896/1430424800" TargetMode="External" /><Relationship Id="rId274" Type="http://schemas.openxmlformats.org/officeDocument/2006/relationships/hyperlink" Target="https://pbs.twimg.com/profile_banners/862658023/1546339191" TargetMode="External" /><Relationship Id="rId275" Type="http://schemas.openxmlformats.org/officeDocument/2006/relationships/hyperlink" Target="https://pbs.twimg.com/profile_banners/1196389957/1559357788" TargetMode="External" /><Relationship Id="rId276" Type="http://schemas.openxmlformats.org/officeDocument/2006/relationships/hyperlink" Target="https://pbs.twimg.com/profile_banners/2259783837/1564589441" TargetMode="External" /><Relationship Id="rId277" Type="http://schemas.openxmlformats.org/officeDocument/2006/relationships/hyperlink" Target="https://pbs.twimg.com/profile_banners/580898500/1565035589" TargetMode="External" /><Relationship Id="rId278" Type="http://schemas.openxmlformats.org/officeDocument/2006/relationships/hyperlink" Target="https://pbs.twimg.com/profile_banners/2842095303/1559495471" TargetMode="External" /><Relationship Id="rId279" Type="http://schemas.openxmlformats.org/officeDocument/2006/relationships/hyperlink" Target="https://pbs.twimg.com/profile_banners/2804094607/1565655076" TargetMode="External" /><Relationship Id="rId280" Type="http://schemas.openxmlformats.org/officeDocument/2006/relationships/hyperlink" Target="https://pbs.twimg.com/profile_banners/1910115996/1555944431" TargetMode="External" /><Relationship Id="rId281" Type="http://schemas.openxmlformats.org/officeDocument/2006/relationships/hyperlink" Target="https://pbs.twimg.com/profile_banners/603007895/1565236333" TargetMode="External" /><Relationship Id="rId282" Type="http://schemas.openxmlformats.org/officeDocument/2006/relationships/hyperlink" Target="https://pbs.twimg.com/profile_banners/490505029/1562374196" TargetMode="External" /><Relationship Id="rId283" Type="http://schemas.openxmlformats.org/officeDocument/2006/relationships/hyperlink" Target="https://pbs.twimg.com/profile_banners/2202422204/1563745342" TargetMode="External" /><Relationship Id="rId284" Type="http://schemas.openxmlformats.org/officeDocument/2006/relationships/hyperlink" Target="https://pbs.twimg.com/profile_banners/938869261/1549434196" TargetMode="External" /><Relationship Id="rId285" Type="http://schemas.openxmlformats.org/officeDocument/2006/relationships/hyperlink" Target="https://pbs.twimg.com/profile_banners/442724405/1564330589" TargetMode="External" /><Relationship Id="rId286" Type="http://schemas.openxmlformats.org/officeDocument/2006/relationships/hyperlink" Target="https://pbs.twimg.com/profile_banners/1155070211189428224/1564225620" TargetMode="External" /><Relationship Id="rId287" Type="http://schemas.openxmlformats.org/officeDocument/2006/relationships/hyperlink" Target="https://pbs.twimg.com/profile_banners/154088271/1444206740" TargetMode="External" /><Relationship Id="rId288" Type="http://schemas.openxmlformats.org/officeDocument/2006/relationships/hyperlink" Target="https://pbs.twimg.com/profile_banners/16550052/1560707304" TargetMode="External" /><Relationship Id="rId289" Type="http://schemas.openxmlformats.org/officeDocument/2006/relationships/hyperlink" Target="https://pbs.twimg.com/profile_banners/914824408610590722/1537145130" TargetMode="External" /><Relationship Id="rId290" Type="http://schemas.openxmlformats.org/officeDocument/2006/relationships/hyperlink" Target="https://pbs.twimg.com/profile_banners/20481697/1549225243" TargetMode="External" /><Relationship Id="rId291" Type="http://schemas.openxmlformats.org/officeDocument/2006/relationships/hyperlink" Target="https://pbs.twimg.com/profile_banners/1086250201/1551092450" TargetMode="External" /><Relationship Id="rId292" Type="http://schemas.openxmlformats.org/officeDocument/2006/relationships/hyperlink" Target="https://pbs.twimg.com/profile_banners/86925202/1563956498" TargetMode="External" /><Relationship Id="rId293" Type="http://schemas.openxmlformats.org/officeDocument/2006/relationships/hyperlink" Target="https://pbs.twimg.com/profile_banners/570325250/1413755715" TargetMode="External" /><Relationship Id="rId294" Type="http://schemas.openxmlformats.org/officeDocument/2006/relationships/hyperlink" Target="https://pbs.twimg.com/profile_banners/1322937541/1558553158" TargetMode="External" /><Relationship Id="rId295" Type="http://schemas.openxmlformats.org/officeDocument/2006/relationships/hyperlink" Target="https://pbs.twimg.com/profile_banners/57688074/1558895554" TargetMode="External" /><Relationship Id="rId296" Type="http://schemas.openxmlformats.org/officeDocument/2006/relationships/hyperlink" Target="https://pbs.twimg.com/profile_banners/732595179937497088/1463995748" TargetMode="External" /><Relationship Id="rId297" Type="http://schemas.openxmlformats.org/officeDocument/2006/relationships/hyperlink" Target="https://pbs.twimg.com/profile_banners/250048926/1502898313" TargetMode="External" /><Relationship Id="rId298" Type="http://schemas.openxmlformats.org/officeDocument/2006/relationships/hyperlink" Target="https://pbs.twimg.com/profile_banners/2193805482/1556375088" TargetMode="External" /><Relationship Id="rId299" Type="http://schemas.openxmlformats.org/officeDocument/2006/relationships/hyperlink" Target="https://pbs.twimg.com/profile_banners/866839430316818433/1562869966" TargetMode="External" /><Relationship Id="rId300" Type="http://schemas.openxmlformats.org/officeDocument/2006/relationships/hyperlink" Target="https://pbs.twimg.com/profile_banners/266625388/1564929958" TargetMode="External" /><Relationship Id="rId301" Type="http://schemas.openxmlformats.org/officeDocument/2006/relationships/hyperlink" Target="https://pbs.twimg.com/profile_banners/77731395/1352285843" TargetMode="External" /><Relationship Id="rId302" Type="http://schemas.openxmlformats.org/officeDocument/2006/relationships/hyperlink" Target="https://pbs.twimg.com/profile_banners/2773033158/1525888643" TargetMode="External" /><Relationship Id="rId303" Type="http://schemas.openxmlformats.org/officeDocument/2006/relationships/hyperlink" Target="https://pbs.twimg.com/profile_banners/1144319520/1565229067" TargetMode="External" /><Relationship Id="rId304" Type="http://schemas.openxmlformats.org/officeDocument/2006/relationships/hyperlink" Target="https://pbs.twimg.com/profile_banners/295194139/1563239598" TargetMode="External" /><Relationship Id="rId305" Type="http://schemas.openxmlformats.org/officeDocument/2006/relationships/hyperlink" Target="https://pbs.twimg.com/profile_banners/537791715/1518580249" TargetMode="External" /><Relationship Id="rId306" Type="http://schemas.openxmlformats.org/officeDocument/2006/relationships/hyperlink" Target="https://pbs.twimg.com/profile_banners/3091675379/1531516434" TargetMode="External" /><Relationship Id="rId307" Type="http://schemas.openxmlformats.org/officeDocument/2006/relationships/hyperlink" Target="https://pbs.twimg.com/profile_banners/780187446612987904/1550238951" TargetMode="External" /><Relationship Id="rId308" Type="http://schemas.openxmlformats.org/officeDocument/2006/relationships/hyperlink" Target="https://pbs.twimg.com/profile_banners/4236002415/1551905637" TargetMode="External" /><Relationship Id="rId309" Type="http://schemas.openxmlformats.org/officeDocument/2006/relationships/hyperlink" Target="https://pbs.twimg.com/profile_banners/1091023183069802498/1562881224" TargetMode="External" /><Relationship Id="rId310" Type="http://schemas.openxmlformats.org/officeDocument/2006/relationships/hyperlink" Target="https://pbs.twimg.com/profile_banners/2744613285/1552941476" TargetMode="External" /><Relationship Id="rId311" Type="http://schemas.openxmlformats.org/officeDocument/2006/relationships/hyperlink" Target="https://pbs.twimg.com/profile_banners/125132134/1565312572" TargetMode="External" /><Relationship Id="rId312" Type="http://schemas.openxmlformats.org/officeDocument/2006/relationships/hyperlink" Target="https://pbs.twimg.com/profile_banners/2952434643/1563231603" TargetMode="External" /><Relationship Id="rId313" Type="http://schemas.openxmlformats.org/officeDocument/2006/relationships/hyperlink" Target="https://pbs.twimg.com/profile_banners/277390682/1556057575" TargetMode="External" /><Relationship Id="rId314" Type="http://schemas.openxmlformats.org/officeDocument/2006/relationships/hyperlink" Target="https://pbs.twimg.com/profile_banners/1417439750/1550051428" TargetMode="External" /><Relationship Id="rId315" Type="http://schemas.openxmlformats.org/officeDocument/2006/relationships/hyperlink" Target="https://pbs.twimg.com/profile_banners/1657769844/1541612162" TargetMode="External" /><Relationship Id="rId316" Type="http://schemas.openxmlformats.org/officeDocument/2006/relationships/hyperlink" Target="https://pbs.twimg.com/profile_banners/218159049/1541521200" TargetMode="External" /><Relationship Id="rId317" Type="http://schemas.openxmlformats.org/officeDocument/2006/relationships/hyperlink" Target="https://pbs.twimg.com/profile_banners/2490212978/1486144132" TargetMode="External" /><Relationship Id="rId318" Type="http://schemas.openxmlformats.org/officeDocument/2006/relationships/hyperlink" Target="https://pbs.twimg.com/profile_banners/48634799/1546996437" TargetMode="External" /><Relationship Id="rId319" Type="http://schemas.openxmlformats.org/officeDocument/2006/relationships/hyperlink" Target="https://pbs.twimg.com/profile_banners/19748371/1513726332" TargetMode="External" /><Relationship Id="rId320" Type="http://schemas.openxmlformats.org/officeDocument/2006/relationships/hyperlink" Target="https://pbs.twimg.com/profile_banners/441987657/1401870699" TargetMode="External" /><Relationship Id="rId321" Type="http://schemas.openxmlformats.org/officeDocument/2006/relationships/hyperlink" Target="https://pbs.twimg.com/profile_banners/890028672589148160/1550012329" TargetMode="External" /><Relationship Id="rId322" Type="http://schemas.openxmlformats.org/officeDocument/2006/relationships/hyperlink" Target="https://pbs.twimg.com/profile_banners/14082692/1565534256" TargetMode="External" /><Relationship Id="rId323" Type="http://schemas.openxmlformats.org/officeDocument/2006/relationships/hyperlink" Target="https://pbs.twimg.com/profile_banners/301420268/1455203961" TargetMode="External" /><Relationship Id="rId324" Type="http://schemas.openxmlformats.org/officeDocument/2006/relationships/hyperlink" Target="https://pbs.twimg.com/profile_banners/795317545754628096/1522690048" TargetMode="External" /><Relationship Id="rId325" Type="http://schemas.openxmlformats.org/officeDocument/2006/relationships/hyperlink" Target="https://pbs.twimg.com/profile_banners/2236483119/1563228348" TargetMode="External" /><Relationship Id="rId326" Type="http://schemas.openxmlformats.org/officeDocument/2006/relationships/hyperlink" Target="https://pbs.twimg.com/profile_banners/1971724824/1487268935" TargetMode="External" /><Relationship Id="rId327" Type="http://schemas.openxmlformats.org/officeDocument/2006/relationships/hyperlink" Target="https://pbs.twimg.com/profile_banners/1116734912789385218/1565381656" TargetMode="External" /><Relationship Id="rId328" Type="http://schemas.openxmlformats.org/officeDocument/2006/relationships/hyperlink" Target="https://pbs.twimg.com/profile_banners/47791878/1443906305" TargetMode="External" /><Relationship Id="rId329" Type="http://schemas.openxmlformats.org/officeDocument/2006/relationships/hyperlink" Target="https://pbs.twimg.com/profile_banners/1042518530892083200/1537391298" TargetMode="External" /><Relationship Id="rId330" Type="http://schemas.openxmlformats.org/officeDocument/2006/relationships/hyperlink" Target="https://pbs.twimg.com/profile_banners/4760999250/1516796196" TargetMode="External" /><Relationship Id="rId331" Type="http://schemas.openxmlformats.org/officeDocument/2006/relationships/hyperlink" Target="https://pbs.twimg.com/profile_banners/494510209/1559428890" TargetMode="External" /><Relationship Id="rId332" Type="http://schemas.openxmlformats.org/officeDocument/2006/relationships/hyperlink" Target="https://pbs.twimg.com/profile_banners/179062855/1498144627" TargetMode="External" /><Relationship Id="rId333" Type="http://schemas.openxmlformats.org/officeDocument/2006/relationships/hyperlink" Target="https://pbs.twimg.com/profile_banners/89059001/1503491108" TargetMode="External" /><Relationship Id="rId334" Type="http://schemas.openxmlformats.org/officeDocument/2006/relationships/hyperlink" Target="https://pbs.twimg.com/profile_banners/986342481766871042/1523999545" TargetMode="External" /><Relationship Id="rId335" Type="http://schemas.openxmlformats.org/officeDocument/2006/relationships/hyperlink" Target="https://pbs.twimg.com/profile_banners/901808136/1397826780" TargetMode="External" /><Relationship Id="rId336" Type="http://schemas.openxmlformats.org/officeDocument/2006/relationships/hyperlink" Target="https://pbs.twimg.com/profile_banners/139995091/1421837621" TargetMode="External" /><Relationship Id="rId337" Type="http://schemas.openxmlformats.org/officeDocument/2006/relationships/hyperlink" Target="https://pbs.twimg.com/profile_banners/61816136/1555432311" TargetMode="External" /><Relationship Id="rId338" Type="http://schemas.openxmlformats.org/officeDocument/2006/relationships/hyperlink" Target="https://pbs.twimg.com/profile_banners/270089352/1445123652" TargetMode="External" /><Relationship Id="rId339" Type="http://schemas.openxmlformats.org/officeDocument/2006/relationships/hyperlink" Target="https://pbs.twimg.com/profile_banners/753074488648998912/1548949920" TargetMode="External" /><Relationship Id="rId340" Type="http://schemas.openxmlformats.org/officeDocument/2006/relationships/hyperlink" Target="https://pbs.twimg.com/profile_banners/15058596/1541459517" TargetMode="External" /><Relationship Id="rId341" Type="http://schemas.openxmlformats.org/officeDocument/2006/relationships/hyperlink" Target="https://pbs.twimg.com/profile_banners/19747132/1549213358" TargetMode="External" /><Relationship Id="rId342" Type="http://schemas.openxmlformats.org/officeDocument/2006/relationships/hyperlink" Target="http://abs.twimg.com/images/themes/theme1/bg.png" TargetMode="External" /><Relationship Id="rId343" Type="http://schemas.openxmlformats.org/officeDocument/2006/relationships/hyperlink" Target="http://abs.twimg.com/images/themes/theme14/bg.gif" TargetMode="External" /><Relationship Id="rId344" Type="http://schemas.openxmlformats.org/officeDocument/2006/relationships/hyperlink" Target="http://abs.twimg.com/images/themes/theme1/bg.png" TargetMode="External" /><Relationship Id="rId345" Type="http://schemas.openxmlformats.org/officeDocument/2006/relationships/hyperlink" Target="http://abs.twimg.com/images/themes/theme1/bg.png" TargetMode="External" /><Relationship Id="rId346" Type="http://schemas.openxmlformats.org/officeDocument/2006/relationships/hyperlink" Target="http://abs.twimg.com/images/themes/theme1/bg.png" TargetMode="External" /><Relationship Id="rId347" Type="http://schemas.openxmlformats.org/officeDocument/2006/relationships/hyperlink" Target="http://abs.twimg.com/images/themes/theme1/bg.png" TargetMode="External" /><Relationship Id="rId348" Type="http://schemas.openxmlformats.org/officeDocument/2006/relationships/hyperlink" Target="http://abs.twimg.com/images/themes/theme1/bg.png" TargetMode="External" /><Relationship Id="rId349" Type="http://schemas.openxmlformats.org/officeDocument/2006/relationships/hyperlink" Target="http://abs.twimg.com/images/themes/theme1/bg.png" TargetMode="External" /><Relationship Id="rId350" Type="http://schemas.openxmlformats.org/officeDocument/2006/relationships/hyperlink" Target="http://abs.twimg.com/images/themes/theme1/bg.png" TargetMode="External" /><Relationship Id="rId351" Type="http://schemas.openxmlformats.org/officeDocument/2006/relationships/hyperlink" Target="http://abs.twimg.com/images/themes/theme1/bg.png" TargetMode="External" /><Relationship Id="rId352" Type="http://schemas.openxmlformats.org/officeDocument/2006/relationships/hyperlink" Target="http://abs.twimg.com/images/themes/theme1/bg.png" TargetMode="External" /><Relationship Id="rId353" Type="http://schemas.openxmlformats.org/officeDocument/2006/relationships/hyperlink" Target="http://abs.twimg.com/images/themes/theme1/bg.png" TargetMode="External" /><Relationship Id="rId354" Type="http://schemas.openxmlformats.org/officeDocument/2006/relationships/hyperlink" Target="http://abs.twimg.com/images/themes/theme1/bg.png" TargetMode="External" /><Relationship Id="rId355" Type="http://schemas.openxmlformats.org/officeDocument/2006/relationships/hyperlink" Target="http://abs.twimg.com/images/themes/theme1/bg.png" TargetMode="External" /><Relationship Id="rId356" Type="http://schemas.openxmlformats.org/officeDocument/2006/relationships/hyperlink" Target="http://abs.twimg.com/images/themes/theme1/bg.png" TargetMode="External" /><Relationship Id="rId357" Type="http://schemas.openxmlformats.org/officeDocument/2006/relationships/hyperlink" Target="http://abs.twimg.com/images/themes/theme1/bg.png" TargetMode="External" /><Relationship Id="rId358" Type="http://schemas.openxmlformats.org/officeDocument/2006/relationships/hyperlink" Target="http://abs.twimg.com/images/themes/theme1/bg.png" TargetMode="External" /><Relationship Id="rId359" Type="http://schemas.openxmlformats.org/officeDocument/2006/relationships/hyperlink" Target="http://abs.twimg.com/images/themes/theme14/bg.gif" TargetMode="External" /><Relationship Id="rId360" Type="http://schemas.openxmlformats.org/officeDocument/2006/relationships/hyperlink" Target="http://abs.twimg.com/images/themes/theme1/bg.png" TargetMode="External" /><Relationship Id="rId361" Type="http://schemas.openxmlformats.org/officeDocument/2006/relationships/hyperlink" Target="http://abs.twimg.com/images/themes/theme1/bg.png" TargetMode="External" /><Relationship Id="rId362" Type="http://schemas.openxmlformats.org/officeDocument/2006/relationships/hyperlink" Target="http://abs.twimg.com/images/themes/theme1/bg.png" TargetMode="External" /><Relationship Id="rId363" Type="http://schemas.openxmlformats.org/officeDocument/2006/relationships/hyperlink" Target="http://abs.twimg.com/images/themes/theme1/bg.png" TargetMode="External" /><Relationship Id="rId364" Type="http://schemas.openxmlformats.org/officeDocument/2006/relationships/hyperlink" Target="http://abs.twimg.com/images/themes/theme1/bg.png" TargetMode="External" /><Relationship Id="rId365" Type="http://schemas.openxmlformats.org/officeDocument/2006/relationships/hyperlink" Target="http://abs.twimg.com/images/themes/theme15/bg.png" TargetMode="External" /><Relationship Id="rId366" Type="http://schemas.openxmlformats.org/officeDocument/2006/relationships/hyperlink" Target="http://abs.twimg.com/images/themes/theme1/bg.png" TargetMode="External" /><Relationship Id="rId367" Type="http://schemas.openxmlformats.org/officeDocument/2006/relationships/hyperlink" Target="http://abs.twimg.com/images/themes/theme18/bg.gif" TargetMode="External" /><Relationship Id="rId368" Type="http://schemas.openxmlformats.org/officeDocument/2006/relationships/hyperlink" Target="http://abs.twimg.com/images/themes/theme1/bg.png" TargetMode="External" /><Relationship Id="rId369" Type="http://schemas.openxmlformats.org/officeDocument/2006/relationships/hyperlink" Target="http://abs.twimg.com/images/themes/theme1/bg.png" TargetMode="External" /><Relationship Id="rId370" Type="http://schemas.openxmlformats.org/officeDocument/2006/relationships/hyperlink" Target="http://abs.twimg.com/images/themes/theme1/bg.png" TargetMode="External" /><Relationship Id="rId371" Type="http://schemas.openxmlformats.org/officeDocument/2006/relationships/hyperlink" Target="http://abs.twimg.com/images/themes/theme1/bg.png" TargetMode="External" /><Relationship Id="rId372" Type="http://schemas.openxmlformats.org/officeDocument/2006/relationships/hyperlink" Target="http://abs.twimg.com/images/themes/theme15/bg.png" TargetMode="External" /><Relationship Id="rId373" Type="http://schemas.openxmlformats.org/officeDocument/2006/relationships/hyperlink" Target="http://pbs.twimg.com/profile_background_images/437229615/bart.jpg" TargetMode="External" /><Relationship Id="rId374" Type="http://schemas.openxmlformats.org/officeDocument/2006/relationships/hyperlink" Target="http://abs.twimg.com/images/themes/theme1/bg.png" TargetMode="External" /><Relationship Id="rId375" Type="http://schemas.openxmlformats.org/officeDocument/2006/relationships/hyperlink" Target="http://abs.twimg.com/images/themes/theme1/bg.png" TargetMode="External" /><Relationship Id="rId376" Type="http://schemas.openxmlformats.org/officeDocument/2006/relationships/hyperlink" Target="http://abs.twimg.com/images/themes/theme1/bg.png" TargetMode="External" /><Relationship Id="rId377" Type="http://schemas.openxmlformats.org/officeDocument/2006/relationships/hyperlink" Target="http://abs.twimg.com/images/themes/theme1/bg.png" TargetMode="External" /><Relationship Id="rId378" Type="http://schemas.openxmlformats.org/officeDocument/2006/relationships/hyperlink" Target="http://abs.twimg.com/images/themes/theme1/bg.png" TargetMode="External" /><Relationship Id="rId379" Type="http://schemas.openxmlformats.org/officeDocument/2006/relationships/hyperlink" Target="http://abs.twimg.com/images/themes/theme1/bg.png" TargetMode="External" /><Relationship Id="rId380" Type="http://schemas.openxmlformats.org/officeDocument/2006/relationships/hyperlink" Target="http://abs.twimg.com/images/themes/theme1/bg.png" TargetMode="External" /><Relationship Id="rId381" Type="http://schemas.openxmlformats.org/officeDocument/2006/relationships/hyperlink" Target="http://abs.twimg.com/images/themes/theme1/bg.png" TargetMode="External" /><Relationship Id="rId382" Type="http://schemas.openxmlformats.org/officeDocument/2006/relationships/hyperlink" Target="http://abs.twimg.com/images/themes/theme1/bg.png" TargetMode="External" /><Relationship Id="rId383" Type="http://schemas.openxmlformats.org/officeDocument/2006/relationships/hyperlink" Target="http://abs.twimg.com/images/themes/theme1/bg.png" TargetMode="External" /><Relationship Id="rId384" Type="http://schemas.openxmlformats.org/officeDocument/2006/relationships/hyperlink" Target="http://abs.twimg.com/images/themes/theme14/bg.gif" TargetMode="External" /><Relationship Id="rId385" Type="http://schemas.openxmlformats.org/officeDocument/2006/relationships/hyperlink" Target="http://abs.twimg.com/images/themes/theme1/bg.png" TargetMode="External" /><Relationship Id="rId386" Type="http://schemas.openxmlformats.org/officeDocument/2006/relationships/hyperlink" Target="http://abs.twimg.com/images/themes/theme1/bg.png" TargetMode="External" /><Relationship Id="rId387" Type="http://schemas.openxmlformats.org/officeDocument/2006/relationships/hyperlink" Target="http://abs.twimg.com/images/themes/theme1/bg.png" TargetMode="External" /><Relationship Id="rId388" Type="http://schemas.openxmlformats.org/officeDocument/2006/relationships/hyperlink" Target="http://abs.twimg.com/images/themes/theme1/bg.png" TargetMode="External" /><Relationship Id="rId389" Type="http://schemas.openxmlformats.org/officeDocument/2006/relationships/hyperlink" Target="http://abs.twimg.com/images/themes/theme1/bg.png" TargetMode="External" /><Relationship Id="rId390" Type="http://schemas.openxmlformats.org/officeDocument/2006/relationships/hyperlink" Target="http://abs.twimg.com/images/themes/theme9/bg.gif" TargetMode="External" /><Relationship Id="rId391" Type="http://schemas.openxmlformats.org/officeDocument/2006/relationships/hyperlink" Target="http://abs.twimg.com/images/themes/theme16/bg.gif" TargetMode="External" /><Relationship Id="rId392" Type="http://schemas.openxmlformats.org/officeDocument/2006/relationships/hyperlink" Target="http://abs.twimg.com/images/themes/theme14/bg.gif" TargetMode="External" /><Relationship Id="rId393" Type="http://schemas.openxmlformats.org/officeDocument/2006/relationships/hyperlink" Target="http://abs.twimg.com/images/themes/theme1/bg.png" TargetMode="External" /><Relationship Id="rId394" Type="http://schemas.openxmlformats.org/officeDocument/2006/relationships/hyperlink" Target="http://abs.twimg.com/images/themes/theme15/bg.png" TargetMode="External" /><Relationship Id="rId395" Type="http://schemas.openxmlformats.org/officeDocument/2006/relationships/hyperlink" Target="http://abs.twimg.com/images/themes/theme16/bg.gif" TargetMode="External" /><Relationship Id="rId396" Type="http://schemas.openxmlformats.org/officeDocument/2006/relationships/hyperlink" Target="http://abs.twimg.com/images/themes/theme1/bg.png" TargetMode="External" /><Relationship Id="rId397" Type="http://schemas.openxmlformats.org/officeDocument/2006/relationships/hyperlink" Target="http://abs.twimg.com/images/themes/theme1/bg.png" TargetMode="External" /><Relationship Id="rId398" Type="http://schemas.openxmlformats.org/officeDocument/2006/relationships/hyperlink" Target="http://abs.twimg.com/images/themes/theme1/bg.png" TargetMode="External" /><Relationship Id="rId399" Type="http://schemas.openxmlformats.org/officeDocument/2006/relationships/hyperlink" Target="http://abs.twimg.com/images/themes/theme1/bg.png" TargetMode="External" /><Relationship Id="rId400" Type="http://schemas.openxmlformats.org/officeDocument/2006/relationships/hyperlink" Target="http://abs.twimg.com/images/themes/theme1/bg.png" TargetMode="External" /><Relationship Id="rId401" Type="http://schemas.openxmlformats.org/officeDocument/2006/relationships/hyperlink" Target="http://abs.twimg.com/images/themes/theme1/bg.png" TargetMode="External" /><Relationship Id="rId402" Type="http://schemas.openxmlformats.org/officeDocument/2006/relationships/hyperlink" Target="http://abs.twimg.com/images/themes/theme1/bg.png" TargetMode="External" /><Relationship Id="rId403" Type="http://schemas.openxmlformats.org/officeDocument/2006/relationships/hyperlink" Target="http://abs.twimg.com/images/themes/theme1/bg.png" TargetMode="External" /><Relationship Id="rId404" Type="http://schemas.openxmlformats.org/officeDocument/2006/relationships/hyperlink" Target="http://abs.twimg.com/images/themes/theme1/bg.png" TargetMode="External" /><Relationship Id="rId405" Type="http://schemas.openxmlformats.org/officeDocument/2006/relationships/hyperlink" Target="http://abs.twimg.com/images/themes/theme7/bg.gif" TargetMode="External" /><Relationship Id="rId406" Type="http://schemas.openxmlformats.org/officeDocument/2006/relationships/hyperlink" Target="http://abs.twimg.com/images/themes/theme14/bg.gif" TargetMode="External" /><Relationship Id="rId407" Type="http://schemas.openxmlformats.org/officeDocument/2006/relationships/hyperlink" Target="http://abs.twimg.com/images/themes/theme1/bg.png" TargetMode="External" /><Relationship Id="rId408" Type="http://schemas.openxmlformats.org/officeDocument/2006/relationships/hyperlink" Target="http://abs.twimg.com/images/themes/theme1/bg.png" TargetMode="External" /><Relationship Id="rId409" Type="http://schemas.openxmlformats.org/officeDocument/2006/relationships/hyperlink" Target="http://abs.twimg.com/images/themes/theme1/bg.png" TargetMode="External" /><Relationship Id="rId410" Type="http://schemas.openxmlformats.org/officeDocument/2006/relationships/hyperlink" Target="http://abs.twimg.com/images/themes/theme1/bg.png" TargetMode="External" /><Relationship Id="rId411" Type="http://schemas.openxmlformats.org/officeDocument/2006/relationships/hyperlink" Target="http://abs.twimg.com/images/themes/theme1/bg.png" TargetMode="External" /><Relationship Id="rId412" Type="http://schemas.openxmlformats.org/officeDocument/2006/relationships/hyperlink" Target="http://abs.twimg.com/images/themes/theme1/bg.png" TargetMode="External" /><Relationship Id="rId413" Type="http://schemas.openxmlformats.org/officeDocument/2006/relationships/hyperlink" Target="http://abs.twimg.com/images/themes/theme1/bg.png" TargetMode="External" /><Relationship Id="rId414" Type="http://schemas.openxmlformats.org/officeDocument/2006/relationships/hyperlink" Target="http://abs.twimg.com/images/themes/theme1/bg.png" TargetMode="External" /><Relationship Id="rId415" Type="http://schemas.openxmlformats.org/officeDocument/2006/relationships/hyperlink" Target="http://abs.twimg.com/images/themes/theme1/bg.png" TargetMode="External" /><Relationship Id="rId416" Type="http://schemas.openxmlformats.org/officeDocument/2006/relationships/hyperlink" Target="http://abs.twimg.com/images/themes/theme1/bg.png" TargetMode="External" /><Relationship Id="rId417" Type="http://schemas.openxmlformats.org/officeDocument/2006/relationships/hyperlink" Target="http://abs.twimg.com/images/themes/theme1/bg.png" TargetMode="External" /><Relationship Id="rId418" Type="http://schemas.openxmlformats.org/officeDocument/2006/relationships/hyperlink" Target="http://abs.twimg.com/images/themes/theme1/bg.png" TargetMode="External" /><Relationship Id="rId419" Type="http://schemas.openxmlformats.org/officeDocument/2006/relationships/hyperlink" Target="http://abs.twimg.com/images/themes/theme1/bg.png" TargetMode="External" /><Relationship Id="rId420" Type="http://schemas.openxmlformats.org/officeDocument/2006/relationships/hyperlink" Target="http://abs.twimg.com/images/themes/theme1/bg.png" TargetMode="External" /><Relationship Id="rId421" Type="http://schemas.openxmlformats.org/officeDocument/2006/relationships/hyperlink" Target="http://abs.twimg.com/images/themes/theme1/bg.png" TargetMode="External" /><Relationship Id="rId422" Type="http://schemas.openxmlformats.org/officeDocument/2006/relationships/hyperlink" Target="http://abs.twimg.com/images/themes/theme1/bg.png" TargetMode="External" /><Relationship Id="rId423" Type="http://schemas.openxmlformats.org/officeDocument/2006/relationships/hyperlink" Target="http://abs.twimg.com/images/themes/theme1/bg.png" TargetMode="External" /><Relationship Id="rId424" Type="http://schemas.openxmlformats.org/officeDocument/2006/relationships/hyperlink" Target="http://abs.twimg.com/images/themes/theme9/bg.gif" TargetMode="External" /><Relationship Id="rId425" Type="http://schemas.openxmlformats.org/officeDocument/2006/relationships/hyperlink" Target="http://abs.twimg.com/images/themes/theme6/bg.gif" TargetMode="External" /><Relationship Id="rId426" Type="http://schemas.openxmlformats.org/officeDocument/2006/relationships/hyperlink" Target="http://abs.twimg.com/images/themes/theme1/bg.png" TargetMode="External" /><Relationship Id="rId427" Type="http://schemas.openxmlformats.org/officeDocument/2006/relationships/hyperlink" Target="http://abs.twimg.com/images/themes/theme1/bg.png" TargetMode="External" /><Relationship Id="rId428" Type="http://schemas.openxmlformats.org/officeDocument/2006/relationships/hyperlink" Target="http://abs.twimg.com/images/themes/theme1/bg.png" TargetMode="External" /><Relationship Id="rId429" Type="http://schemas.openxmlformats.org/officeDocument/2006/relationships/hyperlink" Target="http://abs.twimg.com/images/themes/theme1/bg.png" TargetMode="External" /><Relationship Id="rId430" Type="http://schemas.openxmlformats.org/officeDocument/2006/relationships/hyperlink" Target="http://abs.twimg.com/images/themes/theme1/bg.png" TargetMode="External" /><Relationship Id="rId431" Type="http://schemas.openxmlformats.org/officeDocument/2006/relationships/hyperlink" Target="http://abs.twimg.com/images/themes/theme1/bg.png" TargetMode="External" /><Relationship Id="rId432" Type="http://schemas.openxmlformats.org/officeDocument/2006/relationships/hyperlink" Target="http://abs.twimg.com/images/themes/theme1/bg.png" TargetMode="External" /><Relationship Id="rId433" Type="http://schemas.openxmlformats.org/officeDocument/2006/relationships/hyperlink" Target="http://abs.twimg.com/images/themes/theme1/bg.png" TargetMode="External" /><Relationship Id="rId434" Type="http://schemas.openxmlformats.org/officeDocument/2006/relationships/hyperlink" Target="http://abs.twimg.com/images/themes/theme1/bg.png" TargetMode="External" /><Relationship Id="rId435" Type="http://schemas.openxmlformats.org/officeDocument/2006/relationships/hyperlink" Target="http://abs.twimg.com/images/themes/theme1/bg.png" TargetMode="External" /><Relationship Id="rId436" Type="http://schemas.openxmlformats.org/officeDocument/2006/relationships/hyperlink" Target="http://abs.twimg.com/images/themes/theme1/bg.png" TargetMode="External" /><Relationship Id="rId437" Type="http://schemas.openxmlformats.org/officeDocument/2006/relationships/hyperlink" Target="http://abs.twimg.com/images/themes/theme1/bg.png" TargetMode="External" /><Relationship Id="rId438" Type="http://schemas.openxmlformats.org/officeDocument/2006/relationships/hyperlink" Target="http://abs.twimg.com/images/themes/theme15/bg.png" TargetMode="External" /><Relationship Id="rId439" Type="http://schemas.openxmlformats.org/officeDocument/2006/relationships/hyperlink" Target="http://abs.twimg.com/images/themes/theme1/bg.png" TargetMode="External" /><Relationship Id="rId440" Type="http://schemas.openxmlformats.org/officeDocument/2006/relationships/hyperlink" Target="http://abs.twimg.com/images/themes/theme1/bg.png" TargetMode="External" /><Relationship Id="rId441" Type="http://schemas.openxmlformats.org/officeDocument/2006/relationships/hyperlink" Target="http://abs.twimg.com/images/themes/theme1/bg.png" TargetMode="External" /><Relationship Id="rId442" Type="http://schemas.openxmlformats.org/officeDocument/2006/relationships/hyperlink" Target="http://abs.twimg.com/images/themes/theme1/bg.png" TargetMode="External" /><Relationship Id="rId443" Type="http://schemas.openxmlformats.org/officeDocument/2006/relationships/hyperlink" Target="http://abs.twimg.com/images/themes/theme4/bg.gif" TargetMode="External" /><Relationship Id="rId444" Type="http://schemas.openxmlformats.org/officeDocument/2006/relationships/hyperlink" Target="http://abs.twimg.com/images/themes/theme1/bg.png" TargetMode="External" /><Relationship Id="rId445" Type="http://schemas.openxmlformats.org/officeDocument/2006/relationships/hyperlink" Target="http://abs.twimg.com/images/themes/theme1/bg.png" TargetMode="External" /><Relationship Id="rId446" Type="http://schemas.openxmlformats.org/officeDocument/2006/relationships/hyperlink" Target="http://abs.twimg.com/images/themes/theme1/bg.png" TargetMode="External" /><Relationship Id="rId447" Type="http://schemas.openxmlformats.org/officeDocument/2006/relationships/hyperlink" Target="http://abs.twimg.com/images/themes/theme15/bg.png" TargetMode="External" /><Relationship Id="rId448" Type="http://schemas.openxmlformats.org/officeDocument/2006/relationships/hyperlink" Target="http://pbs.twimg.com/profile_background_images/378800000080969568/1b41efa319c6ad4907339883efd0f7ff.jpeg" TargetMode="External" /><Relationship Id="rId449" Type="http://schemas.openxmlformats.org/officeDocument/2006/relationships/hyperlink" Target="http://abs.twimg.com/images/themes/theme1/bg.png" TargetMode="External" /><Relationship Id="rId450" Type="http://schemas.openxmlformats.org/officeDocument/2006/relationships/hyperlink" Target="http://abs.twimg.com/images/themes/theme1/bg.png" TargetMode="External" /><Relationship Id="rId451" Type="http://schemas.openxmlformats.org/officeDocument/2006/relationships/hyperlink" Target="http://abs.twimg.com/images/themes/theme1/bg.png" TargetMode="External" /><Relationship Id="rId452" Type="http://schemas.openxmlformats.org/officeDocument/2006/relationships/hyperlink" Target="http://abs.twimg.com/images/themes/theme1/bg.png" TargetMode="External" /><Relationship Id="rId453" Type="http://schemas.openxmlformats.org/officeDocument/2006/relationships/hyperlink" Target="http://abs.twimg.com/images/themes/theme1/bg.png" TargetMode="External" /><Relationship Id="rId454" Type="http://schemas.openxmlformats.org/officeDocument/2006/relationships/hyperlink" Target="http://abs.twimg.com/images/themes/theme1/bg.png" TargetMode="External" /><Relationship Id="rId455" Type="http://schemas.openxmlformats.org/officeDocument/2006/relationships/hyperlink" Target="http://abs.twimg.com/images/themes/theme1/bg.png" TargetMode="External" /><Relationship Id="rId456" Type="http://schemas.openxmlformats.org/officeDocument/2006/relationships/hyperlink" Target="http://abs.twimg.com/images/themes/theme1/bg.png" TargetMode="External" /><Relationship Id="rId457" Type="http://schemas.openxmlformats.org/officeDocument/2006/relationships/hyperlink" Target="http://abs.twimg.com/images/themes/theme1/bg.png" TargetMode="External" /><Relationship Id="rId458" Type="http://schemas.openxmlformats.org/officeDocument/2006/relationships/hyperlink" Target="http://abs.twimg.com/images/themes/theme14/bg.gif" TargetMode="External" /><Relationship Id="rId459" Type="http://schemas.openxmlformats.org/officeDocument/2006/relationships/hyperlink" Target="http://abs.twimg.com/images/themes/theme1/bg.png" TargetMode="External" /><Relationship Id="rId460" Type="http://schemas.openxmlformats.org/officeDocument/2006/relationships/hyperlink" Target="http://abs.twimg.com/images/themes/theme1/bg.png" TargetMode="External" /><Relationship Id="rId461" Type="http://schemas.openxmlformats.org/officeDocument/2006/relationships/hyperlink" Target="http://abs.twimg.com/images/themes/theme1/bg.png" TargetMode="External" /><Relationship Id="rId462" Type="http://schemas.openxmlformats.org/officeDocument/2006/relationships/hyperlink" Target="http://abs.twimg.com/images/themes/theme1/bg.png" TargetMode="External" /><Relationship Id="rId463" Type="http://schemas.openxmlformats.org/officeDocument/2006/relationships/hyperlink" Target="http://pbs.twimg.com/profile_background_images/569917735367229440/DAoZLXtG.jpeg" TargetMode="External" /><Relationship Id="rId464" Type="http://schemas.openxmlformats.org/officeDocument/2006/relationships/hyperlink" Target="http://abs.twimg.com/images/themes/theme1/bg.png" TargetMode="External" /><Relationship Id="rId465" Type="http://schemas.openxmlformats.org/officeDocument/2006/relationships/hyperlink" Target="http://abs.twimg.com/images/themes/theme1/bg.png" TargetMode="External" /><Relationship Id="rId466" Type="http://schemas.openxmlformats.org/officeDocument/2006/relationships/hyperlink" Target="http://abs.twimg.com/images/themes/theme1/bg.png" TargetMode="External" /><Relationship Id="rId467" Type="http://schemas.openxmlformats.org/officeDocument/2006/relationships/hyperlink" Target="http://abs.twimg.com/images/themes/theme1/bg.png" TargetMode="External" /><Relationship Id="rId468" Type="http://schemas.openxmlformats.org/officeDocument/2006/relationships/hyperlink" Target="http://abs.twimg.com/images/themes/theme2/bg.gif" TargetMode="External" /><Relationship Id="rId469" Type="http://schemas.openxmlformats.org/officeDocument/2006/relationships/hyperlink" Target="http://abs.twimg.com/images/themes/theme1/bg.png" TargetMode="External" /><Relationship Id="rId470" Type="http://schemas.openxmlformats.org/officeDocument/2006/relationships/hyperlink" Target="http://abs.twimg.com/images/themes/theme10/bg.gif" TargetMode="External" /><Relationship Id="rId471" Type="http://schemas.openxmlformats.org/officeDocument/2006/relationships/hyperlink" Target="http://abs.twimg.com/images/themes/theme11/bg.gif" TargetMode="External" /><Relationship Id="rId472" Type="http://schemas.openxmlformats.org/officeDocument/2006/relationships/hyperlink" Target="http://abs.twimg.com/images/themes/theme1/bg.png" TargetMode="External" /><Relationship Id="rId473" Type="http://schemas.openxmlformats.org/officeDocument/2006/relationships/hyperlink" Target="http://abs.twimg.com/images/themes/theme1/bg.png" TargetMode="External" /><Relationship Id="rId474" Type="http://schemas.openxmlformats.org/officeDocument/2006/relationships/hyperlink" Target="http://abs.twimg.com/images/themes/theme1/bg.png" TargetMode="External" /><Relationship Id="rId475" Type="http://schemas.openxmlformats.org/officeDocument/2006/relationships/hyperlink" Target="http://abs.twimg.com/images/themes/theme14/bg.gif" TargetMode="External" /><Relationship Id="rId476" Type="http://schemas.openxmlformats.org/officeDocument/2006/relationships/hyperlink" Target="http://abs.twimg.com/images/themes/theme18/bg.gif" TargetMode="External" /><Relationship Id="rId477" Type="http://schemas.openxmlformats.org/officeDocument/2006/relationships/hyperlink" Target="http://abs.twimg.com/images/themes/theme1/bg.png" TargetMode="External" /><Relationship Id="rId478" Type="http://schemas.openxmlformats.org/officeDocument/2006/relationships/hyperlink" Target="http://abs.twimg.com/images/themes/theme1/bg.png" TargetMode="External" /><Relationship Id="rId479" Type="http://schemas.openxmlformats.org/officeDocument/2006/relationships/hyperlink" Target="http://abs.twimg.com/images/themes/theme11/bg.gif" TargetMode="External" /><Relationship Id="rId480" Type="http://schemas.openxmlformats.org/officeDocument/2006/relationships/hyperlink" Target="http://abs.twimg.com/images/themes/theme1/bg.png" TargetMode="External" /><Relationship Id="rId481" Type="http://schemas.openxmlformats.org/officeDocument/2006/relationships/hyperlink" Target="http://abs.twimg.com/images/themes/theme4/bg.gif" TargetMode="External" /><Relationship Id="rId482" Type="http://schemas.openxmlformats.org/officeDocument/2006/relationships/hyperlink" Target="http://abs.twimg.com/images/themes/theme1/bg.png" TargetMode="External" /><Relationship Id="rId483" Type="http://schemas.openxmlformats.org/officeDocument/2006/relationships/hyperlink" Target="http://abs.twimg.com/images/themes/theme1/bg.png" TargetMode="External" /><Relationship Id="rId484" Type="http://schemas.openxmlformats.org/officeDocument/2006/relationships/hyperlink" Target="http://abs.twimg.com/images/themes/theme1/bg.png" TargetMode="External" /><Relationship Id="rId485" Type="http://schemas.openxmlformats.org/officeDocument/2006/relationships/hyperlink" Target="http://abs.twimg.com/images/themes/theme4/bg.gif" TargetMode="External" /><Relationship Id="rId486" Type="http://schemas.openxmlformats.org/officeDocument/2006/relationships/hyperlink" Target="http://abs.twimg.com/images/themes/theme1/bg.png" TargetMode="External" /><Relationship Id="rId487" Type="http://schemas.openxmlformats.org/officeDocument/2006/relationships/hyperlink" Target="http://abs.twimg.com/images/themes/theme13/bg.gif" TargetMode="External" /><Relationship Id="rId488" Type="http://schemas.openxmlformats.org/officeDocument/2006/relationships/hyperlink" Target="http://abs.twimg.com/images/themes/theme1/bg.png" TargetMode="External" /><Relationship Id="rId489" Type="http://schemas.openxmlformats.org/officeDocument/2006/relationships/hyperlink" Target="http://abs.twimg.com/images/themes/theme1/bg.png" TargetMode="External" /><Relationship Id="rId490" Type="http://schemas.openxmlformats.org/officeDocument/2006/relationships/hyperlink" Target="http://abs.twimg.com/images/themes/theme1/bg.png" TargetMode="External" /><Relationship Id="rId491" Type="http://schemas.openxmlformats.org/officeDocument/2006/relationships/hyperlink" Target="http://abs.twimg.com/images/themes/theme1/bg.png" TargetMode="External" /><Relationship Id="rId492" Type="http://schemas.openxmlformats.org/officeDocument/2006/relationships/hyperlink" Target="http://abs.twimg.com/images/themes/theme10/bg.gif" TargetMode="External" /><Relationship Id="rId493" Type="http://schemas.openxmlformats.org/officeDocument/2006/relationships/hyperlink" Target="http://abs.twimg.com/images/themes/theme1/bg.png" TargetMode="External" /><Relationship Id="rId494" Type="http://schemas.openxmlformats.org/officeDocument/2006/relationships/hyperlink" Target="http://abs.twimg.com/images/themes/theme1/bg.png" TargetMode="External" /><Relationship Id="rId495" Type="http://schemas.openxmlformats.org/officeDocument/2006/relationships/hyperlink" Target="http://abs.twimg.com/images/themes/theme4/bg.gif" TargetMode="External" /><Relationship Id="rId496" Type="http://schemas.openxmlformats.org/officeDocument/2006/relationships/hyperlink" Target="http://abs.twimg.com/images/themes/theme10/bg.gif" TargetMode="External" /><Relationship Id="rId497" Type="http://schemas.openxmlformats.org/officeDocument/2006/relationships/hyperlink" Target="http://abs.twimg.com/images/themes/theme1/bg.png" TargetMode="External" /><Relationship Id="rId498" Type="http://schemas.openxmlformats.org/officeDocument/2006/relationships/hyperlink" Target="http://abs.twimg.com/images/themes/theme1/bg.png" TargetMode="External" /><Relationship Id="rId499" Type="http://schemas.openxmlformats.org/officeDocument/2006/relationships/hyperlink" Target="http://abs.twimg.com/images/themes/theme1/bg.png" TargetMode="External" /><Relationship Id="rId500" Type="http://schemas.openxmlformats.org/officeDocument/2006/relationships/hyperlink" Target="http://abs.twimg.com/images/themes/theme1/bg.png" TargetMode="External" /><Relationship Id="rId501" Type="http://schemas.openxmlformats.org/officeDocument/2006/relationships/hyperlink" Target="http://abs.twimg.com/images/themes/theme10/bg.gif" TargetMode="External" /><Relationship Id="rId502" Type="http://schemas.openxmlformats.org/officeDocument/2006/relationships/hyperlink" Target="http://abs.twimg.com/images/themes/theme1/bg.png" TargetMode="External" /><Relationship Id="rId503" Type="http://schemas.openxmlformats.org/officeDocument/2006/relationships/hyperlink" Target="http://abs.twimg.com/images/themes/theme1/bg.png" TargetMode="External" /><Relationship Id="rId504" Type="http://schemas.openxmlformats.org/officeDocument/2006/relationships/hyperlink" Target="http://abs.twimg.com/images/themes/theme1/bg.png" TargetMode="External" /><Relationship Id="rId505" Type="http://schemas.openxmlformats.org/officeDocument/2006/relationships/hyperlink" Target="http://abs.twimg.com/images/themes/theme1/bg.png" TargetMode="External" /><Relationship Id="rId506" Type="http://schemas.openxmlformats.org/officeDocument/2006/relationships/hyperlink" Target="http://abs.twimg.com/images/themes/theme1/bg.png" TargetMode="External" /><Relationship Id="rId507" Type="http://schemas.openxmlformats.org/officeDocument/2006/relationships/hyperlink" Target="http://abs.twimg.com/images/themes/theme9/bg.gif" TargetMode="External" /><Relationship Id="rId508" Type="http://schemas.openxmlformats.org/officeDocument/2006/relationships/hyperlink" Target="http://abs.twimg.com/images/themes/theme1/bg.png" TargetMode="External" /><Relationship Id="rId509" Type="http://schemas.openxmlformats.org/officeDocument/2006/relationships/hyperlink" Target="http://abs.twimg.com/images/themes/theme9/bg.gif" TargetMode="External" /><Relationship Id="rId510" Type="http://schemas.openxmlformats.org/officeDocument/2006/relationships/hyperlink" Target="http://pbs.twimg.com/profile_background_images/378800000060261438/4cb754324a879e9d8174be71e2183120.jpeg" TargetMode="External" /><Relationship Id="rId511" Type="http://schemas.openxmlformats.org/officeDocument/2006/relationships/hyperlink" Target="http://pbs.twimg.com/profile_background_images/378800000118406495/00cc7834de9ac214eb8ada220b64bd76.jpeg" TargetMode="External" /><Relationship Id="rId512" Type="http://schemas.openxmlformats.org/officeDocument/2006/relationships/hyperlink" Target="http://abs.twimg.com/images/themes/theme1/bg.png" TargetMode="External" /><Relationship Id="rId513" Type="http://schemas.openxmlformats.org/officeDocument/2006/relationships/hyperlink" Target="http://abs.twimg.com/images/themes/theme1/bg.png" TargetMode="External" /><Relationship Id="rId514" Type="http://schemas.openxmlformats.org/officeDocument/2006/relationships/hyperlink" Target="http://abs.twimg.com/images/themes/theme14/bg.gif" TargetMode="External" /><Relationship Id="rId515" Type="http://schemas.openxmlformats.org/officeDocument/2006/relationships/hyperlink" Target="http://abs.twimg.com/images/themes/theme1/bg.png" TargetMode="External" /><Relationship Id="rId516" Type="http://schemas.openxmlformats.org/officeDocument/2006/relationships/hyperlink" Target="http://abs.twimg.com/images/themes/theme1/bg.png" TargetMode="External" /><Relationship Id="rId517" Type="http://schemas.openxmlformats.org/officeDocument/2006/relationships/hyperlink" Target="http://abs.twimg.com/images/themes/theme1/bg.png" TargetMode="External" /><Relationship Id="rId518" Type="http://schemas.openxmlformats.org/officeDocument/2006/relationships/hyperlink" Target="http://abs.twimg.com/images/themes/theme14/bg.gif" TargetMode="External" /><Relationship Id="rId519" Type="http://schemas.openxmlformats.org/officeDocument/2006/relationships/hyperlink" Target="http://abs.twimg.com/images/themes/theme1/bg.png" TargetMode="External" /><Relationship Id="rId520" Type="http://schemas.openxmlformats.org/officeDocument/2006/relationships/hyperlink" Target="http://abs.twimg.com/images/themes/theme1/bg.png" TargetMode="External" /><Relationship Id="rId521" Type="http://schemas.openxmlformats.org/officeDocument/2006/relationships/hyperlink" Target="http://abs.twimg.com/images/themes/theme7/bg.gif" TargetMode="External" /><Relationship Id="rId522" Type="http://schemas.openxmlformats.org/officeDocument/2006/relationships/hyperlink" Target="http://abs.twimg.com/images/themes/theme1/bg.png" TargetMode="External" /><Relationship Id="rId523" Type="http://schemas.openxmlformats.org/officeDocument/2006/relationships/hyperlink" Target="http://abs.twimg.com/images/themes/theme1/bg.png" TargetMode="External" /><Relationship Id="rId524" Type="http://schemas.openxmlformats.org/officeDocument/2006/relationships/hyperlink" Target="http://abs.twimg.com/images/themes/theme8/bg.gif" TargetMode="External" /><Relationship Id="rId525" Type="http://schemas.openxmlformats.org/officeDocument/2006/relationships/hyperlink" Target="http://abs.twimg.com/images/themes/theme1/bg.png" TargetMode="External" /><Relationship Id="rId526" Type="http://schemas.openxmlformats.org/officeDocument/2006/relationships/hyperlink" Target="http://abs.twimg.com/images/themes/theme9/bg.gif" TargetMode="External" /><Relationship Id="rId527" Type="http://schemas.openxmlformats.org/officeDocument/2006/relationships/hyperlink" Target="http://abs.twimg.com/images/themes/theme1/bg.png" TargetMode="External" /><Relationship Id="rId528" Type="http://schemas.openxmlformats.org/officeDocument/2006/relationships/hyperlink" Target="http://abs.twimg.com/images/themes/theme1/bg.png" TargetMode="External" /><Relationship Id="rId529" Type="http://schemas.openxmlformats.org/officeDocument/2006/relationships/hyperlink" Target="http://abs.twimg.com/images/themes/theme1/bg.png" TargetMode="External" /><Relationship Id="rId530" Type="http://schemas.openxmlformats.org/officeDocument/2006/relationships/hyperlink" Target="http://abs.twimg.com/images/themes/theme1/bg.png" TargetMode="External" /><Relationship Id="rId531" Type="http://schemas.openxmlformats.org/officeDocument/2006/relationships/hyperlink" Target="http://abs.twimg.com/images/themes/theme3/bg.gif" TargetMode="External" /><Relationship Id="rId532" Type="http://schemas.openxmlformats.org/officeDocument/2006/relationships/hyperlink" Target="http://pbs.twimg.com/profile_images/794739425120952320/zYoAglcy_normal.jpg" TargetMode="External" /><Relationship Id="rId533" Type="http://schemas.openxmlformats.org/officeDocument/2006/relationships/hyperlink" Target="http://pbs.twimg.com/profile_images/1732809892/DM_1_compr_normal.jpg" TargetMode="External" /><Relationship Id="rId534" Type="http://schemas.openxmlformats.org/officeDocument/2006/relationships/hyperlink" Target="http://pbs.twimg.com/profile_images/1114534105562079233/y79aKPjU_normal.png" TargetMode="External" /><Relationship Id="rId535" Type="http://schemas.openxmlformats.org/officeDocument/2006/relationships/hyperlink" Target="http://pbs.twimg.com/profile_images/982068607667421184/8Gv0KNKz_normal.jpg" TargetMode="External" /><Relationship Id="rId536" Type="http://schemas.openxmlformats.org/officeDocument/2006/relationships/hyperlink" Target="http://pbs.twimg.com/profile_images/1080987237548871680/R0Fvursm_normal.jpg" TargetMode="External" /><Relationship Id="rId537" Type="http://schemas.openxmlformats.org/officeDocument/2006/relationships/hyperlink" Target="http://pbs.twimg.com/profile_images/2801594935/eec6db55c53a900d88c9f9365147d6bb_normal.jpeg" TargetMode="External" /><Relationship Id="rId538" Type="http://schemas.openxmlformats.org/officeDocument/2006/relationships/hyperlink" Target="http://pbs.twimg.com/profile_images/957485325793730561/FyWB3Ifi_normal.jpg" TargetMode="External" /><Relationship Id="rId539" Type="http://schemas.openxmlformats.org/officeDocument/2006/relationships/hyperlink" Target="http://pbs.twimg.com/profile_images/1077151400654749696/1HUNrIMy_normal.jpg" TargetMode="External" /><Relationship Id="rId540" Type="http://schemas.openxmlformats.org/officeDocument/2006/relationships/hyperlink" Target="http://abs.twimg.com/sticky/default_profile_images/default_profile_normal.png" TargetMode="External" /><Relationship Id="rId541" Type="http://schemas.openxmlformats.org/officeDocument/2006/relationships/hyperlink" Target="http://abs.twimg.com/sticky/default_profile_images/default_profile_normal.png" TargetMode="External" /><Relationship Id="rId542" Type="http://schemas.openxmlformats.org/officeDocument/2006/relationships/hyperlink" Target="http://pbs.twimg.com/profile_images/1156792318617366529/LiDvVKKP_normal.jpg" TargetMode="External" /><Relationship Id="rId543" Type="http://schemas.openxmlformats.org/officeDocument/2006/relationships/hyperlink" Target="http://pbs.twimg.com/profile_images/1112667351701426176/8p-Ug_YP_normal.png" TargetMode="External" /><Relationship Id="rId544" Type="http://schemas.openxmlformats.org/officeDocument/2006/relationships/hyperlink" Target="http://pbs.twimg.com/profile_images/1041997072969478144/JP6-VAxT_normal.jpg" TargetMode="External" /><Relationship Id="rId545" Type="http://schemas.openxmlformats.org/officeDocument/2006/relationships/hyperlink" Target="http://pbs.twimg.com/profile_images/918518933044453378/W8Adjmh5_normal.jpg" TargetMode="External" /><Relationship Id="rId546" Type="http://schemas.openxmlformats.org/officeDocument/2006/relationships/hyperlink" Target="http://pbs.twimg.com/profile_images/1146029309863370752/nc_w19Q-_normal.png" TargetMode="External" /><Relationship Id="rId547" Type="http://schemas.openxmlformats.org/officeDocument/2006/relationships/hyperlink" Target="http://pbs.twimg.com/profile_images/1145880393364754432/jnWB9pJm_normal.jpg" TargetMode="External" /><Relationship Id="rId548" Type="http://schemas.openxmlformats.org/officeDocument/2006/relationships/hyperlink" Target="http://pbs.twimg.com/profile_images/956551490205835264/ODMsVpoX_normal.jpg" TargetMode="External" /><Relationship Id="rId549" Type="http://schemas.openxmlformats.org/officeDocument/2006/relationships/hyperlink" Target="http://pbs.twimg.com/profile_images/499257180009529344/CSWhr7LZ_normal.jpeg" TargetMode="External" /><Relationship Id="rId550" Type="http://schemas.openxmlformats.org/officeDocument/2006/relationships/hyperlink" Target="http://pbs.twimg.com/profile_images/963556444539731968/vL0kRlpP_normal.jpg" TargetMode="External" /><Relationship Id="rId551" Type="http://schemas.openxmlformats.org/officeDocument/2006/relationships/hyperlink" Target="http://abs.twimg.com/sticky/default_profile_images/default_profile_normal.png" TargetMode="External" /><Relationship Id="rId552" Type="http://schemas.openxmlformats.org/officeDocument/2006/relationships/hyperlink" Target="http://pbs.twimg.com/profile_images/1151670780192841728/ygWfW5vt_normal.jpg" TargetMode="External" /><Relationship Id="rId553" Type="http://schemas.openxmlformats.org/officeDocument/2006/relationships/hyperlink" Target="http://pbs.twimg.com/profile_images/1151380385563140096/AhTMe8GY_normal.png" TargetMode="External" /><Relationship Id="rId554" Type="http://schemas.openxmlformats.org/officeDocument/2006/relationships/hyperlink" Target="http://pbs.twimg.com/profile_images/1141243860489789440/4j-yFkd__normal.jpg" TargetMode="External" /><Relationship Id="rId555" Type="http://schemas.openxmlformats.org/officeDocument/2006/relationships/hyperlink" Target="http://pbs.twimg.com/profile_images/1151986555872878592/i1Nuthu0_normal.jpg" TargetMode="External" /><Relationship Id="rId556" Type="http://schemas.openxmlformats.org/officeDocument/2006/relationships/hyperlink" Target="http://pbs.twimg.com/profile_images/646756202551091202/6L79IjLg_normal.jpg" TargetMode="External" /><Relationship Id="rId557" Type="http://schemas.openxmlformats.org/officeDocument/2006/relationships/hyperlink" Target="http://pbs.twimg.com/profile_images/1156548131011432448/yVJec0R5_normal.jpg" TargetMode="External" /><Relationship Id="rId558" Type="http://schemas.openxmlformats.org/officeDocument/2006/relationships/hyperlink" Target="http://pbs.twimg.com/profile_images/743310653075513345/mv7uWMpW_normal.jpg" TargetMode="External" /><Relationship Id="rId559" Type="http://schemas.openxmlformats.org/officeDocument/2006/relationships/hyperlink" Target="http://pbs.twimg.com/profile_images/1058610935139655680/2XWI_A91_normal.jpg" TargetMode="External" /><Relationship Id="rId560" Type="http://schemas.openxmlformats.org/officeDocument/2006/relationships/hyperlink" Target="http://pbs.twimg.com/profile_images/1143363537529708544/GPxWeiOv_normal.jpg" TargetMode="External" /><Relationship Id="rId561" Type="http://schemas.openxmlformats.org/officeDocument/2006/relationships/hyperlink" Target="http://pbs.twimg.com/profile_images/643988687185932288/YJvJ9hbw_normal.jpg" TargetMode="External" /><Relationship Id="rId562" Type="http://schemas.openxmlformats.org/officeDocument/2006/relationships/hyperlink" Target="http://pbs.twimg.com/profile_images/936942245642678272/uF5Xlxxt_normal.jpg" TargetMode="External" /><Relationship Id="rId563" Type="http://schemas.openxmlformats.org/officeDocument/2006/relationships/hyperlink" Target="http://pbs.twimg.com/profile_images/1065334502690439170/R4v1ojaS_normal.jpg" TargetMode="External" /><Relationship Id="rId564" Type="http://schemas.openxmlformats.org/officeDocument/2006/relationships/hyperlink" Target="http://pbs.twimg.com/profile_images/798085893781356545/ZtidHDhw_normal.jpg" TargetMode="External" /><Relationship Id="rId565" Type="http://schemas.openxmlformats.org/officeDocument/2006/relationships/hyperlink" Target="http://pbs.twimg.com/profile_images/897495745678512130/-9_swxKk_normal.jpg" TargetMode="External" /><Relationship Id="rId566" Type="http://schemas.openxmlformats.org/officeDocument/2006/relationships/hyperlink" Target="http://pbs.twimg.com/profile_images/1067058036492111873/R_HPyJpJ_normal.jpg" TargetMode="External" /><Relationship Id="rId567" Type="http://schemas.openxmlformats.org/officeDocument/2006/relationships/hyperlink" Target="http://pbs.twimg.com/profile_images/727616345299243009/fah4nhbM_normal.jpg" TargetMode="External" /><Relationship Id="rId568" Type="http://schemas.openxmlformats.org/officeDocument/2006/relationships/hyperlink" Target="http://pbs.twimg.com/profile_images/1102976116157952002/Gyz8EMDY_normal.jpg" TargetMode="External" /><Relationship Id="rId569" Type="http://schemas.openxmlformats.org/officeDocument/2006/relationships/hyperlink" Target="http://pbs.twimg.com/profile_images/974125461134389248/jCjcZ5DJ_normal.jpg" TargetMode="External" /><Relationship Id="rId570" Type="http://schemas.openxmlformats.org/officeDocument/2006/relationships/hyperlink" Target="http://pbs.twimg.com/profile_images/837160895457349632/zAeIr2cy_normal.jpg" TargetMode="External" /><Relationship Id="rId571" Type="http://schemas.openxmlformats.org/officeDocument/2006/relationships/hyperlink" Target="http://pbs.twimg.com/profile_images/1110094619180756992/JRCt_-OC_normal.png" TargetMode="External" /><Relationship Id="rId572" Type="http://schemas.openxmlformats.org/officeDocument/2006/relationships/hyperlink" Target="http://pbs.twimg.com/profile_images/531101297445847041/O-4uDbzw_normal.jpeg" TargetMode="External" /><Relationship Id="rId573" Type="http://schemas.openxmlformats.org/officeDocument/2006/relationships/hyperlink" Target="http://pbs.twimg.com/profile_images/1086245155475214337/29hfJe9__normal.jpg" TargetMode="External" /><Relationship Id="rId574" Type="http://schemas.openxmlformats.org/officeDocument/2006/relationships/hyperlink" Target="http://pbs.twimg.com/profile_images/960894460057063424/BGjrhGwA_normal.jpg" TargetMode="External" /><Relationship Id="rId575" Type="http://schemas.openxmlformats.org/officeDocument/2006/relationships/hyperlink" Target="http://pbs.twimg.com/profile_images/674821090456178689/IIfYznhN_normal.jpg" TargetMode="External" /><Relationship Id="rId576" Type="http://schemas.openxmlformats.org/officeDocument/2006/relationships/hyperlink" Target="http://pbs.twimg.com/profile_images/492013656356294656/R76S3V-o_normal.jpeg" TargetMode="External" /><Relationship Id="rId577" Type="http://schemas.openxmlformats.org/officeDocument/2006/relationships/hyperlink" Target="http://pbs.twimg.com/profile_images/1111434267257536512/LFU4X4uo_normal.jpg" TargetMode="External" /><Relationship Id="rId578" Type="http://schemas.openxmlformats.org/officeDocument/2006/relationships/hyperlink" Target="http://pbs.twimg.com/profile_images/714059533/10631_127036253990_656528990_2302436_1866788_n_normal.jpg" TargetMode="External" /><Relationship Id="rId579" Type="http://schemas.openxmlformats.org/officeDocument/2006/relationships/hyperlink" Target="http://pbs.twimg.com/profile_images/1152265124327174144/V8i-NYGq_normal.jpg" TargetMode="External" /><Relationship Id="rId580" Type="http://schemas.openxmlformats.org/officeDocument/2006/relationships/hyperlink" Target="http://pbs.twimg.com/profile_images/1155358168765161472/wbMun3kZ_normal.jpg" TargetMode="External" /><Relationship Id="rId581" Type="http://schemas.openxmlformats.org/officeDocument/2006/relationships/hyperlink" Target="http://pbs.twimg.com/profile_images/1152401807433322496/shXluUh6_normal.jpg" TargetMode="External" /><Relationship Id="rId582" Type="http://schemas.openxmlformats.org/officeDocument/2006/relationships/hyperlink" Target="http://pbs.twimg.com/profile_images/1157438057718661125/scuK71MH_normal.jpg" TargetMode="External" /><Relationship Id="rId583" Type="http://schemas.openxmlformats.org/officeDocument/2006/relationships/hyperlink" Target="http://pbs.twimg.com/profile_images/971403618698997760/4ZUKScgT_normal.jpg" TargetMode="External" /><Relationship Id="rId584" Type="http://schemas.openxmlformats.org/officeDocument/2006/relationships/hyperlink" Target="http://pbs.twimg.com/profile_images/820670671168700417/xxjeviGN_normal.jpg" TargetMode="External" /><Relationship Id="rId585" Type="http://schemas.openxmlformats.org/officeDocument/2006/relationships/hyperlink" Target="http://pbs.twimg.com/profile_images/1122482069521747969/MYlJpfoe_normal.jpg" TargetMode="External" /><Relationship Id="rId586" Type="http://schemas.openxmlformats.org/officeDocument/2006/relationships/hyperlink" Target="http://abs.twimg.com/sticky/default_profile_images/default_profile_normal.png" TargetMode="External" /><Relationship Id="rId587" Type="http://schemas.openxmlformats.org/officeDocument/2006/relationships/hyperlink" Target="http://pbs.twimg.com/profile_images/522795287719317504/cPW2PV6Q_normal.jpeg" TargetMode="External" /><Relationship Id="rId588" Type="http://schemas.openxmlformats.org/officeDocument/2006/relationships/hyperlink" Target="http://pbs.twimg.com/profile_images/1100064642532065280/p9C9m_5M_normal.png" TargetMode="External" /><Relationship Id="rId589" Type="http://schemas.openxmlformats.org/officeDocument/2006/relationships/hyperlink" Target="http://pbs.twimg.com/profile_images/1117333245761343489/24fLbeV0_normal.jpg" TargetMode="External" /><Relationship Id="rId590" Type="http://schemas.openxmlformats.org/officeDocument/2006/relationships/hyperlink" Target="http://pbs.twimg.com/profile_images/1140851893616500736/BohnhD6K_normal.jpg" TargetMode="External" /><Relationship Id="rId591" Type="http://schemas.openxmlformats.org/officeDocument/2006/relationships/hyperlink" Target="http://pbs.twimg.com/profile_images/1109509375243239424/SW8ElYFA_normal.jpg" TargetMode="External" /><Relationship Id="rId592" Type="http://schemas.openxmlformats.org/officeDocument/2006/relationships/hyperlink" Target="http://pbs.twimg.com/profile_images/1154693238546153477/XPeW1qTE_normal.jpg" TargetMode="External" /><Relationship Id="rId593" Type="http://schemas.openxmlformats.org/officeDocument/2006/relationships/hyperlink" Target="http://pbs.twimg.com/profile_images/1052887433078018048/4-0XCqAd_normal.jpg" TargetMode="External" /><Relationship Id="rId594" Type="http://schemas.openxmlformats.org/officeDocument/2006/relationships/hyperlink" Target="http://pbs.twimg.com/profile_images/1157702270642982912/TZyLCduW_normal.jpg" TargetMode="External" /><Relationship Id="rId595" Type="http://schemas.openxmlformats.org/officeDocument/2006/relationships/hyperlink" Target="http://pbs.twimg.com/profile_images/1127535352061747200/vnukLfkr_normal.jpg" TargetMode="External" /><Relationship Id="rId596" Type="http://schemas.openxmlformats.org/officeDocument/2006/relationships/hyperlink" Target="http://pbs.twimg.com/profile_images/677482007144730624/cbg25cKC_normal.jpg" TargetMode="External" /><Relationship Id="rId597" Type="http://schemas.openxmlformats.org/officeDocument/2006/relationships/hyperlink" Target="http://pbs.twimg.com/profile_images/502939480861315074/eZNoqFAv_normal.png" TargetMode="External" /><Relationship Id="rId598" Type="http://schemas.openxmlformats.org/officeDocument/2006/relationships/hyperlink" Target="http://pbs.twimg.com/profile_images/985865735745323009/JooZ7I6L_normal.jpg" TargetMode="External" /><Relationship Id="rId599" Type="http://schemas.openxmlformats.org/officeDocument/2006/relationships/hyperlink" Target="http://pbs.twimg.com/profile_images/3068531910/44a97b48635ff902de6843ec2dbb0962_normal.jpeg" TargetMode="External" /><Relationship Id="rId600" Type="http://schemas.openxmlformats.org/officeDocument/2006/relationships/hyperlink" Target="http://pbs.twimg.com/profile_images/378800000742801201/fedbc0d4b3b3ecde5737e9249e9e6c90_normal.png" TargetMode="External" /><Relationship Id="rId601" Type="http://schemas.openxmlformats.org/officeDocument/2006/relationships/hyperlink" Target="http://pbs.twimg.com/profile_images/1156963870398963713/-MrgDDMO_normal.jpg" TargetMode="External" /><Relationship Id="rId602" Type="http://schemas.openxmlformats.org/officeDocument/2006/relationships/hyperlink" Target="http://pbs.twimg.com/profile_images/1146865911288291333/_uihUQPs_normal.jpg" TargetMode="External" /><Relationship Id="rId603" Type="http://schemas.openxmlformats.org/officeDocument/2006/relationships/hyperlink" Target="http://pbs.twimg.com/profile_images/1141267450207641600/oCk4TUsc_normal.jpg" TargetMode="External" /><Relationship Id="rId604" Type="http://schemas.openxmlformats.org/officeDocument/2006/relationships/hyperlink" Target="http://pbs.twimg.com/profile_images/555364796132892672/5QR5uU35_normal.jpeg" TargetMode="External" /><Relationship Id="rId605" Type="http://schemas.openxmlformats.org/officeDocument/2006/relationships/hyperlink" Target="http://pbs.twimg.com/profile_images/1064341772623503360/OPI1qulX_normal.jpg" TargetMode="External" /><Relationship Id="rId606" Type="http://schemas.openxmlformats.org/officeDocument/2006/relationships/hyperlink" Target="http://pbs.twimg.com/profile_images/980928060873760768/SQQJzyfK_normal.jpg" TargetMode="External" /><Relationship Id="rId607" Type="http://schemas.openxmlformats.org/officeDocument/2006/relationships/hyperlink" Target="http://pbs.twimg.com/profile_images/1157745248103227394/Vg7S8v-q_normal.jpg" TargetMode="External" /><Relationship Id="rId608" Type="http://schemas.openxmlformats.org/officeDocument/2006/relationships/hyperlink" Target="http://pbs.twimg.com/profile_images/1135014411314352128/dMKk3QAq_normal.jpg" TargetMode="External" /><Relationship Id="rId609" Type="http://schemas.openxmlformats.org/officeDocument/2006/relationships/hyperlink" Target="http://pbs.twimg.com/profile_images/998222370174218240/T7lghpJV_normal.jpg" TargetMode="External" /><Relationship Id="rId610" Type="http://schemas.openxmlformats.org/officeDocument/2006/relationships/hyperlink" Target="http://pbs.twimg.com/profile_images/771707116272975873/LBmOciH6_normal.jpg" TargetMode="External" /><Relationship Id="rId611" Type="http://schemas.openxmlformats.org/officeDocument/2006/relationships/hyperlink" Target="http://pbs.twimg.com/profile_images/705438561437249537/1jbq-K9f_normal.jpg" TargetMode="External" /><Relationship Id="rId612" Type="http://schemas.openxmlformats.org/officeDocument/2006/relationships/hyperlink" Target="http://pbs.twimg.com/profile_images/1096105020641165312/JC49VNRU_normal.jpg" TargetMode="External" /><Relationship Id="rId613" Type="http://schemas.openxmlformats.org/officeDocument/2006/relationships/hyperlink" Target="http://pbs.twimg.com/profile_images/719505024901128197/oSxtT-DM_normal.jpg" TargetMode="External" /><Relationship Id="rId614" Type="http://schemas.openxmlformats.org/officeDocument/2006/relationships/hyperlink" Target="http://pbs.twimg.com/profile_images/1153513302342819840/xho-M_MX_normal.jpg" TargetMode="External" /><Relationship Id="rId615" Type="http://schemas.openxmlformats.org/officeDocument/2006/relationships/hyperlink" Target="http://pbs.twimg.com/profile_images/791370988567031808/61xHKoGX_normal.jpg" TargetMode="External" /><Relationship Id="rId616" Type="http://schemas.openxmlformats.org/officeDocument/2006/relationships/hyperlink" Target="http://pbs.twimg.com/profile_images/1145438308765487106/tSBu-14x_normal.jpg" TargetMode="External" /><Relationship Id="rId617" Type="http://schemas.openxmlformats.org/officeDocument/2006/relationships/hyperlink" Target="http://pbs.twimg.com/profile_images/884496693303033856/TTE88OIE_normal.jpg" TargetMode="External" /><Relationship Id="rId618" Type="http://schemas.openxmlformats.org/officeDocument/2006/relationships/hyperlink" Target="http://pbs.twimg.com/profile_images/885169320678043648/oPL61db0_normal.jpg" TargetMode="External" /><Relationship Id="rId619" Type="http://schemas.openxmlformats.org/officeDocument/2006/relationships/hyperlink" Target="http://pbs.twimg.com/profile_images/1107799142670233600/cyx8tCwx_normal.jpg" TargetMode="External" /><Relationship Id="rId620" Type="http://schemas.openxmlformats.org/officeDocument/2006/relationships/hyperlink" Target="http://pbs.twimg.com/profile_images/959362466038865920/JoCXd2jL_normal.jpg" TargetMode="External" /><Relationship Id="rId621" Type="http://schemas.openxmlformats.org/officeDocument/2006/relationships/hyperlink" Target="http://pbs.twimg.com/profile_images/606046649459183616/58svzgDM_normal.jpg" TargetMode="External" /><Relationship Id="rId622" Type="http://schemas.openxmlformats.org/officeDocument/2006/relationships/hyperlink" Target="http://pbs.twimg.com/profile_images/991527455734120449/HA12m65M_normal.jpg" TargetMode="External" /><Relationship Id="rId623" Type="http://schemas.openxmlformats.org/officeDocument/2006/relationships/hyperlink" Target="http://pbs.twimg.com/profile_images/1161997625299783681/WFxPjff-_normal.jpg" TargetMode="External" /><Relationship Id="rId624" Type="http://schemas.openxmlformats.org/officeDocument/2006/relationships/hyperlink" Target="http://pbs.twimg.com/profile_images/976299399822262272/s0tNT1_U_normal.jpg" TargetMode="External" /><Relationship Id="rId625" Type="http://schemas.openxmlformats.org/officeDocument/2006/relationships/hyperlink" Target="http://pbs.twimg.com/profile_images/818173754673086469/fFY6udrh_normal.jpg" TargetMode="External" /><Relationship Id="rId626" Type="http://schemas.openxmlformats.org/officeDocument/2006/relationships/hyperlink" Target="http://pbs.twimg.com/profile_images/975459642527698944/vJFrT4Ho_normal.jpg" TargetMode="External" /><Relationship Id="rId627" Type="http://schemas.openxmlformats.org/officeDocument/2006/relationships/hyperlink" Target="http://pbs.twimg.com/profile_images/1152032412294975488/0HZ5nrAQ_normal.jpg" TargetMode="External" /><Relationship Id="rId628" Type="http://schemas.openxmlformats.org/officeDocument/2006/relationships/hyperlink" Target="http://pbs.twimg.com/profile_images/1156949477690892288/YfgviGeJ_normal.jpg" TargetMode="External" /><Relationship Id="rId629" Type="http://schemas.openxmlformats.org/officeDocument/2006/relationships/hyperlink" Target="http://pbs.twimg.com/profile_images/1018460313971290113/1AHFC85Q_normal.jpg" TargetMode="External" /><Relationship Id="rId630" Type="http://schemas.openxmlformats.org/officeDocument/2006/relationships/hyperlink" Target="http://pbs.twimg.com/profile_images/543806663749152770/-eYNFYLc_normal.jpeg" TargetMode="External" /><Relationship Id="rId631" Type="http://schemas.openxmlformats.org/officeDocument/2006/relationships/hyperlink" Target="http://pbs.twimg.com/profile_images/1013430995452821504/Ur6XzqBC_normal.jpg" TargetMode="External" /><Relationship Id="rId632" Type="http://schemas.openxmlformats.org/officeDocument/2006/relationships/hyperlink" Target="http://pbs.twimg.com/profile_images/1078730279110340613/C47HYxdP_normal.jpg" TargetMode="External" /><Relationship Id="rId633" Type="http://schemas.openxmlformats.org/officeDocument/2006/relationships/hyperlink" Target="http://pbs.twimg.com/profile_images/959045226303074306/xlThbooM_normal.jpg" TargetMode="External" /><Relationship Id="rId634" Type="http://schemas.openxmlformats.org/officeDocument/2006/relationships/hyperlink" Target="http://pbs.twimg.com/profile_images/877938287268302849/-8uaqDGT_normal.jpg" TargetMode="External" /><Relationship Id="rId635" Type="http://schemas.openxmlformats.org/officeDocument/2006/relationships/hyperlink" Target="http://pbs.twimg.com/profile_images/1033451437873917953/l2i7RIG7_normal.jpg" TargetMode="External" /><Relationship Id="rId636" Type="http://schemas.openxmlformats.org/officeDocument/2006/relationships/hyperlink" Target="http://pbs.twimg.com/profile_images/815661683175657473/ZAsXKNOD_normal.jpg" TargetMode="External" /><Relationship Id="rId637" Type="http://schemas.openxmlformats.org/officeDocument/2006/relationships/hyperlink" Target="http://pbs.twimg.com/profile_images/998210998208053250/y2AURhUX_normal.jpg" TargetMode="External" /><Relationship Id="rId638" Type="http://schemas.openxmlformats.org/officeDocument/2006/relationships/hyperlink" Target="http://pbs.twimg.com/profile_images/896135367698599936/72TEGrRC_normal.jpg" TargetMode="External" /><Relationship Id="rId639" Type="http://schemas.openxmlformats.org/officeDocument/2006/relationships/hyperlink" Target="http://pbs.twimg.com/profile_images/561760061958017025/Vo23suZv_normal.png" TargetMode="External" /><Relationship Id="rId640" Type="http://schemas.openxmlformats.org/officeDocument/2006/relationships/hyperlink" Target="http://pbs.twimg.com/profile_images/1153528636378456064/VjLq3uNS_normal.jpg" TargetMode="External" /><Relationship Id="rId641" Type="http://schemas.openxmlformats.org/officeDocument/2006/relationships/hyperlink" Target="http://pbs.twimg.com/profile_images/1158679736505327616/PoAVO0fw_normal.jpg" TargetMode="External" /><Relationship Id="rId642" Type="http://schemas.openxmlformats.org/officeDocument/2006/relationships/hyperlink" Target="http://pbs.twimg.com/profile_images/986593977251041280/HcUTg-_b_normal.jpg" TargetMode="External" /><Relationship Id="rId643" Type="http://schemas.openxmlformats.org/officeDocument/2006/relationships/hyperlink" Target="http://pbs.twimg.com/profile_images/1159136638305492992/Gjj9xGXM_normal.jpg" TargetMode="External" /><Relationship Id="rId644" Type="http://schemas.openxmlformats.org/officeDocument/2006/relationships/hyperlink" Target="http://pbs.twimg.com/profile_images/1048858776634310657/WVY4xbLi_normal.jpg" TargetMode="External" /><Relationship Id="rId645" Type="http://schemas.openxmlformats.org/officeDocument/2006/relationships/hyperlink" Target="http://pbs.twimg.com/profile_images/748552404665241600/vH8AHajP_normal.jpg" TargetMode="External" /><Relationship Id="rId646" Type="http://schemas.openxmlformats.org/officeDocument/2006/relationships/hyperlink" Target="http://pbs.twimg.com/profile_images/1106514338230226946/e2-FABJP_normal.jpg" TargetMode="External" /><Relationship Id="rId647" Type="http://schemas.openxmlformats.org/officeDocument/2006/relationships/hyperlink" Target="http://pbs.twimg.com/profile_images/802663876449824769/cPJrOV42_normal.jpg" TargetMode="External" /><Relationship Id="rId648" Type="http://schemas.openxmlformats.org/officeDocument/2006/relationships/hyperlink" Target="http://pbs.twimg.com/profile_images/1042858468640796672/Feik8ntv_normal.jpg" TargetMode="External" /><Relationship Id="rId649" Type="http://schemas.openxmlformats.org/officeDocument/2006/relationships/hyperlink" Target="http://pbs.twimg.com/profile_images/1159830763342200833/xiaBDFl4_normal.jpg" TargetMode="External" /><Relationship Id="rId650" Type="http://schemas.openxmlformats.org/officeDocument/2006/relationships/hyperlink" Target="http://pbs.twimg.com/profile_images/1113528559300096000/w-9wURqz_normal.png" TargetMode="External" /><Relationship Id="rId651" Type="http://schemas.openxmlformats.org/officeDocument/2006/relationships/hyperlink" Target="http://pbs.twimg.com/profile_images/650352681614221313/aLV-X4Ww_normal.jpg" TargetMode="External" /><Relationship Id="rId652" Type="http://schemas.openxmlformats.org/officeDocument/2006/relationships/hyperlink" Target="http://pbs.twimg.com/profile_images/1068524018058182656/15OUKZQk_normal.jpg" TargetMode="External" /><Relationship Id="rId653" Type="http://schemas.openxmlformats.org/officeDocument/2006/relationships/hyperlink" Target="http://pbs.twimg.com/profile_images/1125878012405342209/r9Falz6a_normal.jpg" TargetMode="External" /><Relationship Id="rId654" Type="http://schemas.openxmlformats.org/officeDocument/2006/relationships/hyperlink" Target="http://pbs.twimg.com/profile_images/806756164390129664/Rf0-4jXy_normal.jpg" TargetMode="External" /><Relationship Id="rId655" Type="http://schemas.openxmlformats.org/officeDocument/2006/relationships/hyperlink" Target="http://pbs.twimg.com/profile_images/1153192836851892224/rdQLPvdj_normal.png" TargetMode="External" /><Relationship Id="rId656" Type="http://schemas.openxmlformats.org/officeDocument/2006/relationships/hyperlink" Target="http://pbs.twimg.com/profile_images/907746782574080000/Mx97tb7m_normal.jpg" TargetMode="External" /><Relationship Id="rId657" Type="http://schemas.openxmlformats.org/officeDocument/2006/relationships/hyperlink" Target="http://pbs.twimg.com/profile_images/1149467852266561536/dAHlIV0G_normal.png" TargetMode="External" /><Relationship Id="rId658" Type="http://schemas.openxmlformats.org/officeDocument/2006/relationships/hyperlink" Target="http://pbs.twimg.com/profile_images/1146513193046618114/gaHePY4D_normal.png" TargetMode="External" /><Relationship Id="rId659" Type="http://schemas.openxmlformats.org/officeDocument/2006/relationships/hyperlink" Target="http://pbs.twimg.com/profile_images/1158726538180866048/9YZ_aVqv_normal.jpg" TargetMode="External" /><Relationship Id="rId660" Type="http://schemas.openxmlformats.org/officeDocument/2006/relationships/hyperlink" Target="http://pbs.twimg.com/profile_images/583644099087073280/yAgeAd4D_normal.jpg" TargetMode="External" /><Relationship Id="rId661" Type="http://schemas.openxmlformats.org/officeDocument/2006/relationships/hyperlink" Target="http://pbs.twimg.com/profile_images/645263333839343622/7bnxubgm_normal.jpg" TargetMode="External" /><Relationship Id="rId662" Type="http://schemas.openxmlformats.org/officeDocument/2006/relationships/hyperlink" Target="http://pbs.twimg.com/profile_images/689075496336801792/0HUERLbC_normal.jpg" TargetMode="External" /><Relationship Id="rId663" Type="http://schemas.openxmlformats.org/officeDocument/2006/relationships/hyperlink" Target="http://pbs.twimg.com/profile_images/1058709442395541504/kyPs4s24_normal.jpg" TargetMode="External" /><Relationship Id="rId664" Type="http://schemas.openxmlformats.org/officeDocument/2006/relationships/hyperlink" Target="http://pbs.twimg.com/profile_images/1080925568516923392/antOaqrb_normal.jpg" TargetMode="External" /><Relationship Id="rId665" Type="http://schemas.openxmlformats.org/officeDocument/2006/relationships/hyperlink" Target="http://pbs.twimg.com/profile_images/593676484478443520/NdutaTD1_normal.jpg" TargetMode="External" /><Relationship Id="rId666" Type="http://schemas.openxmlformats.org/officeDocument/2006/relationships/hyperlink" Target="http://pbs.twimg.com/profile_images/587854467401297920/FG957x2-_normal.jpg" TargetMode="External" /><Relationship Id="rId667" Type="http://schemas.openxmlformats.org/officeDocument/2006/relationships/hyperlink" Target="http://pbs.twimg.com/profile_images/1078828284274565120/IzIakEq5_normal.jpg" TargetMode="External" /><Relationship Id="rId668" Type="http://schemas.openxmlformats.org/officeDocument/2006/relationships/hyperlink" Target="http://pbs.twimg.com/profile_images/1124439217931735040/7jX5yfo7_normal.jpg" TargetMode="External" /><Relationship Id="rId669" Type="http://schemas.openxmlformats.org/officeDocument/2006/relationships/hyperlink" Target="http://pbs.twimg.com/profile_images/1016499454457700353/Po7OkYkB_normal.jpg" TargetMode="External" /><Relationship Id="rId670" Type="http://schemas.openxmlformats.org/officeDocument/2006/relationships/hyperlink" Target="http://pbs.twimg.com/profile_images/988601444570808320/PtEQTVNB_normal.jpg" TargetMode="External" /><Relationship Id="rId671" Type="http://schemas.openxmlformats.org/officeDocument/2006/relationships/hyperlink" Target="http://pbs.twimg.com/profile_images/1160894051316453380/6NgvJEf3_normal.jpg" TargetMode="External" /><Relationship Id="rId672" Type="http://schemas.openxmlformats.org/officeDocument/2006/relationships/hyperlink" Target="http://pbs.twimg.com/profile_images/1002260410060357632/0-OVEYvL_normal.jpg" TargetMode="External" /><Relationship Id="rId673" Type="http://schemas.openxmlformats.org/officeDocument/2006/relationships/hyperlink" Target="http://pbs.twimg.com/profile_images/1098050374559297537/BhPVWT4f_normal.png" TargetMode="External" /><Relationship Id="rId674" Type="http://schemas.openxmlformats.org/officeDocument/2006/relationships/hyperlink" Target="http://pbs.twimg.com/profile_images/963189338430468096/Mroaew9G_normal.jpg" TargetMode="External" /><Relationship Id="rId675" Type="http://schemas.openxmlformats.org/officeDocument/2006/relationships/hyperlink" Target="http://abs.twimg.com/sticky/default_profile_images/default_profile_normal.png" TargetMode="External" /><Relationship Id="rId676" Type="http://schemas.openxmlformats.org/officeDocument/2006/relationships/hyperlink" Target="http://pbs.twimg.com/profile_images/528446200941260801/_v6igVv0_normal.jpeg" TargetMode="External" /><Relationship Id="rId677" Type="http://schemas.openxmlformats.org/officeDocument/2006/relationships/hyperlink" Target="http://pbs.twimg.com/profile_images/1041930796024528901/v9e6R2Eg_normal.jpg" TargetMode="External" /><Relationship Id="rId678" Type="http://schemas.openxmlformats.org/officeDocument/2006/relationships/hyperlink" Target="http://pbs.twimg.com/profile_images/1110186735319871489/B5VMe6tt_normal.png" TargetMode="External" /><Relationship Id="rId679" Type="http://schemas.openxmlformats.org/officeDocument/2006/relationships/hyperlink" Target="http://pbs.twimg.com/profile_images/1131000110966484993/EXyxvBIS_normal.png" TargetMode="External" /><Relationship Id="rId680" Type="http://schemas.openxmlformats.org/officeDocument/2006/relationships/hyperlink" Target="http://pbs.twimg.com/profile_images/1009365796295004161/A1-MD5m9_normal.jpg" TargetMode="External" /><Relationship Id="rId681" Type="http://schemas.openxmlformats.org/officeDocument/2006/relationships/hyperlink" Target="http://pbs.twimg.com/profile_images/771421407897092098/gJvw_q6l_normal.jpg" TargetMode="External" /><Relationship Id="rId682" Type="http://schemas.openxmlformats.org/officeDocument/2006/relationships/hyperlink" Target="http://pbs.twimg.com/profile_images/1140017527139053568/A1M-IqgD_normal.jpg" TargetMode="External" /><Relationship Id="rId683" Type="http://schemas.openxmlformats.org/officeDocument/2006/relationships/hyperlink" Target="http://pbs.twimg.com/profile_images/585608696094396416/LbQL1HS1_normal.jpg" TargetMode="External" /><Relationship Id="rId684" Type="http://schemas.openxmlformats.org/officeDocument/2006/relationships/hyperlink" Target="http://pbs.twimg.com/profile_images/1111715933154770945/o-qNRMPR_normal.png" TargetMode="External" /><Relationship Id="rId685" Type="http://schemas.openxmlformats.org/officeDocument/2006/relationships/hyperlink" Target="http://pbs.twimg.com/profile_images/1078570425037148160/21T46TKP_normal.jpg" TargetMode="External" /><Relationship Id="rId686" Type="http://schemas.openxmlformats.org/officeDocument/2006/relationships/hyperlink" Target="http://pbs.twimg.com/profile_images/1146681949806833670/OfliMFz2_normal.png" TargetMode="External" /><Relationship Id="rId687" Type="http://schemas.openxmlformats.org/officeDocument/2006/relationships/hyperlink" Target="http://pbs.twimg.com/profile_images/1075063146782580743/paiyE0FZ_normal.jpg" TargetMode="External" /><Relationship Id="rId688" Type="http://schemas.openxmlformats.org/officeDocument/2006/relationships/hyperlink" Target="http://pbs.twimg.com/profile_images/1012806442817122304/PFPRBkWE_normal.jpg" TargetMode="External" /><Relationship Id="rId689" Type="http://schemas.openxmlformats.org/officeDocument/2006/relationships/hyperlink" Target="http://pbs.twimg.com/profile_images/1134655373305176065/7r7IinOr_normal.png" TargetMode="External" /><Relationship Id="rId690" Type="http://schemas.openxmlformats.org/officeDocument/2006/relationships/hyperlink" Target="http://pbs.twimg.com/profile_images/1156598074917163010/Hie2WdBw_normal.jpg" TargetMode="External" /><Relationship Id="rId691" Type="http://schemas.openxmlformats.org/officeDocument/2006/relationships/hyperlink" Target="http://pbs.twimg.com/profile_images/1158469336295780357/xnDtpALW_normal.png" TargetMode="External" /><Relationship Id="rId692" Type="http://schemas.openxmlformats.org/officeDocument/2006/relationships/hyperlink" Target="http://pbs.twimg.com/profile_images/1135231448921907200/MuKU9t7g_normal.jpg" TargetMode="External" /><Relationship Id="rId693" Type="http://schemas.openxmlformats.org/officeDocument/2006/relationships/hyperlink" Target="http://pbs.twimg.com/profile_images/1161066480928247808/NbhA751T_normal.jpg" TargetMode="External" /><Relationship Id="rId694" Type="http://schemas.openxmlformats.org/officeDocument/2006/relationships/hyperlink" Target="http://pbs.twimg.com/profile_images/1120333656734748673/ry0Kxmkt_normal.jpg" TargetMode="External" /><Relationship Id="rId695" Type="http://schemas.openxmlformats.org/officeDocument/2006/relationships/hyperlink" Target="http://pbs.twimg.com/profile_images/1160730605191086080/3q8yiBg9_normal.jpg" TargetMode="External" /><Relationship Id="rId696" Type="http://schemas.openxmlformats.org/officeDocument/2006/relationships/hyperlink" Target="http://pbs.twimg.com/profile_images/1147588053994749952/172iHI0y_normal.jpg" TargetMode="External" /><Relationship Id="rId697" Type="http://schemas.openxmlformats.org/officeDocument/2006/relationships/hyperlink" Target="http://pbs.twimg.com/profile_images/1072953076657635328/FAsIhow__normal.jpg" TargetMode="External" /><Relationship Id="rId698" Type="http://schemas.openxmlformats.org/officeDocument/2006/relationships/hyperlink" Target="http://pbs.twimg.com/profile_images/1093032356414480384/IFiss8CS_normal.jpg" TargetMode="External" /><Relationship Id="rId699" Type="http://schemas.openxmlformats.org/officeDocument/2006/relationships/hyperlink" Target="http://pbs.twimg.com/profile_images/1154071443895832576/mLY9qFIH_normal.jpg" TargetMode="External" /><Relationship Id="rId700" Type="http://schemas.openxmlformats.org/officeDocument/2006/relationships/hyperlink" Target="http://pbs.twimg.com/profile_images/1155072078489370625/q_YE4Nq0_normal.jpg" TargetMode="External" /><Relationship Id="rId701" Type="http://schemas.openxmlformats.org/officeDocument/2006/relationships/hyperlink" Target="http://pbs.twimg.com/profile_images/849193763956248576/DWw1-lNP_normal.jpg" TargetMode="External" /><Relationship Id="rId702" Type="http://schemas.openxmlformats.org/officeDocument/2006/relationships/hyperlink" Target="http://pbs.twimg.com/profile_images/1105109047148244992/eBE-iHlc_normal.jpg" TargetMode="External" /><Relationship Id="rId703" Type="http://schemas.openxmlformats.org/officeDocument/2006/relationships/hyperlink" Target="http://pbs.twimg.com/profile_images/1056446605803638784/LgK4K1Et_normal.jpg" TargetMode="External" /><Relationship Id="rId704" Type="http://schemas.openxmlformats.org/officeDocument/2006/relationships/hyperlink" Target="http://pbs.twimg.com/profile_images/998912544701014016/a6jKkSR8_normal.jpg" TargetMode="External" /><Relationship Id="rId705" Type="http://schemas.openxmlformats.org/officeDocument/2006/relationships/hyperlink" Target="http://pbs.twimg.com/profile_images/1060177418441449472/ABV32L7M_normal.jpg" TargetMode="External" /><Relationship Id="rId706" Type="http://schemas.openxmlformats.org/officeDocument/2006/relationships/hyperlink" Target="http://pbs.twimg.com/profile_images/1148276105742303232/W2Q-Vlo7_normal.png" TargetMode="External" /><Relationship Id="rId707" Type="http://schemas.openxmlformats.org/officeDocument/2006/relationships/hyperlink" Target="http://pbs.twimg.com/profile_images/424941123534979072/BdX2I7we_normal.jpeg" TargetMode="External" /><Relationship Id="rId708" Type="http://schemas.openxmlformats.org/officeDocument/2006/relationships/hyperlink" Target="http://pbs.twimg.com/profile_images/1158456194991828996/z04ci6p3_normal.jpg" TargetMode="External" /><Relationship Id="rId709" Type="http://schemas.openxmlformats.org/officeDocument/2006/relationships/hyperlink" Target="http://pbs.twimg.com/profile_images/1155217327878746113/b6fLNHw3_normal.jpg" TargetMode="External" /><Relationship Id="rId710" Type="http://schemas.openxmlformats.org/officeDocument/2006/relationships/hyperlink" Target="http://pbs.twimg.com/profile_images/734677390299934721/I_ZWYJPR_normal.jpg" TargetMode="External" /><Relationship Id="rId711" Type="http://schemas.openxmlformats.org/officeDocument/2006/relationships/hyperlink" Target="http://pbs.twimg.com/profile_images/1160578186633240577/-cxxi0xP_normal.jpg" TargetMode="External" /><Relationship Id="rId712" Type="http://schemas.openxmlformats.org/officeDocument/2006/relationships/hyperlink" Target="http://pbs.twimg.com/profile_images/1152982424579526656/WGyGt7Ju_normal.jpg" TargetMode="External" /><Relationship Id="rId713" Type="http://schemas.openxmlformats.org/officeDocument/2006/relationships/hyperlink" Target="http://pbs.twimg.com/profile_images/999354037232267264/saRubdXb_normal.jpg" TargetMode="External" /><Relationship Id="rId714" Type="http://schemas.openxmlformats.org/officeDocument/2006/relationships/hyperlink" Target="http://pbs.twimg.com/profile_images/1156287942811406337/LYF5LMmA_normal.jpg" TargetMode="External" /><Relationship Id="rId715" Type="http://schemas.openxmlformats.org/officeDocument/2006/relationships/hyperlink" Target="http://pbs.twimg.com/profile_images/1469720962/twitter_normal.jpg" TargetMode="External" /><Relationship Id="rId716" Type="http://schemas.openxmlformats.org/officeDocument/2006/relationships/hyperlink" Target="http://pbs.twimg.com/profile_images/504602084058996739/IDI-nyxf_normal.jpeg" TargetMode="External" /><Relationship Id="rId717" Type="http://schemas.openxmlformats.org/officeDocument/2006/relationships/hyperlink" Target="http://pbs.twimg.com/profile_images/1159280163466698752/s52-b6Cv_normal.jpg" TargetMode="External" /><Relationship Id="rId718" Type="http://schemas.openxmlformats.org/officeDocument/2006/relationships/hyperlink" Target="http://pbs.twimg.com/profile_images/1158892368390709249/JNBbpth3_normal.jpg" TargetMode="External" /><Relationship Id="rId719" Type="http://schemas.openxmlformats.org/officeDocument/2006/relationships/hyperlink" Target="http://pbs.twimg.com/profile_images/1150936416295276545/DVEC52Jw_normal.jpg" TargetMode="External" /><Relationship Id="rId720" Type="http://schemas.openxmlformats.org/officeDocument/2006/relationships/hyperlink" Target="http://pbs.twimg.com/profile_images/1119556187442249729/VlusZmGn_normal.jpg" TargetMode="External" /><Relationship Id="rId721" Type="http://schemas.openxmlformats.org/officeDocument/2006/relationships/hyperlink" Target="http://pbs.twimg.com/profile_images/963620395931881472/ekZ171aA_normal.jpg" TargetMode="External" /><Relationship Id="rId722" Type="http://schemas.openxmlformats.org/officeDocument/2006/relationships/hyperlink" Target="http://pbs.twimg.com/profile_images/1090027071093526528/9I30Jepk_normal.jpg" TargetMode="External" /><Relationship Id="rId723" Type="http://schemas.openxmlformats.org/officeDocument/2006/relationships/hyperlink" Target="http://pbs.twimg.com/profile_images/1151066416189255680/phADCKna_normal.jpg" TargetMode="External" /><Relationship Id="rId724" Type="http://schemas.openxmlformats.org/officeDocument/2006/relationships/hyperlink" Target="http://pbs.twimg.com/profile_images/1104780189341573123/09Pw0Rtl_normal.jpg" TargetMode="External" /><Relationship Id="rId725" Type="http://schemas.openxmlformats.org/officeDocument/2006/relationships/hyperlink" Target="http://pbs.twimg.com/profile_images/1161139023311757312/kF1g7CFR_normal.jpg" TargetMode="External" /><Relationship Id="rId726" Type="http://schemas.openxmlformats.org/officeDocument/2006/relationships/hyperlink" Target="http://pbs.twimg.com/profile_images/1107740893312966662/Zon1XbuL_normal.png" TargetMode="External" /><Relationship Id="rId727" Type="http://schemas.openxmlformats.org/officeDocument/2006/relationships/hyperlink" Target="http://pbs.twimg.com/profile_images/1159631092443471872/cAMfzmTW_normal.jpg" TargetMode="External" /><Relationship Id="rId728" Type="http://schemas.openxmlformats.org/officeDocument/2006/relationships/hyperlink" Target="http://pbs.twimg.com/profile_images/1087234607773294592/fRi7WWv7_normal.jpg" TargetMode="External" /><Relationship Id="rId729" Type="http://schemas.openxmlformats.org/officeDocument/2006/relationships/hyperlink" Target="http://pbs.twimg.com/profile_images/1156299620198359045/ePWbq8dt_normal.jpg" TargetMode="External" /><Relationship Id="rId730" Type="http://schemas.openxmlformats.org/officeDocument/2006/relationships/hyperlink" Target="http://pbs.twimg.com/profile_images/1156142298050117632/GAVwNwQJ_normal.jpg" TargetMode="External" /><Relationship Id="rId731" Type="http://schemas.openxmlformats.org/officeDocument/2006/relationships/hyperlink" Target="http://pbs.twimg.com/profile_images/1111454531731292160/kVRgn86g_normal.jpg" TargetMode="External" /><Relationship Id="rId732" Type="http://schemas.openxmlformats.org/officeDocument/2006/relationships/hyperlink" Target="http://pbs.twimg.com/profile_images/1060223485409198081/ijfavWM-_normal.jpg" TargetMode="External" /><Relationship Id="rId733" Type="http://schemas.openxmlformats.org/officeDocument/2006/relationships/hyperlink" Target="http://pbs.twimg.com/profile_images/1059843386306428929/EDSaKRLS_normal.jpg" TargetMode="External" /><Relationship Id="rId734" Type="http://schemas.openxmlformats.org/officeDocument/2006/relationships/hyperlink" Target="http://pbs.twimg.com/profile_images/1105448882358665217/FjzxgIoy_normal.jpg" TargetMode="External" /><Relationship Id="rId735" Type="http://schemas.openxmlformats.org/officeDocument/2006/relationships/hyperlink" Target="http://pbs.twimg.com/profile_images/2841350804/abbc5d72ce9e9c209424d2070d89cba5_normal.jpeg" TargetMode="External" /><Relationship Id="rId736" Type="http://schemas.openxmlformats.org/officeDocument/2006/relationships/hyperlink" Target="http://pbs.twimg.com/profile_images/846336084275412995/Ok1C5CTz_normal.jpg" TargetMode="External" /><Relationship Id="rId737" Type="http://schemas.openxmlformats.org/officeDocument/2006/relationships/hyperlink" Target="http://pbs.twimg.com/profile_images/943263880146325505/WZztfk8e_normal.jpg" TargetMode="External" /><Relationship Id="rId738" Type="http://schemas.openxmlformats.org/officeDocument/2006/relationships/hyperlink" Target="http://pbs.twimg.com/profile_images/378800000672495437/06faf3b83feefe8b3cdb331ad6c8619a_normal.jpeg" TargetMode="External" /><Relationship Id="rId739" Type="http://schemas.openxmlformats.org/officeDocument/2006/relationships/hyperlink" Target="http://pbs.twimg.com/profile_images/922868436828610561/hfZSlKo8_normal.jpg" TargetMode="External" /><Relationship Id="rId740" Type="http://schemas.openxmlformats.org/officeDocument/2006/relationships/hyperlink" Target="http://pbs.twimg.com/profile_images/1131982212243628033/0D6HjmXc_normal.jpg" TargetMode="External" /><Relationship Id="rId741" Type="http://schemas.openxmlformats.org/officeDocument/2006/relationships/hyperlink" Target="http://pbs.twimg.com/profile_images/691663576545808385/VEyjtPbj_normal.jpg" TargetMode="External" /><Relationship Id="rId742" Type="http://schemas.openxmlformats.org/officeDocument/2006/relationships/hyperlink" Target="http://pbs.twimg.com/profile_images/795745815386095617/RwyN71hG_normal.jpg" TargetMode="External" /><Relationship Id="rId743" Type="http://schemas.openxmlformats.org/officeDocument/2006/relationships/hyperlink" Target="http://pbs.twimg.com/profile_images/1150889221684678662/otNcZMHL_normal.jpg" TargetMode="External" /><Relationship Id="rId744" Type="http://schemas.openxmlformats.org/officeDocument/2006/relationships/hyperlink" Target="http://pbs.twimg.com/profile_images/1096469198279188485/cCjMYSJc_normal.jpg" TargetMode="External" /><Relationship Id="rId745" Type="http://schemas.openxmlformats.org/officeDocument/2006/relationships/hyperlink" Target="http://pbs.twimg.com/profile_images/1159920755435593728/OuGmlIip_normal.jpg" TargetMode="External" /><Relationship Id="rId746" Type="http://schemas.openxmlformats.org/officeDocument/2006/relationships/hyperlink" Target="http://pbs.twimg.com/profile_images/1052319717699010570/iig-RA1d_normal.jpg" TargetMode="External" /><Relationship Id="rId747" Type="http://schemas.openxmlformats.org/officeDocument/2006/relationships/hyperlink" Target="http://pbs.twimg.com/profile_images/1073736439421034496/bHrO47iZ_normal.jpg" TargetMode="External" /><Relationship Id="rId748" Type="http://schemas.openxmlformats.org/officeDocument/2006/relationships/hyperlink" Target="http://pbs.twimg.com/profile_images/1038427612769447937/K9DA-do8_normal.jpg" TargetMode="External" /><Relationship Id="rId749" Type="http://schemas.openxmlformats.org/officeDocument/2006/relationships/hyperlink" Target="http://pbs.twimg.com/profile_images/719395913978892288/xKq1UZcr_normal.jpg" TargetMode="External" /><Relationship Id="rId750" Type="http://schemas.openxmlformats.org/officeDocument/2006/relationships/hyperlink" Target="http://pbs.twimg.com/profile_images/962068187243139072/oVaURMFG_normal.jpg" TargetMode="External" /><Relationship Id="rId751" Type="http://schemas.openxmlformats.org/officeDocument/2006/relationships/hyperlink" Target="http://abs.twimg.com/sticky/default_profile_images/default_profile_normal.png" TargetMode="External" /><Relationship Id="rId752" Type="http://schemas.openxmlformats.org/officeDocument/2006/relationships/hyperlink" Target="http://pbs.twimg.com/profile_images/870526754921861120/ighb29ge_normal.jpg" TargetMode="External" /><Relationship Id="rId753" Type="http://schemas.openxmlformats.org/officeDocument/2006/relationships/hyperlink" Target="http://pbs.twimg.com/profile_images/1058158720142753792/hbRUKSpj_normal.jpg" TargetMode="External" /><Relationship Id="rId754" Type="http://schemas.openxmlformats.org/officeDocument/2006/relationships/hyperlink" Target="http://pbs.twimg.com/profile_images/1160897895412973568/ptYpNQNb_normal.jpg" TargetMode="External" /><Relationship Id="rId755" Type="http://schemas.openxmlformats.org/officeDocument/2006/relationships/hyperlink" Target="http://pbs.twimg.com/profile_images/378800000794324726/5b8f189963a94d62de4482443657a625_normal.png" TargetMode="External" /><Relationship Id="rId756" Type="http://schemas.openxmlformats.org/officeDocument/2006/relationships/hyperlink" Target="http://pbs.twimg.com/profile_images/725666439206674432/DVSCHi1H_normal.jpg" TargetMode="External" /><Relationship Id="rId757" Type="http://schemas.openxmlformats.org/officeDocument/2006/relationships/hyperlink" Target="http://pbs.twimg.com/profile_images/1054358794900303872/gRmKm5Rh_normal.jpg" TargetMode="External" /><Relationship Id="rId758" Type="http://schemas.openxmlformats.org/officeDocument/2006/relationships/hyperlink" Target="http://pbs.twimg.com/profile_images/1013705234768646145/-pTRaGkR_normal.jpg" TargetMode="External" /><Relationship Id="rId759" Type="http://schemas.openxmlformats.org/officeDocument/2006/relationships/hyperlink" Target="http://pbs.twimg.com/profile_images/655522285495918592/lOFt3Qv3_normal.jpg" TargetMode="External" /><Relationship Id="rId760" Type="http://schemas.openxmlformats.org/officeDocument/2006/relationships/hyperlink" Target="http://pbs.twimg.com/profile_images/753629379863781376/y1nD6T7W_normal.jpg" TargetMode="External" /><Relationship Id="rId761" Type="http://schemas.openxmlformats.org/officeDocument/2006/relationships/hyperlink" Target="http://pbs.twimg.com/profile_images/1014757286227505153/Ib4sonCS_normal.jpg" TargetMode="External" /><Relationship Id="rId762" Type="http://schemas.openxmlformats.org/officeDocument/2006/relationships/hyperlink" Target="http://pbs.twimg.com/profile_images/964273896735178752/RpRHPTpH_normal.jpg" TargetMode="External" /><Relationship Id="rId763" Type="http://schemas.openxmlformats.org/officeDocument/2006/relationships/hyperlink" Target="http://pbs.twimg.com/profile_images/303246923/pic-BH_normal.jpg" TargetMode="External" /><Relationship Id="rId764" Type="http://schemas.openxmlformats.org/officeDocument/2006/relationships/hyperlink" Target="https://twitter.com/drmhofman" TargetMode="External" /><Relationship Id="rId765" Type="http://schemas.openxmlformats.org/officeDocument/2006/relationships/hyperlink" Target="https://twitter.com/declangmurphy" TargetMode="External" /><Relationship Id="rId766" Type="http://schemas.openxmlformats.org/officeDocument/2006/relationships/hyperlink" Target="https://twitter.com/azadoncology" TargetMode="External" /><Relationship Id="rId767" Type="http://schemas.openxmlformats.org/officeDocument/2006/relationships/hyperlink" Target="https://twitter.com/petermaccc" TargetMode="External" /><Relationship Id="rId768" Type="http://schemas.openxmlformats.org/officeDocument/2006/relationships/hyperlink" Target="https://twitter.com/gu_onc" TargetMode="External" /><Relationship Id="rId769" Type="http://schemas.openxmlformats.org/officeDocument/2006/relationships/hyperlink" Target="https://twitter.com/luketv" TargetMode="External" /><Relationship Id="rId770" Type="http://schemas.openxmlformats.org/officeDocument/2006/relationships/hyperlink" Target="https://twitter.com/gordonramsay" TargetMode="External" /><Relationship Id="rId771" Type="http://schemas.openxmlformats.org/officeDocument/2006/relationships/hyperlink" Target="https://twitter.com/ginofantastico" TargetMode="External" /><Relationship Id="rId772" Type="http://schemas.openxmlformats.org/officeDocument/2006/relationships/hyperlink" Target="https://twitter.com/khushrowb" TargetMode="External" /><Relationship Id="rId773" Type="http://schemas.openxmlformats.org/officeDocument/2006/relationships/hyperlink" Target="https://twitter.com/predragvuckovic" TargetMode="External" /><Relationship Id="rId774" Type="http://schemas.openxmlformats.org/officeDocument/2006/relationships/hyperlink" Target="https://twitter.com/gentlemansride" TargetMode="External" /><Relationship Id="rId775" Type="http://schemas.openxmlformats.org/officeDocument/2006/relationships/hyperlink" Target="https://twitter.com/radleys" TargetMode="External" /><Relationship Id="rId776" Type="http://schemas.openxmlformats.org/officeDocument/2006/relationships/hyperlink" Target="https://twitter.com/hairyhandlebars" TargetMode="External" /><Relationship Id="rId777" Type="http://schemas.openxmlformats.org/officeDocument/2006/relationships/hyperlink" Target="https://twitter.com/movemberuk" TargetMode="External" /><Relationship Id="rId778" Type="http://schemas.openxmlformats.org/officeDocument/2006/relationships/hyperlink" Target="https://twitter.com/yusuactivities" TargetMode="External" /><Relationship Id="rId779" Type="http://schemas.openxmlformats.org/officeDocument/2006/relationships/hyperlink" Target="https://twitter.com/cwdanielpereira" TargetMode="External" /><Relationship Id="rId780" Type="http://schemas.openxmlformats.org/officeDocument/2006/relationships/hyperlink" Target="https://twitter.com/oraclecourse" TargetMode="External" /><Relationship Id="rId781" Type="http://schemas.openxmlformats.org/officeDocument/2006/relationships/hyperlink" Target="https://twitter.com/nosqldigest" TargetMode="External" /><Relationship Id="rId782" Type="http://schemas.openxmlformats.org/officeDocument/2006/relationships/hyperlink" Target="https://twitter.com/astrogaminguk" TargetMode="External" /><Relationship Id="rId783" Type="http://schemas.openxmlformats.org/officeDocument/2006/relationships/hyperlink" Target="https://twitter.com/rancho5132" TargetMode="External" /><Relationship Id="rId784" Type="http://schemas.openxmlformats.org/officeDocument/2006/relationships/hyperlink" Target="https://twitter.com/daniela_lo88" TargetMode="External" /><Relationship Id="rId785" Type="http://schemas.openxmlformats.org/officeDocument/2006/relationships/hyperlink" Target="https://twitter.com/dinfomall" TargetMode="External" /><Relationship Id="rId786" Type="http://schemas.openxmlformats.org/officeDocument/2006/relationships/hyperlink" Target="https://twitter.com/itsjusttonyok" TargetMode="External" /><Relationship Id="rId787" Type="http://schemas.openxmlformats.org/officeDocument/2006/relationships/hyperlink" Target="https://twitter.com/recepet51817257" TargetMode="External" /><Relationship Id="rId788" Type="http://schemas.openxmlformats.org/officeDocument/2006/relationships/hyperlink" Target="https://twitter.com/mocalgary" TargetMode="External" /><Relationship Id="rId789" Type="http://schemas.openxmlformats.org/officeDocument/2006/relationships/hyperlink" Target="https://twitter.com/cameronwbriggs" TargetMode="External" /><Relationship Id="rId790" Type="http://schemas.openxmlformats.org/officeDocument/2006/relationships/hyperlink" Target="https://twitter.com/movemberaus" TargetMode="External" /><Relationship Id="rId791" Type="http://schemas.openxmlformats.org/officeDocument/2006/relationships/hyperlink" Target="https://twitter.com/ollie_hampton" TargetMode="External" /><Relationship Id="rId792" Type="http://schemas.openxmlformats.org/officeDocument/2006/relationships/hyperlink" Target="https://twitter.com/motovaquero" TargetMode="External" /><Relationship Id="rId793" Type="http://schemas.openxmlformats.org/officeDocument/2006/relationships/hyperlink" Target="https://twitter.com/gordinho80" TargetMode="External" /><Relationship Id="rId794" Type="http://schemas.openxmlformats.org/officeDocument/2006/relationships/hyperlink" Target="https://twitter.com/adamhenrique" TargetMode="External" /><Relationship Id="rId795" Type="http://schemas.openxmlformats.org/officeDocument/2006/relationships/hyperlink" Target="https://twitter.com/movember" TargetMode="External" /><Relationship Id="rId796" Type="http://schemas.openxmlformats.org/officeDocument/2006/relationships/hyperlink" Target="https://twitter.com/leedavis1975" TargetMode="External" /><Relationship Id="rId797" Type="http://schemas.openxmlformats.org/officeDocument/2006/relationships/hyperlink" Target="https://twitter.com/tri_boucher" TargetMode="External" /><Relationship Id="rId798" Type="http://schemas.openxmlformats.org/officeDocument/2006/relationships/hyperlink" Target="https://twitter.com/flyingdog" TargetMode="External" /><Relationship Id="rId799" Type="http://schemas.openxmlformats.org/officeDocument/2006/relationships/hyperlink" Target="https://twitter.com/shinesty" TargetMode="External" /><Relationship Id="rId800" Type="http://schemas.openxmlformats.org/officeDocument/2006/relationships/hyperlink" Target="https://twitter.com/whatsymondssays" TargetMode="External" /><Relationship Id="rId801" Type="http://schemas.openxmlformats.org/officeDocument/2006/relationships/hyperlink" Target="https://twitter.com/warrendalyict4d" TargetMode="External" /><Relationship Id="rId802" Type="http://schemas.openxmlformats.org/officeDocument/2006/relationships/hyperlink" Target="https://twitter.com/warrendalymusic" TargetMode="External" /><Relationship Id="rId803" Type="http://schemas.openxmlformats.org/officeDocument/2006/relationships/hyperlink" Target="https://twitter.com/ebauchemusic" TargetMode="External" /><Relationship Id="rId804" Type="http://schemas.openxmlformats.org/officeDocument/2006/relationships/hyperlink" Target="https://twitter.com/lifeandengines" TargetMode="External" /><Relationship Id="rId805" Type="http://schemas.openxmlformats.org/officeDocument/2006/relationships/hyperlink" Target="https://twitter.com/xtremeflyerz" TargetMode="External" /><Relationship Id="rId806" Type="http://schemas.openxmlformats.org/officeDocument/2006/relationships/hyperlink" Target="https://twitter.com/heyhim_ovrthere" TargetMode="External" /><Relationship Id="rId807" Type="http://schemas.openxmlformats.org/officeDocument/2006/relationships/hyperlink" Target="https://twitter.com/tripleplates" TargetMode="External" /><Relationship Id="rId808" Type="http://schemas.openxmlformats.org/officeDocument/2006/relationships/hyperlink" Target="https://twitter.com/skawars1" TargetMode="External" /><Relationship Id="rId809" Type="http://schemas.openxmlformats.org/officeDocument/2006/relationships/hyperlink" Target="https://twitter.com/anna_robogirl" TargetMode="External" /><Relationship Id="rId810" Type="http://schemas.openxmlformats.org/officeDocument/2006/relationships/hyperlink" Target="https://twitter.com/vannapragal" TargetMode="External" /><Relationship Id="rId811" Type="http://schemas.openxmlformats.org/officeDocument/2006/relationships/hyperlink" Target="https://twitter.com/radiantgeorge" TargetMode="External" /><Relationship Id="rId812" Type="http://schemas.openxmlformats.org/officeDocument/2006/relationships/hyperlink" Target="https://twitter.com/amandalwaldrop" TargetMode="External" /><Relationship Id="rId813" Type="http://schemas.openxmlformats.org/officeDocument/2006/relationships/hyperlink" Target="https://twitter.com/coco_welly" TargetMode="External" /><Relationship Id="rId814" Type="http://schemas.openxmlformats.org/officeDocument/2006/relationships/hyperlink" Target="https://twitter.com/perfectday2play" TargetMode="External" /><Relationship Id="rId815" Type="http://schemas.openxmlformats.org/officeDocument/2006/relationships/hyperlink" Target="https://twitter.com/moustachemiler" TargetMode="External" /><Relationship Id="rId816" Type="http://schemas.openxmlformats.org/officeDocument/2006/relationships/hyperlink" Target="https://twitter.com/8278jogador8728" TargetMode="External" /><Relationship Id="rId817" Type="http://schemas.openxmlformats.org/officeDocument/2006/relationships/hyperlink" Target="https://twitter.com/indie_booster" TargetMode="External" /><Relationship Id="rId818" Type="http://schemas.openxmlformats.org/officeDocument/2006/relationships/hyperlink" Target="https://twitter.com/abigail29808882" TargetMode="External" /><Relationship Id="rId819" Type="http://schemas.openxmlformats.org/officeDocument/2006/relationships/hyperlink" Target="https://twitter.com/jlbravin" TargetMode="External" /><Relationship Id="rId820" Type="http://schemas.openxmlformats.org/officeDocument/2006/relationships/hyperlink" Target="https://twitter.com/cheshirero" TargetMode="External" /><Relationship Id="rId821" Type="http://schemas.openxmlformats.org/officeDocument/2006/relationships/hyperlink" Target="https://twitter.com/clubquoits" TargetMode="External" /><Relationship Id="rId822" Type="http://schemas.openxmlformats.org/officeDocument/2006/relationships/hyperlink" Target="https://twitter.com/dominictshepo" TargetMode="External" /><Relationship Id="rId823" Type="http://schemas.openxmlformats.org/officeDocument/2006/relationships/hyperlink" Target="https://twitter.com/officialmrdeen" TargetMode="External" /><Relationship Id="rId824" Type="http://schemas.openxmlformats.org/officeDocument/2006/relationships/hyperlink" Target="https://twitter.com/savvyrinu" TargetMode="External" /><Relationship Id="rId825" Type="http://schemas.openxmlformats.org/officeDocument/2006/relationships/hyperlink" Target="https://twitter.com/castle_neil" TargetMode="External" /><Relationship Id="rId826" Type="http://schemas.openxmlformats.org/officeDocument/2006/relationships/hyperlink" Target="https://twitter.com/diotermaocowb" TargetMode="External" /><Relationship Id="rId827" Type="http://schemas.openxmlformats.org/officeDocument/2006/relationships/hyperlink" Target="https://twitter.com/scanoma" TargetMode="External" /><Relationship Id="rId828" Type="http://schemas.openxmlformats.org/officeDocument/2006/relationships/hyperlink" Target="https://twitter.com/officialtriumph" TargetMode="External" /><Relationship Id="rId829" Type="http://schemas.openxmlformats.org/officeDocument/2006/relationships/hyperlink" Target="https://twitter.com/livemotofoto" TargetMode="External" /><Relationship Id="rId830" Type="http://schemas.openxmlformats.org/officeDocument/2006/relationships/hyperlink" Target="https://twitter.com/li_travel" TargetMode="External" /><Relationship Id="rId831" Type="http://schemas.openxmlformats.org/officeDocument/2006/relationships/hyperlink" Target="https://twitter.com/macellooo" TargetMode="External" /><Relationship Id="rId832" Type="http://schemas.openxmlformats.org/officeDocument/2006/relationships/hyperlink" Target="https://twitter.com/philips_aktuell" TargetMode="External" /><Relationship Id="rId833" Type="http://schemas.openxmlformats.org/officeDocument/2006/relationships/hyperlink" Target="https://twitter.com/bimon" TargetMode="External" /><Relationship Id="rId834" Type="http://schemas.openxmlformats.org/officeDocument/2006/relationships/hyperlink" Target="https://twitter.com/ann_dente" TargetMode="External" /><Relationship Id="rId835" Type="http://schemas.openxmlformats.org/officeDocument/2006/relationships/hyperlink" Target="https://twitter.com/tomdeecee" TargetMode="External" /><Relationship Id="rId836" Type="http://schemas.openxmlformats.org/officeDocument/2006/relationships/hyperlink" Target="https://twitter.com/nienketrienke" TargetMode="External" /><Relationship Id="rId837" Type="http://schemas.openxmlformats.org/officeDocument/2006/relationships/hyperlink" Target="https://twitter.com/bikram_robotics" TargetMode="External" /><Relationship Id="rId838" Type="http://schemas.openxmlformats.org/officeDocument/2006/relationships/hyperlink" Target="https://twitter.com/seanpchajek" TargetMode="External" /><Relationship Id="rId839" Type="http://schemas.openxmlformats.org/officeDocument/2006/relationships/hyperlink" Target="https://twitter.com/coidedopdo" TargetMode="External" /><Relationship Id="rId840" Type="http://schemas.openxmlformats.org/officeDocument/2006/relationships/hyperlink" Target="https://twitter.com/nobodylaugh" TargetMode="External" /><Relationship Id="rId841" Type="http://schemas.openxmlformats.org/officeDocument/2006/relationships/hyperlink" Target="https://twitter.com/projecthyraxapp" TargetMode="External" /><Relationship Id="rId842" Type="http://schemas.openxmlformats.org/officeDocument/2006/relationships/hyperlink" Target="https://twitter.com/gameandroidnews" TargetMode="External" /><Relationship Id="rId843" Type="http://schemas.openxmlformats.org/officeDocument/2006/relationships/hyperlink" Target="https://twitter.com/merrittrevival" TargetMode="External" /><Relationship Id="rId844" Type="http://schemas.openxmlformats.org/officeDocument/2006/relationships/hyperlink" Target="https://twitter.com/caferacer76" TargetMode="External" /><Relationship Id="rId845" Type="http://schemas.openxmlformats.org/officeDocument/2006/relationships/hyperlink" Target="https://twitter.com/ingare_rev" TargetMode="External" /><Relationship Id="rId846" Type="http://schemas.openxmlformats.org/officeDocument/2006/relationships/hyperlink" Target="https://twitter.com/clintcrockett" TargetMode="External" /><Relationship Id="rId847" Type="http://schemas.openxmlformats.org/officeDocument/2006/relationships/hyperlink" Target="https://twitter.com/danleafy94" TargetMode="External" /><Relationship Id="rId848" Type="http://schemas.openxmlformats.org/officeDocument/2006/relationships/hyperlink" Target="https://twitter.com/liathrestaurant" TargetMode="External" /><Relationship Id="rId849" Type="http://schemas.openxmlformats.org/officeDocument/2006/relationships/hyperlink" Target="https://twitter.com/indiedev_rt" TargetMode="External" /><Relationship Id="rId850" Type="http://schemas.openxmlformats.org/officeDocument/2006/relationships/hyperlink" Target="https://twitter.com/ericgaffen" TargetMode="External" /><Relationship Id="rId851" Type="http://schemas.openxmlformats.org/officeDocument/2006/relationships/hyperlink" Target="https://twitter.com/kimburd" TargetMode="External" /><Relationship Id="rId852" Type="http://schemas.openxmlformats.org/officeDocument/2006/relationships/hyperlink" Target="https://twitter.com/apccc19" TargetMode="External" /><Relationship Id="rId853" Type="http://schemas.openxmlformats.org/officeDocument/2006/relationships/hyperlink" Target="https://twitter.com/thephoenix_exp" TargetMode="External" /><Relationship Id="rId854" Type="http://schemas.openxmlformats.org/officeDocument/2006/relationships/hyperlink" Target="https://twitter.com/saltydogsbot" TargetMode="External" /><Relationship Id="rId855" Type="http://schemas.openxmlformats.org/officeDocument/2006/relationships/hyperlink" Target="https://twitter.com/cjdogtajames" TargetMode="External" /><Relationship Id="rId856" Type="http://schemas.openxmlformats.org/officeDocument/2006/relationships/hyperlink" Target="https://twitter.com/indiegamesharer" TargetMode="External" /><Relationship Id="rId857" Type="http://schemas.openxmlformats.org/officeDocument/2006/relationships/hyperlink" Target="https://twitter.com/felixeroles" TargetMode="External" /><Relationship Id="rId858" Type="http://schemas.openxmlformats.org/officeDocument/2006/relationships/hyperlink" Target="https://twitter.com/healthqurator" TargetMode="External" /><Relationship Id="rId859" Type="http://schemas.openxmlformats.org/officeDocument/2006/relationships/hyperlink" Target="https://twitter.com/wicaksono_as" TargetMode="External" /><Relationship Id="rId860" Type="http://schemas.openxmlformats.org/officeDocument/2006/relationships/hyperlink" Target="https://twitter.com/jarheadmarine1" TargetMode="External" /><Relationship Id="rId861" Type="http://schemas.openxmlformats.org/officeDocument/2006/relationships/hyperlink" Target="https://twitter.com/offycrawl" TargetMode="External" /><Relationship Id="rId862" Type="http://schemas.openxmlformats.org/officeDocument/2006/relationships/hyperlink" Target="https://twitter.com/jodyvandenburg" TargetMode="External" /><Relationship Id="rId863" Type="http://schemas.openxmlformats.org/officeDocument/2006/relationships/hyperlink" Target="https://twitter.com/talkingpulp" TargetMode="External" /><Relationship Id="rId864" Type="http://schemas.openxmlformats.org/officeDocument/2006/relationships/hyperlink" Target="https://twitter.com/wordpressdotcom" TargetMode="External" /><Relationship Id="rId865" Type="http://schemas.openxmlformats.org/officeDocument/2006/relationships/hyperlink" Target="https://twitter.com/sv_lawfirm" TargetMode="External" /><Relationship Id="rId866" Type="http://schemas.openxmlformats.org/officeDocument/2006/relationships/hyperlink" Target="https://twitter.com/cuttenfields" TargetMode="External" /><Relationship Id="rId867" Type="http://schemas.openxmlformats.org/officeDocument/2006/relationships/hyperlink" Target="https://twitter.com/sim_racing" TargetMode="External" /><Relationship Id="rId868" Type="http://schemas.openxmlformats.org/officeDocument/2006/relationships/hyperlink" Target="https://twitter.com/sascha_p" TargetMode="External" /><Relationship Id="rId869" Type="http://schemas.openxmlformats.org/officeDocument/2006/relationships/hyperlink" Target="https://twitter.com/projectx_ios" TargetMode="External" /><Relationship Id="rId870" Type="http://schemas.openxmlformats.org/officeDocument/2006/relationships/hyperlink" Target="https://twitter.com/cosmicflood" TargetMode="External" /><Relationship Id="rId871" Type="http://schemas.openxmlformats.org/officeDocument/2006/relationships/hyperlink" Target="https://twitter.com/myswimpro" TargetMode="External" /><Relationship Id="rId872" Type="http://schemas.openxmlformats.org/officeDocument/2006/relationships/hyperlink" Target="https://twitter.com/zelda_doodle" TargetMode="External" /><Relationship Id="rId873" Type="http://schemas.openxmlformats.org/officeDocument/2006/relationships/hyperlink" Target="https://twitter.com/ashlie_christie" TargetMode="External" /><Relationship Id="rId874" Type="http://schemas.openxmlformats.org/officeDocument/2006/relationships/hyperlink" Target="https://twitter.com/dleggio33" TargetMode="External" /><Relationship Id="rId875" Type="http://schemas.openxmlformats.org/officeDocument/2006/relationships/hyperlink" Target="https://twitter.com/jujueisblumme" TargetMode="External" /><Relationship Id="rId876" Type="http://schemas.openxmlformats.org/officeDocument/2006/relationships/hyperlink" Target="https://twitter.com/georgechiesa" TargetMode="External" /><Relationship Id="rId877" Type="http://schemas.openxmlformats.org/officeDocument/2006/relationships/hyperlink" Target="https://twitter.com/acredite_co" TargetMode="External" /><Relationship Id="rId878" Type="http://schemas.openxmlformats.org/officeDocument/2006/relationships/hyperlink" Target="https://twitter.com/sirtallmarc" TargetMode="External" /><Relationship Id="rId879" Type="http://schemas.openxmlformats.org/officeDocument/2006/relationships/hyperlink" Target="https://twitter.com/oshikorosu" TargetMode="External" /><Relationship Id="rId880" Type="http://schemas.openxmlformats.org/officeDocument/2006/relationships/hyperlink" Target="https://twitter.com/lutzanalytics" TargetMode="External" /><Relationship Id="rId881" Type="http://schemas.openxmlformats.org/officeDocument/2006/relationships/hyperlink" Target="https://twitter.com/oracle_france" TargetMode="External" /><Relationship Id="rId882" Type="http://schemas.openxmlformats.org/officeDocument/2006/relationships/hyperlink" Target="https://twitter.com/realstulloyd" TargetMode="External" /><Relationship Id="rId883" Type="http://schemas.openxmlformats.org/officeDocument/2006/relationships/hyperlink" Target="https://twitter.com/djhibrahim" TargetMode="External" /><Relationship Id="rId884" Type="http://schemas.openxmlformats.org/officeDocument/2006/relationships/hyperlink" Target="https://twitter.com/safetytweety" TargetMode="External" /><Relationship Id="rId885" Type="http://schemas.openxmlformats.org/officeDocument/2006/relationships/hyperlink" Target="https://twitter.com/infamous_rjk" TargetMode="External" /><Relationship Id="rId886" Type="http://schemas.openxmlformats.org/officeDocument/2006/relationships/hyperlink" Target="https://twitter.com/tony_sacto" TargetMode="External" /><Relationship Id="rId887" Type="http://schemas.openxmlformats.org/officeDocument/2006/relationships/hyperlink" Target="https://twitter.com/savingmusiclive" TargetMode="External" /><Relationship Id="rId888" Type="http://schemas.openxmlformats.org/officeDocument/2006/relationships/hyperlink" Target="https://twitter.com/astrobot314" TargetMode="External" /><Relationship Id="rId889" Type="http://schemas.openxmlformats.org/officeDocument/2006/relationships/hyperlink" Target="https://twitter.com/absorbunderwear" TargetMode="External" /><Relationship Id="rId890" Type="http://schemas.openxmlformats.org/officeDocument/2006/relationships/hyperlink" Target="https://twitter.com/richiix27" TargetMode="External" /><Relationship Id="rId891" Type="http://schemas.openxmlformats.org/officeDocument/2006/relationships/hyperlink" Target="https://twitter.com/elvinbox" TargetMode="External" /><Relationship Id="rId892" Type="http://schemas.openxmlformats.org/officeDocument/2006/relationships/hyperlink" Target="https://twitter.com/ethansgrumps" TargetMode="External" /><Relationship Id="rId893" Type="http://schemas.openxmlformats.org/officeDocument/2006/relationships/hyperlink" Target="https://twitter.com/pickenan" TargetMode="External" /><Relationship Id="rId894" Type="http://schemas.openxmlformats.org/officeDocument/2006/relationships/hyperlink" Target="https://twitter.com/teamincredimo" TargetMode="External" /><Relationship Id="rId895" Type="http://schemas.openxmlformats.org/officeDocument/2006/relationships/hyperlink" Target="https://twitter.com/cate2pilates" TargetMode="External" /><Relationship Id="rId896" Type="http://schemas.openxmlformats.org/officeDocument/2006/relationships/hyperlink" Target="https://twitter.com/beausallnatural" TargetMode="External" /><Relationship Id="rId897" Type="http://schemas.openxmlformats.org/officeDocument/2006/relationships/hyperlink" Target="https://twitter.com/emilybones" TargetMode="External" /><Relationship Id="rId898" Type="http://schemas.openxmlformats.org/officeDocument/2006/relationships/hyperlink" Target="https://twitter.com/ballsy_62" TargetMode="External" /><Relationship Id="rId899" Type="http://schemas.openxmlformats.org/officeDocument/2006/relationships/hyperlink" Target="https://twitter.com/qantaswallabies" TargetMode="External" /><Relationship Id="rId900" Type="http://schemas.openxmlformats.org/officeDocument/2006/relationships/hyperlink" Target="https://twitter.com/bandis61" TargetMode="External" /><Relationship Id="rId901" Type="http://schemas.openxmlformats.org/officeDocument/2006/relationships/hyperlink" Target="https://twitter.com/riggleskimaster" TargetMode="External" /><Relationship Id="rId902" Type="http://schemas.openxmlformats.org/officeDocument/2006/relationships/hyperlink" Target="https://twitter.com/sonycrackle" TargetMode="External" /><Relationship Id="rId903" Type="http://schemas.openxmlformats.org/officeDocument/2006/relationships/hyperlink" Target="https://twitter.com/skateboard12341" TargetMode="External" /><Relationship Id="rId904" Type="http://schemas.openxmlformats.org/officeDocument/2006/relationships/hyperlink" Target="https://twitter.com/lichtwitch" TargetMode="External" /><Relationship Id="rId905" Type="http://schemas.openxmlformats.org/officeDocument/2006/relationships/hyperlink" Target="https://twitter.com/rndmzdtv" TargetMode="External" /><Relationship Id="rId906" Type="http://schemas.openxmlformats.org/officeDocument/2006/relationships/hyperlink" Target="https://twitter.com/sparkysynth" TargetMode="External" /><Relationship Id="rId907" Type="http://schemas.openxmlformats.org/officeDocument/2006/relationships/hyperlink" Target="https://twitter.com/sradzik" TargetMode="External" /><Relationship Id="rId908" Type="http://schemas.openxmlformats.org/officeDocument/2006/relationships/hyperlink" Target="https://twitter.com/joecavanaugh0" TargetMode="External" /><Relationship Id="rId909" Type="http://schemas.openxmlformats.org/officeDocument/2006/relationships/hyperlink" Target="https://twitter.com/kslouha421" TargetMode="External" /><Relationship Id="rId910" Type="http://schemas.openxmlformats.org/officeDocument/2006/relationships/hyperlink" Target="https://twitter.com/trisclaxton" TargetMode="External" /><Relationship Id="rId911" Type="http://schemas.openxmlformats.org/officeDocument/2006/relationships/hyperlink" Target="https://twitter.com/stevesmithnz" TargetMode="External" /><Relationship Id="rId912" Type="http://schemas.openxmlformats.org/officeDocument/2006/relationships/hyperlink" Target="https://twitter.com/natteramnoslo" TargetMode="External" /><Relationship Id="rId913" Type="http://schemas.openxmlformats.org/officeDocument/2006/relationships/hyperlink" Target="https://twitter.com/superklovn" TargetMode="External" /><Relationship Id="rId914" Type="http://schemas.openxmlformats.org/officeDocument/2006/relationships/hyperlink" Target="https://twitter.com/lamasmarina92" TargetMode="External" /><Relationship Id="rId915" Type="http://schemas.openxmlformats.org/officeDocument/2006/relationships/hyperlink" Target="https://twitter.com/avrillavigne" TargetMode="External" /><Relationship Id="rId916" Type="http://schemas.openxmlformats.org/officeDocument/2006/relationships/hyperlink" Target="https://twitter.com/brodyjenner" TargetMode="External" /><Relationship Id="rId917" Type="http://schemas.openxmlformats.org/officeDocument/2006/relationships/hyperlink" Target="https://twitter.com/kojonup" TargetMode="External" /><Relationship Id="rId918" Type="http://schemas.openxmlformats.org/officeDocument/2006/relationships/hyperlink" Target="https://twitter.com/bernhardkerres" TargetMode="External" /><Relationship Id="rId919" Type="http://schemas.openxmlformats.org/officeDocument/2006/relationships/hyperlink" Target="https://twitter.com/ihadcancer" TargetMode="External" /><Relationship Id="rId920" Type="http://schemas.openxmlformats.org/officeDocument/2006/relationships/hyperlink" Target="https://twitter.com/marianneschro11" TargetMode="External" /><Relationship Id="rId921" Type="http://schemas.openxmlformats.org/officeDocument/2006/relationships/hyperlink" Target="https://twitter.com/lomegb" TargetMode="External" /><Relationship Id="rId922" Type="http://schemas.openxmlformats.org/officeDocument/2006/relationships/hyperlink" Target="https://twitter.com/uyajola99_sa" TargetMode="External" /><Relationship Id="rId923" Type="http://schemas.openxmlformats.org/officeDocument/2006/relationships/hyperlink" Target="https://twitter.com/lavignelesba" TargetMode="External" /><Relationship Id="rId924" Type="http://schemas.openxmlformats.org/officeDocument/2006/relationships/hyperlink" Target="https://twitter.com/tellmeltsover" TargetMode="External" /><Relationship Id="rId925" Type="http://schemas.openxmlformats.org/officeDocument/2006/relationships/hyperlink" Target="https://twitter.com/ituyhi31" TargetMode="External" /><Relationship Id="rId926" Type="http://schemas.openxmlformats.org/officeDocument/2006/relationships/hyperlink" Target="https://twitter.com/biimafpoetra" TargetMode="External" /><Relationship Id="rId927" Type="http://schemas.openxmlformats.org/officeDocument/2006/relationships/hyperlink" Target="https://twitter.com/perryshotel" TargetMode="External" /><Relationship Id="rId928" Type="http://schemas.openxmlformats.org/officeDocument/2006/relationships/hyperlink" Target="https://twitter.com/lavignelatesta" TargetMode="External" /><Relationship Id="rId929" Type="http://schemas.openxmlformats.org/officeDocument/2006/relationships/hyperlink" Target="https://twitter.com/gransielavigne" TargetMode="External" /><Relationship Id="rId930" Type="http://schemas.openxmlformats.org/officeDocument/2006/relationships/hyperlink" Target="https://twitter.com/lullaby727" TargetMode="External" /><Relationship Id="rId931" Type="http://schemas.openxmlformats.org/officeDocument/2006/relationships/hyperlink" Target="https://twitter.com/mimitcheeng" TargetMode="External" /><Relationship Id="rId932" Type="http://schemas.openxmlformats.org/officeDocument/2006/relationships/hyperlink" Target="https://twitter.com/im_jdlavigne" TargetMode="External" /><Relationship Id="rId933" Type="http://schemas.openxmlformats.org/officeDocument/2006/relationships/hyperlink" Target="https://twitter.com/drivevauxhall" TargetMode="External" /><Relationship Id="rId934" Type="http://schemas.openxmlformats.org/officeDocument/2006/relationships/hyperlink" Target="https://twitter.com/philgrove1973" TargetMode="External" /><Relationship Id="rId935" Type="http://schemas.openxmlformats.org/officeDocument/2006/relationships/hyperlink" Target="https://twitter.com/sonsrap10" TargetMode="External" /><Relationship Id="rId936" Type="http://schemas.openxmlformats.org/officeDocument/2006/relationships/hyperlink" Target="https://twitter.com/paulsinha" TargetMode="External" /><Relationship Id="rId937" Type="http://schemas.openxmlformats.org/officeDocument/2006/relationships/hyperlink" Target="https://twitter.com/itvchase" TargetMode="External" /><Relationship Id="rId938" Type="http://schemas.openxmlformats.org/officeDocument/2006/relationships/hyperlink" Target="https://twitter.com/itv" TargetMode="External" /><Relationship Id="rId939" Type="http://schemas.openxmlformats.org/officeDocument/2006/relationships/hyperlink" Target="https://twitter.com/artful_doodler" TargetMode="External" /><Relationship Id="rId940" Type="http://schemas.openxmlformats.org/officeDocument/2006/relationships/hyperlink" Target="https://twitter.com/alexgingerbaker" TargetMode="External" /><Relationship Id="rId941" Type="http://schemas.openxmlformats.org/officeDocument/2006/relationships/hyperlink" Target="https://twitter.com/skuemy" TargetMode="External" /><Relationship Id="rId942" Type="http://schemas.openxmlformats.org/officeDocument/2006/relationships/hyperlink" Target="https://twitter.com/greg___howard" TargetMode="External" /><Relationship Id="rId943" Type="http://schemas.openxmlformats.org/officeDocument/2006/relationships/hyperlink" Target="https://twitter.com/bettie_official" TargetMode="External" /><Relationship Id="rId944" Type="http://schemas.openxmlformats.org/officeDocument/2006/relationships/hyperlink" Target="https://twitter.com/chandraaa_cs" TargetMode="External" /><Relationship Id="rId945" Type="http://schemas.openxmlformats.org/officeDocument/2006/relationships/hyperlink" Target="https://twitter.com/jrd_ftw99" TargetMode="External" /><Relationship Id="rId946" Type="http://schemas.openxmlformats.org/officeDocument/2006/relationships/hyperlink" Target="https://twitter.com/_beautyriri_" TargetMode="External" /><Relationship Id="rId947" Type="http://schemas.openxmlformats.org/officeDocument/2006/relationships/hyperlink" Target="https://twitter.com/xptr" TargetMode="External" /><Relationship Id="rId948" Type="http://schemas.openxmlformats.org/officeDocument/2006/relationships/hyperlink" Target="https://twitter.com/cararose19130" TargetMode="External" /><Relationship Id="rId949" Type="http://schemas.openxmlformats.org/officeDocument/2006/relationships/hyperlink" Target="https://twitter.com/chaelinsky" TargetMode="External" /><Relationship Id="rId950" Type="http://schemas.openxmlformats.org/officeDocument/2006/relationships/hyperlink" Target="https://twitter.com/wakndaz" TargetMode="External" /><Relationship Id="rId951" Type="http://schemas.openxmlformats.org/officeDocument/2006/relationships/hyperlink" Target="https://twitter.com/hugavril" TargetMode="External" /><Relationship Id="rId952" Type="http://schemas.openxmlformats.org/officeDocument/2006/relationships/hyperlink" Target="https://twitter.com/divine04179084" TargetMode="External" /><Relationship Id="rId953" Type="http://schemas.openxmlformats.org/officeDocument/2006/relationships/hyperlink" Target="https://twitter.com/momandnewborn" TargetMode="External" /><Relationship Id="rId954" Type="http://schemas.openxmlformats.org/officeDocument/2006/relationships/hyperlink" Target="https://twitter.com/camilomurillo06" TargetMode="External" /><Relationship Id="rId955" Type="http://schemas.openxmlformats.org/officeDocument/2006/relationships/hyperlink" Target="https://twitter.com/tellmeitsover12" TargetMode="External" /><Relationship Id="rId956" Type="http://schemas.openxmlformats.org/officeDocument/2006/relationships/hyperlink" Target="https://twitter.com/avril_strong" TargetMode="External" /><Relationship Id="rId957" Type="http://schemas.openxmlformats.org/officeDocument/2006/relationships/hyperlink" Target="https://twitter.com/avriil_eilish" TargetMode="External" /><Relationship Id="rId958" Type="http://schemas.openxmlformats.org/officeDocument/2006/relationships/hyperlink" Target="https://twitter.com/maxlxlreal" TargetMode="External" /><Relationship Id="rId959" Type="http://schemas.openxmlformats.org/officeDocument/2006/relationships/hyperlink" Target="https://twitter.com/gnomudalavigne" TargetMode="External" /><Relationship Id="rId960" Type="http://schemas.openxmlformats.org/officeDocument/2006/relationships/hyperlink" Target="https://twitter.com/sebbastv" TargetMode="External" /><Relationship Id="rId961" Type="http://schemas.openxmlformats.org/officeDocument/2006/relationships/hyperlink" Target="https://twitter.com/queenavril97" TargetMode="External" /><Relationship Id="rId962" Type="http://schemas.openxmlformats.org/officeDocument/2006/relationships/hyperlink" Target="https://twitter.com/novmarines" TargetMode="External" /><Relationship Id="rId963" Type="http://schemas.openxmlformats.org/officeDocument/2006/relationships/hyperlink" Target="https://twitter.com/josephrockon" TargetMode="External" /><Relationship Id="rId964" Type="http://schemas.openxmlformats.org/officeDocument/2006/relationships/hyperlink" Target="https://twitter.com/lavigneholt" TargetMode="External" /><Relationship Id="rId965" Type="http://schemas.openxmlformats.org/officeDocument/2006/relationships/hyperlink" Target="https://twitter.com/nel_iglesias" TargetMode="External" /><Relationship Id="rId966" Type="http://schemas.openxmlformats.org/officeDocument/2006/relationships/hyperlink" Target="https://twitter.com/luisdanielc2" TargetMode="External" /><Relationship Id="rId967" Type="http://schemas.openxmlformats.org/officeDocument/2006/relationships/hyperlink" Target="https://twitter.com/enzoberni" TargetMode="External" /><Relationship Id="rId968" Type="http://schemas.openxmlformats.org/officeDocument/2006/relationships/hyperlink" Target="https://twitter.com/pipeburn" TargetMode="External" /><Relationship Id="rId969" Type="http://schemas.openxmlformats.org/officeDocument/2006/relationships/hyperlink" Target="https://twitter.com/bikeexif" TargetMode="External" /><Relationship Id="rId970" Type="http://schemas.openxmlformats.org/officeDocument/2006/relationships/hyperlink" Target="https://twitter.com/hedonworkshop" TargetMode="External" /><Relationship Id="rId971" Type="http://schemas.openxmlformats.org/officeDocument/2006/relationships/hyperlink" Target="https://twitter.com/ducativipclub" TargetMode="External" /><Relationship Id="rId972" Type="http://schemas.openxmlformats.org/officeDocument/2006/relationships/hyperlink" Target="https://twitter.com/motogp" TargetMode="External" /><Relationship Id="rId973" Type="http://schemas.openxmlformats.org/officeDocument/2006/relationships/hyperlink" Target="https://twitter.com/petrux9" TargetMode="External" /><Relationship Id="rId974" Type="http://schemas.openxmlformats.org/officeDocument/2006/relationships/hyperlink" Target="https://twitter.com/rvtbuzz" TargetMode="External" /><Relationship Id="rId975" Type="http://schemas.openxmlformats.org/officeDocument/2006/relationships/hyperlink" Target="https://twitter.com/klowlbs" TargetMode="External" /><Relationship Id="rId976" Type="http://schemas.openxmlformats.org/officeDocument/2006/relationships/hyperlink" Target="https://twitter.com/akoimari" TargetMode="External" /><Relationship Id="rId977" Type="http://schemas.openxmlformats.org/officeDocument/2006/relationships/hyperlink" Target="https://twitter.com/riot84s" TargetMode="External" /><Relationship Id="rId978" Type="http://schemas.openxmlformats.org/officeDocument/2006/relationships/hyperlink" Target="https://twitter.com/paulrreed" TargetMode="External" /><Relationship Id="rId979" Type="http://schemas.openxmlformats.org/officeDocument/2006/relationships/hyperlink" Target="https://twitter.com/jaddlavigne13" TargetMode="External" /><Relationship Id="rId980" Type="http://schemas.openxmlformats.org/officeDocument/2006/relationships/hyperlink" Target="https://twitter.com/abbeydawnskull" TargetMode="External" /><Relationship Id="rId981" Type="http://schemas.openxmlformats.org/officeDocument/2006/relationships/hyperlink" Target="https://twitter.com/kircar76" TargetMode="External" /><Relationship Id="rId982" Type="http://schemas.openxmlformats.org/officeDocument/2006/relationships/hyperlink" Target="https://twitter.com/clintonmckenzie" TargetMode="External" /><Relationship Id="rId983" Type="http://schemas.openxmlformats.org/officeDocument/2006/relationships/hyperlink" Target="https://twitter.com/evs06387972" TargetMode="External" /><Relationship Id="rId984" Type="http://schemas.openxmlformats.org/officeDocument/2006/relationships/hyperlink" Target="https://twitter.com/fredsirieix1" TargetMode="External" /><Relationship Id="rId985" Type="http://schemas.openxmlformats.org/officeDocument/2006/relationships/hyperlink" Target="https://twitter.com/ingenieros_ejc" TargetMode="External" /><Relationship Id="rId986" Type="http://schemas.openxmlformats.org/officeDocument/2006/relationships/hyperlink" Target="https://twitter.com/javiere94918256" TargetMode="External" /><Relationship Id="rId987" Type="http://schemas.openxmlformats.org/officeDocument/2006/relationships/hyperlink" Target="https://twitter.com/brooksies_mo" TargetMode="External" /><Relationship Id="rId988" Type="http://schemas.openxmlformats.org/officeDocument/2006/relationships/hyperlink" Target="https://twitter.com/french_stick" TargetMode="External" /><Relationship Id="rId989" Type="http://schemas.openxmlformats.org/officeDocument/2006/relationships/hyperlink" Target="https://twitter.com/adamatko" TargetMode="External" /><Relationship Id="rId990" Type="http://schemas.openxmlformats.org/officeDocument/2006/relationships/hyperlink" Target="https://twitter.com/waltonandy" TargetMode="External" /><Relationship Id="rId991" Type="http://schemas.openxmlformats.org/officeDocument/2006/relationships/hyperlink" Target="https://twitter.com/stpetersbethnal" TargetMode="External" /><Relationship Id="rId992" Type="http://schemas.openxmlformats.org/officeDocument/2006/relationships/hyperlink" Target="https://twitter.com/thecube365" TargetMode="External" /><Relationship Id="rId993" Type="http://schemas.openxmlformats.org/officeDocument/2006/relationships/hyperlink" Target="https://twitter.com/thecube" TargetMode="External" /><Relationship Id="rId994" Type="http://schemas.openxmlformats.org/officeDocument/2006/relationships/hyperlink" Target="https://twitter.com/jefffrick" TargetMode="External" /><Relationship Id="rId995" Type="http://schemas.openxmlformats.org/officeDocument/2006/relationships/hyperlink" Target="https://twitter.com/byronhillonline" TargetMode="External" /><Relationship Id="rId996" Type="http://schemas.openxmlformats.org/officeDocument/2006/relationships/comments" Target="../comments2.xml" /><Relationship Id="rId997" Type="http://schemas.openxmlformats.org/officeDocument/2006/relationships/vmlDrawing" Target="../drawings/vmlDrawing2.vml" /><Relationship Id="rId998" Type="http://schemas.openxmlformats.org/officeDocument/2006/relationships/table" Target="../tables/table2.xml" /><Relationship Id="rId999"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twitch.tv/savingmusiclive" TargetMode="External" /><Relationship Id="rId2" Type="http://schemas.openxmlformats.org/officeDocument/2006/relationships/hyperlink" Target="http://link.sylikes.com/?publisherId=615103&amp;afPlacementId=4931386&amp;afCampaignId=jxpxurs2ab02xp2y04pbz&amp;url=https://www.samsclub.com/p/mm-ultra-3x-joint-125ct/prod21990809%3Fxid%3Dplp_product_1_53" TargetMode="External" /><Relationship Id="rId3" Type="http://schemas.openxmlformats.org/officeDocument/2006/relationships/hyperlink" Target="http://link.sylikes.com/?publisherId=615103&amp;afPlacementId=4931386&amp;afCampaignId=jxpc0at4dg02xp2y04pbz&amp;url=https://www.samsclub.com/p/hsn-gummies-220ct/prod15130064%3Fxid%3Dplp_product_1_30" TargetMode="External" /><Relationship Id="rId4" Type="http://schemas.openxmlformats.org/officeDocument/2006/relationships/hyperlink" Target="http://link.sylikes.com/?publisherId=615103&amp;afPlacementId=4931386&amp;afCampaignId=jxq4znkkby02xp2y04pbz&amp;url=https://www.samsclub.com/p/mm-potassium-gluco-500ct/prod17690223%3Fxid%3Dplp_product_1_117" TargetMode="External" /><Relationship Id="rId5" Type="http://schemas.openxmlformats.org/officeDocument/2006/relationships/hyperlink" Target="http://cj.dotomi.com/nh65ox54N/x38/MOMUPPUS/TMRNNQQ/L/L/L?x=u4up%3Dv90Ezq69v1CE91EACHrI2%2663x%3Dt5514%25FM%25ER%25ER888.163u5mz.o0y%25ERqzq3sA-EGG%25ER6nu26uz0x-DCC-ys-CDKIIC%3c%3ct551://888.5w2xtoq.o0y:KC/oxuow-KDIEEHH-DFDLGGLJ%3c%3cS%3ct551://nu5.xA/EVwUG8Z%3c%3cD%3cD%3cC%3cC%3c" TargetMode="External" /><Relationship Id="rId6" Type="http://schemas.openxmlformats.org/officeDocument/2006/relationships/hyperlink" Target="https://goo.gl/ymuENN" TargetMode="External" /><Relationship Id="rId7" Type="http://schemas.openxmlformats.org/officeDocument/2006/relationships/hyperlink" Target="https://www.twitch.tv/rndmzd" TargetMode="External" /><Relationship Id="rId8" Type="http://schemas.openxmlformats.org/officeDocument/2006/relationships/hyperlink" Target="https://www.gentlemansride.com/rider/WarrenDaly" TargetMode="External" /><Relationship Id="rId9" Type="http://schemas.openxmlformats.org/officeDocument/2006/relationships/hyperlink" Target="http://link.sylikes.com/?publisherId=615103&amp;afPlacementId=4931386&amp;afCampaignId=jxq4wfrnwx02xp2y04pbz&amp;url=https://www.samsclub.com/p/schiff-super-calcium-softgel-120-count/prod18150204%3Fxid%3Dplp_product_1_112" TargetMode="External" /><Relationship Id="rId10" Type="http://schemas.openxmlformats.org/officeDocument/2006/relationships/hyperlink" Target="http://link.sylikes.com/?publisherId=615103&amp;afPlacementId=4931386&amp;afCampaignId=jxq4yglxwk02xp2y04pbz&amp;url=https://www.samsclub.com/p/megared-750mg-ultra-omega-3-krill-oil-80ct-dha-epa-supplement/prod22302479%3Fxid%3Dplp_product_1_115" TargetMode="External" /><Relationship Id="rId11" Type="http://schemas.openxmlformats.org/officeDocument/2006/relationships/hyperlink" Target="https://goo.gl/ymuENN" TargetMode="External" /><Relationship Id="rId12" Type="http://schemas.openxmlformats.org/officeDocument/2006/relationships/hyperlink" Target="https://mancavemedialtd.pixieset.com/mallemile2019/" TargetMode="External" /><Relationship Id="rId13" Type="http://schemas.openxmlformats.org/officeDocument/2006/relationships/hyperlink" Target="https://ca.movember.com/story/view/id/11870/gene-test-identifies-which-patients-benefit-from-search-and-destroy-medicine?utm_campaign=20190729_BIG4_PCTestBreakthrough_SL1&amp;utm_medium=email&amp;utm_source=Eloqua&amp;elqTrackId=6f6b5fc2260e455d8c12c79ba3b2971e&amp;elq=7ac1a4a282e142cbb2a20b2570479d34&amp;elqaid=2003&amp;elqat=1&amp;elqCampaignId=1002" TargetMode="External" /><Relationship Id="rId14" Type="http://schemas.openxmlformats.org/officeDocument/2006/relationships/hyperlink" Target="https://www.instagram.com/p/B0pYuBsAsXc/?igshid=10132t77c5zu9" TargetMode="External" /><Relationship Id="rId15" Type="http://schemas.openxmlformats.org/officeDocument/2006/relationships/hyperlink" Target="https://twitter.com/gentlemansride/status/1157226379076952064" TargetMode="External" /><Relationship Id="rId16" Type="http://schemas.openxmlformats.org/officeDocument/2006/relationships/hyperlink" Target="https://www.gentlemansride.com/rider/WarrenDaly" TargetMode="External" /><Relationship Id="rId17" Type="http://schemas.openxmlformats.org/officeDocument/2006/relationships/hyperlink" Target="https://www.xtremeflyers.com/movember-flyer-template/" TargetMode="External" /><Relationship Id="rId18" Type="http://schemas.openxmlformats.org/officeDocument/2006/relationships/hyperlink" Target="https://www.instagram.com/p/B0ua-4-BrfB/?igshid=qde47fhyn3xy" TargetMode="External" /><Relationship Id="rId19" Type="http://schemas.openxmlformats.org/officeDocument/2006/relationships/hyperlink" Target="https://www.instagram.com/p/B0v_5M0CJfq/" TargetMode="External" /><Relationship Id="rId20" Type="http://schemas.openxmlformats.org/officeDocument/2006/relationships/hyperlink" Target="https://twitter.com/RadioHaurakiNZ/status/1158222717834817536" TargetMode="External" /><Relationship Id="rId21" Type="http://schemas.openxmlformats.org/officeDocument/2006/relationships/hyperlink" Target="https://www.instagram.com/p/B1F57KeAfMK/" TargetMode="External" /><Relationship Id="rId22" Type="http://schemas.openxmlformats.org/officeDocument/2006/relationships/hyperlink" Target="https://ift.tt/2GMQTz9" TargetMode="External" /><Relationship Id="rId23" Type="http://schemas.openxmlformats.org/officeDocument/2006/relationships/hyperlink" Target="https://www.instagram.com/p/B0107LWANNE/" TargetMode="External" /><Relationship Id="rId24" Type="http://schemas.openxmlformats.org/officeDocument/2006/relationships/hyperlink" Target="https://www.instagram.com/p/B03J9kkgRt3/" TargetMode="External" /><Relationship Id="rId25" Type="http://schemas.openxmlformats.org/officeDocument/2006/relationships/hyperlink" Target="https://www.instagram.com/p/B1FXe2lAkLy/" TargetMode="External" /><Relationship Id="rId26" Type="http://schemas.openxmlformats.org/officeDocument/2006/relationships/hyperlink" Target="https://www.instagram.com/p/B0x03ecg4Li/" TargetMode="External" /><Relationship Id="rId27" Type="http://schemas.openxmlformats.org/officeDocument/2006/relationships/hyperlink" Target="https://www.gentlemansride.com/team/hedonhelmets" TargetMode="External" /><Relationship Id="rId28" Type="http://schemas.openxmlformats.org/officeDocument/2006/relationships/hyperlink" Target="https://www.instagram.com/p/B1FzG9ngUKg/" TargetMode="External" /><Relationship Id="rId29" Type="http://schemas.openxmlformats.org/officeDocument/2006/relationships/hyperlink" Target="http://link.sylikes.com/?publisherId=615103&amp;afPlacementId=4931386&amp;afCampaignId=jxpxurs2ab02xp2y04pbz&amp;url=https://www.samsclub.com/p/mm-ultra-3x-joint-125ct/prod21990809%3Fxid%3Dplp_product_1_53" TargetMode="External" /><Relationship Id="rId30" Type="http://schemas.openxmlformats.org/officeDocument/2006/relationships/hyperlink" Target="http://link.sylikes.com/?publisherId=615103&amp;afPlacementId=4931386&amp;afCampaignId=jxpc0at4dg02xp2y04pbz&amp;url=https://www.samsclub.com/p/hsn-gummies-220ct/prod15130064%3Fxid%3Dplp_product_1_30" TargetMode="External" /><Relationship Id="rId31" Type="http://schemas.openxmlformats.org/officeDocument/2006/relationships/hyperlink" Target="http://link.sylikes.com/?publisherId=615103&amp;afPlacementId=4931386&amp;afCampaignId=jxq4znkkby02xp2y04pbz&amp;url=https://www.samsclub.com/p/mm-potassium-gluco-500ct/prod17690223%3Fxid%3Dplp_product_1_117" TargetMode="External" /><Relationship Id="rId32" Type="http://schemas.openxmlformats.org/officeDocument/2006/relationships/hyperlink" Target="http://cj.dotomi.com/nh65ox54N/x38/MOMUPPUS/TMRNNQQ/L/L/L?x=u4up%3Dv90Ezq69v1CE91EACHrI2%2663x%3Dt5514%25FM%25ER%25ER888.163u5mz.o0y%25ERqzq3sA-EGG%25ER6nu26uz0x-DCC-ys-CDKIIC%3c%3ct551://888.5w2xtoq.o0y:KC/oxuow-KDIEEHH-DFDLGGLJ%3c%3cS%3ct551://nu5.xA/EVwUG8Z%3c%3cD%3cD%3cC%3cC%3c" TargetMode="External" /><Relationship Id="rId33" Type="http://schemas.openxmlformats.org/officeDocument/2006/relationships/hyperlink" Target="http://link.sylikes.com/?publisherId=615103&amp;afPlacementId=4931386&amp;afCampaignId=jxq4yglxwk02xp2y04pbz&amp;url=https://www.samsclub.com/p/megared-750mg-ultra-omega-3-krill-oil-80ct-dha-epa-supplement/prod22302479%3Fxid%3Dplp_product_1_115" TargetMode="External" /><Relationship Id="rId34" Type="http://schemas.openxmlformats.org/officeDocument/2006/relationships/hyperlink" Target="http://link.sylikes.com/?publisherId=615103&amp;afPlacementId=4931386&amp;afCampaignId=jxq4wfrnwx02xp2y04pbz&amp;url=https://www.samsclub.com/p/schiff-super-calcium-softgel-120-count/prod18150204%3Fxid%3Dplp_product_1_112" TargetMode="External" /><Relationship Id="rId35" Type="http://schemas.openxmlformats.org/officeDocument/2006/relationships/hyperlink" Target="http://link.sylikes.com/?publisherId=615103&amp;afPlacementId=4931386&amp;afCampaignId=jxpappazx202xp2y04pbz&amp;url=https://www.samsclub.com/p/mm-vitamin-b12-300ct-5000-mcg/prod19820626%3Fxid%3Dplp_product_1_15" TargetMode="External" /><Relationship Id="rId36" Type="http://schemas.openxmlformats.org/officeDocument/2006/relationships/hyperlink" Target="http://link.sylikes.com/?publisherId=615103&amp;afPlacementId=4931386&amp;afCampaignId=jxpanut4ic02xp2y04pbz&amp;url=https://www.samsclub.com/p/joint-juice-supplement-glucosamine-and-chondroitin-30-pk-8-oz-bottles/prod3230010%3Fxid%3Dplp_product_1_13" TargetMode="External" /><Relationship Id="rId37" Type="http://schemas.openxmlformats.org/officeDocument/2006/relationships/hyperlink" Target="http://click.linksynergy.com/deeplink?id=je6NUbpObpQ&amp;mid=38733&amp;u1=jxpar4i2qv02xp2y01eve&amp;murl=https://www.samsclub.com/p/emergen-c-variety-flavor-pack-90-ct/prod4180023%3Fxid%3Dplp_product_1_17" TargetMode="External" /><Relationship Id="rId38" Type="http://schemas.openxmlformats.org/officeDocument/2006/relationships/hyperlink" Target="http://link.sylikes.com/?publisherId=615103&amp;afPlacementId=4931386&amp;afCampaignId=jxpb6co77g02xp2y04pbz&amp;url=https://www.samsclub.com/p/oad-men-s-multi-300ct/prod15980883%3Fxid%3Dplp_product_1_25" TargetMode="External" /><Relationship Id="rId39" Type="http://schemas.openxmlformats.org/officeDocument/2006/relationships/hyperlink" Target="https://www.oracle.com/fr/index.html?bcid=5840572836001&amp;source=:so:ch:or::RC_EMMK180924P00022:YTTFY19_GE_UN_HA_CH_FR_C22_Q22_VI3_SoM&amp;SC=:so:ch:or::RC_EMMK180924P00022:YTTFY19_GE_UN_HA_CH_FR_C22_Q22_VI3_SoM&amp;pcode=EMMK180924P00022" TargetMode="External" /><Relationship Id="rId40" Type="http://schemas.openxmlformats.org/officeDocument/2006/relationships/hyperlink" Target="https://video.cube365.net/c/918136" TargetMode="External" /><Relationship Id="rId41" Type="http://schemas.openxmlformats.org/officeDocument/2006/relationships/hyperlink" Target="https://video.cube365.net/c/918134" TargetMode="External" /><Relationship Id="rId42" Type="http://schemas.openxmlformats.org/officeDocument/2006/relationships/hyperlink" Target="https://us.movember.com/mospace/1451998?utm_medium=share&amp;utm_source=twitter&amp;utm_campaign=fundraise" TargetMode="External" /><Relationship Id="rId43" Type="http://schemas.openxmlformats.org/officeDocument/2006/relationships/hyperlink" Target="https://ca.movember.com/story/view/id/11870/gene-test-identifies-which-patients-benefit-from-search-and-destroy-medicine" TargetMode="External" /><Relationship Id="rId44" Type="http://schemas.openxmlformats.org/officeDocument/2006/relationships/hyperlink" Target="https://www.gentlemansride.com/fundraiser/MarioAlmeida1980" TargetMode="External" /><Relationship Id="rId45" Type="http://schemas.openxmlformats.org/officeDocument/2006/relationships/hyperlink" Target="https://twitter.com/myswimpro/status/1159539964830502912" TargetMode="External" /><Relationship Id="rId46" Type="http://schemas.openxmlformats.org/officeDocument/2006/relationships/hyperlink" Target="https://uk.movember.com/mospace/13978980?utm_medium=app&amp;utm_source=ios&amp;utm_campaign=share-mospace" TargetMode="External" /><Relationship Id="rId47" Type="http://schemas.openxmlformats.org/officeDocument/2006/relationships/hyperlink" Target="https://uk.movember.com/mospace/13978980?utm_medium=share&amp;utm_source=twitter&amp;utm_campaign=fundraise" TargetMode="External" /><Relationship Id="rId48" Type="http://schemas.openxmlformats.org/officeDocument/2006/relationships/hyperlink" Target="https://uk.movember.com/mospace/13978980" TargetMode="External" /><Relationship Id="rId49" Type="http://schemas.openxmlformats.org/officeDocument/2006/relationships/hyperlink" Target="http://www.gentlemansride.com/" TargetMode="External" /><Relationship Id="rId50" Type="http://schemas.openxmlformats.org/officeDocument/2006/relationships/hyperlink" Target="https://twitter.com/gentlemansride/status/1157588710915039233" TargetMode="External" /><Relationship Id="rId51" Type="http://schemas.openxmlformats.org/officeDocument/2006/relationships/hyperlink" Target="http://www.thehairyhandlebars.co.uk/?utm_source=hootsuite&amp;utm_medium=&amp;utm_term=&amp;utm_content=&amp;utm_campaign=" TargetMode="External" /><Relationship Id="rId52" Type="http://schemas.openxmlformats.org/officeDocument/2006/relationships/hyperlink" Target="https://www.twitch.tv/savingmusiclive" TargetMode="External" /><Relationship Id="rId53" Type="http://schemas.openxmlformats.org/officeDocument/2006/relationships/table" Target="../tables/table11.xml" /><Relationship Id="rId54" Type="http://schemas.openxmlformats.org/officeDocument/2006/relationships/table" Target="../tables/table12.xml" /><Relationship Id="rId55" Type="http://schemas.openxmlformats.org/officeDocument/2006/relationships/table" Target="../tables/table13.xml" /><Relationship Id="rId56" Type="http://schemas.openxmlformats.org/officeDocument/2006/relationships/table" Target="../tables/table14.xml" /><Relationship Id="rId57" Type="http://schemas.openxmlformats.org/officeDocument/2006/relationships/table" Target="../tables/table15.xml" /><Relationship Id="rId58" Type="http://schemas.openxmlformats.org/officeDocument/2006/relationships/table" Target="../tables/table16.xml" /><Relationship Id="rId59" Type="http://schemas.openxmlformats.org/officeDocument/2006/relationships/table" Target="../tables/table17.xml" /><Relationship Id="rId60"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44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3425</v>
      </c>
      <c r="BB2" s="13" t="s">
        <v>3478</v>
      </c>
      <c r="BC2" s="13" t="s">
        <v>3479</v>
      </c>
      <c r="BD2" s="119" t="s">
        <v>4611</v>
      </c>
      <c r="BE2" s="119" t="s">
        <v>4612</v>
      </c>
      <c r="BF2" s="119" t="s">
        <v>4613</v>
      </c>
      <c r="BG2" s="119" t="s">
        <v>4614</v>
      </c>
      <c r="BH2" s="119" t="s">
        <v>4615</v>
      </c>
      <c r="BI2" s="119" t="s">
        <v>4616</v>
      </c>
      <c r="BJ2" s="119" t="s">
        <v>4617</v>
      </c>
      <c r="BK2" s="119" t="s">
        <v>4618</v>
      </c>
      <c r="BL2" s="119" t="s">
        <v>4619</v>
      </c>
    </row>
    <row r="3" spans="1:64" ht="15" customHeight="1">
      <c r="A3" s="64" t="s">
        <v>212</v>
      </c>
      <c r="B3" s="64" t="s">
        <v>392</v>
      </c>
      <c r="C3" s="65" t="s">
        <v>4709</v>
      </c>
      <c r="D3" s="66">
        <v>3</v>
      </c>
      <c r="E3" s="67" t="s">
        <v>132</v>
      </c>
      <c r="F3" s="68">
        <v>35</v>
      </c>
      <c r="G3" s="65"/>
      <c r="H3" s="69"/>
      <c r="I3" s="70"/>
      <c r="J3" s="70"/>
      <c r="K3" s="34" t="s">
        <v>65</v>
      </c>
      <c r="L3" s="71">
        <v>3</v>
      </c>
      <c r="M3" s="71"/>
      <c r="N3" s="72"/>
      <c r="O3" s="78" t="s">
        <v>444</v>
      </c>
      <c r="P3" s="80">
        <v>43671.297372685185</v>
      </c>
      <c r="Q3" s="78" t="s">
        <v>446</v>
      </c>
      <c r="R3" s="78"/>
      <c r="S3" s="78"/>
      <c r="T3" s="78" t="s">
        <v>764</v>
      </c>
      <c r="U3" s="78"/>
      <c r="V3" s="83" t="s">
        <v>892</v>
      </c>
      <c r="W3" s="80">
        <v>43671.297372685185</v>
      </c>
      <c r="X3" s="83" t="s">
        <v>1036</v>
      </c>
      <c r="Y3" s="78"/>
      <c r="Z3" s="78"/>
      <c r="AA3" s="84" t="s">
        <v>1393</v>
      </c>
      <c r="AB3" s="84" t="s">
        <v>1750</v>
      </c>
      <c r="AC3" s="78" t="b">
        <v>0</v>
      </c>
      <c r="AD3" s="78">
        <v>12</v>
      </c>
      <c r="AE3" s="84" t="s">
        <v>1760</v>
      </c>
      <c r="AF3" s="78" t="b">
        <v>0</v>
      </c>
      <c r="AG3" s="78" t="s">
        <v>1774</v>
      </c>
      <c r="AH3" s="78"/>
      <c r="AI3" s="84" t="s">
        <v>1761</v>
      </c>
      <c r="AJ3" s="78" t="b">
        <v>0</v>
      </c>
      <c r="AK3" s="78">
        <v>3</v>
      </c>
      <c r="AL3" s="84" t="s">
        <v>1761</v>
      </c>
      <c r="AM3" s="78" t="s">
        <v>1789</v>
      </c>
      <c r="AN3" s="78" t="b">
        <v>0</v>
      </c>
      <c r="AO3" s="84" t="s">
        <v>1750</v>
      </c>
      <c r="AP3" s="78" t="s">
        <v>1829</v>
      </c>
      <c r="AQ3" s="78">
        <v>0</v>
      </c>
      <c r="AR3" s="78">
        <v>0</v>
      </c>
      <c r="AS3" s="78"/>
      <c r="AT3" s="78"/>
      <c r="AU3" s="78"/>
      <c r="AV3" s="78"/>
      <c r="AW3" s="78"/>
      <c r="AX3" s="78"/>
      <c r="AY3" s="78"/>
      <c r="AZ3" s="78"/>
      <c r="BA3">
        <v>1</v>
      </c>
      <c r="BB3" s="78" t="str">
        <f>REPLACE(INDEX(GroupVertices[Group],MATCH(Edges[[#This Row],[Vertex 1]],GroupVertices[Vertex],0)),1,1,"")</f>
        <v>10</v>
      </c>
      <c r="BC3" s="78" t="str">
        <f>REPLACE(INDEX(GroupVertices[Group],MATCH(Edges[[#This Row],[Vertex 2]],GroupVertices[Vertex],0)),1,1,"")</f>
        <v>10</v>
      </c>
      <c r="BD3" s="48"/>
      <c r="BE3" s="49"/>
      <c r="BF3" s="48"/>
      <c r="BG3" s="49"/>
      <c r="BH3" s="48"/>
      <c r="BI3" s="49"/>
      <c r="BJ3" s="48"/>
      <c r="BK3" s="49"/>
      <c r="BL3" s="48"/>
    </row>
    <row r="4" spans="1:64" ht="15" customHeight="1">
      <c r="A4" s="64" t="s">
        <v>212</v>
      </c>
      <c r="B4" s="64" t="s">
        <v>393</v>
      </c>
      <c r="C4" s="65" t="s">
        <v>4709</v>
      </c>
      <c r="D4" s="66">
        <v>3</v>
      </c>
      <c r="E4" s="67" t="s">
        <v>132</v>
      </c>
      <c r="F4" s="68">
        <v>35</v>
      </c>
      <c r="G4" s="65"/>
      <c r="H4" s="69"/>
      <c r="I4" s="70"/>
      <c r="J4" s="70"/>
      <c r="K4" s="34" t="s">
        <v>65</v>
      </c>
      <c r="L4" s="77">
        <v>4</v>
      </c>
      <c r="M4" s="77"/>
      <c r="N4" s="72"/>
      <c r="O4" s="79" t="s">
        <v>444</v>
      </c>
      <c r="P4" s="81">
        <v>43671.297372685185</v>
      </c>
      <c r="Q4" s="79" t="s">
        <v>446</v>
      </c>
      <c r="R4" s="79"/>
      <c r="S4" s="79"/>
      <c r="T4" s="79" t="s">
        <v>764</v>
      </c>
      <c r="U4" s="79"/>
      <c r="V4" s="82" t="s">
        <v>892</v>
      </c>
      <c r="W4" s="81">
        <v>43671.297372685185</v>
      </c>
      <c r="X4" s="82" t="s">
        <v>1036</v>
      </c>
      <c r="Y4" s="79"/>
      <c r="Z4" s="79"/>
      <c r="AA4" s="85" t="s">
        <v>1393</v>
      </c>
      <c r="AB4" s="85" t="s">
        <v>1750</v>
      </c>
      <c r="AC4" s="79" t="b">
        <v>0</v>
      </c>
      <c r="AD4" s="79">
        <v>12</v>
      </c>
      <c r="AE4" s="85" t="s">
        <v>1760</v>
      </c>
      <c r="AF4" s="79" t="b">
        <v>0</v>
      </c>
      <c r="AG4" s="79" t="s">
        <v>1774</v>
      </c>
      <c r="AH4" s="79"/>
      <c r="AI4" s="85" t="s">
        <v>1761</v>
      </c>
      <c r="AJ4" s="79" t="b">
        <v>0</v>
      </c>
      <c r="AK4" s="79">
        <v>3</v>
      </c>
      <c r="AL4" s="85" t="s">
        <v>1761</v>
      </c>
      <c r="AM4" s="79" t="s">
        <v>1789</v>
      </c>
      <c r="AN4" s="79" t="b">
        <v>0</v>
      </c>
      <c r="AO4" s="85" t="s">
        <v>1750</v>
      </c>
      <c r="AP4" s="79" t="s">
        <v>1829</v>
      </c>
      <c r="AQ4" s="79">
        <v>0</v>
      </c>
      <c r="AR4" s="79">
        <v>0</v>
      </c>
      <c r="AS4" s="79"/>
      <c r="AT4" s="79"/>
      <c r="AU4" s="79"/>
      <c r="AV4" s="79"/>
      <c r="AW4" s="79"/>
      <c r="AX4" s="79"/>
      <c r="AY4" s="79"/>
      <c r="AZ4" s="79"/>
      <c r="BA4">
        <v>1</v>
      </c>
      <c r="BB4" s="78" t="str">
        <f>REPLACE(INDEX(GroupVertices[Group],MATCH(Edges[[#This Row],[Vertex 1]],GroupVertices[Vertex],0)),1,1,"")</f>
        <v>10</v>
      </c>
      <c r="BC4" s="78" t="str">
        <f>REPLACE(INDEX(GroupVertices[Group],MATCH(Edges[[#This Row],[Vertex 2]],GroupVertices[Vertex],0)),1,1,"")</f>
        <v>10</v>
      </c>
      <c r="BD4" s="48"/>
      <c r="BE4" s="49"/>
      <c r="BF4" s="48"/>
      <c r="BG4" s="49"/>
      <c r="BH4" s="48"/>
      <c r="BI4" s="49"/>
      <c r="BJ4" s="48"/>
      <c r="BK4" s="49"/>
      <c r="BL4" s="48"/>
    </row>
    <row r="5" spans="1:64" ht="15">
      <c r="A5" s="64" t="s">
        <v>212</v>
      </c>
      <c r="B5" s="64" t="s">
        <v>394</v>
      </c>
      <c r="C5" s="65" t="s">
        <v>4709</v>
      </c>
      <c r="D5" s="66">
        <v>3</v>
      </c>
      <c r="E5" s="67" t="s">
        <v>132</v>
      </c>
      <c r="F5" s="68">
        <v>35</v>
      </c>
      <c r="G5" s="65"/>
      <c r="H5" s="69"/>
      <c r="I5" s="70"/>
      <c r="J5" s="70"/>
      <c r="K5" s="34" t="s">
        <v>65</v>
      </c>
      <c r="L5" s="77">
        <v>5</v>
      </c>
      <c r="M5" s="77"/>
      <c r="N5" s="72"/>
      <c r="O5" s="79" t="s">
        <v>444</v>
      </c>
      <c r="P5" s="81">
        <v>43671.297372685185</v>
      </c>
      <c r="Q5" s="79" t="s">
        <v>446</v>
      </c>
      <c r="R5" s="79"/>
      <c r="S5" s="79"/>
      <c r="T5" s="79" t="s">
        <v>764</v>
      </c>
      <c r="U5" s="79"/>
      <c r="V5" s="82" t="s">
        <v>892</v>
      </c>
      <c r="W5" s="81">
        <v>43671.297372685185</v>
      </c>
      <c r="X5" s="82" t="s">
        <v>1036</v>
      </c>
      <c r="Y5" s="79"/>
      <c r="Z5" s="79"/>
      <c r="AA5" s="85" t="s">
        <v>1393</v>
      </c>
      <c r="AB5" s="85" t="s">
        <v>1750</v>
      </c>
      <c r="AC5" s="79" t="b">
        <v>0</v>
      </c>
      <c r="AD5" s="79">
        <v>12</v>
      </c>
      <c r="AE5" s="85" t="s">
        <v>1760</v>
      </c>
      <c r="AF5" s="79" t="b">
        <v>0</v>
      </c>
      <c r="AG5" s="79" t="s">
        <v>1774</v>
      </c>
      <c r="AH5" s="79"/>
      <c r="AI5" s="85" t="s">
        <v>1761</v>
      </c>
      <c r="AJ5" s="79" t="b">
        <v>0</v>
      </c>
      <c r="AK5" s="79">
        <v>3</v>
      </c>
      <c r="AL5" s="85" t="s">
        <v>1761</v>
      </c>
      <c r="AM5" s="79" t="s">
        <v>1789</v>
      </c>
      <c r="AN5" s="79" t="b">
        <v>0</v>
      </c>
      <c r="AO5" s="85" t="s">
        <v>1750</v>
      </c>
      <c r="AP5" s="79" t="s">
        <v>1829</v>
      </c>
      <c r="AQ5" s="79">
        <v>0</v>
      </c>
      <c r="AR5" s="79">
        <v>0</v>
      </c>
      <c r="AS5" s="79"/>
      <c r="AT5" s="79"/>
      <c r="AU5" s="79"/>
      <c r="AV5" s="79"/>
      <c r="AW5" s="79"/>
      <c r="AX5" s="79"/>
      <c r="AY5" s="79"/>
      <c r="AZ5" s="79"/>
      <c r="BA5">
        <v>1</v>
      </c>
      <c r="BB5" s="78" t="str">
        <f>REPLACE(INDEX(GroupVertices[Group],MATCH(Edges[[#This Row],[Vertex 1]],GroupVertices[Vertex],0)),1,1,"")</f>
        <v>10</v>
      </c>
      <c r="BC5" s="78" t="str">
        <f>REPLACE(INDEX(GroupVertices[Group],MATCH(Edges[[#This Row],[Vertex 2]],GroupVertices[Vertex],0)),1,1,"")</f>
        <v>10</v>
      </c>
      <c r="BD5" s="48"/>
      <c r="BE5" s="49"/>
      <c r="BF5" s="48"/>
      <c r="BG5" s="49"/>
      <c r="BH5" s="48"/>
      <c r="BI5" s="49"/>
      <c r="BJ5" s="48"/>
      <c r="BK5" s="49"/>
      <c r="BL5" s="48"/>
    </row>
    <row r="6" spans="1:64" ht="15">
      <c r="A6" s="64" t="s">
        <v>212</v>
      </c>
      <c r="B6" s="64" t="s">
        <v>395</v>
      </c>
      <c r="C6" s="65" t="s">
        <v>4709</v>
      </c>
      <c r="D6" s="66">
        <v>3</v>
      </c>
      <c r="E6" s="67" t="s">
        <v>132</v>
      </c>
      <c r="F6" s="68">
        <v>35</v>
      </c>
      <c r="G6" s="65"/>
      <c r="H6" s="69"/>
      <c r="I6" s="70"/>
      <c r="J6" s="70"/>
      <c r="K6" s="34" t="s">
        <v>65</v>
      </c>
      <c r="L6" s="77">
        <v>6</v>
      </c>
      <c r="M6" s="77"/>
      <c r="N6" s="72"/>
      <c r="O6" s="79" t="s">
        <v>444</v>
      </c>
      <c r="P6" s="81">
        <v>43671.297372685185</v>
      </c>
      <c r="Q6" s="79" t="s">
        <v>446</v>
      </c>
      <c r="R6" s="79"/>
      <c r="S6" s="79"/>
      <c r="T6" s="79" t="s">
        <v>764</v>
      </c>
      <c r="U6" s="79"/>
      <c r="V6" s="82" t="s">
        <v>892</v>
      </c>
      <c r="W6" s="81">
        <v>43671.297372685185</v>
      </c>
      <c r="X6" s="82" t="s">
        <v>1036</v>
      </c>
      <c r="Y6" s="79"/>
      <c r="Z6" s="79"/>
      <c r="AA6" s="85" t="s">
        <v>1393</v>
      </c>
      <c r="AB6" s="85" t="s">
        <v>1750</v>
      </c>
      <c r="AC6" s="79" t="b">
        <v>0</v>
      </c>
      <c r="AD6" s="79">
        <v>12</v>
      </c>
      <c r="AE6" s="85" t="s">
        <v>1760</v>
      </c>
      <c r="AF6" s="79" t="b">
        <v>0</v>
      </c>
      <c r="AG6" s="79" t="s">
        <v>1774</v>
      </c>
      <c r="AH6" s="79"/>
      <c r="AI6" s="85" t="s">
        <v>1761</v>
      </c>
      <c r="AJ6" s="79" t="b">
        <v>0</v>
      </c>
      <c r="AK6" s="79">
        <v>3</v>
      </c>
      <c r="AL6" s="85" t="s">
        <v>1761</v>
      </c>
      <c r="AM6" s="79" t="s">
        <v>1789</v>
      </c>
      <c r="AN6" s="79" t="b">
        <v>0</v>
      </c>
      <c r="AO6" s="85" t="s">
        <v>1750</v>
      </c>
      <c r="AP6" s="79" t="s">
        <v>1829</v>
      </c>
      <c r="AQ6" s="79">
        <v>0</v>
      </c>
      <c r="AR6" s="79">
        <v>0</v>
      </c>
      <c r="AS6" s="79"/>
      <c r="AT6" s="79"/>
      <c r="AU6" s="79"/>
      <c r="AV6" s="79"/>
      <c r="AW6" s="79"/>
      <c r="AX6" s="79"/>
      <c r="AY6" s="79"/>
      <c r="AZ6" s="79"/>
      <c r="BA6">
        <v>1</v>
      </c>
      <c r="BB6" s="78" t="str">
        <f>REPLACE(INDEX(GroupVertices[Group],MATCH(Edges[[#This Row],[Vertex 1]],GroupVertices[Vertex],0)),1,1,"")</f>
        <v>10</v>
      </c>
      <c r="BC6" s="78" t="str">
        <f>REPLACE(INDEX(GroupVertices[Group],MATCH(Edges[[#This Row],[Vertex 2]],GroupVertices[Vertex],0)),1,1,"")</f>
        <v>10</v>
      </c>
      <c r="BD6" s="48"/>
      <c r="BE6" s="49"/>
      <c r="BF6" s="48"/>
      <c r="BG6" s="49"/>
      <c r="BH6" s="48"/>
      <c r="BI6" s="49"/>
      <c r="BJ6" s="48"/>
      <c r="BK6" s="49"/>
      <c r="BL6" s="48"/>
    </row>
    <row r="7" spans="1:64" ht="15">
      <c r="A7" s="64" t="s">
        <v>213</v>
      </c>
      <c r="B7" s="64" t="s">
        <v>396</v>
      </c>
      <c r="C7" s="65" t="s">
        <v>4709</v>
      </c>
      <c r="D7" s="66">
        <v>3</v>
      </c>
      <c r="E7" s="67" t="s">
        <v>132</v>
      </c>
      <c r="F7" s="68">
        <v>35</v>
      </c>
      <c r="G7" s="65"/>
      <c r="H7" s="69"/>
      <c r="I7" s="70"/>
      <c r="J7" s="70"/>
      <c r="K7" s="34" t="s">
        <v>65</v>
      </c>
      <c r="L7" s="77">
        <v>7</v>
      </c>
      <c r="M7" s="77"/>
      <c r="N7" s="72"/>
      <c r="O7" s="79" t="s">
        <v>444</v>
      </c>
      <c r="P7" s="81">
        <v>43638.86685185185</v>
      </c>
      <c r="Q7" s="79" t="s">
        <v>447</v>
      </c>
      <c r="R7" s="79"/>
      <c r="S7" s="79"/>
      <c r="T7" s="79" t="s">
        <v>765</v>
      </c>
      <c r="U7" s="82" t="s">
        <v>845</v>
      </c>
      <c r="V7" s="82" t="s">
        <v>845</v>
      </c>
      <c r="W7" s="81">
        <v>43638.86685185185</v>
      </c>
      <c r="X7" s="82" t="s">
        <v>1037</v>
      </c>
      <c r="Y7" s="79"/>
      <c r="Z7" s="79"/>
      <c r="AA7" s="85" t="s">
        <v>1394</v>
      </c>
      <c r="AB7" s="79"/>
      <c r="AC7" s="79" t="b">
        <v>0</v>
      </c>
      <c r="AD7" s="79">
        <v>16</v>
      </c>
      <c r="AE7" s="85" t="s">
        <v>1761</v>
      </c>
      <c r="AF7" s="79" t="b">
        <v>0</v>
      </c>
      <c r="AG7" s="79" t="s">
        <v>1774</v>
      </c>
      <c r="AH7" s="79"/>
      <c r="AI7" s="85" t="s">
        <v>1761</v>
      </c>
      <c r="AJ7" s="79" t="b">
        <v>0</v>
      </c>
      <c r="AK7" s="79">
        <v>2</v>
      </c>
      <c r="AL7" s="85" t="s">
        <v>1761</v>
      </c>
      <c r="AM7" s="79" t="s">
        <v>1790</v>
      </c>
      <c r="AN7" s="79" t="b">
        <v>0</v>
      </c>
      <c r="AO7" s="85" t="s">
        <v>1394</v>
      </c>
      <c r="AP7" s="79" t="s">
        <v>1829</v>
      </c>
      <c r="AQ7" s="79">
        <v>0</v>
      </c>
      <c r="AR7" s="79">
        <v>0</v>
      </c>
      <c r="AS7" s="79"/>
      <c r="AT7" s="79"/>
      <c r="AU7" s="79"/>
      <c r="AV7" s="79"/>
      <c r="AW7" s="79"/>
      <c r="AX7" s="79"/>
      <c r="AY7" s="79"/>
      <c r="AZ7" s="79"/>
      <c r="BA7">
        <v>1</v>
      </c>
      <c r="BB7" s="78" t="str">
        <f>REPLACE(INDEX(GroupVertices[Group],MATCH(Edges[[#This Row],[Vertex 1]],GroupVertices[Vertex],0)),1,1,"")</f>
        <v>9</v>
      </c>
      <c r="BC7" s="78" t="str">
        <f>REPLACE(INDEX(GroupVertices[Group],MATCH(Edges[[#This Row],[Vertex 2]],GroupVertices[Vertex],0)),1,1,"")</f>
        <v>9</v>
      </c>
      <c r="BD7" s="48"/>
      <c r="BE7" s="49"/>
      <c r="BF7" s="48"/>
      <c r="BG7" s="49"/>
      <c r="BH7" s="48"/>
      <c r="BI7" s="49"/>
      <c r="BJ7" s="48"/>
      <c r="BK7" s="49"/>
      <c r="BL7" s="48"/>
    </row>
    <row r="8" spans="1:64" ht="15">
      <c r="A8" s="64" t="s">
        <v>213</v>
      </c>
      <c r="B8" s="64" t="s">
        <v>397</v>
      </c>
      <c r="C8" s="65" t="s">
        <v>4709</v>
      </c>
      <c r="D8" s="66">
        <v>3</v>
      </c>
      <c r="E8" s="67" t="s">
        <v>132</v>
      </c>
      <c r="F8" s="68">
        <v>35</v>
      </c>
      <c r="G8" s="65"/>
      <c r="H8" s="69"/>
      <c r="I8" s="70"/>
      <c r="J8" s="70"/>
      <c r="K8" s="34" t="s">
        <v>65</v>
      </c>
      <c r="L8" s="77">
        <v>8</v>
      </c>
      <c r="M8" s="77"/>
      <c r="N8" s="72"/>
      <c r="O8" s="79" t="s">
        <v>444</v>
      </c>
      <c r="P8" s="81">
        <v>43638.86685185185</v>
      </c>
      <c r="Q8" s="79" t="s">
        <v>447</v>
      </c>
      <c r="R8" s="79"/>
      <c r="S8" s="79"/>
      <c r="T8" s="79" t="s">
        <v>765</v>
      </c>
      <c r="U8" s="82" t="s">
        <v>845</v>
      </c>
      <c r="V8" s="82" t="s">
        <v>845</v>
      </c>
      <c r="W8" s="81">
        <v>43638.86685185185</v>
      </c>
      <c r="X8" s="82" t="s">
        <v>1037</v>
      </c>
      <c r="Y8" s="79"/>
      <c r="Z8" s="79"/>
      <c r="AA8" s="85" t="s">
        <v>1394</v>
      </c>
      <c r="AB8" s="79"/>
      <c r="AC8" s="79" t="b">
        <v>0</v>
      </c>
      <c r="AD8" s="79">
        <v>16</v>
      </c>
      <c r="AE8" s="85" t="s">
        <v>1761</v>
      </c>
      <c r="AF8" s="79" t="b">
        <v>0</v>
      </c>
      <c r="AG8" s="79" t="s">
        <v>1774</v>
      </c>
      <c r="AH8" s="79"/>
      <c r="AI8" s="85" t="s">
        <v>1761</v>
      </c>
      <c r="AJ8" s="79" t="b">
        <v>0</v>
      </c>
      <c r="AK8" s="79">
        <v>2</v>
      </c>
      <c r="AL8" s="85" t="s">
        <v>1761</v>
      </c>
      <c r="AM8" s="79" t="s">
        <v>1790</v>
      </c>
      <c r="AN8" s="79" t="b">
        <v>0</v>
      </c>
      <c r="AO8" s="85" t="s">
        <v>1394</v>
      </c>
      <c r="AP8" s="79" t="s">
        <v>1829</v>
      </c>
      <c r="AQ8" s="79">
        <v>0</v>
      </c>
      <c r="AR8" s="79">
        <v>0</v>
      </c>
      <c r="AS8" s="79"/>
      <c r="AT8" s="79"/>
      <c r="AU8" s="79"/>
      <c r="AV8" s="79"/>
      <c r="AW8" s="79"/>
      <c r="AX8" s="79"/>
      <c r="AY8" s="79"/>
      <c r="AZ8" s="79"/>
      <c r="BA8">
        <v>1</v>
      </c>
      <c r="BB8" s="78" t="str">
        <f>REPLACE(INDEX(GroupVertices[Group],MATCH(Edges[[#This Row],[Vertex 1]],GroupVertices[Vertex],0)),1,1,"")</f>
        <v>9</v>
      </c>
      <c r="BC8" s="78" t="str">
        <f>REPLACE(INDEX(GroupVertices[Group],MATCH(Edges[[#This Row],[Vertex 2]],GroupVertices[Vertex],0)),1,1,"")</f>
        <v>9</v>
      </c>
      <c r="BD8" s="48"/>
      <c r="BE8" s="49"/>
      <c r="BF8" s="48"/>
      <c r="BG8" s="49"/>
      <c r="BH8" s="48"/>
      <c r="BI8" s="49"/>
      <c r="BJ8" s="48"/>
      <c r="BK8" s="49"/>
      <c r="BL8" s="48"/>
    </row>
    <row r="9" spans="1:64" ht="15">
      <c r="A9" s="64" t="s">
        <v>214</v>
      </c>
      <c r="B9" s="64" t="s">
        <v>398</v>
      </c>
      <c r="C9" s="65" t="s">
        <v>4709</v>
      </c>
      <c r="D9" s="66">
        <v>3</v>
      </c>
      <c r="E9" s="67" t="s">
        <v>132</v>
      </c>
      <c r="F9" s="68">
        <v>35</v>
      </c>
      <c r="G9" s="65"/>
      <c r="H9" s="69"/>
      <c r="I9" s="70"/>
      <c r="J9" s="70"/>
      <c r="K9" s="34" t="s">
        <v>65</v>
      </c>
      <c r="L9" s="77">
        <v>9</v>
      </c>
      <c r="M9" s="77"/>
      <c r="N9" s="72"/>
      <c r="O9" s="79" t="s">
        <v>444</v>
      </c>
      <c r="P9" s="81">
        <v>43677.179872685185</v>
      </c>
      <c r="Q9" s="79" t="s">
        <v>448</v>
      </c>
      <c r="R9" s="79"/>
      <c r="S9" s="79"/>
      <c r="T9" s="79"/>
      <c r="U9" s="79"/>
      <c r="V9" s="82" t="s">
        <v>893</v>
      </c>
      <c r="W9" s="81">
        <v>43677.179872685185</v>
      </c>
      <c r="X9" s="82" t="s">
        <v>1038</v>
      </c>
      <c r="Y9" s="79"/>
      <c r="Z9" s="79"/>
      <c r="AA9" s="85" t="s">
        <v>1395</v>
      </c>
      <c r="AB9" s="79"/>
      <c r="AC9" s="79" t="b">
        <v>0</v>
      </c>
      <c r="AD9" s="79">
        <v>0</v>
      </c>
      <c r="AE9" s="85" t="s">
        <v>1761</v>
      </c>
      <c r="AF9" s="79" t="b">
        <v>0</v>
      </c>
      <c r="AG9" s="79" t="s">
        <v>1774</v>
      </c>
      <c r="AH9" s="79"/>
      <c r="AI9" s="85" t="s">
        <v>1761</v>
      </c>
      <c r="AJ9" s="79" t="b">
        <v>0</v>
      </c>
      <c r="AK9" s="79">
        <v>8</v>
      </c>
      <c r="AL9" s="85" t="s">
        <v>1708</v>
      </c>
      <c r="AM9" s="79" t="s">
        <v>1789</v>
      </c>
      <c r="AN9" s="79" t="b">
        <v>0</v>
      </c>
      <c r="AO9" s="85" t="s">
        <v>1708</v>
      </c>
      <c r="AP9" s="79" t="s">
        <v>176</v>
      </c>
      <c r="AQ9" s="79">
        <v>0</v>
      </c>
      <c r="AR9" s="79">
        <v>0</v>
      </c>
      <c r="AS9" s="79"/>
      <c r="AT9" s="79"/>
      <c r="AU9" s="79"/>
      <c r="AV9" s="79"/>
      <c r="AW9" s="79"/>
      <c r="AX9" s="79"/>
      <c r="AY9" s="79"/>
      <c r="AZ9" s="79"/>
      <c r="BA9">
        <v>1</v>
      </c>
      <c r="BB9" s="78" t="str">
        <f>REPLACE(INDEX(GroupVertices[Group],MATCH(Edges[[#This Row],[Vertex 1]],GroupVertices[Vertex],0)),1,1,"")</f>
        <v>3</v>
      </c>
      <c r="BC9" s="78" t="str">
        <f>REPLACE(INDEX(GroupVertices[Group],MATCH(Edges[[#This Row],[Vertex 2]],GroupVertices[Vertex],0)),1,1,"")</f>
        <v>3</v>
      </c>
      <c r="BD9" s="48"/>
      <c r="BE9" s="49"/>
      <c r="BF9" s="48"/>
      <c r="BG9" s="49"/>
      <c r="BH9" s="48"/>
      <c r="BI9" s="49"/>
      <c r="BJ9" s="48"/>
      <c r="BK9" s="49"/>
      <c r="BL9" s="48"/>
    </row>
    <row r="10" spans="1:64" ht="15">
      <c r="A10" s="64" t="s">
        <v>214</v>
      </c>
      <c r="B10" s="64" t="s">
        <v>373</v>
      </c>
      <c r="C10" s="65" t="s">
        <v>4709</v>
      </c>
      <c r="D10" s="66">
        <v>3</v>
      </c>
      <c r="E10" s="67" t="s">
        <v>132</v>
      </c>
      <c r="F10" s="68">
        <v>35</v>
      </c>
      <c r="G10" s="65"/>
      <c r="H10" s="69"/>
      <c r="I10" s="70"/>
      <c r="J10" s="70"/>
      <c r="K10" s="34" t="s">
        <v>65</v>
      </c>
      <c r="L10" s="77">
        <v>10</v>
      </c>
      <c r="M10" s="77"/>
      <c r="N10" s="72"/>
      <c r="O10" s="79" t="s">
        <v>444</v>
      </c>
      <c r="P10" s="81">
        <v>43677.179872685185</v>
      </c>
      <c r="Q10" s="79" t="s">
        <v>448</v>
      </c>
      <c r="R10" s="79"/>
      <c r="S10" s="79"/>
      <c r="T10" s="79"/>
      <c r="U10" s="79"/>
      <c r="V10" s="82" t="s">
        <v>893</v>
      </c>
      <c r="W10" s="81">
        <v>43677.179872685185</v>
      </c>
      <c r="X10" s="82" t="s">
        <v>1038</v>
      </c>
      <c r="Y10" s="79"/>
      <c r="Z10" s="79"/>
      <c r="AA10" s="85" t="s">
        <v>1395</v>
      </c>
      <c r="AB10" s="79"/>
      <c r="AC10" s="79" t="b">
        <v>0</v>
      </c>
      <c r="AD10" s="79">
        <v>0</v>
      </c>
      <c r="AE10" s="85" t="s">
        <v>1761</v>
      </c>
      <c r="AF10" s="79" t="b">
        <v>0</v>
      </c>
      <c r="AG10" s="79" t="s">
        <v>1774</v>
      </c>
      <c r="AH10" s="79"/>
      <c r="AI10" s="85" t="s">
        <v>1761</v>
      </c>
      <c r="AJ10" s="79" t="b">
        <v>0</v>
      </c>
      <c r="AK10" s="79">
        <v>8</v>
      </c>
      <c r="AL10" s="85" t="s">
        <v>1708</v>
      </c>
      <c r="AM10" s="79" t="s">
        <v>1789</v>
      </c>
      <c r="AN10" s="79" t="b">
        <v>0</v>
      </c>
      <c r="AO10" s="85" t="s">
        <v>1708</v>
      </c>
      <c r="AP10" s="79" t="s">
        <v>176</v>
      </c>
      <c r="AQ10" s="79">
        <v>0</v>
      </c>
      <c r="AR10" s="79">
        <v>0</v>
      </c>
      <c r="AS10" s="79"/>
      <c r="AT10" s="79"/>
      <c r="AU10" s="79"/>
      <c r="AV10" s="79"/>
      <c r="AW10" s="79"/>
      <c r="AX10" s="79"/>
      <c r="AY10" s="79"/>
      <c r="AZ10" s="79"/>
      <c r="BA10">
        <v>1</v>
      </c>
      <c r="BB10" s="78" t="str">
        <f>REPLACE(INDEX(GroupVertices[Group],MATCH(Edges[[#This Row],[Vertex 1]],GroupVertices[Vertex],0)),1,1,"")</f>
        <v>3</v>
      </c>
      <c r="BC10" s="78" t="str">
        <f>REPLACE(INDEX(GroupVertices[Group],MATCH(Edges[[#This Row],[Vertex 2]],GroupVertices[Vertex],0)),1,1,"")</f>
        <v>3</v>
      </c>
      <c r="BD10" s="48">
        <v>0</v>
      </c>
      <c r="BE10" s="49">
        <v>0</v>
      </c>
      <c r="BF10" s="48">
        <v>0</v>
      </c>
      <c r="BG10" s="49">
        <v>0</v>
      </c>
      <c r="BH10" s="48">
        <v>0</v>
      </c>
      <c r="BI10" s="49">
        <v>0</v>
      </c>
      <c r="BJ10" s="48">
        <v>22</v>
      </c>
      <c r="BK10" s="49">
        <v>100</v>
      </c>
      <c r="BL10" s="48">
        <v>22</v>
      </c>
    </row>
    <row r="11" spans="1:64" ht="15">
      <c r="A11" s="64" t="s">
        <v>215</v>
      </c>
      <c r="B11" s="64" t="s">
        <v>399</v>
      </c>
      <c r="C11" s="65" t="s">
        <v>4709</v>
      </c>
      <c r="D11" s="66">
        <v>3</v>
      </c>
      <c r="E11" s="67" t="s">
        <v>132</v>
      </c>
      <c r="F11" s="68">
        <v>35</v>
      </c>
      <c r="G11" s="65"/>
      <c r="H11" s="69"/>
      <c r="I11" s="70"/>
      <c r="J11" s="70"/>
      <c r="K11" s="34" t="s">
        <v>65</v>
      </c>
      <c r="L11" s="77">
        <v>11</v>
      </c>
      <c r="M11" s="77"/>
      <c r="N11" s="72"/>
      <c r="O11" s="79" t="s">
        <v>444</v>
      </c>
      <c r="P11" s="81">
        <v>43677.43763888889</v>
      </c>
      <c r="Q11" s="79" t="s">
        <v>449</v>
      </c>
      <c r="R11" s="82" t="s">
        <v>628</v>
      </c>
      <c r="S11" s="79" t="s">
        <v>734</v>
      </c>
      <c r="T11" s="79" t="s">
        <v>766</v>
      </c>
      <c r="U11" s="82" t="s">
        <v>846</v>
      </c>
      <c r="V11" s="82" t="s">
        <v>846</v>
      </c>
      <c r="W11" s="81">
        <v>43677.43763888889</v>
      </c>
      <c r="X11" s="82" t="s">
        <v>1039</v>
      </c>
      <c r="Y11" s="79"/>
      <c r="Z11" s="79"/>
      <c r="AA11" s="85" t="s">
        <v>1396</v>
      </c>
      <c r="AB11" s="79"/>
      <c r="AC11" s="79" t="b">
        <v>0</v>
      </c>
      <c r="AD11" s="79">
        <v>0</v>
      </c>
      <c r="AE11" s="85" t="s">
        <v>1761</v>
      </c>
      <c r="AF11" s="79" t="b">
        <v>0</v>
      </c>
      <c r="AG11" s="79" t="s">
        <v>1774</v>
      </c>
      <c r="AH11" s="79"/>
      <c r="AI11" s="85" t="s">
        <v>1761</v>
      </c>
      <c r="AJ11" s="79" t="b">
        <v>0</v>
      </c>
      <c r="AK11" s="79">
        <v>0</v>
      </c>
      <c r="AL11" s="85" t="s">
        <v>1761</v>
      </c>
      <c r="AM11" s="79" t="s">
        <v>1791</v>
      </c>
      <c r="AN11" s="79" t="b">
        <v>0</v>
      </c>
      <c r="AO11" s="85" t="s">
        <v>1396</v>
      </c>
      <c r="AP11" s="79" t="s">
        <v>176</v>
      </c>
      <c r="AQ11" s="79">
        <v>0</v>
      </c>
      <c r="AR11" s="79">
        <v>0</v>
      </c>
      <c r="AS11" s="79"/>
      <c r="AT11" s="79"/>
      <c r="AU11" s="79"/>
      <c r="AV11" s="79"/>
      <c r="AW11" s="79"/>
      <c r="AX11" s="79"/>
      <c r="AY11" s="79"/>
      <c r="AZ11" s="79"/>
      <c r="BA11">
        <v>1</v>
      </c>
      <c r="BB11" s="78" t="str">
        <f>REPLACE(INDEX(GroupVertices[Group],MATCH(Edges[[#This Row],[Vertex 1]],GroupVertices[Vertex],0)),1,1,"")</f>
        <v>6</v>
      </c>
      <c r="BC11" s="78" t="str">
        <f>REPLACE(INDEX(GroupVertices[Group],MATCH(Edges[[#This Row],[Vertex 2]],GroupVertices[Vertex],0)),1,1,"")</f>
        <v>6</v>
      </c>
      <c r="BD11" s="48"/>
      <c r="BE11" s="49"/>
      <c r="BF11" s="48"/>
      <c r="BG11" s="49"/>
      <c r="BH11" s="48"/>
      <c r="BI11" s="49"/>
      <c r="BJ11" s="48"/>
      <c r="BK11" s="49"/>
      <c r="BL11" s="48"/>
    </row>
    <row r="12" spans="1:64" ht="15">
      <c r="A12" s="64" t="s">
        <v>215</v>
      </c>
      <c r="B12" s="64" t="s">
        <v>220</v>
      </c>
      <c r="C12" s="65" t="s">
        <v>4709</v>
      </c>
      <c r="D12" s="66">
        <v>3</v>
      </c>
      <c r="E12" s="67" t="s">
        <v>132</v>
      </c>
      <c r="F12" s="68">
        <v>35</v>
      </c>
      <c r="G12" s="65"/>
      <c r="H12" s="69"/>
      <c r="I12" s="70"/>
      <c r="J12" s="70"/>
      <c r="K12" s="34" t="s">
        <v>65</v>
      </c>
      <c r="L12" s="77">
        <v>12</v>
      </c>
      <c r="M12" s="77"/>
      <c r="N12" s="72"/>
      <c r="O12" s="79" t="s">
        <v>444</v>
      </c>
      <c r="P12" s="81">
        <v>43677.43763888889</v>
      </c>
      <c r="Q12" s="79" t="s">
        <v>449</v>
      </c>
      <c r="R12" s="82" t="s">
        <v>628</v>
      </c>
      <c r="S12" s="79" t="s">
        <v>734</v>
      </c>
      <c r="T12" s="79" t="s">
        <v>766</v>
      </c>
      <c r="U12" s="82" t="s">
        <v>846</v>
      </c>
      <c r="V12" s="82" t="s">
        <v>846</v>
      </c>
      <c r="W12" s="81">
        <v>43677.43763888889</v>
      </c>
      <c r="X12" s="82" t="s">
        <v>1039</v>
      </c>
      <c r="Y12" s="79"/>
      <c r="Z12" s="79"/>
      <c r="AA12" s="85" t="s">
        <v>1396</v>
      </c>
      <c r="AB12" s="79"/>
      <c r="AC12" s="79" t="b">
        <v>0</v>
      </c>
      <c r="AD12" s="79">
        <v>0</v>
      </c>
      <c r="AE12" s="85" t="s">
        <v>1761</v>
      </c>
      <c r="AF12" s="79" t="b">
        <v>0</v>
      </c>
      <c r="AG12" s="79" t="s">
        <v>1774</v>
      </c>
      <c r="AH12" s="79"/>
      <c r="AI12" s="85" t="s">
        <v>1761</v>
      </c>
      <c r="AJ12" s="79" t="b">
        <v>0</v>
      </c>
      <c r="AK12" s="79">
        <v>0</v>
      </c>
      <c r="AL12" s="85" t="s">
        <v>1761</v>
      </c>
      <c r="AM12" s="79" t="s">
        <v>1791</v>
      </c>
      <c r="AN12" s="79" t="b">
        <v>0</v>
      </c>
      <c r="AO12" s="85" t="s">
        <v>1396</v>
      </c>
      <c r="AP12" s="79" t="s">
        <v>176</v>
      </c>
      <c r="AQ12" s="79">
        <v>0</v>
      </c>
      <c r="AR12" s="79">
        <v>0</v>
      </c>
      <c r="AS12" s="79"/>
      <c r="AT12" s="79"/>
      <c r="AU12" s="79"/>
      <c r="AV12" s="79"/>
      <c r="AW12" s="79"/>
      <c r="AX12" s="79"/>
      <c r="AY12" s="79"/>
      <c r="AZ12" s="79"/>
      <c r="BA12">
        <v>1</v>
      </c>
      <c r="BB12" s="78" t="str">
        <f>REPLACE(INDEX(GroupVertices[Group],MATCH(Edges[[#This Row],[Vertex 1]],GroupVertices[Vertex],0)),1,1,"")</f>
        <v>6</v>
      </c>
      <c r="BC12" s="78" t="str">
        <f>REPLACE(INDEX(GroupVertices[Group],MATCH(Edges[[#This Row],[Vertex 2]],GroupVertices[Vertex],0)),1,1,"")</f>
        <v>6</v>
      </c>
      <c r="BD12" s="48">
        <v>0</v>
      </c>
      <c r="BE12" s="49">
        <v>0</v>
      </c>
      <c r="BF12" s="48">
        <v>0</v>
      </c>
      <c r="BG12" s="49">
        <v>0</v>
      </c>
      <c r="BH12" s="48">
        <v>0</v>
      </c>
      <c r="BI12" s="49">
        <v>0</v>
      </c>
      <c r="BJ12" s="48">
        <v>36</v>
      </c>
      <c r="BK12" s="49">
        <v>100</v>
      </c>
      <c r="BL12" s="48">
        <v>36</v>
      </c>
    </row>
    <row r="13" spans="1:64" ht="15">
      <c r="A13" s="64" t="s">
        <v>216</v>
      </c>
      <c r="B13" s="64" t="s">
        <v>220</v>
      </c>
      <c r="C13" s="65" t="s">
        <v>4709</v>
      </c>
      <c r="D13" s="66">
        <v>3</v>
      </c>
      <c r="E13" s="67" t="s">
        <v>132</v>
      </c>
      <c r="F13" s="68">
        <v>35</v>
      </c>
      <c r="G13" s="65"/>
      <c r="H13" s="69"/>
      <c r="I13" s="70"/>
      <c r="J13" s="70"/>
      <c r="K13" s="34" t="s">
        <v>65</v>
      </c>
      <c r="L13" s="77">
        <v>13</v>
      </c>
      <c r="M13" s="77"/>
      <c r="N13" s="72"/>
      <c r="O13" s="79" t="s">
        <v>445</v>
      </c>
      <c r="P13" s="81">
        <v>43677.4447337963</v>
      </c>
      <c r="Q13" s="79" t="s">
        <v>450</v>
      </c>
      <c r="R13" s="79"/>
      <c r="S13" s="79"/>
      <c r="T13" s="79" t="s">
        <v>767</v>
      </c>
      <c r="U13" s="82" t="s">
        <v>847</v>
      </c>
      <c r="V13" s="82" t="s">
        <v>847</v>
      </c>
      <c r="W13" s="81">
        <v>43677.4447337963</v>
      </c>
      <c r="X13" s="82" t="s">
        <v>1040</v>
      </c>
      <c r="Y13" s="79"/>
      <c r="Z13" s="79"/>
      <c r="AA13" s="85" t="s">
        <v>1397</v>
      </c>
      <c r="AB13" s="79"/>
      <c r="AC13" s="79" t="b">
        <v>0</v>
      </c>
      <c r="AD13" s="79">
        <v>2</v>
      </c>
      <c r="AE13" s="85" t="s">
        <v>1762</v>
      </c>
      <c r="AF13" s="79" t="b">
        <v>0</v>
      </c>
      <c r="AG13" s="79" t="s">
        <v>1774</v>
      </c>
      <c r="AH13" s="79"/>
      <c r="AI13" s="85" t="s">
        <v>1761</v>
      </c>
      <c r="AJ13" s="79" t="b">
        <v>0</v>
      </c>
      <c r="AK13" s="79">
        <v>0</v>
      </c>
      <c r="AL13" s="85" t="s">
        <v>1761</v>
      </c>
      <c r="AM13" s="79" t="s">
        <v>1790</v>
      </c>
      <c r="AN13" s="79" t="b">
        <v>0</v>
      </c>
      <c r="AO13" s="85" t="s">
        <v>1397</v>
      </c>
      <c r="AP13" s="79" t="s">
        <v>176</v>
      </c>
      <c r="AQ13" s="79">
        <v>0</v>
      </c>
      <c r="AR13" s="79">
        <v>0</v>
      </c>
      <c r="AS13" s="79"/>
      <c r="AT13" s="79"/>
      <c r="AU13" s="79"/>
      <c r="AV13" s="79"/>
      <c r="AW13" s="79"/>
      <c r="AX13" s="79"/>
      <c r="AY13" s="79"/>
      <c r="AZ13" s="79"/>
      <c r="BA13">
        <v>1</v>
      </c>
      <c r="BB13" s="78" t="str">
        <f>REPLACE(INDEX(GroupVertices[Group],MATCH(Edges[[#This Row],[Vertex 1]],GroupVertices[Vertex],0)),1,1,"")</f>
        <v>6</v>
      </c>
      <c r="BC13" s="78" t="str">
        <f>REPLACE(INDEX(GroupVertices[Group],MATCH(Edges[[#This Row],[Vertex 2]],GroupVertices[Vertex],0)),1,1,"")</f>
        <v>6</v>
      </c>
      <c r="BD13" s="48">
        <v>2</v>
      </c>
      <c r="BE13" s="49">
        <v>20</v>
      </c>
      <c r="BF13" s="48">
        <v>0</v>
      </c>
      <c r="BG13" s="49">
        <v>0</v>
      </c>
      <c r="BH13" s="48">
        <v>0</v>
      </c>
      <c r="BI13" s="49">
        <v>0</v>
      </c>
      <c r="BJ13" s="48">
        <v>8</v>
      </c>
      <c r="BK13" s="49">
        <v>80</v>
      </c>
      <c r="BL13" s="48">
        <v>10</v>
      </c>
    </row>
    <row r="14" spans="1:64" ht="15">
      <c r="A14" s="64" t="s">
        <v>217</v>
      </c>
      <c r="B14" s="64" t="s">
        <v>217</v>
      </c>
      <c r="C14" s="65" t="s">
        <v>4710</v>
      </c>
      <c r="D14" s="66">
        <v>3.1944444444444446</v>
      </c>
      <c r="E14" s="67" t="s">
        <v>136</v>
      </c>
      <c r="F14" s="68">
        <v>34.361111111111114</v>
      </c>
      <c r="G14" s="65"/>
      <c r="H14" s="69"/>
      <c r="I14" s="70"/>
      <c r="J14" s="70"/>
      <c r="K14" s="34" t="s">
        <v>65</v>
      </c>
      <c r="L14" s="77">
        <v>14</v>
      </c>
      <c r="M14" s="77"/>
      <c r="N14" s="72"/>
      <c r="O14" s="79" t="s">
        <v>176</v>
      </c>
      <c r="P14" s="81">
        <v>43187.777546296296</v>
      </c>
      <c r="Q14" s="79" t="s">
        <v>451</v>
      </c>
      <c r="R14" s="79"/>
      <c r="S14" s="79"/>
      <c r="T14" s="79" t="s">
        <v>768</v>
      </c>
      <c r="U14" s="82" t="s">
        <v>848</v>
      </c>
      <c r="V14" s="82" t="s">
        <v>848</v>
      </c>
      <c r="W14" s="81">
        <v>43187.777546296296</v>
      </c>
      <c r="X14" s="82" t="s">
        <v>1041</v>
      </c>
      <c r="Y14" s="79"/>
      <c r="Z14" s="79"/>
      <c r="AA14" s="85" t="s">
        <v>1398</v>
      </c>
      <c r="AB14" s="79"/>
      <c r="AC14" s="79" t="b">
        <v>0</v>
      </c>
      <c r="AD14" s="79">
        <v>0</v>
      </c>
      <c r="AE14" s="85" t="s">
        <v>1761</v>
      </c>
      <c r="AF14" s="79" t="b">
        <v>0</v>
      </c>
      <c r="AG14" s="79" t="s">
        <v>1775</v>
      </c>
      <c r="AH14" s="79"/>
      <c r="AI14" s="85" t="s">
        <v>1761</v>
      </c>
      <c r="AJ14" s="79" t="b">
        <v>0</v>
      </c>
      <c r="AK14" s="79">
        <v>1</v>
      </c>
      <c r="AL14" s="85" t="s">
        <v>1761</v>
      </c>
      <c r="AM14" s="79" t="s">
        <v>1792</v>
      </c>
      <c r="AN14" s="79" t="b">
        <v>0</v>
      </c>
      <c r="AO14" s="85" t="s">
        <v>1398</v>
      </c>
      <c r="AP14" s="79" t="s">
        <v>1829</v>
      </c>
      <c r="AQ14" s="79">
        <v>0</v>
      </c>
      <c r="AR14" s="79">
        <v>0</v>
      </c>
      <c r="AS14" s="79"/>
      <c r="AT14" s="79"/>
      <c r="AU14" s="79"/>
      <c r="AV14" s="79"/>
      <c r="AW14" s="79"/>
      <c r="AX14" s="79"/>
      <c r="AY14" s="79"/>
      <c r="AZ14" s="79"/>
      <c r="BA14">
        <v>2</v>
      </c>
      <c r="BB14" s="78" t="str">
        <f>REPLACE(INDEX(GroupVertices[Group],MATCH(Edges[[#This Row],[Vertex 1]],GroupVertices[Vertex],0)),1,1,"")</f>
        <v>1</v>
      </c>
      <c r="BC14" s="78" t="str">
        <f>REPLACE(INDEX(GroupVertices[Group],MATCH(Edges[[#This Row],[Vertex 2]],GroupVertices[Vertex],0)),1,1,"")</f>
        <v>1</v>
      </c>
      <c r="BD14" s="48">
        <v>0</v>
      </c>
      <c r="BE14" s="49">
        <v>0</v>
      </c>
      <c r="BF14" s="48">
        <v>0</v>
      </c>
      <c r="BG14" s="49">
        <v>0</v>
      </c>
      <c r="BH14" s="48">
        <v>0</v>
      </c>
      <c r="BI14" s="49">
        <v>0</v>
      </c>
      <c r="BJ14" s="48">
        <v>15</v>
      </c>
      <c r="BK14" s="49">
        <v>100</v>
      </c>
      <c r="BL14" s="48">
        <v>15</v>
      </c>
    </row>
    <row r="15" spans="1:64" ht="15">
      <c r="A15" s="64" t="s">
        <v>217</v>
      </c>
      <c r="B15" s="64" t="s">
        <v>217</v>
      </c>
      <c r="C15" s="65" t="s">
        <v>4710</v>
      </c>
      <c r="D15" s="66">
        <v>3.1944444444444446</v>
      </c>
      <c r="E15" s="67" t="s">
        <v>136</v>
      </c>
      <c r="F15" s="68">
        <v>34.361111111111114</v>
      </c>
      <c r="G15" s="65"/>
      <c r="H15" s="69"/>
      <c r="I15" s="70"/>
      <c r="J15" s="70"/>
      <c r="K15" s="34" t="s">
        <v>65</v>
      </c>
      <c r="L15" s="77">
        <v>15</v>
      </c>
      <c r="M15" s="77"/>
      <c r="N15" s="72"/>
      <c r="O15" s="79" t="s">
        <v>176</v>
      </c>
      <c r="P15" s="81">
        <v>43678.137650462966</v>
      </c>
      <c r="Q15" s="79" t="s">
        <v>452</v>
      </c>
      <c r="R15" s="79"/>
      <c r="S15" s="79"/>
      <c r="T15" s="79" t="s">
        <v>768</v>
      </c>
      <c r="U15" s="79"/>
      <c r="V15" s="82" t="s">
        <v>894</v>
      </c>
      <c r="W15" s="81">
        <v>43678.137650462966</v>
      </c>
      <c r="X15" s="82" t="s">
        <v>1042</v>
      </c>
      <c r="Y15" s="79"/>
      <c r="Z15" s="79"/>
      <c r="AA15" s="85" t="s">
        <v>1399</v>
      </c>
      <c r="AB15" s="79"/>
      <c r="AC15" s="79" t="b">
        <v>0</v>
      </c>
      <c r="AD15" s="79">
        <v>0</v>
      </c>
      <c r="AE15" s="85" t="s">
        <v>1761</v>
      </c>
      <c r="AF15" s="79" t="b">
        <v>0</v>
      </c>
      <c r="AG15" s="79" t="s">
        <v>1775</v>
      </c>
      <c r="AH15" s="79"/>
      <c r="AI15" s="85" t="s">
        <v>1761</v>
      </c>
      <c r="AJ15" s="79" t="b">
        <v>0</v>
      </c>
      <c r="AK15" s="79">
        <v>1</v>
      </c>
      <c r="AL15" s="85" t="s">
        <v>1398</v>
      </c>
      <c r="AM15" s="79" t="s">
        <v>1793</v>
      </c>
      <c r="AN15" s="79" t="b">
        <v>0</v>
      </c>
      <c r="AO15" s="85" t="s">
        <v>1398</v>
      </c>
      <c r="AP15" s="79" t="s">
        <v>176</v>
      </c>
      <c r="AQ15" s="79">
        <v>0</v>
      </c>
      <c r="AR15" s="79">
        <v>0</v>
      </c>
      <c r="AS15" s="79"/>
      <c r="AT15" s="79"/>
      <c r="AU15" s="79"/>
      <c r="AV15" s="79"/>
      <c r="AW15" s="79"/>
      <c r="AX15" s="79"/>
      <c r="AY15" s="79"/>
      <c r="AZ15" s="79"/>
      <c r="BA15">
        <v>2</v>
      </c>
      <c r="BB15" s="78" t="str">
        <f>REPLACE(INDEX(GroupVertices[Group],MATCH(Edges[[#This Row],[Vertex 1]],GroupVertices[Vertex],0)),1,1,"")</f>
        <v>1</v>
      </c>
      <c r="BC15" s="78" t="str">
        <f>REPLACE(INDEX(GroupVertices[Group],MATCH(Edges[[#This Row],[Vertex 2]],GroupVertices[Vertex],0)),1,1,"")</f>
        <v>1</v>
      </c>
      <c r="BD15" s="48">
        <v>0</v>
      </c>
      <c r="BE15" s="49">
        <v>0</v>
      </c>
      <c r="BF15" s="48">
        <v>0</v>
      </c>
      <c r="BG15" s="49">
        <v>0</v>
      </c>
      <c r="BH15" s="48">
        <v>0</v>
      </c>
      <c r="BI15" s="49">
        <v>0</v>
      </c>
      <c r="BJ15" s="48">
        <v>17</v>
      </c>
      <c r="BK15" s="49">
        <v>100</v>
      </c>
      <c r="BL15" s="48">
        <v>17</v>
      </c>
    </row>
    <row r="16" spans="1:64" ht="15">
      <c r="A16" s="64" t="s">
        <v>218</v>
      </c>
      <c r="B16" s="64" t="s">
        <v>218</v>
      </c>
      <c r="C16" s="65" t="s">
        <v>4709</v>
      </c>
      <c r="D16" s="66">
        <v>3</v>
      </c>
      <c r="E16" s="67" t="s">
        <v>132</v>
      </c>
      <c r="F16" s="68">
        <v>35</v>
      </c>
      <c r="G16" s="65"/>
      <c r="H16" s="69"/>
      <c r="I16" s="70"/>
      <c r="J16" s="70"/>
      <c r="K16" s="34" t="s">
        <v>65</v>
      </c>
      <c r="L16" s="77">
        <v>16</v>
      </c>
      <c r="M16" s="77"/>
      <c r="N16" s="72"/>
      <c r="O16" s="79" t="s">
        <v>176</v>
      </c>
      <c r="P16" s="81">
        <v>43678.29760416667</v>
      </c>
      <c r="Q16" s="79" t="s">
        <v>453</v>
      </c>
      <c r="R16" s="82" t="s">
        <v>629</v>
      </c>
      <c r="S16" s="79" t="s">
        <v>735</v>
      </c>
      <c r="T16" s="79" t="s">
        <v>769</v>
      </c>
      <c r="U16" s="79"/>
      <c r="V16" s="82" t="s">
        <v>895</v>
      </c>
      <c r="W16" s="81">
        <v>43678.29760416667</v>
      </c>
      <c r="X16" s="82" t="s">
        <v>1043</v>
      </c>
      <c r="Y16" s="79"/>
      <c r="Z16" s="79"/>
      <c r="AA16" s="85" t="s">
        <v>1400</v>
      </c>
      <c r="AB16" s="79"/>
      <c r="AC16" s="79" t="b">
        <v>0</v>
      </c>
      <c r="AD16" s="79">
        <v>2</v>
      </c>
      <c r="AE16" s="85" t="s">
        <v>1761</v>
      </c>
      <c r="AF16" s="79" t="b">
        <v>0</v>
      </c>
      <c r="AG16" s="79" t="s">
        <v>1774</v>
      </c>
      <c r="AH16" s="79"/>
      <c r="AI16" s="85" t="s">
        <v>1761</v>
      </c>
      <c r="AJ16" s="79" t="b">
        <v>0</v>
      </c>
      <c r="AK16" s="79">
        <v>1</v>
      </c>
      <c r="AL16" s="85" t="s">
        <v>1761</v>
      </c>
      <c r="AM16" s="79" t="s">
        <v>1793</v>
      </c>
      <c r="AN16" s="79" t="b">
        <v>0</v>
      </c>
      <c r="AO16" s="85" t="s">
        <v>1400</v>
      </c>
      <c r="AP16" s="79" t="s">
        <v>176</v>
      </c>
      <c r="AQ16" s="79">
        <v>0</v>
      </c>
      <c r="AR16" s="79">
        <v>0</v>
      </c>
      <c r="AS16" s="79"/>
      <c r="AT16" s="79"/>
      <c r="AU16" s="79"/>
      <c r="AV16" s="79"/>
      <c r="AW16" s="79"/>
      <c r="AX16" s="79"/>
      <c r="AY16" s="79"/>
      <c r="AZ16" s="79"/>
      <c r="BA16">
        <v>1</v>
      </c>
      <c r="BB16" s="78" t="str">
        <f>REPLACE(INDEX(GroupVertices[Group],MATCH(Edges[[#This Row],[Vertex 1]],GroupVertices[Vertex],0)),1,1,"")</f>
        <v>39</v>
      </c>
      <c r="BC16" s="78" t="str">
        <f>REPLACE(INDEX(GroupVertices[Group],MATCH(Edges[[#This Row],[Vertex 2]],GroupVertices[Vertex],0)),1,1,"")</f>
        <v>39</v>
      </c>
      <c r="BD16" s="48">
        <v>1</v>
      </c>
      <c r="BE16" s="49">
        <v>2.7027027027027026</v>
      </c>
      <c r="BF16" s="48">
        <v>0</v>
      </c>
      <c r="BG16" s="49">
        <v>0</v>
      </c>
      <c r="BH16" s="48">
        <v>0</v>
      </c>
      <c r="BI16" s="49">
        <v>0</v>
      </c>
      <c r="BJ16" s="48">
        <v>36</v>
      </c>
      <c r="BK16" s="49">
        <v>97.29729729729729</v>
      </c>
      <c r="BL16" s="48">
        <v>37</v>
      </c>
    </row>
    <row r="17" spans="1:64" ht="15">
      <c r="A17" s="64" t="s">
        <v>219</v>
      </c>
      <c r="B17" s="64" t="s">
        <v>218</v>
      </c>
      <c r="C17" s="65" t="s">
        <v>4709</v>
      </c>
      <c r="D17" s="66">
        <v>3</v>
      </c>
      <c r="E17" s="67" t="s">
        <v>132</v>
      </c>
      <c r="F17" s="68">
        <v>35</v>
      </c>
      <c r="G17" s="65"/>
      <c r="H17" s="69"/>
      <c r="I17" s="70"/>
      <c r="J17" s="70"/>
      <c r="K17" s="34" t="s">
        <v>65</v>
      </c>
      <c r="L17" s="77">
        <v>17</v>
      </c>
      <c r="M17" s="77"/>
      <c r="N17" s="72"/>
      <c r="O17" s="79" t="s">
        <v>444</v>
      </c>
      <c r="P17" s="81">
        <v>43678.367638888885</v>
      </c>
      <c r="Q17" s="79" t="s">
        <v>454</v>
      </c>
      <c r="R17" s="79"/>
      <c r="S17" s="79"/>
      <c r="T17" s="79"/>
      <c r="U17" s="79"/>
      <c r="V17" s="82" t="s">
        <v>896</v>
      </c>
      <c r="W17" s="81">
        <v>43678.367638888885</v>
      </c>
      <c r="X17" s="82" t="s">
        <v>1044</v>
      </c>
      <c r="Y17" s="79"/>
      <c r="Z17" s="79"/>
      <c r="AA17" s="85" t="s">
        <v>1401</v>
      </c>
      <c r="AB17" s="79"/>
      <c r="AC17" s="79" t="b">
        <v>0</v>
      </c>
      <c r="AD17" s="79">
        <v>0</v>
      </c>
      <c r="AE17" s="85" t="s">
        <v>1761</v>
      </c>
      <c r="AF17" s="79" t="b">
        <v>0</v>
      </c>
      <c r="AG17" s="79" t="s">
        <v>1774</v>
      </c>
      <c r="AH17" s="79"/>
      <c r="AI17" s="85" t="s">
        <v>1761</v>
      </c>
      <c r="AJ17" s="79" t="b">
        <v>0</v>
      </c>
      <c r="AK17" s="79">
        <v>1</v>
      </c>
      <c r="AL17" s="85" t="s">
        <v>1400</v>
      </c>
      <c r="AM17" s="79" t="s">
        <v>1794</v>
      </c>
      <c r="AN17" s="79" t="b">
        <v>0</v>
      </c>
      <c r="AO17" s="85" t="s">
        <v>1400</v>
      </c>
      <c r="AP17" s="79" t="s">
        <v>176</v>
      </c>
      <c r="AQ17" s="79">
        <v>0</v>
      </c>
      <c r="AR17" s="79">
        <v>0</v>
      </c>
      <c r="AS17" s="79"/>
      <c r="AT17" s="79"/>
      <c r="AU17" s="79"/>
      <c r="AV17" s="79"/>
      <c r="AW17" s="79"/>
      <c r="AX17" s="79"/>
      <c r="AY17" s="79"/>
      <c r="AZ17" s="79"/>
      <c r="BA17">
        <v>1</v>
      </c>
      <c r="BB17" s="78" t="str">
        <f>REPLACE(INDEX(GroupVertices[Group],MATCH(Edges[[#This Row],[Vertex 1]],GroupVertices[Vertex],0)),1,1,"")</f>
        <v>39</v>
      </c>
      <c r="BC17" s="78" t="str">
        <f>REPLACE(INDEX(GroupVertices[Group],MATCH(Edges[[#This Row],[Vertex 2]],GroupVertices[Vertex],0)),1,1,"")</f>
        <v>39</v>
      </c>
      <c r="BD17" s="48">
        <v>1</v>
      </c>
      <c r="BE17" s="49">
        <v>4.545454545454546</v>
      </c>
      <c r="BF17" s="48">
        <v>0</v>
      </c>
      <c r="BG17" s="49">
        <v>0</v>
      </c>
      <c r="BH17" s="48">
        <v>0</v>
      </c>
      <c r="BI17" s="49">
        <v>0</v>
      </c>
      <c r="BJ17" s="48">
        <v>21</v>
      </c>
      <c r="BK17" s="49">
        <v>95.45454545454545</v>
      </c>
      <c r="BL17" s="48">
        <v>22</v>
      </c>
    </row>
    <row r="18" spans="1:64" ht="15">
      <c r="A18" s="64" t="s">
        <v>220</v>
      </c>
      <c r="B18" s="64" t="s">
        <v>400</v>
      </c>
      <c r="C18" s="65" t="s">
        <v>4709</v>
      </c>
      <c r="D18" s="66">
        <v>3</v>
      </c>
      <c r="E18" s="67" t="s">
        <v>132</v>
      </c>
      <c r="F18" s="68">
        <v>35</v>
      </c>
      <c r="G18" s="65"/>
      <c r="H18" s="69"/>
      <c r="I18" s="70"/>
      <c r="J18" s="70"/>
      <c r="K18" s="34" t="s">
        <v>65</v>
      </c>
      <c r="L18" s="77">
        <v>18</v>
      </c>
      <c r="M18" s="77"/>
      <c r="N18" s="72"/>
      <c r="O18" s="79" t="s">
        <v>444</v>
      </c>
      <c r="P18" s="81">
        <v>43632.447696759256</v>
      </c>
      <c r="Q18" s="79" t="s">
        <v>455</v>
      </c>
      <c r="R18" s="79"/>
      <c r="S18" s="79"/>
      <c r="T18" s="79" t="s">
        <v>770</v>
      </c>
      <c r="U18" s="82" t="s">
        <v>849</v>
      </c>
      <c r="V18" s="82" t="s">
        <v>849</v>
      </c>
      <c r="W18" s="81">
        <v>43632.447696759256</v>
      </c>
      <c r="X18" s="82" t="s">
        <v>1045</v>
      </c>
      <c r="Y18" s="79"/>
      <c r="Z18" s="79"/>
      <c r="AA18" s="85" t="s">
        <v>1402</v>
      </c>
      <c r="AB18" s="79"/>
      <c r="AC18" s="79" t="b">
        <v>0</v>
      </c>
      <c r="AD18" s="79">
        <v>148</v>
      </c>
      <c r="AE18" s="85" t="s">
        <v>1761</v>
      </c>
      <c r="AF18" s="79" t="b">
        <v>0</v>
      </c>
      <c r="AG18" s="79" t="s">
        <v>1774</v>
      </c>
      <c r="AH18" s="79"/>
      <c r="AI18" s="85" t="s">
        <v>1761</v>
      </c>
      <c r="AJ18" s="79" t="b">
        <v>0</v>
      </c>
      <c r="AK18" s="79">
        <v>70</v>
      </c>
      <c r="AL18" s="85" t="s">
        <v>1761</v>
      </c>
      <c r="AM18" s="79" t="s">
        <v>1790</v>
      </c>
      <c r="AN18" s="79" t="b">
        <v>0</v>
      </c>
      <c r="AO18" s="85" t="s">
        <v>1402</v>
      </c>
      <c r="AP18" s="79" t="s">
        <v>1829</v>
      </c>
      <c r="AQ18" s="79">
        <v>0</v>
      </c>
      <c r="AR18" s="79">
        <v>0</v>
      </c>
      <c r="AS18" s="79"/>
      <c r="AT18" s="79"/>
      <c r="AU18" s="79"/>
      <c r="AV18" s="79"/>
      <c r="AW18" s="79"/>
      <c r="AX18" s="79"/>
      <c r="AY18" s="79"/>
      <c r="AZ18" s="79"/>
      <c r="BA18">
        <v>1</v>
      </c>
      <c r="BB18" s="78" t="str">
        <f>REPLACE(INDEX(GroupVertices[Group],MATCH(Edges[[#This Row],[Vertex 1]],GroupVertices[Vertex],0)),1,1,"")</f>
        <v>6</v>
      </c>
      <c r="BC18" s="78" t="str">
        <f>REPLACE(INDEX(GroupVertices[Group],MATCH(Edges[[#This Row],[Vertex 2]],GroupVertices[Vertex],0)),1,1,"")</f>
        <v>6</v>
      </c>
      <c r="BD18" s="48">
        <v>3</v>
      </c>
      <c r="BE18" s="49">
        <v>6.382978723404255</v>
      </c>
      <c r="BF18" s="48">
        <v>0</v>
      </c>
      <c r="BG18" s="49">
        <v>0</v>
      </c>
      <c r="BH18" s="48">
        <v>0</v>
      </c>
      <c r="BI18" s="49">
        <v>0</v>
      </c>
      <c r="BJ18" s="48">
        <v>44</v>
      </c>
      <c r="BK18" s="49">
        <v>93.61702127659575</v>
      </c>
      <c r="BL18" s="48">
        <v>47</v>
      </c>
    </row>
    <row r="19" spans="1:64" ht="15">
      <c r="A19" s="64" t="s">
        <v>221</v>
      </c>
      <c r="B19" s="64" t="s">
        <v>400</v>
      </c>
      <c r="C19" s="65" t="s">
        <v>4709</v>
      </c>
      <c r="D19" s="66">
        <v>3</v>
      </c>
      <c r="E19" s="67" t="s">
        <v>132</v>
      </c>
      <c r="F19" s="68">
        <v>35</v>
      </c>
      <c r="G19" s="65"/>
      <c r="H19" s="69"/>
      <c r="I19" s="70"/>
      <c r="J19" s="70"/>
      <c r="K19" s="34" t="s">
        <v>65</v>
      </c>
      <c r="L19" s="77">
        <v>19</v>
      </c>
      <c r="M19" s="77"/>
      <c r="N19" s="72"/>
      <c r="O19" s="79" t="s">
        <v>444</v>
      </c>
      <c r="P19" s="81">
        <v>43678.426840277774</v>
      </c>
      <c r="Q19" s="79" t="s">
        <v>456</v>
      </c>
      <c r="R19" s="79"/>
      <c r="S19" s="79"/>
      <c r="T19" s="79"/>
      <c r="U19" s="79"/>
      <c r="V19" s="82" t="s">
        <v>893</v>
      </c>
      <c r="W19" s="81">
        <v>43678.426840277774</v>
      </c>
      <c r="X19" s="82" t="s">
        <v>1046</v>
      </c>
      <c r="Y19" s="79"/>
      <c r="Z19" s="79"/>
      <c r="AA19" s="85" t="s">
        <v>1403</v>
      </c>
      <c r="AB19" s="79"/>
      <c r="AC19" s="79" t="b">
        <v>0</v>
      </c>
      <c r="AD19" s="79">
        <v>0</v>
      </c>
      <c r="AE19" s="85" t="s">
        <v>1761</v>
      </c>
      <c r="AF19" s="79" t="b">
        <v>0</v>
      </c>
      <c r="AG19" s="79" t="s">
        <v>1774</v>
      </c>
      <c r="AH19" s="79"/>
      <c r="AI19" s="85" t="s">
        <v>1761</v>
      </c>
      <c r="AJ19" s="79" t="b">
        <v>0</v>
      </c>
      <c r="AK19" s="79">
        <v>70</v>
      </c>
      <c r="AL19" s="85" t="s">
        <v>1402</v>
      </c>
      <c r="AM19" s="79" t="s">
        <v>1789</v>
      </c>
      <c r="AN19" s="79" t="b">
        <v>0</v>
      </c>
      <c r="AO19" s="85" t="s">
        <v>1402</v>
      </c>
      <c r="AP19" s="79" t="s">
        <v>176</v>
      </c>
      <c r="AQ19" s="79">
        <v>0</v>
      </c>
      <c r="AR19" s="79">
        <v>0</v>
      </c>
      <c r="AS19" s="79"/>
      <c r="AT19" s="79"/>
      <c r="AU19" s="79"/>
      <c r="AV19" s="79"/>
      <c r="AW19" s="79"/>
      <c r="AX19" s="79"/>
      <c r="AY19" s="79"/>
      <c r="AZ19" s="79"/>
      <c r="BA19">
        <v>1</v>
      </c>
      <c r="BB19" s="78" t="str">
        <f>REPLACE(INDEX(GroupVertices[Group],MATCH(Edges[[#This Row],[Vertex 1]],GroupVertices[Vertex],0)),1,1,"")</f>
        <v>6</v>
      </c>
      <c r="BC19" s="78" t="str">
        <f>REPLACE(INDEX(GroupVertices[Group],MATCH(Edges[[#This Row],[Vertex 2]],GroupVertices[Vertex],0)),1,1,"")</f>
        <v>6</v>
      </c>
      <c r="BD19" s="48"/>
      <c r="BE19" s="49"/>
      <c r="BF19" s="48"/>
      <c r="BG19" s="49"/>
      <c r="BH19" s="48"/>
      <c r="BI19" s="49"/>
      <c r="BJ19" s="48"/>
      <c r="BK19" s="49"/>
      <c r="BL19" s="48"/>
    </row>
    <row r="20" spans="1:64" ht="15">
      <c r="A20" s="64" t="s">
        <v>221</v>
      </c>
      <c r="B20" s="64" t="s">
        <v>220</v>
      </c>
      <c r="C20" s="65" t="s">
        <v>4709</v>
      </c>
      <c r="D20" s="66">
        <v>3</v>
      </c>
      <c r="E20" s="67" t="s">
        <v>132</v>
      </c>
      <c r="F20" s="68">
        <v>35</v>
      </c>
      <c r="G20" s="65"/>
      <c r="H20" s="69"/>
      <c r="I20" s="70"/>
      <c r="J20" s="70"/>
      <c r="K20" s="34" t="s">
        <v>65</v>
      </c>
      <c r="L20" s="77">
        <v>20</v>
      </c>
      <c r="M20" s="77"/>
      <c r="N20" s="72"/>
      <c r="O20" s="79" t="s">
        <v>444</v>
      </c>
      <c r="P20" s="81">
        <v>43678.426840277774</v>
      </c>
      <c r="Q20" s="79" t="s">
        <v>456</v>
      </c>
      <c r="R20" s="79"/>
      <c r="S20" s="79"/>
      <c r="T20" s="79"/>
      <c r="U20" s="79"/>
      <c r="V20" s="82" t="s">
        <v>893</v>
      </c>
      <c r="W20" s="81">
        <v>43678.426840277774</v>
      </c>
      <c r="X20" s="82" t="s">
        <v>1046</v>
      </c>
      <c r="Y20" s="79"/>
      <c r="Z20" s="79"/>
      <c r="AA20" s="85" t="s">
        <v>1403</v>
      </c>
      <c r="AB20" s="79"/>
      <c r="AC20" s="79" t="b">
        <v>0</v>
      </c>
      <c r="AD20" s="79">
        <v>0</v>
      </c>
      <c r="AE20" s="85" t="s">
        <v>1761</v>
      </c>
      <c r="AF20" s="79" t="b">
        <v>0</v>
      </c>
      <c r="AG20" s="79" t="s">
        <v>1774</v>
      </c>
      <c r="AH20" s="79"/>
      <c r="AI20" s="85" t="s">
        <v>1761</v>
      </c>
      <c r="AJ20" s="79" t="b">
        <v>0</v>
      </c>
      <c r="AK20" s="79">
        <v>70</v>
      </c>
      <c r="AL20" s="85" t="s">
        <v>1402</v>
      </c>
      <c r="AM20" s="79" t="s">
        <v>1789</v>
      </c>
      <c r="AN20" s="79" t="b">
        <v>0</v>
      </c>
      <c r="AO20" s="85" t="s">
        <v>1402</v>
      </c>
      <c r="AP20" s="79" t="s">
        <v>176</v>
      </c>
      <c r="AQ20" s="79">
        <v>0</v>
      </c>
      <c r="AR20" s="79">
        <v>0</v>
      </c>
      <c r="AS20" s="79"/>
      <c r="AT20" s="79"/>
      <c r="AU20" s="79"/>
      <c r="AV20" s="79"/>
      <c r="AW20" s="79"/>
      <c r="AX20" s="79"/>
      <c r="AY20" s="79"/>
      <c r="AZ20" s="79"/>
      <c r="BA20">
        <v>1</v>
      </c>
      <c r="BB20" s="78" t="str">
        <f>REPLACE(INDEX(GroupVertices[Group],MATCH(Edges[[#This Row],[Vertex 1]],GroupVertices[Vertex],0)),1,1,"")</f>
        <v>6</v>
      </c>
      <c r="BC20" s="78" t="str">
        <f>REPLACE(INDEX(GroupVertices[Group],MATCH(Edges[[#This Row],[Vertex 2]],GroupVertices[Vertex],0)),1,1,"")</f>
        <v>6</v>
      </c>
      <c r="BD20" s="48">
        <v>0</v>
      </c>
      <c r="BE20" s="49">
        <v>0</v>
      </c>
      <c r="BF20" s="48">
        <v>0</v>
      </c>
      <c r="BG20" s="49">
        <v>0</v>
      </c>
      <c r="BH20" s="48">
        <v>0</v>
      </c>
      <c r="BI20" s="49">
        <v>0</v>
      </c>
      <c r="BJ20" s="48">
        <v>26</v>
      </c>
      <c r="BK20" s="49">
        <v>100</v>
      </c>
      <c r="BL20" s="48">
        <v>26</v>
      </c>
    </row>
    <row r="21" spans="1:64" ht="15">
      <c r="A21" s="64" t="s">
        <v>222</v>
      </c>
      <c r="B21" s="64" t="s">
        <v>356</v>
      </c>
      <c r="C21" s="65" t="s">
        <v>4709</v>
      </c>
      <c r="D21" s="66">
        <v>3</v>
      </c>
      <c r="E21" s="67" t="s">
        <v>132</v>
      </c>
      <c r="F21" s="68">
        <v>35</v>
      </c>
      <c r="G21" s="65"/>
      <c r="H21" s="69"/>
      <c r="I21" s="70"/>
      <c r="J21" s="70"/>
      <c r="K21" s="34" t="s">
        <v>65</v>
      </c>
      <c r="L21" s="77">
        <v>21</v>
      </c>
      <c r="M21" s="77"/>
      <c r="N21" s="72"/>
      <c r="O21" s="79" t="s">
        <v>444</v>
      </c>
      <c r="P21" s="81">
        <v>43678.60517361111</v>
      </c>
      <c r="Q21" s="79" t="s">
        <v>457</v>
      </c>
      <c r="R21" s="79"/>
      <c r="S21" s="79"/>
      <c r="T21" s="79" t="s">
        <v>771</v>
      </c>
      <c r="U21" s="79"/>
      <c r="V21" s="82" t="s">
        <v>897</v>
      </c>
      <c r="W21" s="81">
        <v>43678.60517361111</v>
      </c>
      <c r="X21" s="82" t="s">
        <v>1047</v>
      </c>
      <c r="Y21" s="79"/>
      <c r="Z21" s="79"/>
      <c r="AA21" s="85" t="s">
        <v>1404</v>
      </c>
      <c r="AB21" s="79"/>
      <c r="AC21" s="79" t="b">
        <v>0</v>
      </c>
      <c r="AD21" s="79">
        <v>0</v>
      </c>
      <c r="AE21" s="85" t="s">
        <v>1761</v>
      </c>
      <c r="AF21" s="79" t="b">
        <v>0</v>
      </c>
      <c r="AG21" s="79" t="s">
        <v>1774</v>
      </c>
      <c r="AH21" s="79"/>
      <c r="AI21" s="85" t="s">
        <v>1761</v>
      </c>
      <c r="AJ21" s="79" t="b">
        <v>0</v>
      </c>
      <c r="AK21" s="79">
        <v>1</v>
      </c>
      <c r="AL21" s="85" t="s">
        <v>1586</v>
      </c>
      <c r="AM21" s="79" t="s">
        <v>1789</v>
      </c>
      <c r="AN21" s="79" t="b">
        <v>0</v>
      </c>
      <c r="AO21" s="85" t="s">
        <v>1586</v>
      </c>
      <c r="AP21" s="79" t="s">
        <v>176</v>
      </c>
      <c r="AQ21" s="79">
        <v>0</v>
      </c>
      <c r="AR21" s="79">
        <v>0</v>
      </c>
      <c r="AS21" s="79"/>
      <c r="AT21" s="79"/>
      <c r="AU21" s="79"/>
      <c r="AV21" s="79"/>
      <c r="AW21" s="79"/>
      <c r="AX21" s="79"/>
      <c r="AY21" s="79"/>
      <c r="AZ21" s="79"/>
      <c r="BA21">
        <v>1</v>
      </c>
      <c r="BB21" s="78" t="str">
        <f>REPLACE(INDEX(GroupVertices[Group],MATCH(Edges[[#This Row],[Vertex 1]],GroupVertices[Vertex],0)),1,1,"")</f>
        <v>4</v>
      </c>
      <c r="BC21" s="78" t="str">
        <f>REPLACE(INDEX(GroupVertices[Group],MATCH(Edges[[#This Row],[Vertex 2]],GroupVertices[Vertex],0)),1,1,"")</f>
        <v>4</v>
      </c>
      <c r="BD21" s="48">
        <v>1</v>
      </c>
      <c r="BE21" s="49">
        <v>6.25</v>
      </c>
      <c r="BF21" s="48">
        <v>0</v>
      </c>
      <c r="BG21" s="49">
        <v>0</v>
      </c>
      <c r="BH21" s="48">
        <v>0</v>
      </c>
      <c r="BI21" s="49">
        <v>0</v>
      </c>
      <c r="BJ21" s="48">
        <v>15</v>
      </c>
      <c r="BK21" s="49">
        <v>93.75</v>
      </c>
      <c r="BL21" s="48">
        <v>16</v>
      </c>
    </row>
    <row r="22" spans="1:64" ht="15">
      <c r="A22" s="64" t="s">
        <v>223</v>
      </c>
      <c r="B22" s="64" t="s">
        <v>223</v>
      </c>
      <c r="C22" s="65" t="s">
        <v>4709</v>
      </c>
      <c r="D22" s="66">
        <v>3</v>
      </c>
      <c r="E22" s="67" t="s">
        <v>132</v>
      </c>
      <c r="F22" s="68">
        <v>35</v>
      </c>
      <c r="G22" s="65"/>
      <c r="H22" s="69"/>
      <c r="I22" s="70"/>
      <c r="J22" s="70"/>
      <c r="K22" s="34" t="s">
        <v>65</v>
      </c>
      <c r="L22" s="77">
        <v>22</v>
      </c>
      <c r="M22" s="77"/>
      <c r="N22" s="72"/>
      <c r="O22" s="79" t="s">
        <v>176</v>
      </c>
      <c r="P22" s="81">
        <v>43678.65373842593</v>
      </c>
      <c r="Q22" s="79" t="s">
        <v>458</v>
      </c>
      <c r="R22" s="82" t="s">
        <v>630</v>
      </c>
      <c r="S22" s="79" t="s">
        <v>736</v>
      </c>
      <c r="T22" s="79" t="s">
        <v>772</v>
      </c>
      <c r="U22" s="79"/>
      <c r="V22" s="82" t="s">
        <v>898</v>
      </c>
      <c r="W22" s="81">
        <v>43678.65373842593</v>
      </c>
      <c r="X22" s="82" t="s">
        <v>1048</v>
      </c>
      <c r="Y22" s="79"/>
      <c r="Z22" s="79"/>
      <c r="AA22" s="85" t="s">
        <v>1405</v>
      </c>
      <c r="AB22" s="79"/>
      <c r="AC22" s="79" t="b">
        <v>0</v>
      </c>
      <c r="AD22" s="79">
        <v>0</v>
      </c>
      <c r="AE22" s="85" t="s">
        <v>1761</v>
      </c>
      <c r="AF22" s="79" t="b">
        <v>0</v>
      </c>
      <c r="AG22" s="79" t="s">
        <v>1774</v>
      </c>
      <c r="AH22" s="79"/>
      <c r="AI22" s="85" t="s">
        <v>1761</v>
      </c>
      <c r="AJ22" s="79" t="b">
        <v>0</v>
      </c>
      <c r="AK22" s="79">
        <v>0</v>
      </c>
      <c r="AL22" s="85" t="s">
        <v>1761</v>
      </c>
      <c r="AM22" s="79" t="s">
        <v>1792</v>
      </c>
      <c r="AN22" s="79" t="b">
        <v>0</v>
      </c>
      <c r="AO22" s="85" t="s">
        <v>1405</v>
      </c>
      <c r="AP22" s="79" t="s">
        <v>176</v>
      </c>
      <c r="AQ22" s="79">
        <v>0</v>
      </c>
      <c r="AR22" s="79">
        <v>0</v>
      </c>
      <c r="AS22" s="79"/>
      <c r="AT22" s="79"/>
      <c r="AU22" s="79"/>
      <c r="AV22" s="79"/>
      <c r="AW22" s="79"/>
      <c r="AX22" s="79"/>
      <c r="AY22" s="79"/>
      <c r="AZ22" s="79"/>
      <c r="BA22">
        <v>1</v>
      </c>
      <c r="BB22" s="78" t="str">
        <f>REPLACE(INDEX(GroupVertices[Group],MATCH(Edges[[#This Row],[Vertex 1]],GroupVertices[Vertex],0)),1,1,"")</f>
        <v>1</v>
      </c>
      <c r="BC22" s="78" t="str">
        <f>REPLACE(INDEX(GroupVertices[Group],MATCH(Edges[[#This Row],[Vertex 2]],GroupVertices[Vertex],0)),1,1,"")</f>
        <v>1</v>
      </c>
      <c r="BD22" s="48">
        <v>1</v>
      </c>
      <c r="BE22" s="49">
        <v>4.545454545454546</v>
      </c>
      <c r="BF22" s="48">
        <v>0</v>
      </c>
      <c r="BG22" s="49">
        <v>0</v>
      </c>
      <c r="BH22" s="48">
        <v>0</v>
      </c>
      <c r="BI22" s="49">
        <v>0</v>
      </c>
      <c r="BJ22" s="48">
        <v>21</v>
      </c>
      <c r="BK22" s="49">
        <v>95.45454545454545</v>
      </c>
      <c r="BL22" s="48">
        <v>22</v>
      </c>
    </row>
    <row r="23" spans="1:64" ht="15">
      <c r="A23" s="64" t="s">
        <v>224</v>
      </c>
      <c r="B23" s="64" t="s">
        <v>356</v>
      </c>
      <c r="C23" s="65" t="s">
        <v>4709</v>
      </c>
      <c r="D23" s="66">
        <v>3</v>
      </c>
      <c r="E23" s="67" t="s">
        <v>132</v>
      </c>
      <c r="F23" s="68">
        <v>35</v>
      </c>
      <c r="G23" s="65"/>
      <c r="H23" s="69"/>
      <c r="I23" s="70"/>
      <c r="J23" s="70"/>
      <c r="K23" s="34" t="s">
        <v>65</v>
      </c>
      <c r="L23" s="77">
        <v>23</v>
      </c>
      <c r="M23" s="77"/>
      <c r="N23" s="72"/>
      <c r="O23" s="79" t="s">
        <v>444</v>
      </c>
      <c r="P23" s="81">
        <v>43678.807962962965</v>
      </c>
      <c r="Q23" s="79" t="s">
        <v>457</v>
      </c>
      <c r="R23" s="79"/>
      <c r="S23" s="79"/>
      <c r="T23" s="79" t="s">
        <v>771</v>
      </c>
      <c r="U23" s="79"/>
      <c r="V23" s="82" t="s">
        <v>899</v>
      </c>
      <c r="W23" s="81">
        <v>43678.807962962965</v>
      </c>
      <c r="X23" s="82" t="s">
        <v>1049</v>
      </c>
      <c r="Y23" s="79"/>
      <c r="Z23" s="79"/>
      <c r="AA23" s="85" t="s">
        <v>1406</v>
      </c>
      <c r="AB23" s="79"/>
      <c r="AC23" s="79" t="b">
        <v>0</v>
      </c>
      <c r="AD23" s="79">
        <v>0</v>
      </c>
      <c r="AE23" s="85" t="s">
        <v>1761</v>
      </c>
      <c r="AF23" s="79" t="b">
        <v>0</v>
      </c>
      <c r="AG23" s="79" t="s">
        <v>1774</v>
      </c>
      <c r="AH23" s="79"/>
      <c r="AI23" s="85" t="s">
        <v>1761</v>
      </c>
      <c r="AJ23" s="79" t="b">
        <v>0</v>
      </c>
      <c r="AK23" s="79">
        <v>2</v>
      </c>
      <c r="AL23" s="85" t="s">
        <v>1590</v>
      </c>
      <c r="AM23" s="79" t="s">
        <v>1789</v>
      </c>
      <c r="AN23" s="79" t="b">
        <v>0</v>
      </c>
      <c r="AO23" s="85" t="s">
        <v>1590</v>
      </c>
      <c r="AP23" s="79" t="s">
        <v>176</v>
      </c>
      <c r="AQ23" s="79">
        <v>0</v>
      </c>
      <c r="AR23" s="79">
        <v>0</v>
      </c>
      <c r="AS23" s="79"/>
      <c r="AT23" s="79"/>
      <c r="AU23" s="79"/>
      <c r="AV23" s="79"/>
      <c r="AW23" s="79"/>
      <c r="AX23" s="79"/>
      <c r="AY23" s="79"/>
      <c r="AZ23" s="79"/>
      <c r="BA23">
        <v>1</v>
      </c>
      <c r="BB23" s="78" t="str">
        <f>REPLACE(INDEX(GroupVertices[Group],MATCH(Edges[[#This Row],[Vertex 1]],GroupVertices[Vertex],0)),1,1,"")</f>
        <v>4</v>
      </c>
      <c r="BC23" s="78" t="str">
        <f>REPLACE(INDEX(GroupVertices[Group],MATCH(Edges[[#This Row],[Vertex 2]],GroupVertices[Vertex],0)),1,1,"")</f>
        <v>4</v>
      </c>
      <c r="BD23" s="48">
        <v>1</v>
      </c>
      <c r="BE23" s="49">
        <v>6.25</v>
      </c>
      <c r="BF23" s="48">
        <v>0</v>
      </c>
      <c r="BG23" s="49">
        <v>0</v>
      </c>
      <c r="BH23" s="48">
        <v>0</v>
      </c>
      <c r="BI23" s="49">
        <v>0</v>
      </c>
      <c r="BJ23" s="48">
        <v>15</v>
      </c>
      <c r="BK23" s="49">
        <v>93.75</v>
      </c>
      <c r="BL23" s="48">
        <v>16</v>
      </c>
    </row>
    <row r="24" spans="1:64" ht="15">
      <c r="A24" s="64" t="s">
        <v>225</v>
      </c>
      <c r="B24" s="64" t="s">
        <v>225</v>
      </c>
      <c r="C24" s="65" t="s">
        <v>4709</v>
      </c>
      <c r="D24" s="66">
        <v>3</v>
      </c>
      <c r="E24" s="67" t="s">
        <v>132</v>
      </c>
      <c r="F24" s="68">
        <v>35</v>
      </c>
      <c r="G24" s="65"/>
      <c r="H24" s="69"/>
      <c r="I24" s="70"/>
      <c r="J24" s="70"/>
      <c r="K24" s="34" t="s">
        <v>65</v>
      </c>
      <c r="L24" s="77">
        <v>24</v>
      </c>
      <c r="M24" s="77"/>
      <c r="N24" s="72"/>
      <c r="O24" s="79" t="s">
        <v>176</v>
      </c>
      <c r="P24" s="81">
        <v>43678.85686342593</v>
      </c>
      <c r="Q24" s="79" t="s">
        <v>459</v>
      </c>
      <c r="R24" s="82" t="s">
        <v>631</v>
      </c>
      <c r="S24" s="79" t="s">
        <v>737</v>
      </c>
      <c r="T24" s="79" t="s">
        <v>773</v>
      </c>
      <c r="U24" s="79"/>
      <c r="V24" s="82" t="s">
        <v>900</v>
      </c>
      <c r="W24" s="81">
        <v>43678.85686342593</v>
      </c>
      <c r="X24" s="82" t="s">
        <v>1050</v>
      </c>
      <c r="Y24" s="79"/>
      <c r="Z24" s="79"/>
      <c r="AA24" s="85" t="s">
        <v>1407</v>
      </c>
      <c r="AB24" s="79"/>
      <c r="AC24" s="79" t="b">
        <v>0</v>
      </c>
      <c r="AD24" s="79">
        <v>0</v>
      </c>
      <c r="AE24" s="85" t="s">
        <v>1761</v>
      </c>
      <c r="AF24" s="79" t="b">
        <v>0</v>
      </c>
      <c r="AG24" s="79" t="s">
        <v>1774</v>
      </c>
      <c r="AH24" s="79"/>
      <c r="AI24" s="85" t="s">
        <v>1761</v>
      </c>
      <c r="AJ24" s="79" t="b">
        <v>0</v>
      </c>
      <c r="AK24" s="79">
        <v>0</v>
      </c>
      <c r="AL24" s="85" t="s">
        <v>1761</v>
      </c>
      <c r="AM24" s="79" t="s">
        <v>1791</v>
      </c>
      <c r="AN24" s="79" t="b">
        <v>0</v>
      </c>
      <c r="AO24" s="85" t="s">
        <v>1407</v>
      </c>
      <c r="AP24" s="79" t="s">
        <v>176</v>
      </c>
      <c r="AQ24" s="79">
        <v>0</v>
      </c>
      <c r="AR24" s="79">
        <v>0</v>
      </c>
      <c r="AS24" s="79"/>
      <c r="AT24" s="79"/>
      <c r="AU24" s="79"/>
      <c r="AV24" s="79"/>
      <c r="AW24" s="79"/>
      <c r="AX24" s="79"/>
      <c r="AY24" s="79"/>
      <c r="AZ24" s="79"/>
      <c r="BA24">
        <v>1</v>
      </c>
      <c r="BB24" s="78" t="str">
        <f>REPLACE(INDEX(GroupVertices[Group],MATCH(Edges[[#This Row],[Vertex 1]],GroupVertices[Vertex],0)),1,1,"")</f>
        <v>1</v>
      </c>
      <c r="BC24" s="78" t="str">
        <f>REPLACE(INDEX(GroupVertices[Group],MATCH(Edges[[#This Row],[Vertex 2]],GroupVertices[Vertex],0)),1,1,"")</f>
        <v>1</v>
      </c>
      <c r="BD24" s="48">
        <v>2</v>
      </c>
      <c r="BE24" s="49">
        <v>7.142857142857143</v>
      </c>
      <c r="BF24" s="48">
        <v>2</v>
      </c>
      <c r="BG24" s="49">
        <v>7.142857142857143</v>
      </c>
      <c r="BH24" s="48">
        <v>0</v>
      </c>
      <c r="BI24" s="49">
        <v>0</v>
      </c>
      <c r="BJ24" s="48">
        <v>24</v>
      </c>
      <c r="BK24" s="49">
        <v>85.71428571428571</v>
      </c>
      <c r="BL24" s="48">
        <v>28</v>
      </c>
    </row>
    <row r="25" spans="1:64" ht="15">
      <c r="A25" s="64" t="s">
        <v>226</v>
      </c>
      <c r="B25" s="64" t="s">
        <v>401</v>
      </c>
      <c r="C25" s="65" t="s">
        <v>4709</v>
      </c>
      <c r="D25" s="66">
        <v>3</v>
      </c>
      <c r="E25" s="67" t="s">
        <v>132</v>
      </c>
      <c r="F25" s="68">
        <v>35</v>
      </c>
      <c r="G25" s="65"/>
      <c r="H25" s="69"/>
      <c r="I25" s="70"/>
      <c r="J25" s="70"/>
      <c r="K25" s="34" t="s">
        <v>65</v>
      </c>
      <c r="L25" s="77">
        <v>25</v>
      </c>
      <c r="M25" s="77"/>
      <c r="N25" s="72"/>
      <c r="O25" s="79" t="s">
        <v>444</v>
      </c>
      <c r="P25" s="81">
        <v>43678.973333333335</v>
      </c>
      <c r="Q25" s="79" t="s">
        <v>460</v>
      </c>
      <c r="R25" s="79"/>
      <c r="S25" s="79"/>
      <c r="T25" s="79" t="s">
        <v>774</v>
      </c>
      <c r="U25" s="82" t="s">
        <v>850</v>
      </c>
      <c r="V25" s="82" t="s">
        <v>850</v>
      </c>
      <c r="W25" s="81">
        <v>43678.973333333335</v>
      </c>
      <c r="X25" s="82" t="s">
        <v>1051</v>
      </c>
      <c r="Y25" s="79"/>
      <c r="Z25" s="79"/>
      <c r="AA25" s="85" t="s">
        <v>1408</v>
      </c>
      <c r="AB25" s="79"/>
      <c r="AC25" s="79" t="b">
        <v>0</v>
      </c>
      <c r="AD25" s="79">
        <v>0</v>
      </c>
      <c r="AE25" s="85" t="s">
        <v>1761</v>
      </c>
      <c r="AF25" s="79" t="b">
        <v>0</v>
      </c>
      <c r="AG25" s="79" t="s">
        <v>1774</v>
      </c>
      <c r="AH25" s="79"/>
      <c r="AI25" s="85" t="s">
        <v>1761</v>
      </c>
      <c r="AJ25" s="79" t="b">
        <v>0</v>
      </c>
      <c r="AK25" s="79">
        <v>0</v>
      </c>
      <c r="AL25" s="85" t="s">
        <v>1761</v>
      </c>
      <c r="AM25" s="79" t="s">
        <v>1793</v>
      </c>
      <c r="AN25" s="79" t="b">
        <v>0</v>
      </c>
      <c r="AO25" s="85" t="s">
        <v>1408</v>
      </c>
      <c r="AP25" s="79" t="s">
        <v>176</v>
      </c>
      <c r="AQ25" s="79">
        <v>0</v>
      </c>
      <c r="AR25" s="79">
        <v>0</v>
      </c>
      <c r="AS25" s="79"/>
      <c r="AT25" s="79"/>
      <c r="AU25" s="79"/>
      <c r="AV25" s="79"/>
      <c r="AW25" s="79"/>
      <c r="AX25" s="79"/>
      <c r="AY25" s="79"/>
      <c r="AZ25" s="79"/>
      <c r="BA25">
        <v>1</v>
      </c>
      <c r="BB25" s="78" t="str">
        <f>REPLACE(INDEX(GroupVertices[Group],MATCH(Edges[[#This Row],[Vertex 1]],GroupVertices[Vertex],0)),1,1,"")</f>
        <v>38</v>
      </c>
      <c r="BC25" s="78" t="str">
        <f>REPLACE(INDEX(GroupVertices[Group],MATCH(Edges[[#This Row],[Vertex 2]],GroupVertices[Vertex],0)),1,1,"")</f>
        <v>38</v>
      </c>
      <c r="BD25" s="48">
        <v>0</v>
      </c>
      <c r="BE25" s="49">
        <v>0</v>
      </c>
      <c r="BF25" s="48">
        <v>2</v>
      </c>
      <c r="BG25" s="49">
        <v>7.407407407407407</v>
      </c>
      <c r="BH25" s="48">
        <v>0</v>
      </c>
      <c r="BI25" s="49">
        <v>0</v>
      </c>
      <c r="BJ25" s="48">
        <v>25</v>
      </c>
      <c r="BK25" s="49">
        <v>92.5925925925926</v>
      </c>
      <c r="BL25" s="48">
        <v>27</v>
      </c>
    </row>
    <row r="26" spans="1:64" ht="15">
      <c r="A26" s="64" t="s">
        <v>227</v>
      </c>
      <c r="B26" s="64" t="s">
        <v>227</v>
      </c>
      <c r="C26" s="65" t="s">
        <v>4709</v>
      </c>
      <c r="D26" s="66">
        <v>3</v>
      </c>
      <c r="E26" s="67" t="s">
        <v>132</v>
      </c>
      <c r="F26" s="68">
        <v>35</v>
      </c>
      <c r="G26" s="65"/>
      <c r="H26" s="69"/>
      <c r="I26" s="70"/>
      <c r="J26" s="70"/>
      <c r="K26" s="34" t="s">
        <v>65</v>
      </c>
      <c r="L26" s="77">
        <v>26</v>
      </c>
      <c r="M26" s="77"/>
      <c r="N26" s="72"/>
      <c r="O26" s="79" t="s">
        <v>176</v>
      </c>
      <c r="P26" s="81">
        <v>43679.14842592592</v>
      </c>
      <c r="Q26" s="79" t="s">
        <v>461</v>
      </c>
      <c r="R26" s="82" t="s">
        <v>632</v>
      </c>
      <c r="S26" s="79" t="s">
        <v>738</v>
      </c>
      <c r="T26" s="79" t="s">
        <v>775</v>
      </c>
      <c r="U26" s="79"/>
      <c r="V26" s="82" t="s">
        <v>901</v>
      </c>
      <c r="W26" s="81">
        <v>43679.14842592592</v>
      </c>
      <c r="X26" s="82" t="s">
        <v>1052</v>
      </c>
      <c r="Y26" s="79">
        <v>-42</v>
      </c>
      <c r="Z26" s="79">
        <v>174</v>
      </c>
      <c r="AA26" s="85" t="s">
        <v>1409</v>
      </c>
      <c r="AB26" s="79"/>
      <c r="AC26" s="79" t="b">
        <v>0</v>
      </c>
      <c r="AD26" s="79">
        <v>0</v>
      </c>
      <c r="AE26" s="85" t="s">
        <v>1761</v>
      </c>
      <c r="AF26" s="79" t="b">
        <v>0</v>
      </c>
      <c r="AG26" s="79" t="s">
        <v>1774</v>
      </c>
      <c r="AH26" s="79"/>
      <c r="AI26" s="85" t="s">
        <v>1761</v>
      </c>
      <c r="AJ26" s="79" t="b">
        <v>0</v>
      </c>
      <c r="AK26" s="79">
        <v>0</v>
      </c>
      <c r="AL26" s="85" t="s">
        <v>1761</v>
      </c>
      <c r="AM26" s="79" t="s">
        <v>1795</v>
      </c>
      <c r="AN26" s="79" t="b">
        <v>0</v>
      </c>
      <c r="AO26" s="85" t="s">
        <v>1409</v>
      </c>
      <c r="AP26" s="79" t="s">
        <v>176</v>
      </c>
      <c r="AQ26" s="79">
        <v>0</v>
      </c>
      <c r="AR26" s="79">
        <v>0</v>
      </c>
      <c r="AS26" s="79" t="s">
        <v>1830</v>
      </c>
      <c r="AT26" s="79" t="s">
        <v>1836</v>
      </c>
      <c r="AU26" s="79" t="s">
        <v>1840</v>
      </c>
      <c r="AV26" s="79" t="s">
        <v>1844</v>
      </c>
      <c r="AW26" s="79" t="s">
        <v>1850</v>
      </c>
      <c r="AX26" s="79" t="s">
        <v>1856</v>
      </c>
      <c r="AY26" s="79" t="s">
        <v>1862</v>
      </c>
      <c r="AZ26" s="82" t="s">
        <v>1864</v>
      </c>
      <c r="BA26">
        <v>1</v>
      </c>
      <c r="BB26" s="78" t="str">
        <f>REPLACE(INDEX(GroupVertices[Group],MATCH(Edges[[#This Row],[Vertex 1]],GroupVertices[Vertex],0)),1,1,"")</f>
        <v>1</v>
      </c>
      <c r="BC26" s="78" t="str">
        <f>REPLACE(INDEX(GroupVertices[Group],MATCH(Edges[[#This Row],[Vertex 2]],GroupVertices[Vertex],0)),1,1,"")</f>
        <v>1</v>
      </c>
      <c r="BD26" s="48">
        <v>2</v>
      </c>
      <c r="BE26" s="49">
        <v>7.142857142857143</v>
      </c>
      <c r="BF26" s="48">
        <v>0</v>
      </c>
      <c r="BG26" s="49">
        <v>0</v>
      </c>
      <c r="BH26" s="48">
        <v>0</v>
      </c>
      <c r="BI26" s="49">
        <v>0</v>
      </c>
      <c r="BJ26" s="48">
        <v>26</v>
      </c>
      <c r="BK26" s="49">
        <v>92.85714285714286</v>
      </c>
      <c r="BL26" s="48">
        <v>28</v>
      </c>
    </row>
    <row r="27" spans="1:64" ht="15">
      <c r="A27" s="64" t="s">
        <v>228</v>
      </c>
      <c r="B27" s="64" t="s">
        <v>398</v>
      </c>
      <c r="C27" s="65" t="s">
        <v>4709</v>
      </c>
      <c r="D27" s="66">
        <v>3</v>
      </c>
      <c r="E27" s="67" t="s">
        <v>132</v>
      </c>
      <c r="F27" s="68">
        <v>35</v>
      </c>
      <c r="G27" s="65"/>
      <c r="H27" s="69"/>
      <c r="I27" s="70"/>
      <c r="J27" s="70"/>
      <c r="K27" s="34" t="s">
        <v>65</v>
      </c>
      <c r="L27" s="77">
        <v>27</v>
      </c>
      <c r="M27" s="77"/>
      <c r="N27" s="72"/>
      <c r="O27" s="79" t="s">
        <v>444</v>
      </c>
      <c r="P27" s="81">
        <v>43679.526504629626</v>
      </c>
      <c r="Q27" s="79" t="s">
        <v>448</v>
      </c>
      <c r="R27" s="79"/>
      <c r="S27" s="79"/>
      <c r="T27" s="79"/>
      <c r="U27" s="79"/>
      <c r="V27" s="82" t="s">
        <v>902</v>
      </c>
      <c r="W27" s="81">
        <v>43679.526504629626</v>
      </c>
      <c r="X27" s="82" t="s">
        <v>1053</v>
      </c>
      <c r="Y27" s="79"/>
      <c r="Z27" s="79"/>
      <c r="AA27" s="85" t="s">
        <v>1410</v>
      </c>
      <c r="AB27" s="79"/>
      <c r="AC27" s="79" t="b">
        <v>0</v>
      </c>
      <c r="AD27" s="79">
        <v>0</v>
      </c>
      <c r="AE27" s="85" t="s">
        <v>1761</v>
      </c>
      <c r="AF27" s="79" t="b">
        <v>0</v>
      </c>
      <c r="AG27" s="79" t="s">
        <v>1774</v>
      </c>
      <c r="AH27" s="79"/>
      <c r="AI27" s="85" t="s">
        <v>1761</v>
      </c>
      <c r="AJ27" s="79" t="b">
        <v>0</v>
      </c>
      <c r="AK27" s="79">
        <v>8</v>
      </c>
      <c r="AL27" s="85" t="s">
        <v>1708</v>
      </c>
      <c r="AM27" s="79" t="s">
        <v>1789</v>
      </c>
      <c r="AN27" s="79" t="b">
        <v>0</v>
      </c>
      <c r="AO27" s="85" t="s">
        <v>1708</v>
      </c>
      <c r="AP27" s="79" t="s">
        <v>176</v>
      </c>
      <c r="AQ27" s="79">
        <v>0</v>
      </c>
      <c r="AR27" s="79">
        <v>0</v>
      </c>
      <c r="AS27" s="79"/>
      <c r="AT27" s="79"/>
      <c r="AU27" s="79"/>
      <c r="AV27" s="79"/>
      <c r="AW27" s="79"/>
      <c r="AX27" s="79"/>
      <c r="AY27" s="79"/>
      <c r="AZ27" s="79"/>
      <c r="BA27">
        <v>1</v>
      </c>
      <c r="BB27" s="78" t="str">
        <f>REPLACE(INDEX(GroupVertices[Group],MATCH(Edges[[#This Row],[Vertex 1]],GroupVertices[Vertex],0)),1,1,"")</f>
        <v>3</v>
      </c>
      <c r="BC27" s="78" t="str">
        <f>REPLACE(INDEX(GroupVertices[Group],MATCH(Edges[[#This Row],[Vertex 2]],GroupVertices[Vertex],0)),1,1,"")</f>
        <v>3</v>
      </c>
      <c r="BD27" s="48"/>
      <c r="BE27" s="49"/>
      <c r="BF27" s="48"/>
      <c r="BG27" s="49"/>
      <c r="BH27" s="48"/>
      <c r="BI27" s="49"/>
      <c r="BJ27" s="48"/>
      <c r="BK27" s="49"/>
      <c r="BL27" s="48"/>
    </row>
    <row r="28" spans="1:64" ht="15">
      <c r="A28" s="64" t="s">
        <v>228</v>
      </c>
      <c r="B28" s="64" t="s">
        <v>373</v>
      </c>
      <c r="C28" s="65" t="s">
        <v>4709</v>
      </c>
      <c r="D28" s="66">
        <v>3</v>
      </c>
      <c r="E28" s="67" t="s">
        <v>132</v>
      </c>
      <c r="F28" s="68">
        <v>35</v>
      </c>
      <c r="G28" s="65"/>
      <c r="H28" s="69"/>
      <c r="I28" s="70"/>
      <c r="J28" s="70"/>
      <c r="K28" s="34" t="s">
        <v>65</v>
      </c>
      <c r="L28" s="77">
        <v>28</v>
      </c>
      <c r="M28" s="77"/>
      <c r="N28" s="72"/>
      <c r="O28" s="79" t="s">
        <v>444</v>
      </c>
      <c r="P28" s="81">
        <v>43679.526504629626</v>
      </c>
      <c r="Q28" s="79" t="s">
        <v>448</v>
      </c>
      <c r="R28" s="79"/>
      <c r="S28" s="79"/>
      <c r="T28" s="79"/>
      <c r="U28" s="79"/>
      <c r="V28" s="82" t="s">
        <v>902</v>
      </c>
      <c r="W28" s="81">
        <v>43679.526504629626</v>
      </c>
      <c r="X28" s="82" t="s">
        <v>1053</v>
      </c>
      <c r="Y28" s="79"/>
      <c r="Z28" s="79"/>
      <c r="AA28" s="85" t="s">
        <v>1410</v>
      </c>
      <c r="AB28" s="79"/>
      <c r="AC28" s="79" t="b">
        <v>0</v>
      </c>
      <c r="AD28" s="79">
        <v>0</v>
      </c>
      <c r="AE28" s="85" t="s">
        <v>1761</v>
      </c>
      <c r="AF28" s="79" t="b">
        <v>0</v>
      </c>
      <c r="AG28" s="79" t="s">
        <v>1774</v>
      </c>
      <c r="AH28" s="79"/>
      <c r="AI28" s="85" t="s">
        <v>1761</v>
      </c>
      <c r="AJ28" s="79" t="b">
        <v>0</v>
      </c>
      <c r="AK28" s="79">
        <v>8</v>
      </c>
      <c r="AL28" s="85" t="s">
        <v>1708</v>
      </c>
      <c r="AM28" s="79" t="s">
        <v>1789</v>
      </c>
      <c r="AN28" s="79" t="b">
        <v>0</v>
      </c>
      <c r="AO28" s="85" t="s">
        <v>1708</v>
      </c>
      <c r="AP28" s="79" t="s">
        <v>176</v>
      </c>
      <c r="AQ28" s="79">
        <v>0</v>
      </c>
      <c r="AR28" s="79">
        <v>0</v>
      </c>
      <c r="AS28" s="79"/>
      <c r="AT28" s="79"/>
      <c r="AU28" s="79"/>
      <c r="AV28" s="79"/>
      <c r="AW28" s="79"/>
      <c r="AX28" s="79"/>
      <c r="AY28" s="79"/>
      <c r="AZ28" s="79"/>
      <c r="BA28">
        <v>1</v>
      </c>
      <c r="BB28" s="78" t="str">
        <f>REPLACE(INDEX(GroupVertices[Group],MATCH(Edges[[#This Row],[Vertex 1]],GroupVertices[Vertex],0)),1,1,"")</f>
        <v>3</v>
      </c>
      <c r="BC28" s="78" t="str">
        <f>REPLACE(INDEX(GroupVertices[Group],MATCH(Edges[[#This Row],[Vertex 2]],GroupVertices[Vertex],0)),1,1,"")</f>
        <v>3</v>
      </c>
      <c r="BD28" s="48">
        <v>0</v>
      </c>
      <c r="BE28" s="49">
        <v>0</v>
      </c>
      <c r="BF28" s="48">
        <v>0</v>
      </c>
      <c r="BG28" s="49">
        <v>0</v>
      </c>
      <c r="BH28" s="48">
        <v>0</v>
      </c>
      <c r="BI28" s="49">
        <v>0</v>
      </c>
      <c r="BJ28" s="48">
        <v>22</v>
      </c>
      <c r="BK28" s="49">
        <v>100</v>
      </c>
      <c r="BL28" s="48">
        <v>22</v>
      </c>
    </row>
    <row r="29" spans="1:64" ht="15">
      <c r="A29" s="64" t="s">
        <v>229</v>
      </c>
      <c r="B29" s="64" t="s">
        <v>402</v>
      </c>
      <c r="C29" s="65" t="s">
        <v>4709</v>
      </c>
      <c r="D29" s="66">
        <v>3</v>
      </c>
      <c r="E29" s="67" t="s">
        <v>132</v>
      </c>
      <c r="F29" s="68">
        <v>35</v>
      </c>
      <c r="G29" s="65"/>
      <c r="H29" s="69"/>
      <c r="I29" s="70"/>
      <c r="J29" s="70"/>
      <c r="K29" s="34" t="s">
        <v>65</v>
      </c>
      <c r="L29" s="77">
        <v>29</v>
      </c>
      <c r="M29" s="77"/>
      <c r="N29" s="72"/>
      <c r="O29" s="79" t="s">
        <v>445</v>
      </c>
      <c r="P29" s="81">
        <v>43679.547476851854</v>
      </c>
      <c r="Q29" s="79" t="s">
        <v>462</v>
      </c>
      <c r="R29" s="82" t="s">
        <v>633</v>
      </c>
      <c r="S29" s="79" t="s">
        <v>739</v>
      </c>
      <c r="T29" s="79" t="s">
        <v>403</v>
      </c>
      <c r="U29" s="82" t="s">
        <v>851</v>
      </c>
      <c r="V29" s="82" t="s">
        <v>851</v>
      </c>
      <c r="W29" s="81">
        <v>43679.547476851854</v>
      </c>
      <c r="X29" s="82" t="s">
        <v>1054</v>
      </c>
      <c r="Y29" s="79"/>
      <c r="Z29" s="79"/>
      <c r="AA29" s="85" t="s">
        <v>1411</v>
      </c>
      <c r="AB29" s="79"/>
      <c r="AC29" s="79" t="b">
        <v>0</v>
      </c>
      <c r="AD29" s="79">
        <v>0</v>
      </c>
      <c r="AE29" s="85" t="s">
        <v>1763</v>
      </c>
      <c r="AF29" s="79" t="b">
        <v>0</v>
      </c>
      <c r="AG29" s="79" t="s">
        <v>1774</v>
      </c>
      <c r="AH29" s="79"/>
      <c r="AI29" s="85" t="s">
        <v>1761</v>
      </c>
      <c r="AJ29" s="79" t="b">
        <v>0</v>
      </c>
      <c r="AK29" s="79">
        <v>0</v>
      </c>
      <c r="AL29" s="85" t="s">
        <v>1761</v>
      </c>
      <c r="AM29" s="79" t="s">
        <v>1790</v>
      </c>
      <c r="AN29" s="79" t="b">
        <v>0</v>
      </c>
      <c r="AO29" s="85" t="s">
        <v>1411</v>
      </c>
      <c r="AP29" s="79" t="s">
        <v>176</v>
      </c>
      <c r="AQ29" s="79">
        <v>0</v>
      </c>
      <c r="AR29" s="79">
        <v>0</v>
      </c>
      <c r="AS29" s="79"/>
      <c r="AT29" s="79"/>
      <c r="AU29" s="79"/>
      <c r="AV29" s="79"/>
      <c r="AW29" s="79"/>
      <c r="AX29" s="79"/>
      <c r="AY29" s="79"/>
      <c r="AZ29" s="79"/>
      <c r="BA29">
        <v>1</v>
      </c>
      <c r="BB29" s="78" t="str">
        <f>REPLACE(INDEX(GroupVertices[Group],MATCH(Edges[[#This Row],[Vertex 1]],GroupVertices[Vertex],0)),1,1,"")</f>
        <v>5</v>
      </c>
      <c r="BC29" s="78" t="str">
        <f>REPLACE(INDEX(GroupVertices[Group],MATCH(Edges[[#This Row],[Vertex 2]],GroupVertices[Vertex],0)),1,1,"")</f>
        <v>5</v>
      </c>
      <c r="BD29" s="48"/>
      <c r="BE29" s="49"/>
      <c r="BF29" s="48"/>
      <c r="BG29" s="49"/>
      <c r="BH29" s="48"/>
      <c r="BI29" s="49"/>
      <c r="BJ29" s="48"/>
      <c r="BK29" s="49"/>
      <c r="BL29" s="48"/>
    </row>
    <row r="30" spans="1:64" ht="15">
      <c r="A30" s="64" t="s">
        <v>229</v>
      </c>
      <c r="B30" s="64" t="s">
        <v>403</v>
      </c>
      <c r="C30" s="65" t="s">
        <v>4709</v>
      </c>
      <c r="D30" s="66">
        <v>3</v>
      </c>
      <c r="E30" s="67" t="s">
        <v>132</v>
      </c>
      <c r="F30" s="68">
        <v>35</v>
      </c>
      <c r="G30" s="65"/>
      <c r="H30" s="69"/>
      <c r="I30" s="70"/>
      <c r="J30" s="70"/>
      <c r="K30" s="34" t="s">
        <v>65</v>
      </c>
      <c r="L30" s="77">
        <v>30</v>
      </c>
      <c r="M30" s="77"/>
      <c r="N30" s="72"/>
      <c r="O30" s="79" t="s">
        <v>444</v>
      </c>
      <c r="P30" s="81">
        <v>43679.547476851854</v>
      </c>
      <c r="Q30" s="79" t="s">
        <v>462</v>
      </c>
      <c r="R30" s="82" t="s">
        <v>633</v>
      </c>
      <c r="S30" s="79" t="s">
        <v>739</v>
      </c>
      <c r="T30" s="79" t="s">
        <v>403</v>
      </c>
      <c r="U30" s="82" t="s">
        <v>851</v>
      </c>
      <c r="V30" s="82" t="s">
        <v>851</v>
      </c>
      <c r="W30" s="81">
        <v>43679.547476851854</v>
      </c>
      <c r="X30" s="82" t="s">
        <v>1054</v>
      </c>
      <c r="Y30" s="79"/>
      <c r="Z30" s="79"/>
      <c r="AA30" s="85" t="s">
        <v>1411</v>
      </c>
      <c r="AB30" s="79"/>
      <c r="AC30" s="79" t="b">
        <v>0</v>
      </c>
      <c r="AD30" s="79">
        <v>0</v>
      </c>
      <c r="AE30" s="85" t="s">
        <v>1763</v>
      </c>
      <c r="AF30" s="79" t="b">
        <v>0</v>
      </c>
      <c r="AG30" s="79" t="s">
        <v>1774</v>
      </c>
      <c r="AH30" s="79"/>
      <c r="AI30" s="85" t="s">
        <v>1761</v>
      </c>
      <c r="AJ30" s="79" t="b">
        <v>0</v>
      </c>
      <c r="AK30" s="79">
        <v>0</v>
      </c>
      <c r="AL30" s="85" t="s">
        <v>1761</v>
      </c>
      <c r="AM30" s="79" t="s">
        <v>1790</v>
      </c>
      <c r="AN30" s="79" t="b">
        <v>0</v>
      </c>
      <c r="AO30" s="85" t="s">
        <v>1411</v>
      </c>
      <c r="AP30" s="79" t="s">
        <v>176</v>
      </c>
      <c r="AQ30" s="79">
        <v>0</v>
      </c>
      <c r="AR30" s="79">
        <v>0</v>
      </c>
      <c r="AS30" s="79"/>
      <c r="AT30" s="79"/>
      <c r="AU30" s="79"/>
      <c r="AV30" s="79"/>
      <c r="AW30" s="79"/>
      <c r="AX30" s="79"/>
      <c r="AY30" s="79"/>
      <c r="AZ30" s="79"/>
      <c r="BA30">
        <v>1</v>
      </c>
      <c r="BB30" s="78" t="str">
        <f>REPLACE(INDEX(GroupVertices[Group],MATCH(Edges[[#This Row],[Vertex 1]],GroupVertices[Vertex],0)),1,1,"")</f>
        <v>5</v>
      </c>
      <c r="BC30" s="78" t="str">
        <f>REPLACE(INDEX(GroupVertices[Group],MATCH(Edges[[#This Row],[Vertex 2]],GroupVertices[Vertex],0)),1,1,"")</f>
        <v>5</v>
      </c>
      <c r="BD30" s="48">
        <v>2</v>
      </c>
      <c r="BE30" s="49">
        <v>7.407407407407407</v>
      </c>
      <c r="BF30" s="48">
        <v>0</v>
      </c>
      <c r="BG30" s="49">
        <v>0</v>
      </c>
      <c r="BH30" s="48">
        <v>0</v>
      </c>
      <c r="BI30" s="49">
        <v>0</v>
      </c>
      <c r="BJ30" s="48">
        <v>25</v>
      </c>
      <c r="BK30" s="49">
        <v>92.5925925925926</v>
      </c>
      <c r="BL30" s="48">
        <v>27</v>
      </c>
    </row>
    <row r="31" spans="1:64" ht="15">
      <c r="A31" s="64" t="s">
        <v>230</v>
      </c>
      <c r="B31" s="64" t="s">
        <v>230</v>
      </c>
      <c r="C31" s="65" t="s">
        <v>4709</v>
      </c>
      <c r="D31" s="66">
        <v>3</v>
      </c>
      <c r="E31" s="67" t="s">
        <v>132</v>
      </c>
      <c r="F31" s="68">
        <v>35</v>
      </c>
      <c r="G31" s="65"/>
      <c r="H31" s="69"/>
      <c r="I31" s="70"/>
      <c r="J31" s="70"/>
      <c r="K31" s="34" t="s">
        <v>65</v>
      </c>
      <c r="L31" s="77">
        <v>31</v>
      </c>
      <c r="M31" s="77"/>
      <c r="N31" s="72"/>
      <c r="O31" s="79" t="s">
        <v>176</v>
      </c>
      <c r="P31" s="81">
        <v>43679.60931712963</v>
      </c>
      <c r="Q31" s="79" t="s">
        <v>463</v>
      </c>
      <c r="R31" s="82" t="s">
        <v>634</v>
      </c>
      <c r="S31" s="79" t="s">
        <v>740</v>
      </c>
      <c r="T31" s="79" t="s">
        <v>776</v>
      </c>
      <c r="U31" s="79"/>
      <c r="V31" s="82" t="s">
        <v>903</v>
      </c>
      <c r="W31" s="81">
        <v>43679.60931712963</v>
      </c>
      <c r="X31" s="82" t="s">
        <v>1055</v>
      </c>
      <c r="Y31" s="79"/>
      <c r="Z31" s="79"/>
      <c r="AA31" s="85" t="s">
        <v>1412</v>
      </c>
      <c r="AB31" s="79"/>
      <c r="AC31" s="79" t="b">
        <v>0</v>
      </c>
      <c r="AD31" s="79">
        <v>1</v>
      </c>
      <c r="AE31" s="85" t="s">
        <v>1761</v>
      </c>
      <c r="AF31" s="79" t="b">
        <v>1</v>
      </c>
      <c r="AG31" s="79" t="s">
        <v>1774</v>
      </c>
      <c r="AH31" s="79"/>
      <c r="AI31" s="85" t="s">
        <v>1783</v>
      </c>
      <c r="AJ31" s="79" t="b">
        <v>0</v>
      </c>
      <c r="AK31" s="79">
        <v>0</v>
      </c>
      <c r="AL31" s="85" t="s">
        <v>1761</v>
      </c>
      <c r="AM31" s="79" t="s">
        <v>1790</v>
      </c>
      <c r="AN31" s="79" t="b">
        <v>0</v>
      </c>
      <c r="AO31" s="85" t="s">
        <v>1412</v>
      </c>
      <c r="AP31" s="79" t="s">
        <v>176</v>
      </c>
      <c r="AQ31" s="79">
        <v>0</v>
      </c>
      <c r="AR31" s="79">
        <v>0</v>
      </c>
      <c r="AS31" s="79"/>
      <c r="AT31" s="79"/>
      <c r="AU31" s="79"/>
      <c r="AV31" s="79"/>
      <c r="AW31" s="79"/>
      <c r="AX31" s="79"/>
      <c r="AY31" s="79"/>
      <c r="AZ31" s="79"/>
      <c r="BA31">
        <v>1</v>
      </c>
      <c r="BB31" s="78" t="str">
        <f>REPLACE(INDEX(GroupVertices[Group],MATCH(Edges[[#This Row],[Vertex 1]],GroupVertices[Vertex],0)),1,1,"")</f>
        <v>1</v>
      </c>
      <c r="BC31" s="78" t="str">
        <f>REPLACE(INDEX(GroupVertices[Group],MATCH(Edges[[#This Row],[Vertex 2]],GroupVertices[Vertex],0)),1,1,"")</f>
        <v>1</v>
      </c>
      <c r="BD31" s="48">
        <v>2</v>
      </c>
      <c r="BE31" s="49">
        <v>7.142857142857143</v>
      </c>
      <c r="BF31" s="48">
        <v>0</v>
      </c>
      <c r="BG31" s="49">
        <v>0</v>
      </c>
      <c r="BH31" s="48">
        <v>0</v>
      </c>
      <c r="BI31" s="49">
        <v>0</v>
      </c>
      <c r="BJ31" s="48">
        <v>26</v>
      </c>
      <c r="BK31" s="49">
        <v>92.85714285714286</v>
      </c>
      <c r="BL31" s="48">
        <v>28</v>
      </c>
    </row>
    <row r="32" spans="1:64" ht="15">
      <c r="A32" s="64" t="s">
        <v>231</v>
      </c>
      <c r="B32" s="64" t="s">
        <v>404</v>
      </c>
      <c r="C32" s="65" t="s">
        <v>4709</v>
      </c>
      <c r="D32" s="66">
        <v>3</v>
      </c>
      <c r="E32" s="67" t="s">
        <v>132</v>
      </c>
      <c r="F32" s="68">
        <v>35</v>
      </c>
      <c r="G32" s="65"/>
      <c r="H32" s="69"/>
      <c r="I32" s="70"/>
      <c r="J32" s="70"/>
      <c r="K32" s="34" t="s">
        <v>65</v>
      </c>
      <c r="L32" s="77">
        <v>32</v>
      </c>
      <c r="M32" s="77"/>
      <c r="N32" s="72"/>
      <c r="O32" s="79" t="s">
        <v>444</v>
      </c>
      <c r="P32" s="81">
        <v>43679.65828703704</v>
      </c>
      <c r="Q32" s="79" t="s">
        <v>464</v>
      </c>
      <c r="R32" s="79"/>
      <c r="S32" s="79"/>
      <c r="T32" s="79" t="s">
        <v>403</v>
      </c>
      <c r="U32" s="79"/>
      <c r="V32" s="82" t="s">
        <v>904</v>
      </c>
      <c r="W32" s="81">
        <v>43679.65828703704</v>
      </c>
      <c r="X32" s="82" t="s">
        <v>1056</v>
      </c>
      <c r="Y32" s="79"/>
      <c r="Z32" s="79"/>
      <c r="AA32" s="85" t="s">
        <v>1413</v>
      </c>
      <c r="AB32" s="85" t="s">
        <v>1751</v>
      </c>
      <c r="AC32" s="79" t="b">
        <v>0</v>
      </c>
      <c r="AD32" s="79">
        <v>0</v>
      </c>
      <c r="AE32" s="85" t="s">
        <v>1764</v>
      </c>
      <c r="AF32" s="79" t="b">
        <v>0</v>
      </c>
      <c r="AG32" s="79" t="s">
        <v>1774</v>
      </c>
      <c r="AH32" s="79"/>
      <c r="AI32" s="85" t="s">
        <v>1761</v>
      </c>
      <c r="AJ32" s="79" t="b">
        <v>0</v>
      </c>
      <c r="AK32" s="79">
        <v>0</v>
      </c>
      <c r="AL32" s="85" t="s">
        <v>1761</v>
      </c>
      <c r="AM32" s="79" t="s">
        <v>1789</v>
      </c>
      <c r="AN32" s="79" t="b">
        <v>0</v>
      </c>
      <c r="AO32" s="85" t="s">
        <v>1751</v>
      </c>
      <c r="AP32" s="79" t="s">
        <v>176</v>
      </c>
      <c r="AQ32" s="79">
        <v>0</v>
      </c>
      <c r="AR32" s="79">
        <v>0</v>
      </c>
      <c r="AS32" s="79"/>
      <c r="AT32" s="79"/>
      <c r="AU32" s="79"/>
      <c r="AV32" s="79"/>
      <c r="AW32" s="79"/>
      <c r="AX32" s="79"/>
      <c r="AY32" s="79"/>
      <c r="AZ32" s="79"/>
      <c r="BA32">
        <v>1</v>
      </c>
      <c r="BB32" s="78" t="str">
        <f>REPLACE(INDEX(GroupVertices[Group],MATCH(Edges[[#This Row],[Vertex 1]],GroupVertices[Vertex],0)),1,1,"")</f>
        <v>12</v>
      </c>
      <c r="BC32" s="78" t="str">
        <f>REPLACE(INDEX(GroupVertices[Group],MATCH(Edges[[#This Row],[Vertex 2]],GroupVertices[Vertex],0)),1,1,"")</f>
        <v>12</v>
      </c>
      <c r="BD32" s="48"/>
      <c r="BE32" s="49"/>
      <c r="BF32" s="48"/>
      <c r="BG32" s="49"/>
      <c r="BH32" s="48"/>
      <c r="BI32" s="49"/>
      <c r="BJ32" s="48"/>
      <c r="BK32" s="49"/>
      <c r="BL32" s="48"/>
    </row>
    <row r="33" spans="1:64" ht="15">
      <c r="A33" s="64" t="s">
        <v>231</v>
      </c>
      <c r="B33" s="64" t="s">
        <v>405</v>
      </c>
      <c r="C33" s="65" t="s">
        <v>4709</v>
      </c>
      <c r="D33" s="66">
        <v>3</v>
      </c>
      <c r="E33" s="67" t="s">
        <v>132</v>
      </c>
      <c r="F33" s="68">
        <v>35</v>
      </c>
      <c r="G33" s="65"/>
      <c r="H33" s="69"/>
      <c r="I33" s="70"/>
      <c r="J33" s="70"/>
      <c r="K33" s="34" t="s">
        <v>65</v>
      </c>
      <c r="L33" s="77">
        <v>33</v>
      </c>
      <c r="M33" s="77"/>
      <c r="N33" s="72"/>
      <c r="O33" s="79" t="s">
        <v>444</v>
      </c>
      <c r="P33" s="81">
        <v>43679.65828703704</v>
      </c>
      <c r="Q33" s="79" t="s">
        <v>464</v>
      </c>
      <c r="R33" s="79"/>
      <c r="S33" s="79"/>
      <c r="T33" s="79" t="s">
        <v>403</v>
      </c>
      <c r="U33" s="79"/>
      <c r="V33" s="82" t="s">
        <v>904</v>
      </c>
      <c r="W33" s="81">
        <v>43679.65828703704</v>
      </c>
      <c r="X33" s="82" t="s">
        <v>1056</v>
      </c>
      <c r="Y33" s="79"/>
      <c r="Z33" s="79"/>
      <c r="AA33" s="85" t="s">
        <v>1413</v>
      </c>
      <c r="AB33" s="85" t="s">
        <v>1751</v>
      </c>
      <c r="AC33" s="79" t="b">
        <v>0</v>
      </c>
      <c r="AD33" s="79">
        <v>0</v>
      </c>
      <c r="AE33" s="85" t="s">
        <v>1764</v>
      </c>
      <c r="AF33" s="79" t="b">
        <v>0</v>
      </c>
      <c r="AG33" s="79" t="s">
        <v>1774</v>
      </c>
      <c r="AH33" s="79"/>
      <c r="AI33" s="85" t="s">
        <v>1761</v>
      </c>
      <c r="AJ33" s="79" t="b">
        <v>0</v>
      </c>
      <c r="AK33" s="79">
        <v>0</v>
      </c>
      <c r="AL33" s="85" t="s">
        <v>1761</v>
      </c>
      <c r="AM33" s="79" t="s">
        <v>1789</v>
      </c>
      <c r="AN33" s="79" t="b">
        <v>0</v>
      </c>
      <c r="AO33" s="85" t="s">
        <v>1751</v>
      </c>
      <c r="AP33" s="79" t="s">
        <v>176</v>
      </c>
      <c r="AQ33" s="79">
        <v>0</v>
      </c>
      <c r="AR33" s="79">
        <v>0</v>
      </c>
      <c r="AS33" s="79"/>
      <c r="AT33" s="79"/>
      <c r="AU33" s="79"/>
      <c r="AV33" s="79"/>
      <c r="AW33" s="79"/>
      <c r="AX33" s="79"/>
      <c r="AY33" s="79"/>
      <c r="AZ33" s="79"/>
      <c r="BA33">
        <v>1</v>
      </c>
      <c r="BB33" s="78" t="str">
        <f>REPLACE(INDEX(GroupVertices[Group],MATCH(Edges[[#This Row],[Vertex 1]],GroupVertices[Vertex],0)),1,1,"")</f>
        <v>12</v>
      </c>
      <c r="BC33" s="78" t="str">
        <f>REPLACE(INDEX(GroupVertices[Group],MATCH(Edges[[#This Row],[Vertex 2]],GroupVertices[Vertex],0)),1,1,"")</f>
        <v>12</v>
      </c>
      <c r="BD33" s="48"/>
      <c r="BE33" s="49"/>
      <c r="BF33" s="48"/>
      <c r="BG33" s="49"/>
      <c r="BH33" s="48"/>
      <c r="BI33" s="49"/>
      <c r="BJ33" s="48"/>
      <c r="BK33" s="49"/>
      <c r="BL33" s="48"/>
    </row>
    <row r="34" spans="1:64" ht="15">
      <c r="A34" s="64" t="s">
        <v>231</v>
      </c>
      <c r="B34" s="64" t="s">
        <v>406</v>
      </c>
      <c r="C34" s="65" t="s">
        <v>4709</v>
      </c>
      <c r="D34" s="66">
        <v>3</v>
      </c>
      <c r="E34" s="67" t="s">
        <v>132</v>
      </c>
      <c r="F34" s="68">
        <v>35</v>
      </c>
      <c r="G34" s="65"/>
      <c r="H34" s="69"/>
      <c r="I34" s="70"/>
      <c r="J34" s="70"/>
      <c r="K34" s="34" t="s">
        <v>65</v>
      </c>
      <c r="L34" s="77">
        <v>34</v>
      </c>
      <c r="M34" s="77"/>
      <c r="N34" s="72"/>
      <c r="O34" s="79" t="s">
        <v>445</v>
      </c>
      <c r="P34" s="81">
        <v>43679.65828703704</v>
      </c>
      <c r="Q34" s="79" t="s">
        <v>464</v>
      </c>
      <c r="R34" s="79"/>
      <c r="S34" s="79"/>
      <c r="T34" s="79" t="s">
        <v>403</v>
      </c>
      <c r="U34" s="79"/>
      <c r="V34" s="82" t="s">
        <v>904</v>
      </c>
      <c r="W34" s="81">
        <v>43679.65828703704</v>
      </c>
      <c r="X34" s="82" t="s">
        <v>1056</v>
      </c>
      <c r="Y34" s="79"/>
      <c r="Z34" s="79"/>
      <c r="AA34" s="85" t="s">
        <v>1413</v>
      </c>
      <c r="AB34" s="85" t="s">
        <v>1751</v>
      </c>
      <c r="AC34" s="79" t="b">
        <v>0</v>
      </c>
      <c r="AD34" s="79">
        <v>0</v>
      </c>
      <c r="AE34" s="85" t="s">
        <v>1764</v>
      </c>
      <c r="AF34" s="79" t="b">
        <v>0</v>
      </c>
      <c r="AG34" s="79" t="s">
        <v>1774</v>
      </c>
      <c r="AH34" s="79"/>
      <c r="AI34" s="85" t="s">
        <v>1761</v>
      </c>
      <c r="AJ34" s="79" t="b">
        <v>0</v>
      </c>
      <c r="AK34" s="79">
        <v>0</v>
      </c>
      <c r="AL34" s="85" t="s">
        <v>1761</v>
      </c>
      <c r="AM34" s="79" t="s">
        <v>1789</v>
      </c>
      <c r="AN34" s="79" t="b">
        <v>0</v>
      </c>
      <c r="AO34" s="85" t="s">
        <v>1751</v>
      </c>
      <c r="AP34" s="79" t="s">
        <v>176</v>
      </c>
      <c r="AQ34" s="79">
        <v>0</v>
      </c>
      <c r="AR34" s="79">
        <v>0</v>
      </c>
      <c r="AS34" s="79"/>
      <c r="AT34" s="79"/>
      <c r="AU34" s="79"/>
      <c r="AV34" s="79"/>
      <c r="AW34" s="79"/>
      <c r="AX34" s="79"/>
      <c r="AY34" s="79"/>
      <c r="AZ34" s="79"/>
      <c r="BA34">
        <v>1</v>
      </c>
      <c r="BB34" s="78" t="str">
        <f>REPLACE(INDEX(GroupVertices[Group],MATCH(Edges[[#This Row],[Vertex 1]],GroupVertices[Vertex],0)),1,1,"")</f>
        <v>12</v>
      </c>
      <c r="BC34" s="78" t="str">
        <f>REPLACE(INDEX(GroupVertices[Group],MATCH(Edges[[#This Row],[Vertex 2]],GroupVertices[Vertex],0)),1,1,"")</f>
        <v>12</v>
      </c>
      <c r="BD34" s="48">
        <v>0</v>
      </c>
      <c r="BE34" s="49">
        <v>0</v>
      </c>
      <c r="BF34" s="48">
        <v>0</v>
      </c>
      <c r="BG34" s="49">
        <v>0</v>
      </c>
      <c r="BH34" s="48">
        <v>0</v>
      </c>
      <c r="BI34" s="49">
        <v>0</v>
      </c>
      <c r="BJ34" s="48">
        <v>11</v>
      </c>
      <c r="BK34" s="49">
        <v>100</v>
      </c>
      <c r="BL34" s="48">
        <v>11</v>
      </c>
    </row>
    <row r="35" spans="1:64" ht="15">
      <c r="A35" s="64" t="s">
        <v>232</v>
      </c>
      <c r="B35" s="64" t="s">
        <v>232</v>
      </c>
      <c r="C35" s="65" t="s">
        <v>4709</v>
      </c>
      <c r="D35" s="66">
        <v>3</v>
      </c>
      <c r="E35" s="67" t="s">
        <v>132</v>
      </c>
      <c r="F35" s="68">
        <v>35</v>
      </c>
      <c r="G35" s="65"/>
      <c r="H35" s="69"/>
      <c r="I35" s="70"/>
      <c r="J35" s="70"/>
      <c r="K35" s="34" t="s">
        <v>65</v>
      </c>
      <c r="L35" s="77">
        <v>35</v>
      </c>
      <c r="M35" s="77"/>
      <c r="N35" s="72"/>
      <c r="O35" s="79" t="s">
        <v>176</v>
      </c>
      <c r="P35" s="81">
        <v>43680.240277777775</v>
      </c>
      <c r="Q35" s="79" t="s">
        <v>465</v>
      </c>
      <c r="R35" s="82" t="s">
        <v>635</v>
      </c>
      <c r="S35" s="79" t="s">
        <v>739</v>
      </c>
      <c r="T35" s="79" t="s">
        <v>777</v>
      </c>
      <c r="U35" s="79"/>
      <c r="V35" s="82" t="s">
        <v>905</v>
      </c>
      <c r="W35" s="81">
        <v>43680.240277777775</v>
      </c>
      <c r="X35" s="82" t="s">
        <v>1057</v>
      </c>
      <c r="Y35" s="79"/>
      <c r="Z35" s="79"/>
      <c r="AA35" s="85" t="s">
        <v>1414</v>
      </c>
      <c r="AB35" s="79"/>
      <c r="AC35" s="79" t="b">
        <v>0</v>
      </c>
      <c r="AD35" s="79">
        <v>0</v>
      </c>
      <c r="AE35" s="85" t="s">
        <v>1761</v>
      </c>
      <c r="AF35" s="79" t="b">
        <v>0</v>
      </c>
      <c r="AG35" s="79" t="s">
        <v>1774</v>
      </c>
      <c r="AH35" s="79"/>
      <c r="AI35" s="85" t="s">
        <v>1761</v>
      </c>
      <c r="AJ35" s="79" t="b">
        <v>0</v>
      </c>
      <c r="AK35" s="79">
        <v>0</v>
      </c>
      <c r="AL35" s="85" t="s">
        <v>1761</v>
      </c>
      <c r="AM35" s="79" t="s">
        <v>1789</v>
      </c>
      <c r="AN35" s="79" t="b">
        <v>0</v>
      </c>
      <c r="AO35" s="85" t="s">
        <v>1414</v>
      </c>
      <c r="AP35" s="79" t="s">
        <v>176</v>
      </c>
      <c r="AQ35" s="79">
        <v>0</v>
      </c>
      <c r="AR35" s="79">
        <v>0</v>
      </c>
      <c r="AS35" s="79"/>
      <c r="AT35" s="79"/>
      <c r="AU35" s="79"/>
      <c r="AV35" s="79"/>
      <c r="AW35" s="79"/>
      <c r="AX35" s="79"/>
      <c r="AY35" s="79"/>
      <c r="AZ35" s="79"/>
      <c r="BA35">
        <v>1</v>
      </c>
      <c r="BB35" s="78" t="str">
        <f>REPLACE(INDEX(GroupVertices[Group],MATCH(Edges[[#This Row],[Vertex 1]],GroupVertices[Vertex],0)),1,1,"")</f>
        <v>1</v>
      </c>
      <c r="BC35" s="78" t="str">
        <f>REPLACE(INDEX(GroupVertices[Group],MATCH(Edges[[#This Row],[Vertex 2]],GroupVertices[Vertex],0)),1,1,"")</f>
        <v>1</v>
      </c>
      <c r="BD35" s="48">
        <v>1</v>
      </c>
      <c r="BE35" s="49">
        <v>5.2631578947368425</v>
      </c>
      <c r="BF35" s="48">
        <v>0</v>
      </c>
      <c r="BG35" s="49">
        <v>0</v>
      </c>
      <c r="BH35" s="48">
        <v>0</v>
      </c>
      <c r="BI35" s="49">
        <v>0</v>
      </c>
      <c r="BJ35" s="48">
        <v>18</v>
      </c>
      <c r="BK35" s="49">
        <v>94.73684210526316</v>
      </c>
      <c r="BL35" s="48">
        <v>19</v>
      </c>
    </row>
    <row r="36" spans="1:64" ht="15">
      <c r="A36" s="64" t="s">
        <v>233</v>
      </c>
      <c r="B36" s="64" t="s">
        <v>233</v>
      </c>
      <c r="C36" s="65" t="s">
        <v>4709</v>
      </c>
      <c r="D36" s="66">
        <v>3</v>
      </c>
      <c r="E36" s="67" t="s">
        <v>132</v>
      </c>
      <c r="F36" s="68">
        <v>35</v>
      </c>
      <c r="G36" s="65"/>
      <c r="H36" s="69"/>
      <c r="I36" s="70"/>
      <c r="J36" s="70"/>
      <c r="K36" s="34" t="s">
        <v>65</v>
      </c>
      <c r="L36" s="77">
        <v>36</v>
      </c>
      <c r="M36" s="77"/>
      <c r="N36" s="72"/>
      <c r="O36" s="79" t="s">
        <v>176</v>
      </c>
      <c r="P36" s="81">
        <v>43680.24207175926</v>
      </c>
      <c r="Q36" s="79" t="s">
        <v>466</v>
      </c>
      <c r="R36" s="82" t="s">
        <v>635</v>
      </c>
      <c r="S36" s="79" t="s">
        <v>739</v>
      </c>
      <c r="T36" s="79" t="s">
        <v>777</v>
      </c>
      <c r="U36" s="79"/>
      <c r="V36" s="82" t="s">
        <v>906</v>
      </c>
      <c r="W36" s="81">
        <v>43680.24207175926</v>
      </c>
      <c r="X36" s="82" t="s">
        <v>1058</v>
      </c>
      <c r="Y36" s="79"/>
      <c r="Z36" s="79"/>
      <c r="AA36" s="85" t="s">
        <v>1415</v>
      </c>
      <c r="AB36" s="79"/>
      <c r="AC36" s="79" t="b">
        <v>0</v>
      </c>
      <c r="AD36" s="79">
        <v>0</v>
      </c>
      <c r="AE36" s="85" t="s">
        <v>1761</v>
      </c>
      <c r="AF36" s="79" t="b">
        <v>0</v>
      </c>
      <c r="AG36" s="79" t="s">
        <v>1774</v>
      </c>
      <c r="AH36" s="79"/>
      <c r="AI36" s="85" t="s">
        <v>1761</v>
      </c>
      <c r="AJ36" s="79" t="b">
        <v>0</v>
      </c>
      <c r="AK36" s="79">
        <v>1</v>
      </c>
      <c r="AL36" s="85" t="s">
        <v>1761</v>
      </c>
      <c r="AM36" s="79" t="s">
        <v>1789</v>
      </c>
      <c r="AN36" s="79" t="b">
        <v>0</v>
      </c>
      <c r="AO36" s="85" t="s">
        <v>1415</v>
      </c>
      <c r="AP36" s="79" t="s">
        <v>176</v>
      </c>
      <c r="AQ36" s="79">
        <v>0</v>
      </c>
      <c r="AR36" s="79">
        <v>0</v>
      </c>
      <c r="AS36" s="79"/>
      <c r="AT36" s="79"/>
      <c r="AU36" s="79"/>
      <c r="AV36" s="79"/>
      <c r="AW36" s="79"/>
      <c r="AX36" s="79"/>
      <c r="AY36" s="79"/>
      <c r="AZ36" s="79"/>
      <c r="BA36">
        <v>1</v>
      </c>
      <c r="BB36" s="78" t="str">
        <f>REPLACE(INDEX(GroupVertices[Group],MATCH(Edges[[#This Row],[Vertex 1]],GroupVertices[Vertex],0)),1,1,"")</f>
        <v>37</v>
      </c>
      <c r="BC36" s="78" t="str">
        <f>REPLACE(INDEX(GroupVertices[Group],MATCH(Edges[[#This Row],[Vertex 2]],GroupVertices[Vertex],0)),1,1,"")</f>
        <v>37</v>
      </c>
      <c r="BD36" s="48">
        <v>1</v>
      </c>
      <c r="BE36" s="49">
        <v>5.2631578947368425</v>
      </c>
      <c r="BF36" s="48">
        <v>0</v>
      </c>
      <c r="BG36" s="49">
        <v>0</v>
      </c>
      <c r="BH36" s="48">
        <v>0</v>
      </c>
      <c r="BI36" s="49">
        <v>0</v>
      </c>
      <c r="BJ36" s="48">
        <v>18</v>
      </c>
      <c r="BK36" s="49">
        <v>94.73684210526316</v>
      </c>
      <c r="BL36" s="48">
        <v>19</v>
      </c>
    </row>
    <row r="37" spans="1:64" ht="15">
      <c r="A37" s="64" t="s">
        <v>234</v>
      </c>
      <c r="B37" s="64" t="s">
        <v>233</v>
      </c>
      <c r="C37" s="65" t="s">
        <v>4709</v>
      </c>
      <c r="D37" s="66">
        <v>3</v>
      </c>
      <c r="E37" s="67" t="s">
        <v>132</v>
      </c>
      <c r="F37" s="68">
        <v>35</v>
      </c>
      <c r="G37" s="65"/>
      <c r="H37" s="69"/>
      <c r="I37" s="70"/>
      <c r="J37" s="70"/>
      <c r="K37" s="34" t="s">
        <v>65</v>
      </c>
      <c r="L37" s="77">
        <v>37</v>
      </c>
      <c r="M37" s="77"/>
      <c r="N37" s="72"/>
      <c r="O37" s="79" t="s">
        <v>444</v>
      </c>
      <c r="P37" s="81">
        <v>43680.25546296296</v>
      </c>
      <c r="Q37" s="79" t="s">
        <v>467</v>
      </c>
      <c r="R37" s="82" t="s">
        <v>635</v>
      </c>
      <c r="S37" s="79" t="s">
        <v>739</v>
      </c>
      <c r="T37" s="79" t="s">
        <v>373</v>
      </c>
      <c r="U37" s="79"/>
      <c r="V37" s="82" t="s">
        <v>907</v>
      </c>
      <c r="W37" s="81">
        <v>43680.25546296296</v>
      </c>
      <c r="X37" s="82" t="s">
        <v>1059</v>
      </c>
      <c r="Y37" s="79"/>
      <c r="Z37" s="79"/>
      <c r="AA37" s="85" t="s">
        <v>1416</v>
      </c>
      <c r="AB37" s="79"/>
      <c r="AC37" s="79" t="b">
        <v>0</v>
      </c>
      <c r="AD37" s="79">
        <v>0</v>
      </c>
      <c r="AE37" s="85" t="s">
        <v>1761</v>
      </c>
      <c r="AF37" s="79" t="b">
        <v>0</v>
      </c>
      <c r="AG37" s="79" t="s">
        <v>1774</v>
      </c>
      <c r="AH37" s="79"/>
      <c r="AI37" s="85" t="s">
        <v>1761</v>
      </c>
      <c r="AJ37" s="79" t="b">
        <v>0</v>
      </c>
      <c r="AK37" s="79">
        <v>1</v>
      </c>
      <c r="AL37" s="85" t="s">
        <v>1415</v>
      </c>
      <c r="AM37" s="79" t="s">
        <v>1796</v>
      </c>
      <c r="AN37" s="79" t="b">
        <v>0</v>
      </c>
      <c r="AO37" s="85" t="s">
        <v>1415</v>
      </c>
      <c r="AP37" s="79" t="s">
        <v>176</v>
      </c>
      <c r="AQ37" s="79">
        <v>0</v>
      </c>
      <c r="AR37" s="79">
        <v>0</v>
      </c>
      <c r="AS37" s="79"/>
      <c r="AT37" s="79"/>
      <c r="AU37" s="79"/>
      <c r="AV37" s="79"/>
      <c r="AW37" s="79"/>
      <c r="AX37" s="79"/>
      <c r="AY37" s="79"/>
      <c r="AZ37" s="79"/>
      <c r="BA37">
        <v>1</v>
      </c>
      <c r="BB37" s="78" t="str">
        <f>REPLACE(INDEX(GroupVertices[Group],MATCH(Edges[[#This Row],[Vertex 1]],GroupVertices[Vertex],0)),1,1,"")</f>
        <v>37</v>
      </c>
      <c r="BC37" s="78" t="str">
        <f>REPLACE(INDEX(GroupVertices[Group],MATCH(Edges[[#This Row],[Vertex 2]],GroupVertices[Vertex],0)),1,1,"")</f>
        <v>37</v>
      </c>
      <c r="BD37" s="48">
        <v>1</v>
      </c>
      <c r="BE37" s="49">
        <v>5.555555555555555</v>
      </c>
      <c r="BF37" s="48">
        <v>0</v>
      </c>
      <c r="BG37" s="49">
        <v>0</v>
      </c>
      <c r="BH37" s="48">
        <v>0</v>
      </c>
      <c r="BI37" s="49">
        <v>0</v>
      </c>
      <c r="BJ37" s="48">
        <v>17</v>
      </c>
      <c r="BK37" s="49">
        <v>94.44444444444444</v>
      </c>
      <c r="BL37" s="48">
        <v>18</v>
      </c>
    </row>
    <row r="38" spans="1:64" ht="15">
      <c r="A38" s="64" t="s">
        <v>235</v>
      </c>
      <c r="B38" s="64" t="s">
        <v>220</v>
      </c>
      <c r="C38" s="65" t="s">
        <v>4709</v>
      </c>
      <c r="D38" s="66">
        <v>3</v>
      </c>
      <c r="E38" s="67" t="s">
        <v>132</v>
      </c>
      <c r="F38" s="68">
        <v>35</v>
      </c>
      <c r="G38" s="65"/>
      <c r="H38" s="69"/>
      <c r="I38" s="70"/>
      <c r="J38" s="70"/>
      <c r="K38" s="34" t="s">
        <v>65</v>
      </c>
      <c r="L38" s="77">
        <v>38</v>
      </c>
      <c r="M38" s="77"/>
      <c r="N38" s="72"/>
      <c r="O38" s="79" t="s">
        <v>444</v>
      </c>
      <c r="P38" s="81">
        <v>43680.52688657407</v>
      </c>
      <c r="Q38" s="79" t="s">
        <v>468</v>
      </c>
      <c r="R38" s="79" t="s">
        <v>636</v>
      </c>
      <c r="S38" s="79" t="s">
        <v>741</v>
      </c>
      <c r="T38" s="79" t="s">
        <v>778</v>
      </c>
      <c r="U38" s="79"/>
      <c r="V38" s="82" t="s">
        <v>908</v>
      </c>
      <c r="W38" s="81">
        <v>43680.52688657407</v>
      </c>
      <c r="X38" s="82" t="s">
        <v>1060</v>
      </c>
      <c r="Y38" s="79"/>
      <c r="Z38" s="79"/>
      <c r="AA38" s="85" t="s">
        <v>1417</v>
      </c>
      <c r="AB38" s="79"/>
      <c r="AC38" s="79" t="b">
        <v>0</v>
      </c>
      <c r="AD38" s="79">
        <v>0</v>
      </c>
      <c r="AE38" s="85" t="s">
        <v>1761</v>
      </c>
      <c r="AF38" s="79" t="b">
        <v>1</v>
      </c>
      <c r="AG38" s="79" t="s">
        <v>1774</v>
      </c>
      <c r="AH38" s="79"/>
      <c r="AI38" s="85" t="s">
        <v>1784</v>
      </c>
      <c r="AJ38" s="79" t="b">
        <v>0</v>
      </c>
      <c r="AK38" s="79">
        <v>0</v>
      </c>
      <c r="AL38" s="85" t="s">
        <v>1761</v>
      </c>
      <c r="AM38" s="79" t="s">
        <v>1790</v>
      </c>
      <c r="AN38" s="79" t="b">
        <v>0</v>
      </c>
      <c r="AO38" s="85" t="s">
        <v>1417</v>
      </c>
      <c r="AP38" s="79" t="s">
        <v>176</v>
      </c>
      <c r="AQ38" s="79">
        <v>0</v>
      </c>
      <c r="AR38" s="79">
        <v>0</v>
      </c>
      <c r="AS38" s="79"/>
      <c r="AT38" s="79"/>
      <c r="AU38" s="79"/>
      <c r="AV38" s="79"/>
      <c r="AW38" s="79"/>
      <c r="AX38" s="79"/>
      <c r="AY38" s="79"/>
      <c r="AZ38" s="79"/>
      <c r="BA38">
        <v>1</v>
      </c>
      <c r="BB38" s="78" t="str">
        <f>REPLACE(INDEX(GroupVertices[Group],MATCH(Edges[[#This Row],[Vertex 1]],GroupVertices[Vertex],0)),1,1,"")</f>
        <v>6</v>
      </c>
      <c r="BC38" s="78" t="str">
        <f>REPLACE(INDEX(GroupVertices[Group],MATCH(Edges[[#This Row],[Vertex 2]],GroupVertices[Vertex],0)),1,1,"")</f>
        <v>6</v>
      </c>
      <c r="BD38" s="48">
        <v>0</v>
      </c>
      <c r="BE38" s="49">
        <v>0</v>
      </c>
      <c r="BF38" s="48">
        <v>0</v>
      </c>
      <c r="BG38" s="49">
        <v>0</v>
      </c>
      <c r="BH38" s="48">
        <v>0</v>
      </c>
      <c r="BI38" s="49">
        <v>0</v>
      </c>
      <c r="BJ38" s="48">
        <v>28</v>
      </c>
      <c r="BK38" s="49">
        <v>100</v>
      </c>
      <c r="BL38" s="48">
        <v>28</v>
      </c>
    </row>
    <row r="39" spans="1:64" ht="15">
      <c r="A39" s="64" t="s">
        <v>236</v>
      </c>
      <c r="B39" s="64" t="s">
        <v>236</v>
      </c>
      <c r="C39" s="65" t="s">
        <v>4709</v>
      </c>
      <c r="D39" s="66">
        <v>3</v>
      </c>
      <c r="E39" s="67" t="s">
        <v>132</v>
      </c>
      <c r="F39" s="68">
        <v>35</v>
      </c>
      <c r="G39" s="65"/>
      <c r="H39" s="69"/>
      <c r="I39" s="70"/>
      <c r="J39" s="70"/>
      <c r="K39" s="34" t="s">
        <v>65</v>
      </c>
      <c r="L39" s="77">
        <v>39</v>
      </c>
      <c r="M39" s="77"/>
      <c r="N39" s="72"/>
      <c r="O39" s="79" t="s">
        <v>176</v>
      </c>
      <c r="P39" s="81">
        <v>43680.61800925926</v>
      </c>
      <c r="Q39" s="79" t="s">
        <v>469</v>
      </c>
      <c r="R39" s="82" t="s">
        <v>637</v>
      </c>
      <c r="S39" s="79" t="s">
        <v>742</v>
      </c>
      <c r="T39" s="79" t="s">
        <v>779</v>
      </c>
      <c r="U39" s="79"/>
      <c r="V39" s="82" t="s">
        <v>909</v>
      </c>
      <c r="W39" s="81">
        <v>43680.61800925926</v>
      </c>
      <c r="X39" s="82" t="s">
        <v>1061</v>
      </c>
      <c r="Y39" s="79"/>
      <c r="Z39" s="79"/>
      <c r="AA39" s="85" t="s">
        <v>1418</v>
      </c>
      <c r="AB39" s="79"/>
      <c r="AC39" s="79" t="b">
        <v>0</v>
      </c>
      <c r="AD39" s="79">
        <v>0</v>
      </c>
      <c r="AE39" s="85" t="s">
        <v>1761</v>
      </c>
      <c r="AF39" s="79" t="b">
        <v>0</v>
      </c>
      <c r="AG39" s="79" t="s">
        <v>1776</v>
      </c>
      <c r="AH39" s="79"/>
      <c r="AI39" s="85" t="s">
        <v>1761</v>
      </c>
      <c r="AJ39" s="79" t="b">
        <v>0</v>
      </c>
      <c r="AK39" s="79">
        <v>0</v>
      </c>
      <c r="AL39" s="85" t="s">
        <v>1761</v>
      </c>
      <c r="AM39" s="79" t="s">
        <v>1797</v>
      </c>
      <c r="AN39" s="79" t="b">
        <v>0</v>
      </c>
      <c r="AO39" s="85" t="s">
        <v>1418</v>
      </c>
      <c r="AP39" s="79" t="s">
        <v>176</v>
      </c>
      <c r="AQ39" s="79">
        <v>0</v>
      </c>
      <c r="AR39" s="79">
        <v>0</v>
      </c>
      <c r="AS39" s="79"/>
      <c r="AT39" s="79"/>
      <c r="AU39" s="79"/>
      <c r="AV39" s="79"/>
      <c r="AW39" s="79"/>
      <c r="AX39" s="79"/>
      <c r="AY39" s="79"/>
      <c r="AZ39" s="79"/>
      <c r="BA39">
        <v>1</v>
      </c>
      <c r="BB39" s="78" t="str">
        <f>REPLACE(INDEX(GroupVertices[Group],MATCH(Edges[[#This Row],[Vertex 1]],GroupVertices[Vertex],0)),1,1,"")</f>
        <v>1</v>
      </c>
      <c r="BC39" s="78" t="str">
        <f>REPLACE(INDEX(GroupVertices[Group],MATCH(Edges[[#This Row],[Vertex 2]],GroupVertices[Vertex],0)),1,1,"")</f>
        <v>1</v>
      </c>
      <c r="BD39" s="48">
        <v>0</v>
      </c>
      <c r="BE39" s="49">
        <v>0</v>
      </c>
      <c r="BF39" s="48">
        <v>2</v>
      </c>
      <c r="BG39" s="49">
        <v>15.384615384615385</v>
      </c>
      <c r="BH39" s="48">
        <v>0</v>
      </c>
      <c r="BI39" s="49">
        <v>0</v>
      </c>
      <c r="BJ39" s="48">
        <v>11</v>
      </c>
      <c r="BK39" s="49">
        <v>84.61538461538461</v>
      </c>
      <c r="BL39" s="48">
        <v>13</v>
      </c>
    </row>
    <row r="40" spans="1:64" ht="15">
      <c r="A40" s="64" t="s">
        <v>237</v>
      </c>
      <c r="B40" s="64" t="s">
        <v>237</v>
      </c>
      <c r="C40" s="65" t="s">
        <v>4709</v>
      </c>
      <c r="D40" s="66">
        <v>3</v>
      </c>
      <c r="E40" s="67" t="s">
        <v>132</v>
      </c>
      <c r="F40" s="68">
        <v>35</v>
      </c>
      <c r="G40" s="65"/>
      <c r="H40" s="69"/>
      <c r="I40" s="70"/>
      <c r="J40" s="70"/>
      <c r="K40" s="34" t="s">
        <v>65</v>
      </c>
      <c r="L40" s="77">
        <v>40</v>
      </c>
      <c r="M40" s="77"/>
      <c r="N40" s="72"/>
      <c r="O40" s="79" t="s">
        <v>176</v>
      </c>
      <c r="P40" s="81">
        <v>43680.78659722222</v>
      </c>
      <c r="Q40" s="79" t="s">
        <v>470</v>
      </c>
      <c r="R40" s="79"/>
      <c r="S40" s="79"/>
      <c r="T40" s="79" t="s">
        <v>403</v>
      </c>
      <c r="U40" s="79"/>
      <c r="V40" s="82" t="s">
        <v>910</v>
      </c>
      <c r="W40" s="81">
        <v>43680.78659722222</v>
      </c>
      <c r="X40" s="82" t="s">
        <v>1062</v>
      </c>
      <c r="Y40" s="79"/>
      <c r="Z40" s="79"/>
      <c r="AA40" s="85" t="s">
        <v>1419</v>
      </c>
      <c r="AB40" s="79"/>
      <c r="AC40" s="79" t="b">
        <v>0</v>
      </c>
      <c r="AD40" s="79">
        <v>0</v>
      </c>
      <c r="AE40" s="85" t="s">
        <v>1761</v>
      </c>
      <c r="AF40" s="79" t="b">
        <v>0</v>
      </c>
      <c r="AG40" s="79" t="s">
        <v>1774</v>
      </c>
      <c r="AH40" s="79"/>
      <c r="AI40" s="85" t="s">
        <v>1761</v>
      </c>
      <c r="AJ40" s="79" t="b">
        <v>0</v>
      </c>
      <c r="AK40" s="79">
        <v>0</v>
      </c>
      <c r="AL40" s="85" t="s">
        <v>1761</v>
      </c>
      <c r="AM40" s="79" t="s">
        <v>1790</v>
      </c>
      <c r="AN40" s="79" t="b">
        <v>0</v>
      </c>
      <c r="AO40" s="85" t="s">
        <v>1419</v>
      </c>
      <c r="AP40" s="79" t="s">
        <v>176</v>
      </c>
      <c r="AQ40" s="79">
        <v>0</v>
      </c>
      <c r="AR40" s="79">
        <v>0</v>
      </c>
      <c r="AS40" s="79"/>
      <c r="AT40" s="79"/>
      <c r="AU40" s="79"/>
      <c r="AV40" s="79"/>
      <c r="AW40" s="79"/>
      <c r="AX40" s="79"/>
      <c r="AY40" s="79"/>
      <c r="AZ40" s="79"/>
      <c r="BA40">
        <v>1</v>
      </c>
      <c r="BB40" s="78" t="str">
        <f>REPLACE(INDEX(GroupVertices[Group],MATCH(Edges[[#This Row],[Vertex 1]],GroupVertices[Vertex],0)),1,1,"")</f>
        <v>1</v>
      </c>
      <c r="BC40" s="78" t="str">
        <f>REPLACE(INDEX(GroupVertices[Group],MATCH(Edges[[#This Row],[Vertex 2]],GroupVertices[Vertex],0)),1,1,"")</f>
        <v>1</v>
      </c>
      <c r="BD40" s="48">
        <v>0</v>
      </c>
      <c r="BE40" s="49">
        <v>0</v>
      </c>
      <c r="BF40" s="48">
        <v>0</v>
      </c>
      <c r="BG40" s="49">
        <v>0</v>
      </c>
      <c r="BH40" s="48">
        <v>0</v>
      </c>
      <c r="BI40" s="49">
        <v>0</v>
      </c>
      <c r="BJ40" s="48">
        <v>22</v>
      </c>
      <c r="BK40" s="49">
        <v>100</v>
      </c>
      <c r="BL40" s="48">
        <v>22</v>
      </c>
    </row>
    <row r="41" spans="1:64" ht="15">
      <c r="A41" s="64" t="s">
        <v>238</v>
      </c>
      <c r="B41" s="64" t="s">
        <v>356</v>
      </c>
      <c r="C41" s="65" t="s">
        <v>4709</v>
      </c>
      <c r="D41" s="66">
        <v>3</v>
      </c>
      <c r="E41" s="67" t="s">
        <v>132</v>
      </c>
      <c r="F41" s="68">
        <v>35</v>
      </c>
      <c r="G41" s="65"/>
      <c r="H41" s="69"/>
      <c r="I41" s="70"/>
      <c r="J41" s="70"/>
      <c r="K41" s="34" t="s">
        <v>65</v>
      </c>
      <c r="L41" s="77">
        <v>41</v>
      </c>
      <c r="M41" s="77"/>
      <c r="N41" s="72"/>
      <c r="O41" s="79" t="s">
        <v>444</v>
      </c>
      <c r="P41" s="81">
        <v>43681.052511574075</v>
      </c>
      <c r="Q41" s="79" t="s">
        <v>471</v>
      </c>
      <c r="R41" s="79"/>
      <c r="S41" s="79"/>
      <c r="T41" s="79" t="s">
        <v>771</v>
      </c>
      <c r="U41" s="79"/>
      <c r="V41" s="82" t="s">
        <v>911</v>
      </c>
      <c r="W41" s="81">
        <v>43681.052511574075</v>
      </c>
      <c r="X41" s="82" t="s">
        <v>1063</v>
      </c>
      <c r="Y41" s="79"/>
      <c r="Z41" s="79"/>
      <c r="AA41" s="85" t="s">
        <v>1420</v>
      </c>
      <c r="AB41" s="79"/>
      <c r="AC41" s="79" t="b">
        <v>0</v>
      </c>
      <c r="AD41" s="79">
        <v>0</v>
      </c>
      <c r="AE41" s="85" t="s">
        <v>1761</v>
      </c>
      <c r="AF41" s="79" t="b">
        <v>0</v>
      </c>
      <c r="AG41" s="79" t="s">
        <v>1774</v>
      </c>
      <c r="AH41" s="79"/>
      <c r="AI41" s="85" t="s">
        <v>1761</v>
      </c>
      <c r="AJ41" s="79" t="b">
        <v>0</v>
      </c>
      <c r="AK41" s="79">
        <v>3</v>
      </c>
      <c r="AL41" s="85" t="s">
        <v>1603</v>
      </c>
      <c r="AM41" s="79" t="s">
        <v>1798</v>
      </c>
      <c r="AN41" s="79" t="b">
        <v>0</v>
      </c>
      <c r="AO41" s="85" t="s">
        <v>1603</v>
      </c>
      <c r="AP41" s="79" t="s">
        <v>176</v>
      </c>
      <c r="AQ41" s="79">
        <v>0</v>
      </c>
      <c r="AR41" s="79">
        <v>0</v>
      </c>
      <c r="AS41" s="79"/>
      <c r="AT41" s="79"/>
      <c r="AU41" s="79"/>
      <c r="AV41" s="79"/>
      <c r="AW41" s="79"/>
      <c r="AX41" s="79"/>
      <c r="AY41" s="79"/>
      <c r="AZ41" s="79"/>
      <c r="BA41">
        <v>1</v>
      </c>
      <c r="BB41" s="78" t="str">
        <f>REPLACE(INDEX(GroupVertices[Group],MATCH(Edges[[#This Row],[Vertex 1]],GroupVertices[Vertex],0)),1,1,"")</f>
        <v>4</v>
      </c>
      <c r="BC41" s="78" t="str">
        <f>REPLACE(INDEX(GroupVertices[Group],MATCH(Edges[[#This Row],[Vertex 2]],GroupVertices[Vertex],0)),1,1,"")</f>
        <v>4</v>
      </c>
      <c r="BD41" s="48">
        <v>1</v>
      </c>
      <c r="BE41" s="49">
        <v>6.25</v>
      </c>
      <c r="BF41" s="48">
        <v>0</v>
      </c>
      <c r="BG41" s="49">
        <v>0</v>
      </c>
      <c r="BH41" s="48">
        <v>0</v>
      </c>
      <c r="BI41" s="49">
        <v>0</v>
      </c>
      <c r="BJ41" s="48">
        <v>15</v>
      </c>
      <c r="BK41" s="49">
        <v>93.75</v>
      </c>
      <c r="BL41" s="48">
        <v>16</v>
      </c>
    </row>
    <row r="42" spans="1:64" ht="15">
      <c r="A42" s="64" t="s">
        <v>239</v>
      </c>
      <c r="B42" s="64" t="s">
        <v>239</v>
      </c>
      <c r="C42" s="65" t="s">
        <v>4709</v>
      </c>
      <c r="D42" s="66">
        <v>3</v>
      </c>
      <c r="E42" s="67" t="s">
        <v>132</v>
      </c>
      <c r="F42" s="68">
        <v>35</v>
      </c>
      <c r="G42" s="65"/>
      <c r="H42" s="69"/>
      <c r="I42" s="70"/>
      <c r="J42" s="70"/>
      <c r="K42" s="34" t="s">
        <v>65</v>
      </c>
      <c r="L42" s="77">
        <v>42</v>
      </c>
      <c r="M42" s="77"/>
      <c r="N42" s="72"/>
      <c r="O42" s="79" t="s">
        <v>176</v>
      </c>
      <c r="P42" s="81">
        <v>43681.10400462963</v>
      </c>
      <c r="Q42" s="79" t="s">
        <v>472</v>
      </c>
      <c r="R42" s="82" t="s">
        <v>638</v>
      </c>
      <c r="S42" s="79" t="s">
        <v>738</v>
      </c>
      <c r="T42" s="79" t="s">
        <v>780</v>
      </c>
      <c r="U42" s="79"/>
      <c r="V42" s="82" t="s">
        <v>912</v>
      </c>
      <c r="W42" s="81">
        <v>43681.10400462963</v>
      </c>
      <c r="X42" s="82" t="s">
        <v>1064</v>
      </c>
      <c r="Y42" s="79">
        <v>37.83973812</v>
      </c>
      <c r="Z42" s="79">
        <v>-122.12615354</v>
      </c>
      <c r="AA42" s="85" t="s">
        <v>1421</v>
      </c>
      <c r="AB42" s="79"/>
      <c r="AC42" s="79" t="b">
        <v>0</v>
      </c>
      <c r="AD42" s="79">
        <v>2</v>
      </c>
      <c r="AE42" s="85" t="s">
        <v>1761</v>
      </c>
      <c r="AF42" s="79" t="b">
        <v>0</v>
      </c>
      <c r="AG42" s="79" t="s">
        <v>1774</v>
      </c>
      <c r="AH42" s="79"/>
      <c r="AI42" s="85" t="s">
        <v>1761</v>
      </c>
      <c r="AJ42" s="79" t="b">
        <v>0</v>
      </c>
      <c r="AK42" s="79">
        <v>0</v>
      </c>
      <c r="AL42" s="85" t="s">
        <v>1761</v>
      </c>
      <c r="AM42" s="79" t="s">
        <v>1795</v>
      </c>
      <c r="AN42" s="79" t="b">
        <v>0</v>
      </c>
      <c r="AO42" s="85" t="s">
        <v>1421</v>
      </c>
      <c r="AP42" s="79" t="s">
        <v>176</v>
      </c>
      <c r="AQ42" s="79">
        <v>0</v>
      </c>
      <c r="AR42" s="79">
        <v>0</v>
      </c>
      <c r="AS42" s="79" t="s">
        <v>1831</v>
      </c>
      <c r="AT42" s="79" t="s">
        <v>1837</v>
      </c>
      <c r="AU42" s="79" t="s">
        <v>1841</v>
      </c>
      <c r="AV42" s="79" t="s">
        <v>1845</v>
      </c>
      <c r="AW42" s="79" t="s">
        <v>1851</v>
      </c>
      <c r="AX42" s="79" t="s">
        <v>1857</v>
      </c>
      <c r="AY42" s="79" t="s">
        <v>1862</v>
      </c>
      <c r="AZ42" s="82" t="s">
        <v>1865</v>
      </c>
      <c r="BA42">
        <v>1</v>
      </c>
      <c r="BB42" s="78" t="str">
        <f>REPLACE(INDEX(GroupVertices[Group],MATCH(Edges[[#This Row],[Vertex 1]],GroupVertices[Vertex],0)),1,1,"")</f>
        <v>1</v>
      </c>
      <c r="BC42" s="78" t="str">
        <f>REPLACE(INDEX(GroupVertices[Group],MATCH(Edges[[#This Row],[Vertex 2]],GroupVertices[Vertex],0)),1,1,"")</f>
        <v>1</v>
      </c>
      <c r="BD42" s="48">
        <v>2</v>
      </c>
      <c r="BE42" s="49">
        <v>6.896551724137931</v>
      </c>
      <c r="BF42" s="48">
        <v>2</v>
      </c>
      <c r="BG42" s="49">
        <v>6.896551724137931</v>
      </c>
      <c r="BH42" s="48">
        <v>0</v>
      </c>
      <c r="BI42" s="49">
        <v>0</v>
      </c>
      <c r="BJ42" s="48">
        <v>25</v>
      </c>
      <c r="BK42" s="49">
        <v>86.20689655172414</v>
      </c>
      <c r="BL42" s="48">
        <v>29</v>
      </c>
    </row>
    <row r="43" spans="1:64" ht="15">
      <c r="A43" s="64" t="s">
        <v>240</v>
      </c>
      <c r="B43" s="64" t="s">
        <v>240</v>
      </c>
      <c r="C43" s="65" t="s">
        <v>4709</v>
      </c>
      <c r="D43" s="66">
        <v>3</v>
      </c>
      <c r="E43" s="67" t="s">
        <v>132</v>
      </c>
      <c r="F43" s="68">
        <v>35</v>
      </c>
      <c r="G43" s="65"/>
      <c r="H43" s="69"/>
      <c r="I43" s="70"/>
      <c r="J43" s="70"/>
      <c r="K43" s="34" t="s">
        <v>65</v>
      </c>
      <c r="L43" s="77">
        <v>43</v>
      </c>
      <c r="M43" s="77"/>
      <c r="N43" s="72"/>
      <c r="O43" s="79" t="s">
        <v>176</v>
      </c>
      <c r="P43" s="81">
        <v>43681.155277777776</v>
      </c>
      <c r="Q43" s="79" t="s">
        <v>473</v>
      </c>
      <c r="R43" s="79"/>
      <c r="S43" s="79"/>
      <c r="T43" s="79" t="s">
        <v>403</v>
      </c>
      <c r="U43" s="79"/>
      <c r="V43" s="82" t="s">
        <v>913</v>
      </c>
      <c r="W43" s="81">
        <v>43681.155277777776</v>
      </c>
      <c r="X43" s="82" t="s">
        <v>1065</v>
      </c>
      <c r="Y43" s="79"/>
      <c r="Z43" s="79"/>
      <c r="AA43" s="85" t="s">
        <v>1422</v>
      </c>
      <c r="AB43" s="79"/>
      <c r="AC43" s="79" t="b">
        <v>0</v>
      </c>
      <c r="AD43" s="79">
        <v>0</v>
      </c>
      <c r="AE43" s="85" t="s">
        <v>1761</v>
      </c>
      <c r="AF43" s="79" t="b">
        <v>0</v>
      </c>
      <c r="AG43" s="79" t="s">
        <v>1774</v>
      </c>
      <c r="AH43" s="79"/>
      <c r="AI43" s="85" t="s">
        <v>1761</v>
      </c>
      <c r="AJ43" s="79" t="b">
        <v>0</v>
      </c>
      <c r="AK43" s="79">
        <v>0</v>
      </c>
      <c r="AL43" s="85" t="s">
        <v>1761</v>
      </c>
      <c r="AM43" s="79" t="s">
        <v>1790</v>
      </c>
      <c r="AN43" s="79" t="b">
        <v>0</v>
      </c>
      <c r="AO43" s="85" t="s">
        <v>1422</v>
      </c>
      <c r="AP43" s="79" t="s">
        <v>176</v>
      </c>
      <c r="AQ43" s="79">
        <v>0</v>
      </c>
      <c r="AR43" s="79">
        <v>0</v>
      </c>
      <c r="AS43" s="79"/>
      <c r="AT43" s="79"/>
      <c r="AU43" s="79"/>
      <c r="AV43" s="79"/>
      <c r="AW43" s="79"/>
      <c r="AX43" s="79"/>
      <c r="AY43" s="79"/>
      <c r="AZ43" s="79"/>
      <c r="BA43">
        <v>1</v>
      </c>
      <c r="BB43" s="78" t="str">
        <f>REPLACE(INDEX(GroupVertices[Group],MATCH(Edges[[#This Row],[Vertex 1]],GroupVertices[Vertex],0)),1,1,"")</f>
        <v>1</v>
      </c>
      <c r="BC43" s="78" t="str">
        <f>REPLACE(INDEX(GroupVertices[Group],MATCH(Edges[[#This Row],[Vertex 2]],GroupVertices[Vertex],0)),1,1,"")</f>
        <v>1</v>
      </c>
      <c r="BD43" s="48">
        <v>2</v>
      </c>
      <c r="BE43" s="49">
        <v>5.2631578947368425</v>
      </c>
      <c r="BF43" s="48">
        <v>0</v>
      </c>
      <c r="BG43" s="49">
        <v>0</v>
      </c>
      <c r="BH43" s="48">
        <v>0</v>
      </c>
      <c r="BI43" s="49">
        <v>0</v>
      </c>
      <c r="BJ43" s="48">
        <v>36</v>
      </c>
      <c r="BK43" s="49">
        <v>94.73684210526316</v>
      </c>
      <c r="BL43" s="48">
        <v>38</v>
      </c>
    </row>
    <row r="44" spans="1:64" ht="15">
      <c r="A44" s="64" t="s">
        <v>241</v>
      </c>
      <c r="B44" s="64" t="s">
        <v>241</v>
      </c>
      <c r="C44" s="65" t="s">
        <v>4709</v>
      </c>
      <c r="D44" s="66">
        <v>3</v>
      </c>
      <c r="E44" s="67" t="s">
        <v>132</v>
      </c>
      <c r="F44" s="68">
        <v>35</v>
      </c>
      <c r="G44" s="65"/>
      <c r="H44" s="69"/>
      <c r="I44" s="70"/>
      <c r="J44" s="70"/>
      <c r="K44" s="34" t="s">
        <v>65</v>
      </c>
      <c r="L44" s="77">
        <v>44</v>
      </c>
      <c r="M44" s="77"/>
      <c r="N44" s="72"/>
      <c r="O44" s="79" t="s">
        <v>176</v>
      </c>
      <c r="P44" s="81">
        <v>43681.72033564815</v>
      </c>
      <c r="Q44" s="79" t="s">
        <v>474</v>
      </c>
      <c r="R44" s="82" t="s">
        <v>639</v>
      </c>
      <c r="S44" s="79" t="s">
        <v>738</v>
      </c>
      <c r="T44" s="79" t="s">
        <v>781</v>
      </c>
      <c r="U44" s="82" t="s">
        <v>852</v>
      </c>
      <c r="V44" s="82" t="s">
        <v>852</v>
      </c>
      <c r="W44" s="81">
        <v>43681.72033564815</v>
      </c>
      <c r="X44" s="82" t="s">
        <v>1066</v>
      </c>
      <c r="Y44" s="79"/>
      <c r="Z44" s="79"/>
      <c r="AA44" s="85" t="s">
        <v>1423</v>
      </c>
      <c r="AB44" s="79"/>
      <c r="AC44" s="79" t="b">
        <v>0</v>
      </c>
      <c r="AD44" s="79">
        <v>0</v>
      </c>
      <c r="AE44" s="85" t="s">
        <v>1761</v>
      </c>
      <c r="AF44" s="79" t="b">
        <v>0</v>
      </c>
      <c r="AG44" s="79" t="s">
        <v>1774</v>
      </c>
      <c r="AH44" s="79"/>
      <c r="AI44" s="85" t="s">
        <v>1761</v>
      </c>
      <c r="AJ44" s="79" t="b">
        <v>0</v>
      </c>
      <c r="AK44" s="79">
        <v>0</v>
      </c>
      <c r="AL44" s="85" t="s">
        <v>1761</v>
      </c>
      <c r="AM44" s="79" t="s">
        <v>1799</v>
      </c>
      <c r="AN44" s="79" t="b">
        <v>0</v>
      </c>
      <c r="AO44" s="85" t="s">
        <v>1423</v>
      </c>
      <c r="AP44" s="79" t="s">
        <v>176</v>
      </c>
      <c r="AQ44" s="79">
        <v>0</v>
      </c>
      <c r="AR44" s="79">
        <v>0</v>
      </c>
      <c r="AS44" s="79"/>
      <c r="AT44" s="79"/>
      <c r="AU44" s="79"/>
      <c r="AV44" s="79"/>
      <c r="AW44" s="79"/>
      <c r="AX44" s="79"/>
      <c r="AY44" s="79"/>
      <c r="AZ44" s="79"/>
      <c r="BA44">
        <v>1</v>
      </c>
      <c r="BB44" s="78" t="str">
        <f>REPLACE(INDEX(GroupVertices[Group],MATCH(Edges[[#This Row],[Vertex 1]],GroupVertices[Vertex],0)),1,1,"")</f>
        <v>1</v>
      </c>
      <c r="BC44" s="78" t="str">
        <f>REPLACE(INDEX(GroupVertices[Group],MATCH(Edges[[#This Row],[Vertex 2]],GroupVertices[Vertex],0)),1,1,"")</f>
        <v>1</v>
      </c>
      <c r="BD44" s="48">
        <v>0</v>
      </c>
      <c r="BE44" s="49">
        <v>0</v>
      </c>
      <c r="BF44" s="48">
        <v>0</v>
      </c>
      <c r="BG44" s="49">
        <v>0</v>
      </c>
      <c r="BH44" s="48">
        <v>0</v>
      </c>
      <c r="BI44" s="49">
        <v>0</v>
      </c>
      <c r="BJ44" s="48">
        <v>11</v>
      </c>
      <c r="BK44" s="49">
        <v>100</v>
      </c>
      <c r="BL44" s="48">
        <v>11</v>
      </c>
    </row>
    <row r="45" spans="1:64" ht="15">
      <c r="A45" s="64" t="s">
        <v>242</v>
      </c>
      <c r="B45" s="64" t="s">
        <v>242</v>
      </c>
      <c r="C45" s="65" t="s">
        <v>4709</v>
      </c>
      <c r="D45" s="66">
        <v>3</v>
      </c>
      <c r="E45" s="67" t="s">
        <v>132</v>
      </c>
      <c r="F45" s="68">
        <v>35</v>
      </c>
      <c r="G45" s="65"/>
      <c r="H45" s="69"/>
      <c r="I45" s="70"/>
      <c r="J45" s="70"/>
      <c r="K45" s="34" t="s">
        <v>65</v>
      </c>
      <c r="L45" s="77">
        <v>45</v>
      </c>
      <c r="M45" s="77"/>
      <c r="N45" s="72"/>
      <c r="O45" s="79" t="s">
        <v>176</v>
      </c>
      <c r="P45" s="81">
        <v>43405.39025462963</v>
      </c>
      <c r="Q45" s="79" t="s">
        <v>475</v>
      </c>
      <c r="R45" s="82" t="s">
        <v>640</v>
      </c>
      <c r="S45" s="79" t="s">
        <v>740</v>
      </c>
      <c r="T45" s="79" t="s">
        <v>782</v>
      </c>
      <c r="U45" s="79"/>
      <c r="V45" s="82" t="s">
        <v>914</v>
      </c>
      <c r="W45" s="81">
        <v>43405.39025462963</v>
      </c>
      <c r="X45" s="82" t="s">
        <v>1067</v>
      </c>
      <c r="Y45" s="79"/>
      <c r="Z45" s="79"/>
      <c r="AA45" s="85" t="s">
        <v>1424</v>
      </c>
      <c r="AB45" s="79"/>
      <c r="AC45" s="79" t="b">
        <v>0</v>
      </c>
      <c r="AD45" s="79">
        <v>1</v>
      </c>
      <c r="AE45" s="85" t="s">
        <v>1761</v>
      </c>
      <c r="AF45" s="79" t="b">
        <v>0</v>
      </c>
      <c r="AG45" s="79" t="s">
        <v>1774</v>
      </c>
      <c r="AH45" s="79"/>
      <c r="AI45" s="85" t="s">
        <v>1761</v>
      </c>
      <c r="AJ45" s="79" t="b">
        <v>0</v>
      </c>
      <c r="AK45" s="79">
        <v>1</v>
      </c>
      <c r="AL45" s="85" t="s">
        <v>1761</v>
      </c>
      <c r="AM45" s="79" t="s">
        <v>1792</v>
      </c>
      <c r="AN45" s="79" t="b">
        <v>0</v>
      </c>
      <c r="AO45" s="85" t="s">
        <v>1424</v>
      </c>
      <c r="AP45" s="79" t="s">
        <v>1829</v>
      </c>
      <c r="AQ45" s="79">
        <v>0</v>
      </c>
      <c r="AR45" s="79">
        <v>0</v>
      </c>
      <c r="AS45" s="79"/>
      <c r="AT45" s="79"/>
      <c r="AU45" s="79"/>
      <c r="AV45" s="79"/>
      <c r="AW45" s="79"/>
      <c r="AX45" s="79"/>
      <c r="AY45" s="79"/>
      <c r="AZ45" s="79"/>
      <c r="BA45">
        <v>1</v>
      </c>
      <c r="BB45" s="78" t="str">
        <f>REPLACE(INDEX(GroupVertices[Group],MATCH(Edges[[#This Row],[Vertex 1]],GroupVertices[Vertex],0)),1,1,"")</f>
        <v>36</v>
      </c>
      <c r="BC45" s="78" t="str">
        <f>REPLACE(INDEX(GroupVertices[Group],MATCH(Edges[[#This Row],[Vertex 2]],GroupVertices[Vertex],0)),1,1,"")</f>
        <v>36</v>
      </c>
      <c r="BD45" s="48">
        <v>0</v>
      </c>
      <c r="BE45" s="49">
        <v>0</v>
      </c>
      <c r="BF45" s="48">
        <v>1</v>
      </c>
      <c r="BG45" s="49">
        <v>3.5714285714285716</v>
      </c>
      <c r="BH45" s="48">
        <v>0</v>
      </c>
      <c r="BI45" s="49">
        <v>0</v>
      </c>
      <c r="BJ45" s="48">
        <v>27</v>
      </c>
      <c r="BK45" s="49">
        <v>96.42857142857143</v>
      </c>
      <c r="BL45" s="48">
        <v>28</v>
      </c>
    </row>
    <row r="46" spans="1:64" ht="15">
      <c r="A46" s="64" t="s">
        <v>243</v>
      </c>
      <c r="B46" s="64" t="s">
        <v>242</v>
      </c>
      <c r="C46" s="65" t="s">
        <v>4709</v>
      </c>
      <c r="D46" s="66">
        <v>3</v>
      </c>
      <c r="E46" s="67" t="s">
        <v>132</v>
      </c>
      <c r="F46" s="68">
        <v>35</v>
      </c>
      <c r="G46" s="65"/>
      <c r="H46" s="69"/>
      <c r="I46" s="70"/>
      <c r="J46" s="70"/>
      <c r="K46" s="34" t="s">
        <v>65</v>
      </c>
      <c r="L46" s="77">
        <v>46</v>
      </c>
      <c r="M46" s="77"/>
      <c r="N46" s="72"/>
      <c r="O46" s="79" t="s">
        <v>444</v>
      </c>
      <c r="P46" s="81">
        <v>43681.79655092592</v>
      </c>
      <c r="Q46" s="79" t="s">
        <v>476</v>
      </c>
      <c r="R46" s="79"/>
      <c r="S46" s="79"/>
      <c r="T46" s="79" t="s">
        <v>782</v>
      </c>
      <c r="U46" s="79"/>
      <c r="V46" s="82" t="s">
        <v>915</v>
      </c>
      <c r="W46" s="81">
        <v>43681.79655092592</v>
      </c>
      <c r="X46" s="82" t="s">
        <v>1068</v>
      </c>
      <c r="Y46" s="79"/>
      <c r="Z46" s="79"/>
      <c r="AA46" s="85" t="s">
        <v>1425</v>
      </c>
      <c r="AB46" s="79"/>
      <c r="AC46" s="79" t="b">
        <v>0</v>
      </c>
      <c r="AD46" s="79">
        <v>0</v>
      </c>
      <c r="AE46" s="85" t="s">
        <v>1761</v>
      </c>
      <c r="AF46" s="79" t="b">
        <v>0</v>
      </c>
      <c r="AG46" s="79" t="s">
        <v>1774</v>
      </c>
      <c r="AH46" s="79"/>
      <c r="AI46" s="85" t="s">
        <v>1761</v>
      </c>
      <c r="AJ46" s="79" t="b">
        <v>0</v>
      </c>
      <c r="AK46" s="79">
        <v>1</v>
      </c>
      <c r="AL46" s="85" t="s">
        <v>1424</v>
      </c>
      <c r="AM46" s="79" t="s">
        <v>1789</v>
      </c>
      <c r="AN46" s="79" t="b">
        <v>0</v>
      </c>
      <c r="AO46" s="85" t="s">
        <v>1424</v>
      </c>
      <c r="AP46" s="79" t="s">
        <v>176</v>
      </c>
      <c r="AQ46" s="79">
        <v>0</v>
      </c>
      <c r="AR46" s="79">
        <v>0</v>
      </c>
      <c r="AS46" s="79"/>
      <c r="AT46" s="79"/>
      <c r="AU46" s="79"/>
      <c r="AV46" s="79"/>
      <c r="AW46" s="79"/>
      <c r="AX46" s="79"/>
      <c r="AY46" s="79"/>
      <c r="AZ46" s="79"/>
      <c r="BA46">
        <v>1</v>
      </c>
      <c r="BB46" s="78" t="str">
        <f>REPLACE(INDEX(GroupVertices[Group],MATCH(Edges[[#This Row],[Vertex 1]],GroupVertices[Vertex],0)),1,1,"")</f>
        <v>36</v>
      </c>
      <c r="BC46" s="78" t="str">
        <f>REPLACE(INDEX(GroupVertices[Group],MATCH(Edges[[#This Row],[Vertex 2]],GroupVertices[Vertex],0)),1,1,"")</f>
        <v>36</v>
      </c>
      <c r="BD46" s="48">
        <v>0</v>
      </c>
      <c r="BE46" s="49">
        <v>0</v>
      </c>
      <c r="BF46" s="48">
        <v>0</v>
      </c>
      <c r="BG46" s="49">
        <v>0</v>
      </c>
      <c r="BH46" s="48">
        <v>0</v>
      </c>
      <c r="BI46" s="49">
        <v>0</v>
      </c>
      <c r="BJ46" s="48">
        <v>24</v>
      </c>
      <c r="BK46" s="49">
        <v>100</v>
      </c>
      <c r="BL46" s="48">
        <v>24</v>
      </c>
    </row>
    <row r="47" spans="1:64" ht="15">
      <c r="A47" s="64" t="s">
        <v>244</v>
      </c>
      <c r="B47" s="64" t="s">
        <v>244</v>
      </c>
      <c r="C47" s="65" t="s">
        <v>4709</v>
      </c>
      <c r="D47" s="66">
        <v>3</v>
      </c>
      <c r="E47" s="67" t="s">
        <v>132</v>
      </c>
      <c r="F47" s="68">
        <v>35</v>
      </c>
      <c r="G47" s="65"/>
      <c r="H47" s="69"/>
      <c r="I47" s="70"/>
      <c r="J47" s="70"/>
      <c r="K47" s="34" t="s">
        <v>65</v>
      </c>
      <c r="L47" s="77">
        <v>47</v>
      </c>
      <c r="M47" s="77"/>
      <c r="N47" s="72"/>
      <c r="O47" s="79" t="s">
        <v>176</v>
      </c>
      <c r="P47" s="81">
        <v>43682.210694444446</v>
      </c>
      <c r="Q47" s="79" t="s">
        <v>477</v>
      </c>
      <c r="R47" s="82" t="s">
        <v>641</v>
      </c>
      <c r="S47" s="79" t="s">
        <v>740</v>
      </c>
      <c r="T47" s="79" t="s">
        <v>773</v>
      </c>
      <c r="U47" s="79"/>
      <c r="V47" s="82" t="s">
        <v>916</v>
      </c>
      <c r="W47" s="81">
        <v>43682.210694444446</v>
      </c>
      <c r="X47" s="82" t="s">
        <v>1069</v>
      </c>
      <c r="Y47" s="79"/>
      <c r="Z47" s="79"/>
      <c r="AA47" s="85" t="s">
        <v>1426</v>
      </c>
      <c r="AB47" s="79"/>
      <c r="AC47" s="79" t="b">
        <v>0</v>
      </c>
      <c r="AD47" s="79">
        <v>2</v>
      </c>
      <c r="AE47" s="85" t="s">
        <v>1761</v>
      </c>
      <c r="AF47" s="79" t="b">
        <v>1</v>
      </c>
      <c r="AG47" s="79" t="s">
        <v>1774</v>
      </c>
      <c r="AH47" s="79"/>
      <c r="AI47" s="85" t="s">
        <v>1785</v>
      </c>
      <c r="AJ47" s="79" t="b">
        <v>0</v>
      </c>
      <c r="AK47" s="79">
        <v>0</v>
      </c>
      <c r="AL47" s="85" t="s">
        <v>1761</v>
      </c>
      <c r="AM47" s="79" t="s">
        <v>1789</v>
      </c>
      <c r="AN47" s="79" t="b">
        <v>0</v>
      </c>
      <c r="AO47" s="85" t="s">
        <v>1426</v>
      </c>
      <c r="AP47" s="79" t="s">
        <v>176</v>
      </c>
      <c r="AQ47" s="79">
        <v>0</v>
      </c>
      <c r="AR47" s="79">
        <v>0</v>
      </c>
      <c r="AS47" s="79"/>
      <c r="AT47" s="79"/>
      <c r="AU47" s="79"/>
      <c r="AV47" s="79"/>
      <c r="AW47" s="79"/>
      <c r="AX47" s="79"/>
      <c r="AY47" s="79"/>
      <c r="AZ47" s="79"/>
      <c r="BA47">
        <v>1</v>
      </c>
      <c r="BB47" s="78" t="str">
        <f>REPLACE(INDEX(GroupVertices[Group],MATCH(Edges[[#This Row],[Vertex 1]],GroupVertices[Vertex],0)),1,1,"")</f>
        <v>1</v>
      </c>
      <c r="BC47" s="78" t="str">
        <f>REPLACE(INDEX(GroupVertices[Group],MATCH(Edges[[#This Row],[Vertex 2]],GroupVertices[Vertex],0)),1,1,"")</f>
        <v>1</v>
      </c>
      <c r="BD47" s="48">
        <v>1</v>
      </c>
      <c r="BE47" s="49">
        <v>14.285714285714286</v>
      </c>
      <c r="BF47" s="48">
        <v>0</v>
      </c>
      <c r="BG47" s="49">
        <v>0</v>
      </c>
      <c r="BH47" s="48">
        <v>0</v>
      </c>
      <c r="BI47" s="49">
        <v>0</v>
      </c>
      <c r="BJ47" s="48">
        <v>6</v>
      </c>
      <c r="BK47" s="49">
        <v>85.71428571428571</v>
      </c>
      <c r="BL47" s="48">
        <v>7</v>
      </c>
    </row>
    <row r="48" spans="1:64" ht="15">
      <c r="A48" s="64" t="s">
        <v>245</v>
      </c>
      <c r="B48" s="64" t="s">
        <v>260</v>
      </c>
      <c r="C48" s="65" t="s">
        <v>4709</v>
      </c>
      <c r="D48" s="66">
        <v>3</v>
      </c>
      <c r="E48" s="67" t="s">
        <v>132</v>
      </c>
      <c r="F48" s="68">
        <v>35</v>
      </c>
      <c r="G48" s="65"/>
      <c r="H48" s="69"/>
      <c r="I48" s="70"/>
      <c r="J48" s="70"/>
      <c r="K48" s="34" t="s">
        <v>65</v>
      </c>
      <c r="L48" s="77">
        <v>48</v>
      </c>
      <c r="M48" s="77"/>
      <c r="N48" s="72"/>
      <c r="O48" s="79" t="s">
        <v>444</v>
      </c>
      <c r="P48" s="81">
        <v>43682.76162037037</v>
      </c>
      <c r="Q48" s="79" t="s">
        <v>478</v>
      </c>
      <c r="R48" s="79"/>
      <c r="S48" s="79"/>
      <c r="T48" s="79" t="s">
        <v>783</v>
      </c>
      <c r="U48" s="79"/>
      <c r="V48" s="82" t="s">
        <v>917</v>
      </c>
      <c r="W48" s="81">
        <v>43682.76162037037</v>
      </c>
      <c r="X48" s="82" t="s">
        <v>1070</v>
      </c>
      <c r="Y48" s="79"/>
      <c r="Z48" s="79"/>
      <c r="AA48" s="85" t="s">
        <v>1427</v>
      </c>
      <c r="AB48" s="79"/>
      <c r="AC48" s="79" t="b">
        <v>0</v>
      </c>
      <c r="AD48" s="79">
        <v>0</v>
      </c>
      <c r="AE48" s="85" t="s">
        <v>1761</v>
      </c>
      <c r="AF48" s="79" t="b">
        <v>0</v>
      </c>
      <c r="AG48" s="79" t="s">
        <v>1774</v>
      </c>
      <c r="AH48" s="79"/>
      <c r="AI48" s="85" t="s">
        <v>1761</v>
      </c>
      <c r="AJ48" s="79" t="b">
        <v>0</v>
      </c>
      <c r="AK48" s="79">
        <v>1</v>
      </c>
      <c r="AL48" s="85" t="s">
        <v>1442</v>
      </c>
      <c r="AM48" s="79" t="s">
        <v>1800</v>
      </c>
      <c r="AN48" s="79" t="b">
        <v>0</v>
      </c>
      <c r="AO48" s="85" t="s">
        <v>1442</v>
      </c>
      <c r="AP48" s="79" t="s">
        <v>176</v>
      </c>
      <c r="AQ48" s="79">
        <v>0</v>
      </c>
      <c r="AR48" s="79">
        <v>0</v>
      </c>
      <c r="AS48" s="79"/>
      <c r="AT48" s="79"/>
      <c r="AU48" s="79"/>
      <c r="AV48" s="79"/>
      <c r="AW48" s="79"/>
      <c r="AX48" s="79"/>
      <c r="AY48" s="79"/>
      <c r="AZ48" s="79"/>
      <c r="BA48">
        <v>1</v>
      </c>
      <c r="BB48" s="78" t="str">
        <f>REPLACE(INDEX(GroupVertices[Group],MATCH(Edges[[#This Row],[Vertex 1]],GroupVertices[Vertex],0)),1,1,"")</f>
        <v>5</v>
      </c>
      <c r="BC48" s="78" t="str">
        <f>REPLACE(INDEX(GroupVertices[Group],MATCH(Edges[[#This Row],[Vertex 2]],GroupVertices[Vertex],0)),1,1,"")</f>
        <v>5</v>
      </c>
      <c r="BD48" s="48">
        <v>0</v>
      </c>
      <c r="BE48" s="49">
        <v>0</v>
      </c>
      <c r="BF48" s="48">
        <v>0</v>
      </c>
      <c r="BG48" s="49">
        <v>0</v>
      </c>
      <c r="BH48" s="48">
        <v>0</v>
      </c>
      <c r="BI48" s="49">
        <v>0</v>
      </c>
      <c r="BJ48" s="48">
        <v>25</v>
      </c>
      <c r="BK48" s="49">
        <v>100</v>
      </c>
      <c r="BL48" s="48">
        <v>25</v>
      </c>
    </row>
    <row r="49" spans="1:64" ht="15">
      <c r="A49" s="64" t="s">
        <v>246</v>
      </c>
      <c r="B49" s="64" t="s">
        <v>356</v>
      </c>
      <c r="C49" s="65" t="s">
        <v>4709</v>
      </c>
      <c r="D49" s="66">
        <v>3</v>
      </c>
      <c r="E49" s="67" t="s">
        <v>132</v>
      </c>
      <c r="F49" s="68">
        <v>35</v>
      </c>
      <c r="G49" s="65"/>
      <c r="H49" s="69"/>
      <c r="I49" s="70"/>
      <c r="J49" s="70"/>
      <c r="K49" s="34" t="s">
        <v>65</v>
      </c>
      <c r="L49" s="77">
        <v>49</v>
      </c>
      <c r="M49" s="77"/>
      <c r="N49" s="72"/>
      <c r="O49" s="79" t="s">
        <v>444</v>
      </c>
      <c r="P49" s="81">
        <v>43682.802708333336</v>
      </c>
      <c r="Q49" s="79" t="s">
        <v>471</v>
      </c>
      <c r="R49" s="79"/>
      <c r="S49" s="79"/>
      <c r="T49" s="79" t="s">
        <v>771</v>
      </c>
      <c r="U49" s="79"/>
      <c r="V49" s="82" t="s">
        <v>918</v>
      </c>
      <c r="W49" s="81">
        <v>43682.802708333336</v>
      </c>
      <c r="X49" s="82" t="s">
        <v>1071</v>
      </c>
      <c r="Y49" s="79"/>
      <c r="Z49" s="79"/>
      <c r="AA49" s="85" t="s">
        <v>1428</v>
      </c>
      <c r="AB49" s="79"/>
      <c r="AC49" s="79" t="b">
        <v>0</v>
      </c>
      <c r="AD49" s="79">
        <v>0</v>
      </c>
      <c r="AE49" s="85" t="s">
        <v>1761</v>
      </c>
      <c r="AF49" s="79" t="b">
        <v>0</v>
      </c>
      <c r="AG49" s="79" t="s">
        <v>1774</v>
      </c>
      <c r="AH49" s="79"/>
      <c r="AI49" s="85" t="s">
        <v>1761</v>
      </c>
      <c r="AJ49" s="79" t="b">
        <v>0</v>
      </c>
      <c r="AK49" s="79">
        <v>1</v>
      </c>
      <c r="AL49" s="85" t="s">
        <v>1614</v>
      </c>
      <c r="AM49" s="79" t="s">
        <v>1801</v>
      </c>
      <c r="AN49" s="79" t="b">
        <v>0</v>
      </c>
      <c r="AO49" s="85" t="s">
        <v>1614</v>
      </c>
      <c r="AP49" s="79" t="s">
        <v>176</v>
      </c>
      <c r="AQ49" s="79">
        <v>0</v>
      </c>
      <c r="AR49" s="79">
        <v>0</v>
      </c>
      <c r="AS49" s="79"/>
      <c r="AT49" s="79"/>
      <c r="AU49" s="79"/>
      <c r="AV49" s="79"/>
      <c r="AW49" s="79"/>
      <c r="AX49" s="79"/>
      <c r="AY49" s="79"/>
      <c r="AZ49" s="79"/>
      <c r="BA49">
        <v>1</v>
      </c>
      <c r="BB49" s="78" t="str">
        <f>REPLACE(INDEX(GroupVertices[Group],MATCH(Edges[[#This Row],[Vertex 1]],GroupVertices[Vertex],0)),1,1,"")</f>
        <v>4</v>
      </c>
      <c r="BC49" s="78" t="str">
        <f>REPLACE(INDEX(GroupVertices[Group],MATCH(Edges[[#This Row],[Vertex 2]],GroupVertices[Vertex],0)),1,1,"")</f>
        <v>4</v>
      </c>
      <c r="BD49" s="48">
        <v>1</v>
      </c>
      <c r="BE49" s="49">
        <v>6.25</v>
      </c>
      <c r="BF49" s="48">
        <v>0</v>
      </c>
      <c r="BG49" s="49">
        <v>0</v>
      </c>
      <c r="BH49" s="48">
        <v>0</v>
      </c>
      <c r="BI49" s="49">
        <v>0</v>
      </c>
      <c r="BJ49" s="48">
        <v>15</v>
      </c>
      <c r="BK49" s="49">
        <v>93.75</v>
      </c>
      <c r="BL49" s="48">
        <v>16</v>
      </c>
    </row>
    <row r="50" spans="1:64" ht="15">
      <c r="A50" s="64" t="s">
        <v>247</v>
      </c>
      <c r="B50" s="64" t="s">
        <v>356</v>
      </c>
      <c r="C50" s="65" t="s">
        <v>4709</v>
      </c>
      <c r="D50" s="66">
        <v>3</v>
      </c>
      <c r="E50" s="67" t="s">
        <v>132</v>
      </c>
      <c r="F50" s="68">
        <v>35</v>
      </c>
      <c r="G50" s="65"/>
      <c r="H50" s="69"/>
      <c r="I50" s="70"/>
      <c r="J50" s="70"/>
      <c r="K50" s="34" t="s">
        <v>65</v>
      </c>
      <c r="L50" s="77">
        <v>50</v>
      </c>
      <c r="M50" s="77"/>
      <c r="N50" s="72"/>
      <c r="O50" s="79" t="s">
        <v>444</v>
      </c>
      <c r="P50" s="81">
        <v>43682.80700231482</v>
      </c>
      <c r="Q50" s="79" t="s">
        <v>471</v>
      </c>
      <c r="R50" s="79"/>
      <c r="S50" s="79"/>
      <c r="T50" s="79" t="s">
        <v>771</v>
      </c>
      <c r="U50" s="79"/>
      <c r="V50" s="82" t="s">
        <v>919</v>
      </c>
      <c r="W50" s="81">
        <v>43682.80700231482</v>
      </c>
      <c r="X50" s="82" t="s">
        <v>1072</v>
      </c>
      <c r="Y50" s="79"/>
      <c r="Z50" s="79"/>
      <c r="AA50" s="85" t="s">
        <v>1429</v>
      </c>
      <c r="AB50" s="79"/>
      <c r="AC50" s="79" t="b">
        <v>0</v>
      </c>
      <c r="AD50" s="79">
        <v>0</v>
      </c>
      <c r="AE50" s="85" t="s">
        <v>1761</v>
      </c>
      <c r="AF50" s="79" t="b">
        <v>0</v>
      </c>
      <c r="AG50" s="79" t="s">
        <v>1774</v>
      </c>
      <c r="AH50" s="79"/>
      <c r="AI50" s="85" t="s">
        <v>1761</v>
      </c>
      <c r="AJ50" s="79" t="b">
        <v>0</v>
      </c>
      <c r="AK50" s="79">
        <v>4</v>
      </c>
      <c r="AL50" s="85" t="s">
        <v>1615</v>
      </c>
      <c r="AM50" s="79" t="s">
        <v>1802</v>
      </c>
      <c r="AN50" s="79" t="b">
        <v>0</v>
      </c>
      <c r="AO50" s="85" t="s">
        <v>1615</v>
      </c>
      <c r="AP50" s="79" t="s">
        <v>176</v>
      </c>
      <c r="AQ50" s="79">
        <v>0</v>
      </c>
      <c r="AR50" s="79">
        <v>0</v>
      </c>
      <c r="AS50" s="79"/>
      <c r="AT50" s="79"/>
      <c r="AU50" s="79"/>
      <c r="AV50" s="79"/>
      <c r="AW50" s="79"/>
      <c r="AX50" s="79"/>
      <c r="AY50" s="79"/>
      <c r="AZ50" s="79"/>
      <c r="BA50">
        <v>1</v>
      </c>
      <c r="BB50" s="78" t="str">
        <f>REPLACE(INDEX(GroupVertices[Group],MATCH(Edges[[#This Row],[Vertex 1]],GroupVertices[Vertex],0)),1,1,"")</f>
        <v>4</v>
      </c>
      <c r="BC50" s="78" t="str">
        <f>REPLACE(INDEX(GroupVertices[Group],MATCH(Edges[[#This Row],[Vertex 2]],GroupVertices[Vertex],0)),1,1,"")</f>
        <v>4</v>
      </c>
      <c r="BD50" s="48">
        <v>1</v>
      </c>
      <c r="BE50" s="49">
        <v>6.25</v>
      </c>
      <c r="BF50" s="48">
        <v>0</v>
      </c>
      <c r="BG50" s="49">
        <v>0</v>
      </c>
      <c r="BH50" s="48">
        <v>0</v>
      </c>
      <c r="BI50" s="49">
        <v>0</v>
      </c>
      <c r="BJ50" s="48">
        <v>15</v>
      </c>
      <c r="BK50" s="49">
        <v>93.75</v>
      </c>
      <c r="BL50" s="48">
        <v>16</v>
      </c>
    </row>
    <row r="51" spans="1:64" ht="15">
      <c r="A51" s="64" t="s">
        <v>248</v>
      </c>
      <c r="B51" s="64" t="s">
        <v>356</v>
      </c>
      <c r="C51" s="65" t="s">
        <v>4709</v>
      </c>
      <c r="D51" s="66">
        <v>3</v>
      </c>
      <c r="E51" s="67" t="s">
        <v>132</v>
      </c>
      <c r="F51" s="68">
        <v>35</v>
      </c>
      <c r="G51" s="65"/>
      <c r="H51" s="69"/>
      <c r="I51" s="70"/>
      <c r="J51" s="70"/>
      <c r="K51" s="34" t="s">
        <v>65</v>
      </c>
      <c r="L51" s="77">
        <v>51</v>
      </c>
      <c r="M51" s="77"/>
      <c r="N51" s="72"/>
      <c r="O51" s="79" t="s">
        <v>444</v>
      </c>
      <c r="P51" s="81">
        <v>43682.80716435185</v>
      </c>
      <c r="Q51" s="79" t="s">
        <v>471</v>
      </c>
      <c r="R51" s="79"/>
      <c r="S51" s="79"/>
      <c r="T51" s="79" t="s">
        <v>771</v>
      </c>
      <c r="U51" s="79"/>
      <c r="V51" s="82" t="s">
        <v>893</v>
      </c>
      <c r="W51" s="81">
        <v>43682.80716435185</v>
      </c>
      <c r="X51" s="82" t="s">
        <v>1073</v>
      </c>
      <c r="Y51" s="79"/>
      <c r="Z51" s="79"/>
      <c r="AA51" s="85" t="s">
        <v>1430</v>
      </c>
      <c r="AB51" s="79"/>
      <c r="AC51" s="79" t="b">
        <v>0</v>
      </c>
      <c r="AD51" s="79">
        <v>0</v>
      </c>
      <c r="AE51" s="85" t="s">
        <v>1761</v>
      </c>
      <c r="AF51" s="79" t="b">
        <v>0</v>
      </c>
      <c r="AG51" s="79" t="s">
        <v>1774</v>
      </c>
      <c r="AH51" s="79"/>
      <c r="AI51" s="85" t="s">
        <v>1761</v>
      </c>
      <c r="AJ51" s="79" t="b">
        <v>0</v>
      </c>
      <c r="AK51" s="79">
        <v>4</v>
      </c>
      <c r="AL51" s="85" t="s">
        <v>1615</v>
      </c>
      <c r="AM51" s="79" t="s">
        <v>1803</v>
      </c>
      <c r="AN51" s="79" t="b">
        <v>0</v>
      </c>
      <c r="AO51" s="85" t="s">
        <v>1615</v>
      </c>
      <c r="AP51" s="79" t="s">
        <v>176</v>
      </c>
      <c r="AQ51" s="79">
        <v>0</v>
      </c>
      <c r="AR51" s="79">
        <v>0</v>
      </c>
      <c r="AS51" s="79"/>
      <c r="AT51" s="79"/>
      <c r="AU51" s="79"/>
      <c r="AV51" s="79"/>
      <c r="AW51" s="79"/>
      <c r="AX51" s="79"/>
      <c r="AY51" s="79"/>
      <c r="AZ51" s="79"/>
      <c r="BA51">
        <v>1</v>
      </c>
      <c r="BB51" s="78" t="str">
        <f>REPLACE(INDEX(GroupVertices[Group],MATCH(Edges[[#This Row],[Vertex 1]],GroupVertices[Vertex],0)),1,1,"")</f>
        <v>4</v>
      </c>
      <c r="BC51" s="78" t="str">
        <f>REPLACE(INDEX(GroupVertices[Group],MATCH(Edges[[#This Row],[Vertex 2]],GroupVertices[Vertex],0)),1,1,"")</f>
        <v>4</v>
      </c>
      <c r="BD51" s="48">
        <v>1</v>
      </c>
      <c r="BE51" s="49">
        <v>6.25</v>
      </c>
      <c r="BF51" s="48">
        <v>0</v>
      </c>
      <c r="BG51" s="49">
        <v>0</v>
      </c>
      <c r="BH51" s="48">
        <v>0</v>
      </c>
      <c r="BI51" s="49">
        <v>0</v>
      </c>
      <c r="BJ51" s="48">
        <v>15</v>
      </c>
      <c r="BK51" s="49">
        <v>93.75</v>
      </c>
      <c r="BL51" s="48">
        <v>16</v>
      </c>
    </row>
    <row r="52" spans="1:64" ht="15">
      <c r="A52" s="64" t="s">
        <v>249</v>
      </c>
      <c r="B52" s="64" t="s">
        <v>249</v>
      </c>
      <c r="C52" s="65" t="s">
        <v>4709</v>
      </c>
      <c r="D52" s="66">
        <v>3</v>
      </c>
      <c r="E52" s="67" t="s">
        <v>132</v>
      </c>
      <c r="F52" s="68">
        <v>35</v>
      </c>
      <c r="G52" s="65"/>
      <c r="H52" s="69"/>
      <c r="I52" s="70"/>
      <c r="J52" s="70"/>
      <c r="K52" s="34" t="s">
        <v>65</v>
      </c>
      <c r="L52" s="77">
        <v>52</v>
      </c>
      <c r="M52" s="77"/>
      <c r="N52" s="72"/>
      <c r="O52" s="79" t="s">
        <v>176</v>
      </c>
      <c r="P52" s="81">
        <v>43682.82403935185</v>
      </c>
      <c r="Q52" s="79" t="s">
        <v>479</v>
      </c>
      <c r="R52" s="82" t="s">
        <v>642</v>
      </c>
      <c r="S52" s="79" t="s">
        <v>738</v>
      </c>
      <c r="T52" s="79" t="s">
        <v>784</v>
      </c>
      <c r="U52" s="79"/>
      <c r="V52" s="82" t="s">
        <v>920</v>
      </c>
      <c r="W52" s="81">
        <v>43682.82403935185</v>
      </c>
      <c r="X52" s="82" t="s">
        <v>1074</v>
      </c>
      <c r="Y52" s="79">
        <v>-32.9511</v>
      </c>
      <c r="Z52" s="79">
        <v>-60.6664</v>
      </c>
      <c r="AA52" s="85" t="s">
        <v>1431</v>
      </c>
      <c r="AB52" s="79"/>
      <c r="AC52" s="79" t="b">
        <v>0</v>
      </c>
      <c r="AD52" s="79">
        <v>0</v>
      </c>
      <c r="AE52" s="85" t="s">
        <v>1761</v>
      </c>
      <c r="AF52" s="79" t="b">
        <v>0</v>
      </c>
      <c r="AG52" s="79" t="s">
        <v>1777</v>
      </c>
      <c r="AH52" s="79"/>
      <c r="AI52" s="85" t="s">
        <v>1761</v>
      </c>
      <c r="AJ52" s="79" t="b">
        <v>0</v>
      </c>
      <c r="AK52" s="79">
        <v>0</v>
      </c>
      <c r="AL52" s="85" t="s">
        <v>1761</v>
      </c>
      <c r="AM52" s="79" t="s">
        <v>1795</v>
      </c>
      <c r="AN52" s="79" t="b">
        <v>0</v>
      </c>
      <c r="AO52" s="85" t="s">
        <v>1431</v>
      </c>
      <c r="AP52" s="79" t="s">
        <v>176</v>
      </c>
      <c r="AQ52" s="79">
        <v>0</v>
      </c>
      <c r="AR52" s="79">
        <v>0</v>
      </c>
      <c r="AS52" s="79" t="s">
        <v>1832</v>
      </c>
      <c r="AT52" s="79" t="s">
        <v>1838</v>
      </c>
      <c r="AU52" s="79" t="s">
        <v>1842</v>
      </c>
      <c r="AV52" s="79" t="s">
        <v>1846</v>
      </c>
      <c r="AW52" s="79" t="s">
        <v>1852</v>
      </c>
      <c r="AX52" s="79" t="s">
        <v>1858</v>
      </c>
      <c r="AY52" s="79" t="s">
        <v>1862</v>
      </c>
      <c r="AZ52" s="82" t="s">
        <v>1866</v>
      </c>
      <c r="BA52">
        <v>1</v>
      </c>
      <c r="BB52" s="78" t="str">
        <f>REPLACE(INDEX(GroupVertices[Group],MATCH(Edges[[#This Row],[Vertex 1]],GroupVertices[Vertex],0)),1,1,"")</f>
        <v>1</v>
      </c>
      <c r="BC52" s="78" t="str">
        <f>REPLACE(INDEX(GroupVertices[Group],MATCH(Edges[[#This Row],[Vertex 2]],GroupVertices[Vertex],0)),1,1,"")</f>
        <v>1</v>
      </c>
      <c r="BD52" s="48">
        <v>1</v>
      </c>
      <c r="BE52" s="49">
        <v>4.3478260869565215</v>
      </c>
      <c r="BF52" s="48">
        <v>0</v>
      </c>
      <c r="BG52" s="49">
        <v>0</v>
      </c>
      <c r="BH52" s="48">
        <v>0</v>
      </c>
      <c r="BI52" s="49">
        <v>0</v>
      </c>
      <c r="BJ52" s="48">
        <v>22</v>
      </c>
      <c r="BK52" s="49">
        <v>95.65217391304348</v>
      </c>
      <c r="BL52" s="48">
        <v>23</v>
      </c>
    </row>
    <row r="53" spans="1:64" ht="15">
      <c r="A53" s="64" t="s">
        <v>250</v>
      </c>
      <c r="B53" s="64" t="s">
        <v>250</v>
      </c>
      <c r="C53" s="65" t="s">
        <v>4709</v>
      </c>
      <c r="D53" s="66">
        <v>3</v>
      </c>
      <c r="E53" s="67" t="s">
        <v>132</v>
      </c>
      <c r="F53" s="68">
        <v>35</v>
      </c>
      <c r="G53" s="65"/>
      <c r="H53" s="69"/>
      <c r="I53" s="70"/>
      <c r="J53" s="70"/>
      <c r="K53" s="34" t="s">
        <v>65</v>
      </c>
      <c r="L53" s="77">
        <v>53</v>
      </c>
      <c r="M53" s="77"/>
      <c r="N53" s="72"/>
      <c r="O53" s="79" t="s">
        <v>176</v>
      </c>
      <c r="P53" s="81">
        <v>43061.39596064815</v>
      </c>
      <c r="Q53" s="79" t="s">
        <v>480</v>
      </c>
      <c r="R53" s="79"/>
      <c r="S53" s="79"/>
      <c r="T53" s="79" t="s">
        <v>785</v>
      </c>
      <c r="U53" s="82" t="s">
        <v>853</v>
      </c>
      <c r="V53" s="82" t="s">
        <v>853</v>
      </c>
      <c r="W53" s="81">
        <v>43061.39596064815</v>
      </c>
      <c r="X53" s="82" t="s">
        <v>1075</v>
      </c>
      <c r="Y53" s="79"/>
      <c r="Z53" s="79"/>
      <c r="AA53" s="85" t="s">
        <v>1432</v>
      </c>
      <c r="AB53" s="79"/>
      <c r="AC53" s="79" t="b">
        <v>0</v>
      </c>
      <c r="AD53" s="79">
        <v>14</v>
      </c>
      <c r="AE53" s="85" t="s">
        <v>1761</v>
      </c>
      <c r="AF53" s="79" t="b">
        <v>0</v>
      </c>
      <c r="AG53" s="79" t="s">
        <v>1774</v>
      </c>
      <c r="AH53" s="79"/>
      <c r="AI53" s="85" t="s">
        <v>1761</v>
      </c>
      <c r="AJ53" s="79" t="b">
        <v>0</v>
      </c>
      <c r="AK53" s="79">
        <v>9</v>
      </c>
      <c r="AL53" s="85" t="s">
        <v>1761</v>
      </c>
      <c r="AM53" s="79" t="s">
        <v>1804</v>
      </c>
      <c r="AN53" s="79" t="b">
        <v>0</v>
      </c>
      <c r="AO53" s="85" t="s">
        <v>1432</v>
      </c>
      <c r="AP53" s="79" t="s">
        <v>1829</v>
      </c>
      <c r="AQ53" s="79">
        <v>0</v>
      </c>
      <c r="AR53" s="79">
        <v>0</v>
      </c>
      <c r="AS53" s="79"/>
      <c r="AT53" s="79"/>
      <c r="AU53" s="79"/>
      <c r="AV53" s="79"/>
      <c r="AW53" s="79"/>
      <c r="AX53" s="79"/>
      <c r="AY53" s="79"/>
      <c r="AZ53" s="79"/>
      <c r="BA53">
        <v>1</v>
      </c>
      <c r="BB53" s="78" t="str">
        <f>REPLACE(INDEX(GroupVertices[Group],MATCH(Edges[[#This Row],[Vertex 1]],GroupVertices[Vertex],0)),1,1,"")</f>
        <v>35</v>
      </c>
      <c r="BC53" s="78" t="str">
        <f>REPLACE(INDEX(GroupVertices[Group],MATCH(Edges[[#This Row],[Vertex 2]],GroupVertices[Vertex],0)),1,1,"")</f>
        <v>35</v>
      </c>
      <c r="BD53" s="48">
        <v>1</v>
      </c>
      <c r="BE53" s="49">
        <v>7.142857142857143</v>
      </c>
      <c r="BF53" s="48">
        <v>0</v>
      </c>
      <c r="BG53" s="49">
        <v>0</v>
      </c>
      <c r="BH53" s="48">
        <v>0</v>
      </c>
      <c r="BI53" s="49">
        <v>0</v>
      </c>
      <c r="BJ53" s="48">
        <v>13</v>
      </c>
      <c r="BK53" s="49">
        <v>92.85714285714286</v>
      </c>
      <c r="BL53" s="48">
        <v>14</v>
      </c>
    </row>
    <row r="54" spans="1:64" ht="15">
      <c r="A54" s="64" t="s">
        <v>251</v>
      </c>
      <c r="B54" s="64" t="s">
        <v>250</v>
      </c>
      <c r="C54" s="65" t="s">
        <v>4709</v>
      </c>
      <c r="D54" s="66">
        <v>3</v>
      </c>
      <c r="E54" s="67" t="s">
        <v>132</v>
      </c>
      <c r="F54" s="68">
        <v>35</v>
      </c>
      <c r="G54" s="65"/>
      <c r="H54" s="69"/>
      <c r="I54" s="70"/>
      <c r="J54" s="70"/>
      <c r="K54" s="34" t="s">
        <v>65</v>
      </c>
      <c r="L54" s="77">
        <v>54</v>
      </c>
      <c r="M54" s="77"/>
      <c r="N54" s="72"/>
      <c r="O54" s="79" t="s">
        <v>444</v>
      </c>
      <c r="P54" s="81">
        <v>43682.89800925926</v>
      </c>
      <c r="Q54" s="79" t="s">
        <v>481</v>
      </c>
      <c r="R54" s="79"/>
      <c r="S54" s="79"/>
      <c r="T54" s="79" t="s">
        <v>785</v>
      </c>
      <c r="U54" s="79"/>
      <c r="V54" s="82" t="s">
        <v>921</v>
      </c>
      <c r="W54" s="81">
        <v>43682.89800925926</v>
      </c>
      <c r="X54" s="82" t="s">
        <v>1076</v>
      </c>
      <c r="Y54" s="79"/>
      <c r="Z54" s="79"/>
      <c r="AA54" s="85" t="s">
        <v>1433</v>
      </c>
      <c r="AB54" s="79"/>
      <c r="AC54" s="79" t="b">
        <v>0</v>
      </c>
      <c r="AD54" s="79">
        <v>0</v>
      </c>
      <c r="AE54" s="85" t="s">
        <v>1761</v>
      </c>
      <c r="AF54" s="79" t="b">
        <v>0</v>
      </c>
      <c r="AG54" s="79" t="s">
        <v>1774</v>
      </c>
      <c r="AH54" s="79"/>
      <c r="AI54" s="85" t="s">
        <v>1761</v>
      </c>
      <c r="AJ54" s="79" t="b">
        <v>0</v>
      </c>
      <c r="AK54" s="79">
        <v>9</v>
      </c>
      <c r="AL54" s="85" t="s">
        <v>1432</v>
      </c>
      <c r="AM54" s="79" t="s">
        <v>1790</v>
      </c>
      <c r="AN54" s="79" t="b">
        <v>0</v>
      </c>
      <c r="AO54" s="85" t="s">
        <v>1432</v>
      </c>
      <c r="AP54" s="79" t="s">
        <v>176</v>
      </c>
      <c r="AQ54" s="79">
        <v>0</v>
      </c>
      <c r="AR54" s="79">
        <v>0</v>
      </c>
      <c r="AS54" s="79"/>
      <c r="AT54" s="79"/>
      <c r="AU54" s="79"/>
      <c r="AV54" s="79"/>
      <c r="AW54" s="79"/>
      <c r="AX54" s="79"/>
      <c r="AY54" s="79"/>
      <c r="AZ54" s="79"/>
      <c r="BA54">
        <v>1</v>
      </c>
      <c r="BB54" s="78" t="str">
        <f>REPLACE(INDEX(GroupVertices[Group],MATCH(Edges[[#This Row],[Vertex 1]],GroupVertices[Vertex],0)),1,1,"")</f>
        <v>35</v>
      </c>
      <c r="BC54" s="78" t="str">
        <f>REPLACE(INDEX(GroupVertices[Group],MATCH(Edges[[#This Row],[Vertex 2]],GroupVertices[Vertex],0)),1,1,"")</f>
        <v>35</v>
      </c>
      <c r="BD54" s="48">
        <v>1</v>
      </c>
      <c r="BE54" s="49">
        <v>6.25</v>
      </c>
      <c r="BF54" s="48">
        <v>0</v>
      </c>
      <c r="BG54" s="49">
        <v>0</v>
      </c>
      <c r="BH54" s="48">
        <v>0</v>
      </c>
      <c r="BI54" s="49">
        <v>0</v>
      </c>
      <c r="BJ54" s="48">
        <v>15</v>
      </c>
      <c r="BK54" s="49">
        <v>93.75</v>
      </c>
      <c r="BL54" s="48">
        <v>16</v>
      </c>
    </row>
    <row r="55" spans="1:64" ht="15">
      <c r="A55" s="64" t="s">
        <v>252</v>
      </c>
      <c r="B55" s="64" t="s">
        <v>407</v>
      </c>
      <c r="C55" s="65" t="s">
        <v>4709</v>
      </c>
      <c r="D55" s="66">
        <v>3</v>
      </c>
      <c r="E55" s="67" t="s">
        <v>132</v>
      </c>
      <c r="F55" s="68">
        <v>35</v>
      </c>
      <c r="G55" s="65"/>
      <c r="H55" s="69"/>
      <c r="I55" s="70"/>
      <c r="J55" s="70"/>
      <c r="K55" s="34" t="s">
        <v>65</v>
      </c>
      <c r="L55" s="77">
        <v>55</v>
      </c>
      <c r="M55" s="77"/>
      <c r="N55" s="72"/>
      <c r="O55" s="79" t="s">
        <v>444</v>
      </c>
      <c r="P55" s="81">
        <v>43682.91525462963</v>
      </c>
      <c r="Q55" s="79" t="s">
        <v>482</v>
      </c>
      <c r="R55" s="79"/>
      <c r="S55" s="79"/>
      <c r="T55" s="79" t="s">
        <v>786</v>
      </c>
      <c r="U55" s="79"/>
      <c r="V55" s="82" t="s">
        <v>922</v>
      </c>
      <c r="W55" s="81">
        <v>43682.91525462963</v>
      </c>
      <c r="X55" s="82" t="s">
        <v>1077</v>
      </c>
      <c r="Y55" s="79"/>
      <c r="Z55" s="79"/>
      <c r="AA55" s="85" t="s">
        <v>1434</v>
      </c>
      <c r="AB55" s="85" t="s">
        <v>1752</v>
      </c>
      <c r="AC55" s="79" t="b">
        <v>0</v>
      </c>
      <c r="AD55" s="79">
        <v>44</v>
      </c>
      <c r="AE55" s="85" t="s">
        <v>1765</v>
      </c>
      <c r="AF55" s="79" t="b">
        <v>0</v>
      </c>
      <c r="AG55" s="79" t="s">
        <v>1774</v>
      </c>
      <c r="AH55" s="79"/>
      <c r="AI55" s="85" t="s">
        <v>1761</v>
      </c>
      <c r="AJ55" s="79" t="b">
        <v>0</v>
      </c>
      <c r="AK55" s="79">
        <v>0</v>
      </c>
      <c r="AL55" s="85" t="s">
        <v>1761</v>
      </c>
      <c r="AM55" s="79" t="s">
        <v>1793</v>
      </c>
      <c r="AN55" s="79" t="b">
        <v>0</v>
      </c>
      <c r="AO55" s="85" t="s">
        <v>1752</v>
      </c>
      <c r="AP55" s="79" t="s">
        <v>176</v>
      </c>
      <c r="AQ55" s="79">
        <v>0</v>
      </c>
      <c r="AR55" s="79">
        <v>0</v>
      </c>
      <c r="AS55" s="79"/>
      <c r="AT55" s="79"/>
      <c r="AU55" s="79"/>
      <c r="AV55" s="79"/>
      <c r="AW55" s="79"/>
      <c r="AX55" s="79"/>
      <c r="AY55" s="79"/>
      <c r="AZ55" s="79"/>
      <c r="BA55">
        <v>1</v>
      </c>
      <c r="BB55" s="78" t="str">
        <f>REPLACE(INDEX(GroupVertices[Group],MATCH(Edges[[#This Row],[Vertex 1]],GroupVertices[Vertex],0)),1,1,"")</f>
        <v>18</v>
      </c>
      <c r="BC55" s="78" t="str">
        <f>REPLACE(INDEX(GroupVertices[Group],MATCH(Edges[[#This Row],[Vertex 2]],GroupVertices[Vertex],0)),1,1,"")</f>
        <v>18</v>
      </c>
      <c r="BD55" s="48"/>
      <c r="BE55" s="49"/>
      <c r="BF55" s="48"/>
      <c r="BG55" s="49"/>
      <c r="BH55" s="48"/>
      <c r="BI55" s="49"/>
      <c r="BJ55" s="48"/>
      <c r="BK55" s="49"/>
      <c r="BL55" s="48"/>
    </row>
    <row r="56" spans="1:64" ht="15">
      <c r="A56" s="64" t="s">
        <v>252</v>
      </c>
      <c r="B56" s="64" t="s">
        <v>408</v>
      </c>
      <c r="C56" s="65" t="s">
        <v>4709</v>
      </c>
      <c r="D56" s="66">
        <v>3</v>
      </c>
      <c r="E56" s="67" t="s">
        <v>132</v>
      </c>
      <c r="F56" s="68">
        <v>35</v>
      </c>
      <c r="G56" s="65"/>
      <c r="H56" s="69"/>
      <c r="I56" s="70"/>
      <c r="J56" s="70"/>
      <c r="K56" s="34" t="s">
        <v>65</v>
      </c>
      <c r="L56" s="77">
        <v>56</v>
      </c>
      <c r="M56" s="77"/>
      <c r="N56" s="72"/>
      <c r="O56" s="79" t="s">
        <v>445</v>
      </c>
      <c r="P56" s="81">
        <v>43682.91525462963</v>
      </c>
      <c r="Q56" s="79" t="s">
        <v>482</v>
      </c>
      <c r="R56" s="79"/>
      <c r="S56" s="79"/>
      <c r="T56" s="79" t="s">
        <v>786</v>
      </c>
      <c r="U56" s="79"/>
      <c r="V56" s="82" t="s">
        <v>922</v>
      </c>
      <c r="W56" s="81">
        <v>43682.91525462963</v>
      </c>
      <c r="X56" s="82" t="s">
        <v>1077</v>
      </c>
      <c r="Y56" s="79"/>
      <c r="Z56" s="79"/>
      <c r="AA56" s="85" t="s">
        <v>1434</v>
      </c>
      <c r="AB56" s="85" t="s">
        <v>1752</v>
      </c>
      <c r="AC56" s="79" t="b">
        <v>0</v>
      </c>
      <c r="AD56" s="79">
        <v>44</v>
      </c>
      <c r="AE56" s="85" t="s">
        <v>1765</v>
      </c>
      <c r="AF56" s="79" t="b">
        <v>0</v>
      </c>
      <c r="AG56" s="79" t="s">
        <v>1774</v>
      </c>
      <c r="AH56" s="79"/>
      <c r="AI56" s="85" t="s">
        <v>1761</v>
      </c>
      <c r="AJ56" s="79" t="b">
        <v>0</v>
      </c>
      <c r="AK56" s="79">
        <v>0</v>
      </c>
      <c r="AL56" s="85" t="s">
        <v>1761</v>
      </c>
      <c r="AM56" s="79" t="s">
        <v>1793</v>
      </c>
      <c r="AN56" s="79" t="b">
        <v>0</v>
      </c>
      <c r="AO56" s="85" t="s">
        <v>1752</v>
      </c>
      <c r="AP56" s="79" t="s">
        <v>176</v>
      </c>
      <c r="AQ56" s="79">
        <v>0</v>
      </c>
      <c r="AR56" s="79">
        <v>0</v>
      </c>
      <c r="AS56" s="79"/>
      <c r="AT56" s="79"/>
      <c r="AU56" s="79"/>
      <c r="AV56" s="79"/>
      <c r="AW56" s="79"/>
      <c r="AX56" s="79"/>
      <c r="AY56" s="79"/>
      <c r="AZ56" s="79"/>
      <c r="BA56">
        <v>1</v>
      </c>
      <c r="BB56" s="78" t="str">
        <f>REPLACE(INDEX(GroupVertices[Group],MATCH(Edges[[#This Row],[Vertex 1]],GroupVertices[Vertex],0)),1,1,"")</f>
        <v>18</v>
      </c>
      <c r="BC56" s="78" t="str">
        <f>REPLACE(INDEX(GroupVertices[Group],MATCH(Edges[[#This Row],[Vertex 2]],GroupVertices[Vertex],0)),1,1,"")</f>
        <v>18</v>
      </c>
      <c r="BD56" s="48">
        <v>0</v>
      </c>
      <c r="BE56" s="49">
        <v>0</v>
      </c>
      <c r="BF56" s="48">
        <v>0</v>
      </c>
      <c r="BG56" s="49">
        <v>0</v>
      </c>
      <c r="BH56" s="48">
        <v>0</v>
      </c>
      <c r="BI56" s="49">
        <v>0</v>
      </c>
      <c r="BJ56" s="48">
        <v>10</v>
      </c>
      <c r="BK56" s="49">
        <v>100</v>
      </c>
      <c r="BL56" s="48">
        <v>10</v>
      </c>
    </row>
    <row r="57" spans="1:64" ht="15">
      <c r="A57" s="64" t="s">
        <v>253</v>
      </c>
      <c r="B57" s="64" t="s">
        <v>253</v>
      </c>
      <c r="C57" s="65" t="s">
        <v>4709</v>
      </c>
      <c r="D57" s="66">
        <v>3</v>
      </c>
      <c r="E57" s="67" t="s">
        <v>132</v>
      </c>
      <c r="F57" s="68">
        <v>35</v>
      </c>
      <c r="G57" s="65"/>
      <c r="H57" s="69"/>
      <c r="I57" s="70"/>
      <c r="J57" s="70"/>
      <c r="K57" s="34" t="s">
        <v>65</v>
      </c>
      <c r="L57" s="77">
        <v>57</v>
      </c>
      <c r="M57" s="77"/>
      <c r="N57" s="72"/>
      <c r="O57" s="79" t="s">
        <v>176</v>
      </c>
      <c r="P57" s="81">
        <v>42681.812743055554</v>
      </c>
      <c r="Q57" s="79" t="s">
        <v>483</v>
      </c>
      <c r="R57" s="82" t="s">
        <v>643</v>
      </c>
      <c r="S57" s="79" t="s">
        <v>743</v>
      </c>
      <c r="T57" s="79" t="s">
        <v>787</v>
      </c>
      <c r="U57" s="82" t="s">
        <v>854</v>
      </c>
      <c r="V57" s="82" t="s">
        <v>854</v>
      </c>
      <c r="W57" s="81">
        <v>42681.812743055554</v>
      </c>
      <c r="X57" s="82" t="s">
        <v>1078</v>
      </c>
      <c r="Y57" s="79"/>
      <c r="Z57" s="79"/>
      <c r="AA57" s="85" t="s">
        <v>1435</v>
      </c>
      <c r="AB57" s="79"/>
      <c r="AC57" s="79" t="b">
        <v>0</v>
      </c>
      <c r="AD57" s="79">
        <v>1</v>
      </c>
      <c r="AE57" s="85" t="s">
        <v>1761</v>
      </c>
      <c r="AF57" s="79" t="b">
        <v>0</v>
      </c>
      <c r="AG57" s="79" t="s">
        <v>1776</v>
      </c>
      <c r="AH57" s="79"/>
      <c r="AI57" s="85" t="s">
        <v>1761</v>
      </c>
      <c r="AJ57" s="79" t="b">
        <v>0</v>
      </c>
      <c r="AK57" s="79">
        <v>1</v>
      </c>
      <c r="AL57" s="85" t="s">
        <v>1761</v>
      </c>
      <c r="AM57" s="79" t="s">
        <v>1790</v>
      </c>
      <c r="AN57" s="79" t="b">
        <v>0</v>
      </c>
      <c r="AO57" s="85" t="s">
        <v>1435</v>
      </c>
      <c r="AP57" s="79" t="s">
        <v>1829</v>
      </c>
      <c r="AQ57" s="79">
        <v>0</v>
      </c>
      <c r="AR57" s="79">
        <v>0</v>
      </c>
      <c r="AS57" s="79"/>
      <c r="AT57" s="79"/>
      <c r="AU57" s="79"/>
      <c r="AV57" s="79"/>
      <c r="AW57" s="79"/>
      <c r="AX57" s="79"/>
      <c r="AY57" s="79"/>
      <c r="AZ57" s="79"/>
      <c r="BA57">
        <v>1</v>
      </c>
      <c r="BB57" s="78" t="str">
        <f>REPLACE(INDEX(GroupVertices[Group],MATCH(Edges[[#This Row],[Vertex 1]],GroupVertices[Vertex],0)),1,1,"")</f>
        <v>34</v>
      </c>
      <c r="BC57" s="78" t="str">
        <f>REPLACE(INDEX(GroupVertices[Group],MATCH(Edges[[#This Row],[Vertex 2]],GroupVertices[Vertex],0)),1,1,"")</f>
        <v>34</v>
      </c>
      <c r="BD57" s="48">
        <v>0</v>
      </c>
      <c r="BE57" s="49">
        <v>0</v>
      </c>
      <c r="BF57" s="48">
        <v>0</v>
      </c>
      <c r="BG57" s="49">
        <v>0</v>
      </c>
      <c r="BH57" s="48">
        <v>0</v>
      </c>
      <c r="BI57" s="49">
        <v>0</v>
      </c>
      <c r="BJ57" s="48">
        <v>3</v>
      </c>
      <c r="BK57" s="49">
        <v>100</v>
      </c>
      <c r="BL57" s="48">
        <v>3</v>
      </c>
    </row>
    <row r="58" spans="1:64" ht="15">
      <c r="A58" s="64" t="s">
        <v>254</v>
      </c>
      <c r="B58" s="64" t="s">
        <v>253</v>
      </c>
      <c r="C58" s="65" t="s">
        <v>4709</v>
      </c>
      <c r="D58" s="66">
        <v>3</v>
      </c>
      <c r="E58" s="67" t="s">
        <v>132</v>
      </c>
      <c r="F58" s="68">
        <v>35</v>
      </c>
      <c r="G58" s="65"/>
      <c r="H58" s="69"/>
      <c r="I58" s="70"/>
      <c r="J58" s="70"/>
      <c r="K58" s="34" t="s">
        <v>65</v>
      </c>
      <c r="L58" s="77">
        <v>58</v>
      </c>
      <c r="M58" s="77"/>
      <c r="N58" s="72"/>
      <c r="O58" s="79" t="s">
        <v>444</v>
      </c>
      <c r="P58" s="81">
        <v>43683.18444444444</v>
      </c>
      <c r="Q58" s="79" t="s">
        <v>484</v>
      </c>
      <c r="R58" s="82" t="s">
        <v>643</v>
      </c>
      <c r="S58" s="79" t="s">
        <v>743</v>
      </c>
      <c r="T58" s="79" t="s">
        <v>787</v>
      </c>
      <c r="U58" s="82" t="s">
        <v>854</v>
      </c>
      <c r="V58" s="82" t="s">
        <v>854</v>
      </c>
      <c r="W58" s="81">
        <v>43683.18444444444</v>
      </c>
      <c r="X58" s="82" t="s">
        <v>1079</v>
      </c>
      <c r="Y58" s="79"/>
      <c r="Z58" s="79"/>
      <c r="AA58" s="85" t="s">
        <v>1436</v>
      </c>
      <c r="AB58" s="79"/>
      <c r="AC58" s="79" t="b">
        <v>0</v>
      </c>
      <c r="AD58" s="79">
        <v>0</v>
      </c>
      <c r="AE58" s="85" t="s">
        <v>1761</v>
      </c>
      <c r="AF58" s="79" t="b">
        <v>0</v>
      </c>
      <c r="AG58" s="79" t="s">
        <v>1776</v>
      </c>
      <c r="AH58" s="79"/>
      <c r="AI58" s="85" t="s">
        <v>1761</v>
      </c>
      <c r="AJ58" s="79" t="b">
        <v>0</v>
      </c>
      <c r="AK58" s="79">
        <v>1</v>
      </c>
      <c r="AL58" s="85" t="s">
        <v>1435</v>
      </c>
      <c r="AM58" s="79" t="s">
        <v>1793</v>
      </c>
      <c r="AN58" s="79" t="b">
        <v>0</v>
      </c>
      <c r="AO58" s="85" t="s">
        <v>1435</v>
      </c>
      <c r="AP58" s="79" t="s">
        <v>176</v>
      </c>
      <c r="AQ58" s="79">
        <v>0</v>
      </c>
      <c r="AR58" s="79">
        <v>0</v>
      </c>
      <c r="AS58" s="79"/>
      <c r="AT58" s="79"/>
      <c r="AU58" s="79"/>
      <c r="AV58" s="79"/>
      <c r="AW58" s="79"/>
      <c r="AX58" s="79"/>
      <c r="AY58" s="79"/>
      <c r="AZ58" s="79"/>
      <c r="BA58">
        <v>1</v>
      </c>
      <c r="BB58" s="78" t="str">
        <f>REPLACE(INDEX(GroupVertices[Group],MATCH(Edges[[#This Row],[Vertex 1]],GroupVertices[Vertex],0)),1,1,"")</f>
        <v>34</v>
      </c>
      <c r="BC58" s="78" t="str">
        <f>REPLACE(INDEX(GroupVertices[Group],MATCH(Edges[[#This Row],[Vertex 2]],GroupVertices[Vertex],0)),1,1,"")</f>
        <v>34</v>
      </c>
      <c r="BD58" s="48">
        <v>0</v>
      </c>
      <c r="BE58" s="49">
        <v>0</v>
      </c>
      <c r="BF58" s="48">
        <v>0</v>
      </c>
      <c r="BG58" s="49">
        <v>0</v>
      </c>
      <c r="BH58" s="48">
        <v>0</v>
      </c>
      <c r="BI58" s="49">
        <v>0</v>
      </c>
      <c r="BJ58" s="48">
        <v>5</v>
      </c>
      <c r="BK58" s="49">
        <v>100</v>
      </c>
      <c r="BL58" s="48">
        <v>5</v>
      </c>
    </row>
    <row r="59" spans="1:64" ht="15">
      <c r="A59" s="64" t="s">
        <v>255</v>
      </c>
      <c r="B59" s="64" t="s">
        <v>409</v>
      </c>
      <c r="C59" s="65" t="s">
        <v>4709</v>
      </c>
      <c r="D59" s="66">
        <v>3</v>
      </c>
      <c r="E59" s="67" t="s">
        <v>132</v>
      </c>
      <c r="F59" s="68">
        <v>35</v>
      </c>
      <c r="G59" s="65"/>
      <c r="H59" s="69"/>
      <c r="I59" s="70"/>
      <c r="J59" s="70"/>
      <c r="K59" s="34" t="s">
        <v>65</v>
      </c>
      <c r="L59" s="77">
        <v>59</v>
      </c>
      <c r="M59" s="77"/>
      <c r="N59" s="72"/>
      <c r="O59" s="79" t="s">
        <v>444</v>
      </c>
      <c r="P59" s="81">
        <v>43683.57237268519</v>
      </c>
      <c r="Q59" s="79" t="s">
        <v>485</v>
      </c>
      <c r="R59" s="79"/>
      <c r="S59" s="79"/>
      <c r="T59" s="79"/>
      <c r="U59" s="79"/>
      <c r="V59" s="82" t="s">
        <v>923</v>
      </c>
      <c r="W59" s="81">
        <v>43683.57237268519</v>
      </c>
      <c r="X59" s="82" t="s">
        <v>1080</v>
      </c>
      <c r="Y59" s="79"/>
      <c r="Z59" s="79"/>
      <c r="AA59" s="85" t="s">
        <v>1437</v>
      </c>
      <c r="AB59" s="79"/>
      <c r="AC59" s="79" t="b">
        <v>0</v>
      </c>
      <c r="AD59" s="79">
        <v>0</v>
      </c>
      <c r="AE59" s="85" t="s">
        <v>1761</v>
      </c>
      <c r="AF59" s="79" t="b">
        <v>0</v>
      </c>
      <c r="AG59" s="79" t="s">
        <v>1774</v>
      </c>
      <c r="AH59" s="79"/>
      <c r="AI59" s="85" t="s">
        <v>1761</v>
      </c>
      <c r="AJ59" s="79" t="b">
        <v>0</v>
      </c>
      <c r="AK59" s="79">
        <v>2</v>
      </c>
      <c r="AL59" s="85" t="s">
        <v>1709</v>
      </c>
      <c r="AM59" s="79" t="s">
        <v>1790</v>
      </c>
      <c r="AN59" s="79" t="b">
        <v>0</v>
      </c>
      <c r="AO59" s="85" t="s">
        <v>1709</v>
      </c>
      <c r="AP59" s="79" t="s">
        <v>176</v>
      </c>
      <c r="AQ59" s="79">
        <v>0</v>
      </c>
      <c r="AR59" s="79">
        <v>0</v>
      </c>
      <c r="AS59" s="79"/>
      <c r="AT59" s="79"/>
      <c r="AU59" s="79"/>
      <c r="AV59" s="79"/>
      <c r="AW59" s="79"/>
      <c r="AX59" s="79"/>
      <c r="AY59" s="79"/>
      <c r="AZ59" s="79"/>
      <c r="BA59">
        <v>1</v>
      </c>
      <c r="BB59" s="78" t="str">
        <f>REPLACE(INDEX(GroupVertices[Group],MATCH(Edges[[#This Row],[Vertex 1]],GroupVertices[Vertex],0)),1,1,"")</f>
        <v>3</v>
      </c>
      <c r="BC59" s="78" t="str">
        <f>REPLACE(INDEX(GroupVertices[Group],MATCH(Edges[[#This Row],[Vertex 2]],GroupVertices[Vertex],0)),1,1,"")</f>
        <v>3</v>
      </c>
      <c r="BD59" s="48"/>
      <c r="BE59" s="49"/>
      <c r="BF59" s="48"/>
      <c r="BG59" s="49"/>
      <c r="BH59" s="48"/>
      <c r="BI59" s="49"/>
      <c r="BJ59" s="48"/>
      <c r="BK59" s="49"/>
      <c r="BL59" s="48"/>
    </row>
    <row r="60" spans="1:64" ht="15">
      <c r="A60" s="64" t="s">
        <v>255</v>
      </c>
      <c r="B60" s="64" t="s">
        <v>410</v>
      </c>
      <c r="C60" s="65" t="s">
        <v>4709</v>
      </c>
      <c r="D60" s="66">
        <v>3</v>
      </c>
      <c r="E60" s="67" t="s">
        <v>132</v>
      </c>
      <c r="F60" s="68">
        <v>35</v>
      </c>
      <c r="G60" s="65"/>
      <c r="H60" s="69"/>
      <c r="I60" s="70"/>
      <c r="J60" s="70"/>
      <c r="K60" s="34" t="s">
        <v>65</v>
      </c>
      <c r="L60" s="77">
        <v>60</v>
      </c>
      <c r="M60" s="77"/>
      <c r="N60" s="72"/>
      <c r="O60" s="79" t="s">
        <v>444</v>
      </c>
      <c r="P60" s="81">
        <v>43683.57237268519</v>
      </c>
      <c r="Q60" s="79" t="s">
        <v>485</v>
      </c>
      <c r="R60" s="79"/>
      <c r="S60" s="79"/>
      <c r="T60" s="79"/>
      <c r="U60" s="79"/>
      <c r="V60" s="82" t="s">
        <v>923</v>
      </c>
      <c r="W60" s="81">
        <v>43683.57237268519</v>
      </c>
      <c r="X60" s="82" t="s">
        <v>1080</v>
      </c>
      <c r="Y60" s="79"/>
      <c r="Z60" s="79"/>
      <c r="AA60" s="85" t="s">
        <v>1437</v>
      </c>
      <c r="AB60" s="79"/>
      <c r="AC60" s="79" t="b">
        <v>0</v>
      </c>
      <c r="AD60" s="79">
        <v>0</v>
      </c>
      <c r="AE60" s="85" t="s">
        <v>1761</v>
      </c>
      <c r="AF60" s="79" t="b">
        <v>0</v>
      </c>
      <c r="AG60" s="79" t="s">
        <v>1774</v>
      </c>
      <c r="AH60" s="79"/>
      <c r="AI60" s="85" t="s">
        <v>1761</v>
      </c>
      <c r="AJ60" s="79" t="b">
        <v>0</v>
      </c>
      <c r="AK60" s="79">
        <v>2</v>
      </c>
      <c r="AL60" s="85" t="s">
        <v>1709</v>
      </c>
      <c r="AM60" s="79" t="s">
        <v>1790</v>
      </c>
      <c r="AN60" s="79" t="b">
        <v>0</v>
      </c>
      <c r="AO60" s="85" t="s">
        <v>1709</v>
      </c>
      <c r="AP60" s="79" t="s">
        <v>176</v>
      </c>
      <c r="AQ60" s="79">
        <v>0</v>
      </c>
      <c r="AR60" s="79">
        <v>0</v>
      </c>
      <c r="AS60" s="79"/>
      <c r="AT60" s="79"/>
      <c r="AU60" s="79"/>
      <c r="AV60" s="79"/>
      <c r="AW60" s="79"/>
      <c r="AX60" s="79"/>
      <c r="AY60" s="79"/>
      <c r="AZ60" s="79"/>
      <c r="BA60">
        <v>1</v>
      </c>
      <c r="BB60" s="78" t="str">
        <f>REPLACE(INDEX(GroupVertices[Group],MATCH(Edges[[#This Row],[Vertex 1]],GroupVertices[Vertex],0)),1,1,"")</f>
        <v>3</v>
      </c>
      <c r="BC60" s="78" t="str">
        <f>REPLACE(INDEX(GroupVertices[Group],MATCH(Edges[[#This Row],[Vertex 2]],GroupVertices[Vertex],0)),1,1,"")</f>
        <v>3</v>
      </c>
      <c r="BD60" s="48">
        <v>1</v>
      </c>
      <c r="BE60" s="49">
        <v>5.555555555555555</v>
      </c>
      <c r="BF60" s="48">
        <v>0</v>
      </c>
      <c r="BG60" s="49">
        <v>0</v>
      </c>
      <c r="BH60" s="48">
        <v>0</v>
      </c>
      <c r="BI60" s="49">
        <v>0</v>
      </c>
      <c r="BJ60" s="48">
        <v>17</v>
      </c>
      <c r="BK60" s="49">
        <v>94.44444444444444</v>
      </c>
      <c r="BL60" s="48">
        <v>18</v>
      </c>
    </row>
    <row r="61" spans="1:64" ht="15">
      <c r="A61" s="64" t="s">
        <v>255</v>
      </c>
      <c r="B61" s="64" t="s">
        <v>373</v>
      </c>
      <c r="C61" s="65" t="s">
        <v>4709</v>
      </c>
      <c r="D61" s="66">
        <v>3</v>
      </c>
      <c r="E61" s="67" t="s">
        <v>132</v>
      </c>
      <c r="F61" s="68">
        <v>35</v>
      </c>
      <c r="G61" s="65"/>
      <c r="H61" s="69"/>
      <c r="I61" s="70"/>
      <c r="J61" s="70"/>
      <c r="K61" s="34" t="s">
        <v>65</v>
      </c>
      <c r="L61" s="77">
        <v>61</v>
      </c>
      <c r="M61" s="77"/>
      <c r="N61" s="72"/>
      <c r="O61" s="79" t="s">
        <v>444</v>
      </c>
      <c r="P61" s="81">
        <v>43683.57237268519</v>
      </c>
      <c r="Q61" s="79" t="s">
        <v>485</v>
      </c>
      <c r="R61" s="79"/>
      <c r="S61" s="79"/>
      <c r="T61" s="79"/>
      <c r="U61" s="79"/>
      <c r="V61" s="82" t="s">
        <v>923</v>
      </c>
      <c r="W61" s="81">
        <v>43683.57237268519</v>
      </c>
      <c r="X61" s="82" t="s">
        <v>1080</v>
      </c>
      <c r="Y61" s="79"/>
      <c r="Z61" s="79"/>
      <c r="AA61" s="85" t="s">
        <v>1437</v>
      </c>
      <c r="AB61" s="79"/>
      <c r="AC61" s="79" t="b">
        <v>0</v>
      </c>
      <c r="AD61" s="79">
        <v>0</v>
      </c>
      <c r="AE61" s="85" t="s">
        <v>1761</v>
      </c>
      <c r="AF61" s="79" t="b">
        <v>0</v>
      </c>
      <c r="AG61" s="79" t="s">
        <v>1774</v>
      </c>
      <c r="AH61" s="79"/>
      <c r="AI61" s="85" t="s">
        <v>1761</v>
      </c>
      <c r="AJ61" s="79" t="b">
        <v>0</v>
      </c>
      <c r="AK61" s="79">
        <v>2</v>
      </c>
      <c r="AL61" s="85" t="s">
        <v>1709</v>
      </c>
      <c r="AM61" s="79" t="s">
        <v>1790</v>
      </c>
      <c r="AN61" s="79" t="b">
        <v>0</v>
      </c>
      <c r="AO61" s="85" t="s">
        <v>1709</v>
      </c>
      <c r="AP61" s="79" t="s">
        <v>176</v>
      </c>
      <c r="AQ61" s="79">
        <v>0</v>
      </c>
      <c r="AR61" s="79">
        <v>0</v>
      </c>
      <c r="AS61" s="79"/>
      <c r="AT61" s="79"/>
      <c r="AU61" s="79"/>
      <c r="AV61" s="79"/>
      <c r="AW61" s="79"/>
      <c r="AX61" s="79"/>
      <c r="AY61" s="79"/>
      <c r="AZ61" s="79"/>
      <c r="BA61">
        <v>1</v>
      </c>
      <c r="BB61" s="78" t="str">
        <f>REPLACE(INDEX(GroupVertices[Group],MATCH(Edges[[#This Row],[Vertex 1]],GroupVertices[Vertex],0)),1,1,"")</f>
        <v>3</v>
      </c>
      <c r="BC61" s="78" t="str">
        <f>REPLACE(INDEX(GroupVertices[Group],MATCH(Edges[[#This Row],[Vertex 2]],GroupVertices[Vertex],0)),1,1,"")</f>
        <v>3</v>
      </c>
      <c r="BD61" s="48"/>
      <c r="BE61" s="49"/>
      <c r="BF61" s="48"/>
      <c r="BG61" s="49"/>
      <c r="BH61" s="48"/>
      <c r="BI61" s="49"/>
      <c r="BJ61" s="48"/>
      <c r="BK61" s="49"/>
      <c r="BL61" s="48"/>
    </row>
    <row r="62" spans="1:64" ht="15">
      <c r="A62" s="64" t="s">
        <v>256</v>
      </c>
      <c r="B62" s="64" t="s">
        <v>256</v>
      </c>
      <c r="C62" s="65" t="s">
        <v>4709</v>
      </c>
      <c r="D62" s="66">
        <v>3</v>
      </c>
      <c r="E62" s="67" t="s">
        <v>132</v>
      </c>
      <c r="F62" s="68">
        <v>35</v>
      </c>
      <c r="G62" s="65"/>
      <c r="H62" s="69"/>
      <c r="I62" s="70"/>
      <c r="J62" s="70"/>
      <c r="K62" s="34" t="s">
        <v>65</v>
      </c>
      <c r="L62" s="77">
        <v>62</v>
      </c>
      <c r="M62" s="77"/>
      <c r="N62" s="72"/>
      <c r="O62" s="79" t="s">
        <v>176</v>
      </c>
      <c r="P62" s="81">
        <v>43683.60439814815</v>
      </c>
      <c r="Q62" s="79" t="s">
        <v>486</v>
      </c>
      <c r="R62" s="82" t="s">
        <v>644</v>
      </c>
      <c r="S62" s="79" t="s">
        <v>739</v>
      </c>
      <c r="T62" s="79" t="s">
        <v>788</v>
      </c>
      <c r="U62" s="82" t="s">
        <v>855</v>
      </c>
      <c r="V62" s="82" t="s">
        <v>855</v>
      </c>
      <c r="W62" s="81">
        <v>43683.60439814815</v>
      </c>
      <c r="X62" s="82" t="s">
        <v>1081</v>
      </c>
      <c r="Y62" s="79"/>
      <c r="Z62" s="79"/>
      <c r="AA62" s="85" t="s">
        <v>1438</v>
      </c>
      <c r="AB62" s="79"/>
      <c r="AC62" s="79" t="b">
        <v>0</v>
      </c>
      <c r="AD62" s="79">
        <v>1</v>
      </c>
      <c r="AE62" s="85" t="s">
        <v>1761</v>
      </c>
      <c r="AF62" s="79" t="b">
        <v>0</v>
      </c>
      <c r="AG62" s="79" t="s">
        <v>1778</v>
      </c>
      <c r="AH62" s="79"/>
      <c r="AI62" s="85" t="s">
        <v>1761</v>
      </c>
      <c r="AJ62" s="79" t="b">
        <v>0</v>
      </c>
      <c r="AK62" s="79">
        <v>0</v>
      </c>
      <c r="AL62" s="85" t="s">
        <v>1761</v>
      </c>
      <c r="AM62" s="79" t="s">
        <v>1805</v>
      </c>
      <c r="AN62" s="79" t="b">
        <v>0</v>
      </c>
      <c r="AO62" s="85" t="s">
        <v>1438</v>
      </c>
      <c r="AP62" s="79" t="s">
        <v>176</v>
      </c>
      <c r="AQ62" s="79">
        <v>0</v>
      </c>
      <c r="AR62" s="79">
        <v>0</v>
      </c>
      <c r="AS62" s="79"/>
      <c r="AT62" s="79"/>
      <c r="AU62" s="79"/>
      <c r="AV62" s="79"/>
      <c r="AW62" s="79"/>
      <c r="AX62" s="79"/>
      <c r="AY62" s="79"/>
      <c r="AZ62" s="79"/>
      <c r="BA62">
        <v>1</v>
      </c>
      <c r="BB62" s="78" t="str">
        <f>REPLACE(INDEX(GroupVertices[Group],MATCH(Edges[[#This Row],[Vertex 1]],GroupVertices[Vertex],0)),1,1,"")</f>
        <v>1</v>
      </c>
      <c r="BC62" s="78" t="str">
        <f>REPLACE(INDEX(GroupVertices[Group],MATCH(Edges[[#This Row],[Vertex 2]],GroupVertices[Vertex],0)),1,1,"")</f>
        <v>1</v>
      </c>
      <c r="BD62" s="48">
        <v>0</v>
      </c>
      <c r="BE62" s="49">
        <v>0</v>
      </c>
      <c r="BF62" s="48">
        <v>0</v>
      </c>
      <c r="BG62" s="49">
        <v>0</v>
      </c>
      <c r="BH62" s="48">
        <v>0</v>
      </c>
      <c r="BI62" s="49">
        <v>0</v>
      </c>
      <c r="BJ62" s="48">
        <v>36</v>
      </c>
      <c r="BK62" s="49">
        <v>100</v>
      </c>
      <c r="BL62" s="48">
        <v>36</v>
      </c>
    </row>
    <row r="63" spans="1:64" ht="15">
      <c r="A63" s="64" t="s">
        <v>257</v>
      </c>
      <c r="B63" s="64" t="s">
        <v>411</v>
      </c>
      <c r="C63" s="65" t="s">
        <v>4709</v>
      </c>
      <c r="D63" s="66">
        <v>3</v>
      </c>
      <c r="E63" s="67" t="s">
        <v>132</v>
      </c>
      <c r="F63" s="68">
        <v>35</v>
      </c>
      <c r="G63" s="65"/>
      <c r="H63" s="69"/>
      <c r="I63" s="70"/>
      <c r="J63" s="70"/>
      <c r="K63" s="34" t="s">
        <v>65</v>
      </c>
      <c r="L63" s="77">
        <v>63</v>
      </c>
      <c r="M63" s="77"/>
      <c r="N63" s="72"/>
      <c r="O63" s="79" t="s">
        <v>444</v>
      </c>
      <c r="P63" s="81">
        <v>43683.61746527778</v>
      </c>
      <c r="Q63" s="79" t="s">
        <v>487</v>
      </c>
      <c r="R63" s="79"/>
      <c r="S63" s="79"/>
      <c r="T63" s="79" t="s">
        <v>403</v>
      </c>
      <c r="U63" s="79"/>
      <c r="V63" s="82" t="s">
        <v>924</v>
      </c>
      <c r="W63" s="81">
        <v>43683.61746527778</v>
      </c>
      <c r="X63" s="82" t="s">
        <v>1082</v>
      </c>
      <c r="Y63" s="79"/>
      <c r="Z63" s="79"/>
      <c r="AA63" s="85" t="s">
        <v>1439</v>
      </c>
      <c r="AB63" s="85" t="s">
        <v>1753</v>
      </c>
      <c r="AC63" s="79" t="b">
        <v>0</v>
      </c>
      <c r="AD63" s="79">
        <v>0</v>
      </c>
      <c r="AE63" s="85" t="s">
        <v>1766</v>
      </c>
      <c r="AF63" s="79" t="b">
        <v>0</v>
      </c>
      <c r="AG63" s="79" t="s">
        <v>1774</v>
      </c>
      <c r="AH63" s="79"/>
      <c r="AI63" s="85" t="s">
        <v>1761</v>
      </c>
      <c r="AJ63" s="79" t="b">
        <v>0</v>
      </c>
      <c r="AK63" s="79">
        <v>0</v>
      </c>
      <c r="AL63" s="85" t="s">
        <v>1761</v>
      </c>
      <c r="AM63" s="79" t="s">
        <v>1792</v>
      </c>
      <c r="AN63" s="79" t="b">
        <v>0</v>
      </c>
      <c r="AO63" s="85" t="s">
        <v>1753</v>
      </c>
      <c r="AP63" s="79" t="s">
        <v>176</v>
      </c>
      <c r="AQ63" s="79">
        <v>0</v>
      </c>
      <c r="AR63" s="79">
        <v>0</v>
      </c>
      <c r="AS63" s="79"/>
      <c r="AT63" s="79"/>
      <c r="AU63" s="79"/>
      <c r="AV63" s="79"/>
      <c r="AW63" s="79"/>
      <c r="AX63" s="79"/>
      <c r="AY63" s="79"/>
      <c r="AZ63" s="79"/>
      <c r="BA63">
        <v>1</v>
      </c>
      <c r="BB63" s="78" t="str">
        <f>REPLACE(INDEX(GroupVertices[Group],MATCH(Edges[[#This Row],[Vertex 1]],GroupVertices[Vertex],0)),1,1,"")</f>
        <v>17</v>
      </c>
      <c r="BC63" s="78" t="str">
        <f>REPLACE(INDEX(GroupVertices[Group],MATCH(Edges[[#This Row],[Vertex 2]],GroupVertices[Vertex],0)),1,1,"")</f>
        <v>17</v>
      </c>
      <c r="BD63" s="48"/>
      <c r="BE63" s="49"/>
      <c r="BF63" s="48"/>
      <c r="BG63" s="49"/>
      <c r="BH63" s="48"/>
      <c r="BI63" s="49"/>
      <c r="BJ63" s="48"/>
      <c r="BK63" s="49"/>
      <c r="BL63" s="48"/>
    </row>
    <row r="64" spans="1:64" ht="15">
      <c r="A64" s="64" t="s">
        <v>257</v>
      </c>
      <c r="B64" s="64" t="s">
        <v>412</v>
      </c>
      <c r="C64" s="65" t="s">
        <v>4709</v>
      </c>
      <c r="D64" s="66">
        <v>3</v>
      </c>
      <c r="E64" s="67" t="s">
        <v>132</v>
      </c>
      <c r="F64" s="68">
        <v>35</v>
      </c>
      <c r="G64" s="65"/>
      <c r="H64" s="69"/>
      <c r="I64" s="70"/>
      <c r="J64" s="70"/>
      <c r="K64" s="34" t="s">
        <v>65</v>
      </c>
      <c r="L64" s="77">
        <v>64</v>
      </c>
      <c r="M64" s="77"/>
      <c r="N64" s="72"/>
      <c r="O64" s="79" t="s">
        <v>445</v>
      </c>
      <c r="P64" s="81">
        <v>43683.61746527778</v>
      </c>
      <c r="Q64" s="79" t="s">
        <v>487</v>
      </c>
      <c r="R64" s="79"/>
      <c r="S64" s="79"/>
      <c r="T64" s="79" t="s">
        <v>403</v>
      </c>
      <c r="U64" s="79"/>
      <c r="V64" s="82" t="s">
        <v>924</v>
      </c>
      <c r="W64" s="81">
        <v>43683.61746527778</v>
      </c>
      <c r="X64" s="82" t="s">
        <v>1082</v>
      </c>
      <c r="Y64" s="79"/>
      <c r="Z64" s="79"/>
      <c r="AA64" s="85" t="s">
        <v>1439</v>
      </c>
      <c r="AB64" s="85" t="s">
        <v>1753</v>
      </c>
      <c r="AC64" s="79" t="b">
        <v>0</v>
      </c>
      <c r="AD64" s="79">
        <v>0</v>
      </c>
      <c r="AE64" s="85" t="s">
        <v>1766</v>
      </c>
      <c r="AF64" s="79" t="b">
        <v>0</v>
      </c>
      <c r="AG64" s="79" t="s">
        <v>1774</v>
      </c>
      <c r="AH64" s="79"/>
      <c r="AI64" s="85" t="s">
        <v>1761</v>
      </c>
      <c r="AJ64" s="79" t="b">
        <v>0</v>
      </c>
      <c r="AK64" s="79">
        <v>0</v>
      </c>
      <c r="AL64" s="85" t="s">
        <v>1761</v>
      </c>
      <c r="AM64" s="79" t="s">
        <v>1792</v>
      </c>
      <c r="AN64" s="79" t="b">
        <v>0</v>
      </c>
      <c r="AO64" s="85" t="s">
        <v>1753</v>
      </c>
      <c r="AP64" s="79" t="s">
        <v>176</v>
      </c>
      <c r="AQ64" s="79">
        <v>0</v>
      </c>
      <c r="AR64" s="79">
        <v>0</v>
      </c>
      <c r="AS64" s="79"/>
      <c r="AT64" s="79"/>
      <c r="AU64" s="79"/>
      <c r="AV64" s="79"/>
      <c r="AW64" s="79"/>
      <c r="AX64" s="79"/>
      <c r="AY64" s="79"/>
      <c r="AZ64" s="79"/>
      <c r="BA64">
        <v>1</v>
      </c>
      <c r="BB64" s="78" t="str">
        <f>REPLACE(INDEX(GroupVertices[Group],MATCH(Edges[[#This Row],[Vertex 1]],GroupVertices[Vertex],0)),1,1,"")</f>
        <v>17</v>
      </c>
      <c r="BC64" s="78" t="str">
        <f>REPLACE(INDEX(GroupVertices[Group],MATCH(Edges[[#This Row],[Vertex 2]],GroupVertices[Vertex],0)),1,1,"")</f>
        <v>17</v>
      </c>
      <c r="BD64" s="48">
        <v>0</v>
      </c>
      <c r="BE64" s="49">
        <v>0</v>
      </c>
      <c r="BF64" s="48">
        <v>0</v>
      </c>
      <c r="BG64" s="49">
        <v>0</v>
      </c>
      <c r="BH64" s="48">
        <v>0</v>
      </c>
      <c r="BI64" s="49">
        <v>0</v>
      </c>
      <c r="BJ64" s="48">
        <v>6</v>
      </c>
      <c r="BK64" s="49">
        <v>100</v>
      </c>
      <c r="BL64" s="48">
        <v>6</v>
      </c>
    </row>
    <row r="65" spans="1:64" ht="15">
      <c r="A65" s="64" t="s">
        <v>258</v>
      </c>
      <c r="B65" s="64" t="s">
        <v>413</v>
      </c>
      <c r="C65" s="65" t="s">
        <v>4709</v>
      </c>
      <c r="D65" s="66">
        <v>3</v>
      </c>
      <c r="E65" s="67" t="s">
        <v>132</v>
      </c>
      <c r="F65" s="68">
        <v>35</v>
      </c>
      <c r="G65" s="65"/>
      <c r="H65" s="69"/>
      <c r="I65" s="70"/>
      <c r="J65" s="70"/>
      <c r="K65" s="34" t="s">
        <v>65</v>
      </c>
      <c r="L65" s="77">
        <v>65</v>
      </c>
      <c r="M65" s="77"/>
      <c r="N65" s="72"/>
      <c r="O65" s="79" t="s">
        <v>444</v>
      </c>
      <c r="P65" s="81">
        <v>43683.635671296295</v>
      </c>
      <c r="Q65" s="79" t="s">
        <v>488</v>
      </c>
      <c r="R65" s="79"/>
      <c r="S65" s="79"/>
      <c r="T65" s="79" t="s">
        <v>403</v>
      </c>
      <c r="U65" s="79"/>
      <c r="V65" s="82" t="s">
        <v>925</v>
      </c>
      <c r="W65" s="81">
        <v>43683.635671296295</v>
      </c>
      <c r="X65" s="82" t="s">
        <v>1083</v>
      </c>
      <c r="Y65" s="79"/>
      <c r="Z65" s="79"/>
      <c r="AA65" s="85" t="s">
        <v>1440</v>
      </c>
      <c r="AB65" s="85" t="s">
        <v>1754</v>
      </c>
      <c r="AC65" s="79" t="b">
        <v>0</v>
      </c>
      <c r="AD65" s="79">
        <v>1</v>
      </c>
      <c r="AE65" s="85" t="s">
        <v>1767</v>
      </c>
      <c r="AF65" s="79" t="b">
        <v>0</v>
      </c>
      <c r="AG65" s="79" t="s">
        <v>1779</v>
      </c>
      <c r="AH65" s="79"/>
      <c r="AI65" s="85" t="s">
        <v>1761</v>
      </c>
      <c r="AJ65" s="79" t="b">
        <v>0</v>
      </c>
      <c r="AK65" s="79">
        <v>0</v>
      </c>
      <c r="AL65" s="85" t="s">
        <v>1761</v>
      </c>
      <c r="AM65" s="79" t="s">
        <v>1790</v>
      </c>
      <c r="AN65" s="79" t="b">
        <v>0</v>
      </c>
      <c r="AO65" s="85" t="s">
        <v>1754</v>
      </c>
      <c r="AP65" s="79" t="s">
        <v>176</v>
      </c>
      <c r="AQ65" s="79">
        <v>0</v>
      </c>
      <c r="AR65" s="79">
        <v>0</v>
      </c>
      <c r="AS65" s="79"/>
      <c r="AT65" s="79"/>
      <c r="AU65" s="79"/>
      <c r="AV65" s="79"/>
      <c r="AW65" s="79"/>
      <c r="AX65" s="79"/>
      <c r="AY65" s="79"/>
      <c r="AZ65" s="79"/>
      <c r="BA65">
        <v>1</v>
      </c>
      <c r="BB65" s="78" t="str">
        <f>REPLACE(INDEX(GroupVertices[Group],MATCH(Edges[[#This Row],[Vertex 1]],GroupVertices[Vertex],0)),1,1,"")</f>
        <v>16</v>
      </c>
      <c r="BC65" s="78" t="str">
        <f>REPLACE(INDEX(GroupVertices[Group],MATCH(Edges[[#This Row],[Vertex 2]],GroupVertices[Vertex],0)),1,1,"")</f>
        <v>16</v>
      </c>
      <c r="BD65" s="48"/>
      <c r="BE65" s="49"/>
      <c r="BF65" s="48"/>
      <c r="BG65" s="49"/>
      <c r="BH65" s="48"/>
      <c r="BI65" s="49"/>
      <c r="BJ65" s="48"/>
      <c r="BK65" s="49"/>
      <c r="BL65" s="48"/>
    </row>
    <row r="66" spans="1:64" ht="15">
      <c r="A66" s="64" t="s">
        <v>258</v>
      </c>
      <c r="B66" s="64" t="s">
        <v>414</v>
      </c>
      <c r="C66" s="65" t="s">
        <v>4709</v>
      </c>
      <c r="D66" s="66">
        <v>3</v>
      </c>
      <c r="E66" s="67" t="s">
        <v>132</v>
      </c>
      <c r="F66" s="68">
        <v>35</v>
      </c>
      <c r="G66" s="65"/>
      <c r="H66" s="69"/>
      <c r="I66" s="70"/>
      <c r="J66" s="70"/>
      <c r="K66" s="34" t="s">
        <v>65</v>
      </c>
      <c r="L66" s="77">
        <v>66</v>
      </c>
      <c r="M66" s="77"/>
      <c r="N66" s="72"/>
      <c r="O66" s="79" t="s">
        <v>445</v>
      </c>
      <c r="P66" s="81">
        <v>43683.635671296295</v>
      </c>
      <c r="Q66" s="79" t="s">
        <v>488</v>
      </c>
      <c r="R66" s="79"/>
      <c r="S66" s="79"/>
      <c r="T66" s="79" t="s">
        <v>403</v>
      </c>
      <c r="U66" s="79"/>
      <c r="V66" s="82" t="s">
        <v>925</v>
      </c>
      <c r="W66" s="81">
        <v>43683.635671296295</v>
      </c>
      <c r="X66" s="82" t="s">
        <v>1083</v>
      </c>
      <c r="Y66" s="79"/>
      <c r="Z66" s="79"/>
      <c r="AA66" s="85" t="s">
        <v>1440</v>
      </c>
      <c r="AB66" s="85" t="s">
        <v>1754</v>
      </c>
      <c r="AC66" s="79" t="b">
        <v>0</v>
      </c>
      <c r="AD66" s="79">
        <v>1</v>
      </c>
      <c r="AE66" s="85" t="s">
        <v>1767</v>
      </c>
      <c r="AF66" s="79" t="b">
        <v>0</v>
      </c>
      <c r="AG66" s="79" t="s">
        <v>1779</v>
      </c>
      <c r="AH66" s="79"/>
      <c r="AI66" s="85" t="s">
        <v>1761</v>
      </c>
      <c r="AJ66" s="79" t="b">
        <v>0</v>
      </c>
      <c r="AK66" s="79">
        <v>0</v>
      </c>
      <c r="AL66" s="85" t="s">
        <v>1761</v>
      </c>
      <c r="AM66" s="79" t="s">
        <v>1790</v>
      </c>
      <c r="AN66" s="79" t="b">
        <v>0</v>
      </c>
      <c r="AO66" s="85" t="s">
        <v>1754</v>
      </c>
      <c r="AP66" s="79" t="s">
        <v>176</v>
      </c>
      <c r="AQ66" s="79">
        <v>0</v>
      </c>
      <c r="AR66" s="79">
        <v>0</v>
      </c>
      <c r="AS66" s="79"/>
      <c r="AT66" s="79"/>
      <c r="AU66" s="79"/>
      <c r="AV66" s="79"/>
      <c r="AW66" s="79"/>
      <c r="AX66" s="79"/>
      <c r="AY66" s="79"/>
      <c r="AZ66" s="79"/>
      <c r="BA66">
        <v>1</v>
      </c>
      <c r="BB66" s="78" t="str">
        <f>REPLACE(INDEX(GroupVertices[Group],MATCH(Edges[[#This Row],[Vertex 1]],GroupVertices[Vertex],0)),1,1,"")</f>
        <v>16</v>
      </c>
      <c r="BC66" s="78" t="str">
        <f>REPLACE(INDEX(GroupVertices[Group],MATCH(Edges[[#This Row],[Vertex 2]],GroupVertices[Vertex],0)),1,1,"")</f>
        <v>16</v>
      </c>
      <c r="BD66" s="48">
        <v>1</v>
      </c>
      <c r="BE66" s="49">
        <v>4.545454545454546</v>
      </c>
      <c r="BF66" s="48">
        <v>0</v>
      </c>
      <c r="BG66" s="49">
        <v>0</v>
      </c>
      <c r="BH66" s="48">
        <v>0</v>
      </c>
      <c r="BI66" s="49">
        <v>0</v>
      </c>
      <c r="BJ66" s="48">
        <v>21</v>
      </c>
      <c r="BK66" s="49">
        <v>95.45454545454545</v>
      </c>
      <c r="BL66" s="48">
        <v>22</v>
      </c>
    </row>
    <row r="67" spans="1:64" ht="15">
      <c r="A67" s="64" t="s">
        <v>259</v>
      </c>
      <c r="B67" s="64" t="s">
        <v>260</v>
      </c>
      <c r="C67" s="65" t="s">
        <v>4709</v>
      </c>
      <c r="D67" s="66">
        <v>3</v>
      </c>
      <c r="E67" s="67" t="s">
        <v>132</v>
      </c>
      <c r="F67" s="68">
        <v>35</v>
      </c>
      <c r="G67" s="65"/>
      <c r="H67" s="69"/>
      <c r="I67" s="70"/>
      <c r="J67" s="70"/>
      <c r="K67" s="34" t="s">
        <v>65</v>
      </c>
      <c r="L67" s="77">
        <v>67</v>
      </c>
      <c r="M67" s="77"/>
      <c r="N67" s="72"/>
      <c r="O67" s="79" t="s">
        <v>444</v>
      </c>
      <c r="P67" s="81">
        <v>43683.690034722225</v>
      </c>
      <c r="Q67" s="79" t="s">
        <v>478</v>
      </c>
      <c r="R67" s="79"/>
      <c r="S67" s="79"/>
      <c r="T67" s="79" t="s">
        <v>783</v>
      </c>
      <c r="U67" s="79"/>
      <c r="V67" s="82" t="s">
        <v>926</v>
      </c>
      <c r="W67" s="81">
        <v>43683.690034722225</v>
      </c>
      <c r="X67" s="82" t="s">
        <v>1084</v>
      </c>
      <c r="Y67" s="79"/>
      <c r="Z67" s="79"/>
      <c r="AA67" s="85" t="s">
        <v>1441</v>
      </c>
      <c r="AB67" s="79"/>
      <c r="AC67" s="79" t="b">
        <v>0</v>
      </c>
      <c r="AD67" s="79">
        <v>0</v>
      </c>
      <c r="AE67" s="85" t="s">
        <v>1761</v>
      </c>
      <c r="AF67" s="79" t="b">
        <v>0</v>
      </c>
      <c r="AG67" s="79" t="s">
        <v>1774</v>
      </c>
      <c r="AH67" s="79"/>
      <c r="AI67" s="85" t="s">
        <v>1761</v>
      </c>
      <c r="AJ67" s="79" t="b">
        <v>0</v>
      </c>
      <c r="AK67" s="79">
        <v>2</v>
      </c>
      <c r="AL67" s="85" t="s">
        <v>1442</v>
      </c>
      <c r="AM67" s="79" t="s">
        <v>1789</v>
      </c>
      <c r="AN67" s="79" t="b">
        <v>0</v>
      </c>
      <c r="AO67" s="85" t="s">
        <v>1442</v>
      </c>
      <c r="AP67" s="79" t="s">
        <v>176</v>
      </c>
      <c r="AQ67" s="79">
        <v>0</v>
      </c>
      <c r="AR67" s="79">
        <v>0</v>
      </c>
      <c r="AS67" s="79"/>
      <c r="AT67" s="79"/>
      <c r="AU67" s="79"/>
      <c r="AV67" s="79"/>
      <c r="AW67" s="79"/>
      <c r="AX67" s="79"/>
      <c r="AY67" s="79"/>
      <c r="AZ67" s="79"/>
      <c r="BA67">
        <v>1</v>
      </c>
      <c r="BB67" s="78" t="str">
        <f>REPLACE(INDEX(GroupVertices[Group],MATCH(Edges[[#This Row],[Vertex 1]],GroupVertices[Vertex],0)),1,1,"")</f>
        <v>5</v>
      </c>
      <c r="BC67" s="78" t="str">
        <f>REPLACE(INDEX(GroupVertices[Group],MATCH(Edges[[#This Row],[Vertex 2]],GroupVertices[Vertex],0)),1,1,"")</f>
        <v>5</v>
      </c>
      <c r="BD67" s="48">
        <v>0</v>
      </c>
      <c r="BE67" s="49">
        <v>0</v>
      </c>
      <c r="BF67" s="48">
        <v>0</v>
      </c>
      <c r="BG67" s="49">
        <v>0</v>
      </c>
      <c r="BH67" s="48">
        <v>0</v>
      </c>
      <c r="BI67" s="49">
        <v>0</v>
      </c>
      <c r="BJ67" s="48">
        <v>25</v>
      </c>
      <c r="BK67" s="49">
        <v>100</v>
      </c>
      <c r="BL67" s="48">
        <v>25</v>
      </c>
    </row>
    <row r="68" spans="1:64" ht="15">
      <c r="A68" s="64" t="s">
        <v>260</v>
      </c>
      <c r="B68" s="64" t="s">
        <v>260</v>
      </c>
      <c r="C68" s="65" t="s">
        <v>4709</v>
      </c>
      <c r="D68" s="66">
        <v>3</v>
      </c>
      <c r="E68" s="67" t="s">
        <v>132</v>
      </c>
      <c r="F68" s="68">
        <v>35</v>
      </c>
      <c r="G68" s="65"/>
      <c r="H68" s="69"/>
      <c r="I68" s="70"/>
      <c r="J68" s="70"/>
      <c r="K68" s="34" t="s">
        <v>65</v>
      </c>
      <c r="L68" s="77">
        <v>68</v>
      </c>
      <c r="M68" s="77"/>
      <c r="N68" s="72"/>
      <c r="O68" s="79" t="s">
        <v>176</v>
      </c>
      <c r="P68" s="81">
        <v>43682.74165509259</v>
      </c>
      <c r="Q68" s="79" t="s">
        <v>489</v>
      </c>
      <c r="R68" s="79"/>
      <c r="S68" s="79"/>
      <c r="T68" s="79" t="s">
        <v>789</v>
      </c>
      <c r="U68" s="82" t="s">
        <v>856</v>
      </c>
      <c r="V68" s="82" t="s">
        <v>856</v>
      </c>
      <c r="W68" s="81">
        <v>43682.74165509259</v>
      </c>
      <c r="X68" s="82" t="s">
        <v>1085</v>
      </c>
      <c r="Y68" s="79"/>
      <c r="Z68" s="79"/>
      <c r="AA68" s="85" t="s">
        <v>1442</v>
      </c>
      <c r="AB68" s="79"/>
      <c r="AC68" s="79" t="b">
        <v>0</v>
      </c>
      <c r="AD68" s="79">
        <v>2</v>
      </c>
      <c r="AE68" s="85" t="s">
        <v>1761</v>
      </c>
      <c r="AF68" s="79" t="b">
        <v>0</v>
      </c>
      <c r="AG68" s="79" t="s">
        <v>1774</v>
      </c>
      <c r="AH68" s="79"/>
      <c r="AI68" s="85" t="s">
        <v>1761</v>
      </c>
      <c r="AJ68" s="79" t="b">
        <v>0</v>
      </c>
      <c r="AK68" s="79">
        <v>1</v>
      </c>
      <c r="AL68" s="85" t="s">
        <v>1761</v>
      </c>
      <c r="AM68" s="79" t="s">
        <v>1790</v>
      </c>
      <c r="AN68" s="79" t="b">
        <v>0</v>
      </c>
      <c r="AO68" s="85" t="s">
        <v>1442</v>
      </c>
      <c r="AP68" s="79" t="s">
        <v>176</v>
      </c>
      <c r="AQ68" s="79">
        <v>0</v>
      </c>
      <c r="AR68" s="79">
        <v>0</v>
      </c>
      <c r="AS68" s="79"/>
      <c r="AT68" s="79"/>
      <c r="AU68" s="79"/>
      <c r="AV68" s="79"/>
      <c r="AW68" s="79"/>
      <c r="AX68" s="79"/>
      <c r="AY68" s="79"/>
      <c r="AZ68" s="79"/>
      <c r="BA68">
        <v>1</v>
      </c>
      <c r="BB68" s="78" t="str">
        <f>REPLACE(INDEX(GroupVertices[Group],MATCH(Edges[[#This Row],[Vertex 1]],GroupVertices[Vertex],0)),1,1,"")</f>
        <v>5</v>
      </c>
      <c r="BC68" s="78" t="str">
        <f>REPLACE(INDEX(GroupVertices[Group],MATCH(Edges[[#This Row],[Vertex 2]],GroupVertices[Vertex],0)),1,1,"")</f>
        <v>5</v>
      </c>
      <c r="BD68" s="48">
        <v>0</v>
      </c>
      <c r="BE68" s="49">
        <v>0</v>
      </c>
      <c r="BF68" s="48">
        <v>0</v>
      </c>
      <c r="BG68" s="49">
        <v>0</v>
      </c>
      <c r="BH68" s="48">
        <v>0</v>
      </c>
      <c r="BI68" s="49">
        <v>0</v>
      </c>
      <c r="BJ68" s="48">
        <v>24</v>
      </c>
      <c r="BK68" s="49">
        <v>100</v>
      </c>
      <c r="BL68" s="48">
        <v>24</v>
      </c>
    </row>
    <row r="69" spans="1:64" ht="15">
      <c r="A69" s="64" t="s">
        <v>260</v>
      </c>
      <c r="B69" s="64" t="s">
        <v>403</v>
      </c>
      <c r="C69" s="65" t="s">
        <v>4709</v>
      </c>
      <c r="D69" s="66">
        <v>3</v>
      </c>
      <c r="E69" s="67" t="s">
        <v>132</v>
      </c>
      <c r="F69" s="68">
        <v>35</v>
      </c>
      <c r="G69" s="65"/>
      <c r="H69" s="69"/>
      <c r="I69" s="70"/>
      <c r="J69" s="70"/>
      <c r="K69" s="34" t="s">
        <v>65</v>
      </c>
      <c r="L69" s="77">
        <v>69</v>
      </c>
      <c r="M69" s="77"/>
      <c r="N69" s="72"/>
      <c r="O69" s="79" t="s">
        <v>444</v>
      </c>
      <c r="P69" s="81">
        <v>43683.82199074074</v>
      </c>
      <c r="Q69" s="79" t="s">
        <v>490</v>
      </c>
      <c r="R69" s="82" t="s">
        <v>645</v>
      </c>
      <c r="S69" s="79" t="s">
        <v>737</v>
      </c>
      <c r="T69" s="79" t="s">
        <v>790</v>
      </c>
      <c r="U69" s="79"/>
      <c r="V69" s="82" t="s">
        <v>927</v>
      </c>
      <c r="W69" s="81">
        <v>43683.82199074074</v>
      </c>
      <c r="X69" s="82" t="s">
        <v>1086</v>
      </c>
      <c r="Y69" s="79"/>
      <c r="Z69" s="79"/>
      <c r="AA69" s="85" t="s">
        <v>1443</v>
      </c>
      <c r="AB69" s="79"/>
      <c r="AC69" s="79" t="b">
        <v>0</v>
      </c>
      <c r="AD69" s="79">
        <v>1</v>
      </c>
      <c r="AE69" s="85" t="s">
        <v>1761</v>
      </c>
      <c r="AF69" s="79" t="b">
        <v>0</v>
      </c>
      <c r="AG69" s="79" t="s">
        <v>1774</v>
      </c>
      <c r="AH69" s="79"/>
      <c r="AI69" s="85" t="s">
        <v>1761</v>
      </c>
      <c r="AJ69" s="79" t="b">
        <v>0</v>
      </c>
      <c r="AK69" s="79">
        <v>0</v>
      </c>
      <c r="AL69" s="85" t="s">
        <v>1761</v>
      </c>
      <c r="AM69" s="79" t="s">
        <v>1806</v>
      </c>
      <c r="AN69" s="79" t="b">
        <v>0</v>
      </c>
      <c r="AO69" s="85" t="s">
        <v>1443</v>
      </c>
      <c r="AP69" s="79" t="s">
        <v>176</v>
      </c>
      <c r="AQ69" s="79">
        <v>0</v>
      </c>
      <c r="AR69" s="79">
        <v>0</v>
      </c>
      <c r="AS69" s="79"/>
      <c r="AT69" s="79"/>
      <c r="AU69" s="79"/>
      <c r="AV69" s="79"/>
      <c r="AW69" s="79"/>
      <c r="AX69" s="79"/>
      <c r="AY69" s="79"/>
      <c r="AZ69" s="79"/>
      <c r="BA69">
        <v>1</v>
      </c>
      <c r="BB69" s="78" t="str">
        <f>REPLACE(INDEX(GroupVertices[Group],MATCH(Edges[[#This Row],[Vertex 1]],GroupVertices[Vertex],0)),1,1,"")</f>
        <v>5</v>
      </c>
      <c r="BC69" s="78" t="str">
        <f>REPLACE(INDEX(GroupVertices[Group],MATCH(Edges[[#This Row],[Vertex 2]],GroupVertices[Vertex],0)),1,1,"")</f>
        <v>5</v>
      </c>
      <c r="BD69" s="48">
        <v>0</v>
      </c>
      <c r="BE69" s="49">
        <v>0</v>
      </c>
      <c r="BF69" s="48">
        <v>1</v>
      </c>
      <c r="BG69" s="49">
        <v>7.6923076923076925</v>
      </c>
      <c r="BH69" s="48">
        <v>0</v>
      </c>
      <c r="BI69" s="49">
        <v>0</v>
      </c>
      <c r="BJ69" s="48">
        <v>12</v>
      </c>
      <c r="BK69" s="49">
        <v>92.3076923076923</v>
      </c>
      <c r="BL69" s="48">
        <v>13</v>
      </c>
    </row>
    <row r="70" spans="1:64" ht="15">
      <c r="A70" s="64" t="s">
        <v>261</v>
      </c>
      <c r="B70" s="64" t="s">
        <v>261</v>
      </c>
      <c r="C70" s="65" t="s">
        <v>4709</v>
      </c>
      <c r="D70" s="66">
        <v>3</v>
      </c>
      <c r="E70" s="67" t="s">
        <v>132</v>
      </c>
      <c r="F70" s="68">
        <v>35</v>
      </c>
      <c r="G70" s="65"/>
      <c r="H70" s="69"/>
      <c r="I70" s="70"/>
      <c r="J70" s="70"/>
      <c r="K70" s="34" t="s">
        <v>65</v>
      </c>
      <c r="L70" s="77">
        <v>70</v>
      </c>
      <c r="M70" s="77"/>
      <c r="N70" s="72"/>
      <c r="O70" s="79" t="s">
        <v>176</v>
      </c>
      <c r="P70" s="81">
        <v>41214.60269675926</v>
      </c>
      <c r="Q70" s="79" t="s">
        <v>491</v>
      </c>
      <c r="R70" s="79"/>
      <c r="S70" s="79"/>
      <c r="T70" s="79" t="s">
        <v>403</v>
      </c>
      <c r="U70" s="79"/>
      <c r="V70" s="82" t="s">
        <v>928</v>
      </c>
      <c r="W70" s="81">
        <v>41214.60269675926</v>
      </c>
      <c r="X70" s="82" t="s">
        <v>1087</v>
      </c>
      <c r="Y70" s="79"/>
      <c r="Z70" s="79"/>
      <c r="AA70" s="85" t="s">
        <v>1444</v>
      </c>
      <c r="AB70" s="79"/>
      <c r="AC70" s="79" t="b">
        <v>0</v>
      </c>
      <c r="AD70" s="79">
        <v>4</v>
      </c>
      <c r="AE70" s="85" t="s">
        <v>1761</v>
      </c>
      <c r="AF70" s="79" t="b">
        <v>0</v>
      </c>
      <c r="AG70" s="79" t="s">
        <v>1774</v>
      </c>
      <c r="AH70" s="79"/>
      <c r="AI70" s="85" t="s">
        <v>1761</v>
      </c>
      <c r="AJ70" s="79" t="b">
        <v>0</v>
      </c>
      <c r="AK70" s="79">
        <v>1</v>
      </c>
      <c r="AL70" s="85" t="s">
        <v>1761</v>
      </c>
      <c r="AM70" s="79" t="s">
        <v>1790</v>
      </c>
      <c r="AN70" s="79" t="b">
        <v>0</v>
      </c>
      <c r="AO70" s="85" t="s">
        <v>1444</v>
      </c>
      <c r="AP70" s="79" t="s">
        <v>1829</v>
      </c>
      <c r="AQ70" s="79">
        <v>0</v>
      </c>
      <c r="AR70" s="79">
        <v>0</v>
      </c>
      <c r="AS70" s="79"/>
      <c r="AT70" s="79"/>
      <c r="AU70" s="79"/>
      <c r="AV70" s="79"/>
      <c r="AW70" s="79"/>
      <c r="AX70" s="79"/>
      <c r="AY70" s="79"/>
      <c r="AZ70" s="79"/>
      <c r="BA70">
        <v>1</v>
      </c>
      <c r="BB70" s="78" t="str">
        <f>REPLACE(INDEX(GroupVertices[Group],MATCH(Edges[[#This Row],[Vertex 1]],GroupVertices[Vertex],0)),1,1,"")</f>
        <v>33</v>
      </c>
      <c r="BC70" s="78" t="str">
        <f>REPLACE(INDEX(GroupVertices[Group],MATCH(Edges[[#This Row],[Vertex 2]],GroupVertices[Vertex],0)),1,1,"")</f>
        <v>33</v>
      </c>
      <c r="BD70" s="48">
        <v>0</v>
      </c>
      <c r="BE70" s="49">
        <v>0</v>
      </c>
      <c r="BF70" s="48">
        <v>0</v>
      </c>
      <c r="BG70" s="49">
        <v>0</v>
      </c>
      <c r="BH70" s="48">
        <v>0</v>
      </c>
      <c r="BI70" s="49">
        <v>0</v>
      </c>
      <c r="BJ70" s="48">
        <v>15</v>
      </c>
      <c r="BK70" s="49">
        <v>100</v>
      </c>
      <c r="BL70" s="48">
        <v>15</v>
      </c>
    </row>
    <row r="71" spans="1:64" ht="15">
      <c r="A71" s="64" t="s">
        <v>262</v>
      </c>
      <c r="B71" s="64" t="s">
        <v>261</v>
      </c>
      <c r="C71" s="65" t="s">
        <v>4709</v>
      </c>
      <c r="D71" s="66">
        <v>3</v>
      </c>
      <c r="E71" s="67" t="s">
        <v>132</v>
      </c>
      <c r="F71" s="68">
        <v>35</v>
      </c>
      <c r="G71" s="65"/>
      <c r="H71" s="69"/>
      <c r="I71" s="70"/>
      <c r="J71" s="70"/>
      <c r="K71" s="34" t="s">
        <v>65</v>
      </c>
      <c r="L71" s="77">
        <v>71</v>
      </c>
      <c r="M71" s="77"/>
      <c r="N71" s="72"/>
      <c r="O71" s="79" t="s">
        <v>444</v>
      </c>
      <c r="P71" s="81">
        <v>43683.85549768519</v>
      </c>
      <c r="Q71" s="79" t="s">
        <v>492</v>
      </c>
      <c r="R71" s="79"/>
      <c r="S71" s="79"/>
      <c r="T71" s="79" t="s">
        <v>403</v>
      </c>
      <c r="U71" s="79"/>
      <c r="V71" s="82" t="s">
        <v>929</v>
      </c>
      <c r="W71" s="81">
        <v>43683.85549768519</v>
      </c>
      <c r="X71" s="82" t="s">
        <v>1088</v>
      </c>
      <c r="Y71" s="79"/>
      <c r="Z71" s="79"/>
      <c r="AA71" s="85" t="s">
        <v>1445</v>
      </c>
      <c r="AB71" s="79"/>
      <c r="AC71" s="79" t="b">
        <v>0</v>
      </c>
      <c r="AD71" s="79">
        <v>0</v>
      </c>
      <c r="AE71" s="85" t="s">
        <v>1761</v>
      </c>
      <c r="AF71" s="79" t="b">
        <v>0</v>
      </c>
      <c r="AG71" s="79" t="s">
        <v>1774</v>
      </c>
      <c r="AH71" s="79"/>
      <c r="AI71" s="85" t="s">
        <v>1761</v>
      </c>
      <c r="AJ71" s="79" t="b">
        <v>0</v>
      </c>
      <c r="AK71" s="79">
        <v>1</v>
      </c>
      <c r="AL71" s="85" t="s">
        <v>1444</v>
      </c>
      <c r="AM71" s="79" t="s">
        <v>1793</v>
      </c>
      <c r="AN71" s="79" t="b">
        <v>0</v>
      </c>
      <c r="AO71" s="85" t="s">
        <v>1444</v>
      </c>
      <c r="AP71" s="79" t="s">
        <v>176</v>
      </c>
      <c r="AQ71" s="79">
        <v>0</v>
      </c>
      <c r="AR71" s="79">
        <v>0</v>
      </c>
      <c r="AS71" s="79"/>
      <c r="AT71" s="79"/>
      <c r="AU71" s="79"/>
      <c r="AV71" s="79"/>
      <c r="AW71" s="79"/>
      <c r="AX71" s="79"/>
      <c r="AY71" s="79"/>
      <c r="AZ71" s="79"/>
      <c r="BA71">
        <v>1</v>
      </c>
      <c r="BB71" s="78" t="str">
        <f>REPLACE(INDEX(GroupVertices[Group],MATCH(Edges[[#This Row],[Vertex 1]],GroupVertices[Vertex],0)),1,1,"")</f>
        <v>33</v>
      </c>
      <c r="BC71" s="78" t="str">
        <f>REPLACE(INDEX(GroupVertices[Group],MATCH(Edges[[#This Row],[Vertex 2]],GroupVertices[Vertex],0)),1,1,"")</f>
        <v>33</v>
      </c>
      <c r="BD71" s="48">
        <v>0</v>
      </c>
      <c r="BE71" s="49">
        <v>0</v>
      </c>
      <c r="BF71" s="48">
        <v>0</v>
      </c>
      <c r="BG71" s="49">
        <v>0</v>
      </c>
      <c r="BH71" s="48">
        <v>0</v>
      </c>
      <c r="BI71" s="49">
        <v>0</v>
      </c>
      <c r="BJ71" s="48">
        <v>17</v>
      </c>
      <c r="BK71" s="49">
        <v>100</v>
      </c>
      <c r="BL71" s="48">
        <v>17</v>
      </c>
    </row>
    <row r="72" spans="1:64" ht="15">
      <c r="A72" s="64" t="s">
        <v>263</v>
      </c>
      <c r="B72" s="64" t="s">
        <v>263</v>
      </c>
      <c r="C72" s="65" t="s">
        <v>4709</v>
      </c>
      <c r="D72" s="66">
        <v>3</v>
      </c>
      <c r="E72" s="67" t="s">
        <v>132</v>
      </c>
      <c r="F72" s="68">
        <v>35</v>
      </c>
      <c r="G72" s="65"/>
      <c r="H72" s="69"/>
      <c r="I72" s="70"/>
      <c r="J72" s="70"/>
      <c r="K72" s="34" t="s">
        <v>65</v>
      </c>
      <c r="L72" s="77">
        <v>72</v>
      </c>
      <c r="M72" s="77"/>
      <c r="N72" s="72"/>
      <c r="O72" s="79" t="s">
        <v>176</v>
      </c>
      <c r="P72" s="81">
        <v>43683.95722222222</v>
      </c>
      <c r="Q72" s="79" t="s">
        <v>493</v>
      </c>
      <c r="R72" s="82" t="s">
        <v>646</v>
      </c>
      <c r="S72" s="79" t="s">
        <v>740</v>
      </c>
      <c r="T72" s="79" t="s">
        <v>791</v>
      </c>
      <c r="U72" s="79"/>
      <c r="V72" s="82" t="s">
        <v>930</v>
      </c>
      <c r="W72" s="81">
        <v>43683.95722222222</v>
      </c>
      <c r="X72" s="82" t="s">
        <v>1089</v>
      </c>
      <c r="Y72" s="79"/>
      <c r="Z72" s="79"/>
      <c r="AA72" s="85" t="s">
        <v>1446</v>
      </c>
      <c r="AB72" s="79"/>
      <c r="AC72" s="79" t="b">
        <v>0</v>
      </c>
      <c r="AD72" s="79">
        <v>0</v>
      </c>
      <c r="AE72" s="85" t="s">
        <v>1761</v>
      </c>
      <c r="AF72" s="79" t="b">
        <v>1</v>
      </c>
      <c r="AG72" s="79" t="s">
        <v>1774</v>
      </c>
      <c r="AH72" s="79"/>
      <c r="AI72" s="85" t="s">
        <v>1786</v>
      </c>
      <c r="AJ72" s="79" t="b">
        <v>0</v>
      </c>
      <c r="AK72" s="79">
        <v>0</v>
      </c>
      <c r="AL72" s="85" t="s">
        <v>1761</v>
      </c>
      <c r="AM72" s="79" t="s">
        <v>1789</v>
      </c>
      <c r="AN72" s="79" t="b">
        <v>0</v>
      </c>
      <c r="AO72" s="85" t="s">
        <v>1446</v>
      </c>
      <c r="AP72" s="79" t="s">
        <v>176</v>
      </c>
      <c r="AQ72" s="79">
        <v>0</v>
      </c>
      <c r="AR72" s="79">
        <v>0</v>
      </c>
      <c r="AS72" s="79" t="s">
        <v>1833</v>
      </c>
      <c r="AT72" s="79" t="s">
        <v>1839</v>
      </c>
      <c r="AU72" s="79" t="s">
        <v>1843</v>
      </c>
      <c r="AV72" s="79" t="s">
        <v>1847</v>
      </c>
      <c r="AW72" s="79" t="s">
        <v>1853</v>
      </c>
      <c r="AX72" s="79" t="s">
        <v>1859</v>
      </c>
      <c r="AY72" s="79" t="s">
        <v>1862</v>
      </c>
      <c r="AZ72" s="82" t="s">
        <v>1867</v>
      </c>
      <c r="BA72">
        <v>1</v>
      </c>
      <c r="BB72" s="78" t="str">
        <f>REPLACE(INDEX(GroupVertices[Group],MATCH(Edges[[#This Row],[Vertex 1]],GroupVertices[Vertex],0)),1,1,"")</f>
        <v>1</v>
      </c>
      <c r="BC72" s="78" t="str">
        <f>REPLACE(INDEX(GroupVertices[Group],MATCH(Edges[[#This Row],[Vertex 2]],GroupVertices[Vertex],0)),1,1,"")</f>
        <v>1</v>
      </c>
      <c r="BD72" s="48">
        <v>1</v>
      </c>
      <c r="BE72" s="49">
        <v>8.333333333333334</v>
      </c>
      <c r="BF72" s="48">
        <v>1</v>
      </c>
      <c r="BG72" s="49">
        <v>8.333333333333334</v>
      </c>
      <c r="BH72" s="48">
        <v>0</v>
      </c>
      <c r="BI72" s="49">
        <v>0</v>
      </c>
      <c r="BJ72" s="48">
        <v>10</v>
      </c>
      <c r="BK72" s="49">
        <v>83.33333333333333</v>
      </c>
      <c r="BL72" s="48">
        <v>12</v>
      </c>
    </row>
    <row r="73" spans="1:64" ht="15">
      <c r="A73" s="64" t="s">
        <v>264</v>
      </c>
      <c r="B73" s="64" t="s">
        <v>356</v>
      </c>
      <c r="C73" s="65" t="s">
        <v>4711</v>
      </c>
      <c r="D73" s="66">
        <v>3.388888888888889</v>
      </c>
      <c r="E73" s="67" t="s">
        <v>136</v>
      </c>
      <c r="F73" s="68">
        <v>33.72222222222222</v>
      </c>
      <c r="G73" s="65"/>
      <c r="H73" s="69"/>
      <c r="I73" s="70"/>
      <c r="J73" s="70"/>
      <c r="K73" s="34" t="s">
        <v>65</v>
      </c>
      <c r="L73" s="77">
        <v>73</v>
      </c>
      <c r="M73" s="77"/>
      <c r="N73" s="72"/>
      <c r="O73" s="79" t="s">
        <v>444</v>
      </c>
      <c r="P73" s="81">
        <v>43678.08871527778</v>
      </c>
      <c r="Q73" s="79" t="s">
        <v>457</v>
      </c>
      <c r="R73" s="79"/>
      <c r="S73" s="79"/>
      <c r="T73" s="79" t="s">
        <v>771</v>
      </c>
      <c r="U73" s="79"/>
      <c r="V73" s="82" t="s">
        <v>931</v>
      </c>
      <c r="W73" s="81">
        <v>43678.08871527778</v>
      </c>
      <c r="X73" s="82" t="s">
        <v>1090</v>
      </c>
      <c r="Y73" s="79"/>
      <c r="Z73" s="79"/>
      <c r="AA73" s="85" t="s">
        <v>1447</v>
      </c>
      <c r="AB73" s="79"/>
      <c r="AC73" s="79" t="b">
        <v>0</v>
      </c>
      <c r="AD73" s="79">
        <v>0</v>
      </c>
      <c r="AE73" s="85" t="s">
        <v>1761</v>
      </c>
      <c r="AF73" s="79" t="b">
        <v>0</v>
      </c>
      <c r="AG73" s="79" t="s">
        <v>1774</v>
      </c>
      <c r="AH73" s="79"/>
      <c r="AI73" s="85" t="s">
        <v>1761</v>
      </c>
      <c r="AJ73" s="79" t="b">
        <v>0</v>
      </c>
      <c r="AK73" s="79">
        <v>1</v>
      </c>
      <c r="AL73" s="85" t="s">
        <v>1579</v>
      </c>
      <c r="AM73" s="79" t="s">
        <v>1807</v>
      </c>
      <c r="AN73" s="79" t="b">
        <v>0</v>
      </c>
      <c r="AO73" s="85" t="s">
        <v>1579</v>
      </c>
      <c r="AP73" s="79" t="s">
        <v>176</v>
      </c>
      <c r="AQ73" s="79">
        <v>0</v>
      </c>
      <c r="AR73" s="79">
        <v>0</v>
      </c>
      <c r="AS73" s="79"/>
      <c r="AT73" s="79"/>
      <c r="AU73" s="79"/>
      <c r="AV73" s="79"/>
      <c r="AW73" s="79"/>
      <c r="AX73" s="79"/>
      <c r="AY73" s="79"/>
      <c r="AZ73" s="79"/>
      <c r="BA73">
        <v>3</v>
      </c>
      <c r="BB73" s="78" t="str">
        <f>REPLACE(INDEX(GroupVertices[Group],MATCH(Edges[[#This Row],[Vertex 1]],GroupVertices[Vertex],0)),1,1,"")</f>
        <v>4</v>
      </c>
      <c r="BC73" s="78" t="str">
        <f>REPLACE(INDEX(GroupVertices[Group],MATCH(Edges[[#This Row],[Vertex 2]],GroupVertices[Vertex],0)),1,1,"")</f>
        <v>4</v>
      </c>
      <c r="BD73" s="48">
        <v>1</v>
      </c>
      <c r="BE73" s="49">
        <v>6.25</v>
      </c>
      <c r="BF73" s="48">
        <v>0</v>
      </c>
      <c r="BG73" s="49">
        <v>0</v>
      </c>
      <c r="BH73" s="48">
        <v>0</v>
      </c>
      <c r="BI73" s="49">
        <v>0</v>
      </c>
      <c r="BJ73" s="48">
        <v>15</v>
      </c>
      <c r="BK73" s="49">
        <v>93.75</v>
      </c>
      <c r="BL73" s="48">
        <v>16</v>
      </c>
    </row>
    <row r="74" spans="1:64" ht="15">
      <c r="A74" s="64" t="s">
        <v>264</v>
      </c>
      <c r="B74" s="64" t="s">
        <v>356</v>
      </c>
      <c r="C74" s="65" t="s">
        <v>4711</v>
      </c>
      <c r="D74" s="66">
        <v>3.388888888888889</v>
      </c>
      <c r="E74" s="67" t="s">
        <v>136</v>
      </c>
      <c r="F74" s="68">
        <v>33.72222222222222</v>
      </c>
      <c r="G74" s="65"/>
      <c r="H74" s="69"/>
      <c r="I74" s="70"/>
      <c r="J74" s="70"/>
      <c r="K74" s="34" t="s">
        <v>65</v>
      </c>
      <c r="L74" s="77">
        <v>74</v>
      </c>
      <c r="M74" s="77"/>
      <c r="N74" s="72"/>
      <c r="O74" s="79" t="s">
        <v>444</v>
      </c>
      <c r="P74" s="81">
        <v>43681.047534722224</v>
      </c>
      <c r="Q74" s="79" t="s">
        <v>471</v>
      </c>
      <c r="R74" s="79"/>
      <c r="S74" s="79"/>
      <c r="T74" s="79" t="s">
        <v>771</v>
      </c>
      <c r="U74" s="79"/>
      <c r="V74" s="82" t="s">
        <v>931</v>
      </c>
      <c r="W74" s="81">
        <v>43681.047534722224</v>
      </c>
      <c r="X74" s="82" t="s">
        <v>1091</v>
      </c>
      <c r="Y74" s="79"/>
      <c r="Z74" s="79"/>
      <c r="AA74" s="85" t="s">
        <v>1448</v>
      </c>
      <c r="AB74" s="79"/>
      <c r="AC74" s="79" t="b">
        <v>0</v>
      </c>
      <c r="AD74" s="79">
        <v>0</v>
      </c>
      <c r="AE74" s="85" t="s">
        <v>1761</v>
      </c>
      <c r="AF74" s="79" t="b">
        <v>0</v>
      </c>
      <c r="AG74" s="79" t="s">
        <v>1774</v>
      </c>
      <c r="AH74" s="79"/>
      <c r="AI74" s="85" t="s">
        <v>1761</v>
      </c>
      <c r="AJ74" s="79" t="b">
        <v>0</v>
      </c>
      <c r="AK74" s="79">
        <v>3</v>
      </c>
      <c r="AL74" s="85" t="s">
        <v>1603</v>
      </c>
      <c r="AM74" s="79" t="s">
        <v>1807</v>
      </c>
      <c r="AN74" s="79" t="b">
        <v>0</v>
      </c>
      <c r="AO74" s="85" t="s">
        <v>1603</v>
      </c>
      <c r="AP74" s="79" t="s">
        <v>176</v>
      </c>
      <c r="AQ74" s="79">
        <v>0</v>
      </c>
      <c r="AR74" s="79">
        <v>0</v>
      </c>
      <c r="AS74" s="79"/>
      <c r="AT74" s="79"/>
      <c r="AU74" s="79"/>
      <c r="AV74" s="79"/>
      <c r="AW74" s="79"/>
      <c r="AX74" s="79"/>
      <c r="AY74" s="79"/>
      <c r="AZ74" s="79"/>
      <c r="BA74">
        <v>3</v>
      </c>
      <c r="BB74" s="78" t="str">
        <f>REPLACE(INDEX(GroupVertices[Group],MATCH(Edges[[#This Row],[Vertex 1]],GroupVertices[Vertex],0)),1,1,"")</f>
        <v>4</v>
      </c>
      <c r="BC74" s="78" t="str">
        <f>REPLACE(INDEX(GroupVertices[Group],MATCH(Edges[[#This Row],[Vertex 2]],GroupVertices[Vertex],0)),1,1,"")</f>
        <v>4</v>
      </c>
      <c r="BD74" s="48">
        <v>1</v>
      </c>
      <c r="BE74" s="49">
        <v>6.25</v>
      </c>
      <c r="BF74" s="48">
        <v>0</v>
      </c>
      <c r="BG74" s="49">
        <v>0</v>
      </c>
      <c r="BH74" s="48">
        <v>0</v>
      </c>
      <c r="BI74" s="49">
        <v>0</v>
      </c>
      <c r="BJ74" s="48">
        <v>15</v>
      </c>
      <c r="BK74" s="49">
        <v>93.75</v>
      </c>
      <c r="BL74" s="48">
        <v>16</v>
      </c>
    </row>
    <row r="75" spans="1:64" ht="15">
      <c r="A75" s="64" t="s">
        <v>264</v>
      </c>
      <c r="B75" s="64" t="s">
        <v>356</v>
      </c>
      <c r="C75" s="65" t="s">
        <v>4711</v>
      </c>
      <c r="D75" s="66">
        <v>3.388888888888889</v>
      </c>
      <c r="E75" s="67" t="s">
        <v>136</v>
      </c>
      <c r="F75" s="68">
        <v>33.72222222222222</v>
      </c>
      <c r="G75" s="65"/>
      <c r="H75" s="69"/>
      <c r="I75" s="70"/>
      <c r="J75" s="70"/>
      <c r="K75" s="34" t="s">
        <v>65</v>
      </c>
      <c r="L75" s="77">
        <v>75</v>
      </c>
      <c r="M75" s="77"/>
      <c r="N75" s="72"/>
      <c r="O75" s="79" t="s">
        <v>444</v>
      </c>
      <c r="P75" s="81">
        <v>43684.08912037037</v>
      </c>
      <c r="Q75" s="79" t="s">
        <v>471</v>
      </c>
      <c r="R75" s="79"/>
      <c r="S75" s="79"/>
      <c r="T75" s="79" t="s">
        <v>771</v>
      </c>
      <c r="U75" s="79"/>
      <c r="V75" s="82" t="s">
        <v>931</v>
      </c>
      <c r="W75" s="81">
        <v>43684.08912037037</v>
      </c>
      <c r="X75" s="82" t="s">
        <v>1092</v>
      </c>
      <c r="Y75" s="79"/>
      <c r="Z75" s="79"/>
      <c r="AA75" s="85" t="s">
        <v>1449</v>
      </c>
      <c r="AB75" s="79"/>
      <c r="AC75" s="79" t="b">
        <v>0</v>
      </c>
      <c r="AD75" s="79">
        <v>0</v>
      </c>
      <c r="AE75" s="85" t="s">
        <v>1761</v>
      </c>
      <c r="AF75" s="79" t="b">
        <v>0</v>
      </c>
      <c r="AG75" s="79" t="s">
        <v>1774</v>
      </c>
      <c r="AH75" s="79"/>
      <c r="AI75" s="85" t="s">
        <v>1761</v>
      </c>
      <c r="AJ75" s="79" t="b">
        <v>0</v>
      </c>
      <c r="AK75" s="79">
        <v>2</v>
      </c>
      <c r="AL75" s="85" t="s">
        <v>1635</v>
      </c>
      <c r="AM75" s="79" t="s">
        <v>1807</v>
      </c>
      <c r="AN75" s="79" t="b">
        <v>0</v>
      </c>
      <c r="AO75" s="85" t="s">
        <v>1635</v>
      </c>
      <c r="AP75" s="79" t="s">
        <v>176</v>
      </c>
      <c r="AQ75" s="79">
        <v>0</v>
      </c>
      <c r="AR75" s="79">
        <v>0</v>
      </c>
      <c r="AS75" s="79"/>
      <c r="AT75" s="79"/>
      <c r="AU75" s="79"/>
      <c r="AV75" s="79"/>
      <c r="AW75" s="79"/>
      <c r="AX75" s="79"/>
      <c r="AY75" s="79"/>
      <c r="AZ75" s="79"/>
      <c r="BA75">
        <v>3</v>
      </c>
      <c r="BB75" s="78" t="str">
        <f>REPLACE(INDEX(GroupVertices[Group],MATCH(Edges[[#This Row],[Vertex 1]],GroupVertices[Vertex],0)),1,1,"")</f>
        <v>4</v>
      </c>
      <c r="BC75" s="78" t="str">
        <f>REPLACE(INDEX(GroupVertices[Group],MATCH(Edges[[#This Row],[Vertex 2]],GroupVertices[Vertex],0)),1,1,"")</f>
        <v>4</v>
      </c>
      <c r="BD75" s="48">
        <v>1</v>
      </c>
      <c r="BE75" s="49">
        <v>6.25</v>
      </c>
      <c r="BF75" s="48">
        <v>0</v>
      </c>
      <c r="BG75" s="49">
        <v>0</v>
      </c>
      <c r="BH75" s="48">
        <v>0</v>
      </c>
      <c r="BI75" s="49">
        <v>0</v>
      </c>
      <c r="BJ75" s="48">
        <v>15</v>
      </c>
      <c r="BK75" s="49">
        <v>93.75</v>
      </c>
      <c r="BL75" s="48">
        <v>16</v>
      </c>
    </row>
    <row r="76" spans="1:64" ht="15">
      <c r="A76" s="64" t="s">
        <v>265</v>
      </c>
      <c r="B76" s="64" t="s">
        <v>356</v>
      </c>
      <c r="C76" s="65" t="s">
        <v>4711</v>
      </c>
      <c r="D76" s="66">
        <v>3.388888888888889</v>
      </c>
      <c r="E76" s="67" t="s">
        <v>136</v>
      </c>
      <c r="F76" s="68">
        <v>33.72222222222222</v>
      </c>
      <c r="G76" s="65"/>
      <c r="H76" s="69"/>
      <c r="I76" s="70"/>
      <c r="J76" s="70"/>
      <c r="K76" s="34" t="s">
        <v>65</v>
      </c>
      <c r="L76" s="77">
        <v>76</v>
      </c>
      <c r="M76" s="77"/>
      <c r="N76" s="72"/>
      <c r="O76" s="79" t="s">
        <v>444</v>
      </c>
      <c r="P76" s="81">
        <v>43678.51225694444</v>
      </c>
      <c r="Q76" s="79" t="s">
        <v>457</v>
      </c>
      <c r="R76" s="79"/>
      <c r="S76" s="79"/>
      <c r="T76" s="79" t="s">
        <v>771</v>
      </c>
      <c r="U76" s="79"/>
      <c r="V76" s="82" t="s">
        <v>932</v>
      </c>
      <c r="W76" s="81">
        <v>43678.51225694444</v>
      </c>
      <c r="X76" s="82" t="s">
        <v>1093</v>
      </c>
      <c r="Y76" s="79"/>
      <c r="Z76" s="79"/>
      <c r="AA76" s="85" t="s">
        <v>1450</v>
      </c>
      <c r="AB76" s="79"/>
      <c r="AC76" s="79" t="b">
        <v>0</v>
      </c>
      <c r="AD76" s="79">
        <v>0</v>
      </c>
      <c r="AE76" s="85" t="s">
        <v>1761</v>
      </c>
      <c r="AF76" s="79" t="b">
        <v>0</v>
      </c>
      <c r="AG76" s="79" t="s">
        <v>1774</v>
      </c>
      <c r="AH76" s="79"/>
      <c r="AI76" s="85" t="s">
        <v>1761</v>
      </c>
      <c r="AJ76" s="79" t="b">
        <v>0</v>
      </c>
      <c r="AK76" s="79">
        <v>3</v>
      </c>
      <c r="AL76" s="85" t="s">
        <v>1585</v>
      </c>
      <c r="AM76" s="79" t="s">
        <v>1808</v>
      </c>
      <c r="AN76" s="79" t="b">
        <v>0</v>
      </c>
      <c r="AO76" s="85" t="s">
        <v>1585</v>
      </c>
      <c r="AP76" s="79" t="s">
        <v>176</v>
      </c>
      <c r="AQ76" s="79">
        <v>0</v>
      </c>
      <c r="AR76" s="79">
        <v>0</v>
      </c>
      <c r="AS76" s="79"/>
      <c r="AT76" s="79"/>
      <c r="AU76" s="79"/>
      <c r="AV76" s="79"/>
      <c r="AW76" s="79"/>
      <c r="AX76" s="79"/>
      <c r="AY76" s="79"/>
      <c r="AZ76" s="79"/>
      <c r="BA76">
        <v>3</v>
      </c>
      <c r="BB76" s="78" t="str">
        <f>REPLACE(INDEX(GroupVertices[Group],MATCH(Edges[[#This Row],[Vertex 1]],GroupVertices[Vertex],0)),1,1,"")</f>
        <v>4</v>
      </c>
      <c r="BC76" s="78" t="str">
        <f>REPLACE(INDEX(GroupVertices[Group],MATCH(Edges[[#This Row],[Vertex 2]],GroupVertices[Vertex],0)),1,1,"")</f>
        <v>4</v>
      </c>
      <c r="BD76" s="48">
        <v>1</v>
      </c>
      <c r="BE76" s="49">
        <v>6.25</v>
      </c>
      <c r="BF76" s="48">
        <v>0</v>
      </c>
      <c r="BG76" s="49">
        <v>0</v>
      </c>
      <c r="BH76" s="48">
        <v>0</v>
      </c>
      <c r="BI76" s="49">
        <v>0</v>
      </c>
      <c r="BJ76" s="48">
        <v>15</v>
      </c>
      <c r="BK76" s="49">
        <v>93.75</v>
      </c>
      <c r="BL76" s="48">
        <v>16</v>
      </c>
    </row>
    <row r="77" spans="1:64" ht="15">
      <c r="A77" s="64" t="s">
        <v>265</v>
      </c>
      <c r="B77" s="64" t="s">
        <v>356</v>
      </c>
      <c r="C77" s="65" t="s">
        <v>4711</v>
      </c>
      <c r="D77" s="66">
        <v>3.388888888888889</v>
      </c>
      <c r="E77" s="67" t="s">
        <v>136</v>
      </c>
      <c r="F77" s="68">
        <v>33.72222222222222</v>
      </c>
      <c r="G77" s="65"/>
      <c r="H77" s="69"/>
      <c r="I77" s="70"/>
      <c r="J77" s="70"/>
      <c r="K77" s="34" t="s">
        <v>65</v>
      </c>
      <c r="L77" s="77">
        <v>77</v>
      </c>
      <c r="M77" s="77"/>
      <c r="N77" s="72"/>
      <c r="O77" s="79" t="s">
        <v>444</v>
      </c>
      <c r="P77" s="81">
        <v>43683.303981481484</v>
      </c>
      <c r="Q77" s="79" t="s">
        <v>471</v>
      </c>
      <c r="R77" s="79"/>
      <c r="S77" s="79"/>
      <c r="T77" s="79" t="s">
        <v>771</v>
      </c>
      <c r="U77" s="79"/>
      <c r="V77" s="82" t="s">
        <v>932</v>
      </c>
      <c r="W77" s="81">
        <v>43683.303981481484</v>
      </c>
      <c r="X77" s="82" t="s">
        <v>1094</v>
      </c>
      <c r="Y77" s="79"/>
      <c r="Z77" s="79"/>
      <c r="AA77" s="85" t="s">
        <v>1451</v>
      </c>
      <c r="AB77" s="79"/>
      <c r="AC77" s="79" t="b">
        <v>0</v>
      </c>
      <c r="AD77" s="79">
        <v>0</v>
      </c>
      <c r="AE77" s="85" t="s">
        <v>1761</v>
      </c>
      <c r="AF77" s="79" t="b">
        <v>0</v>
      </c>
      <c r="AG77" s="79" t="s">
        <v>1774</v>
      </c>
      <c r="AH77" s="79"/>
      <c r="AI77" s="85" t="s">
        <v>1761</v>
      </c>
      <c r="AJ77" s="79" t="b">
        <v>0</v>
      </c>
      <c r="AK77" s="79">
        <v>3</v>
      </c>
      <c r="AL77" s="85" t="s">
        <v>1624</v>
      </c>
      <c r="AM77" s="79" t="s">
        <v>1808</v>
      </c>
      <c r="AN77" s="79" t="b">
        <v>0</v>
      </c>
      <c r="AO77" s="85" t="s">
        <v>1624</v>
      </c>
      <c r="AP77" s="79" t="s">
        <v>176</v>
      </c>
      <c r="AQ77" s="79">
        <v>0</v>
      </c>
      <c r="AR77" s="79">
        <v>0</v>
      </c>
      <c r="AS77" s="79"/>
      <c r="AT77" s="79"/>
      <c r="AU77" s="79"/>
      <c r="AV77" s="79"/>
      <c r="AW77" s="79"/>
      <c r="AX77" s="79"/>
      <c r="AY77" s="79"/>
      <c r="AZ77" s="79"/>
      <c r="BA77">
        <v>3</v>
      </c>
      <c r="BB77" s="78" t="str">
        <f>REPLACE(INDEX(GroupVertices[Group],MATCH(Edges[[#This Row],[Vertex 1]],GroupVertices[Vertex],0)),1,1,"")</f>
        <v>4</v>
      </c>
      <c r="BC77" s="78" t="str">
        <f>REPLACE(INDEX(GroupVertices[Group],MATCH(Edges[[#This Row],[Vertex 2]],GroupVertices[Vertex],0)),1,1,"")</f>
        <v>4</v>
      </c>
      <c r="BD77" s="48">
        <v>1</v>
      </c>
      <c r="BE77" s="49">
        <v>6.25</v>
      </c>
      <c r="BF77" s="48">
        <v>0</v>
      </c>
      <c r="BG77" s="49">
        <v>0</v>
      </c>
      <c r="BH77" s="48">
        <v>0</v>
      </c>
      <c r="BI77" s="49">
        <v>0</v>
      </c>
      <c r="BJ77" s="48">
        <v>15</v>
      </c>
      <c r="BK77" s="49">
        <v>93.75</v>
      </c>
      <c r="BL77" s="48">
        <v>16</v>
      </c>
    </row>
    <row r="78" spans="1:64" ht="15">
      <c r="A78" s="64" t="s">
        <v>265</v>
      </c>
      <c r="B78" s="64" t="s">
        <v>356</v>
      </c>
      <c r="C78" s="65" t="s">
        <v>4711</v>
      </c>
      <c r="D78" s="66">
        <v>3.388888888888889</v>
      </c>
      <c r="E78" s="67" t="s">
        <v>136</v>
      </c>
      <c r="F78" s="68">
        <v>33.72222222222222</v>
      </c>
      <c r="G78" s="65"/>
      <c r="H78" s="69"/>
      <c r="I78" s="70"/>
      <c r="J78" s="70"/>
      <c r="K78" s="34" t="s">
        <v>65</v>
      </c>
      <c r="L78" s="77">
        <v>78</v>
      </c>
      <c r="M78" s="77"/>
      <c r="N78" s="72"/>
      <c r="O78" s="79" t="s">
        <v>444</v>
      </c>
      <c r="P78" s="81">
        <v>43684.09554398148</v>
      </c>
      <c r="Q78" s="79" t="s">
        <v>471</v>
      </c>
      <c r="R78" s="79"/>
      <c r="S78" s="79"/>
      <c r="T78" s="79" t="s">
        <v>771</v>
      </c>
      <c r="U78" s="79"/>
      <c r="V78" s="82" t="s">
        <v>932</v>
      </c>
      <c r="W78" s="81">
        <v>43684.09554398148</v>
      </c>
      <c r="X78" s="82" t="s">
        <v>1095</v>
      </c>
      <c r="Y78" s="79"/>
      <c r="Z78" s="79"/>
      <c r="AA78" s="85" t="s">
        <v>1452</v>
      </c>
      <c r="AB78" s="79"/>
      <c r="AC78" s="79" t="b">
        <v>0</v>
      </c>
      <c r="AD78" s="79">
        <v>0</v>
      </c>
      <c r="AE78" s="85" t="s">
        <v>1761</v>
      </c>
      <c r="AF78" s="79" t="b">
        <v>0</v>
      </c>
      <c r="AG78" s="79" t="s">
        <v>1774</v>
      </c>
      <c r="AH78" s="79"/>
      <c r="AI78" s="85" t="s">
        <v>1761</v>
      </c>
      <c r="AJ78" s="79" t="b">
        <v>0</v>
      </c>
      <c r="AK78" s="79">
        <v>3</v>
      </c>
      <c r="AL78" s="85" t="s">
        <v>1636</v>
      </c>
      <c r="AM78" s="79" t="s">
        <v>1808</v>
      </c>
      <c r="AN78" s="79" t="b">
        <v>0</v>
      </c>
      <c r="AO78" s="85" t="s">
        <v>1636</v>
      </c>
      <c r="AP78" s="79" t="s">
        <v>176</v>
      </c>
      <c r="AQ78" s="79">
        <v>0</v>
      </c>
      <c r="AR78" s="79">
        <v>0</v>
      </c>
      <c r="AS78" s="79"/>
      <c r="AT78" s="79"/>
      <c r="AU78" s="79"/>
      <c r="AV78" s="79"/>
      <c r="AW78" s="79"/>
      <c r="AX78" s="79"/>
      <c r="AY78" s="79"/>
      <c r="AZ78" s="79"/>
      <c r="BA78">
        <v>3</v>
      </c>
      <c r="BB78" s="78" t="str">
        <f>REPLACE(INDEX(GroupVertices[Group],MATCH(Edges[[#This Row],[Vertex 1]],GroupVertices[Vertex],0)),1,1,"")</f>
        <v>4</v>
      </c>
      <c r="BC78" s="78" t="str">
        <f>REPLACE(INDEX(GroupVertices[Group],MATCH(Edges[[#This Row],[Vertex 2]],GroupVertices[Vertex],0)),1,1,"")</f>
        <v>4</v>
      </c>
      <c r="BD78" s="48">
        <v>1</v>
      </c>
      <c r="BE78" s="49">
        <v>6.25</v>
      </c>
      <c r="BF78" s="48">
        <v>0</v>
      </c>
      <c r="BG78" s="49">
        <v>0</v>
      </c>
      <c r="BH78" s="48">
        <v>0</v>
      </c>
      <c r="BI78" s="49">
        <v>0</v>
      </c>
      <c r="BJ78" s="48">
        <v>15</v>
      </c>
      <c r="BK78" s="49">
        <v>93.75</v>
      </c>
      <c r="BL78" s="48">
        <v>16</v>
      </c>
    </row>
    <row r="79" spans="1:64" ht="15">
      <c r="A79" s="64" t="s">
        <v>266</v>
      </c>
      <c r="B79" s="64" t="s">
        <v>373</v>
      </c>
      <c r="C79" s="65" t="s">
        <v>4709</v>
      </c>
      <c r="D79" s="66">
        <v>3</v>
      </c>
      <c r="E79" s="67" t="s">
        <v>132</v>
      </c>
      <c r="F79" s="68">
        <v>35</v>
      </c>
      <c r="G79" s="65"/>
      <c r="H79" s="69"/>
      <c r="I79" s="70"/>
      <c r="J79" s="70"/>
      <c r="K79" s="34" t="s">
        <v>65</v>
      </c>
      <c r="L79" s="77">
        <v>79</v>
      </c>
      <c r="M79" s="77"/>
      <c r="N79" s="72"/>
      <c r="O79" s="79" t="s">
        <v>444</v>
      </c>
      <c r="P79" s="81">
        <v>43684.184907407405</v>
      </c>
      <c r="Q79" s="79" t="s">
        <v>494</v>
      </c>
      <c r="R79" s="79"/>
      <c r="S79" s="79"/>
      <c r="T79" s="79"/>
      <c r="U79" s="79"/>
      <c r="V79" s="82" t="s">
        <v>933</v>
      </c>
      <c r="W79" s="81">
        <v>43684.184907407405</v>
      </c>
      <c r="X79" s="82" t="s">
        <v>1096</v>
      </c>
      <c r="Y79" s="79"/>
      <c r="Z79" s="79"/>
      <c r="AA79" s="85" t="s">
        <v>1453</v>
      </c>
      <c r="AB79" s="79"/>
      <c r="AC79" s="79" t="b">
        <v>0</v>
      </c>
      <c r="AD79" s="79">
        <v>0</v>
      </c>
      <c r="AE79" s="85" t="s">
        <v>1761</v>
      </c>
      <c r="AF79" s="79" t="b">
        <v>0</v>
      </c>
      <c r="AG79" s="79" t="s">
        <v>1774</v>
      </c>
      <c r="AH79" s="79"/>
      <c r="AI79" s="85" t="s">
        <v>1761</v>
      </c>
      <c r="AJ79" s="79" t="b">
        <v>0</v>
      </c>
      <c r="AK79" s="79">
        <v>2</v>
      </c>
      <c r="AL79" s="85" t="s">
        <v>1714</v>
      </c>
      <c r="AM79" s="79" t="s">
        <v>1809</v>
      </c>
      <c r="AN79" s="79" t="b">
        <v>0</v>
      </c>
      <c r="AO79" s="85" t="s">
        <v>1714</v>
      </c>
      <c r="AP79" s="79" t="s">
        <v>176</v>
      </c>
      <c r="AQ79" s="79">
        <v>0</v>
      </c>
      <c r="AR79" s="79">
        <v>0</v>
      </c>
      <c r="AS79" s="79"/>
      <c r="AT79" s="79"/>
      <c r="AU79" s="79"/>
      <c r="AV79" s="79"/>
      <c r="AW79" s="79"/>
      <c r="AX79" s="79"/>
      <c r="AY79" s="79"/>
      <c r="AZ79" s="79"/>
      <c r="BA79">
        <v>1</v>
      </c>
      <c r="BB79" s="78" t="str">
        <f>REPLACE(INDEX(GroupVertices[Group],MATCH(Edges[[#This Row],[Vertex 1]],GroupVertices[Vertex],0)),1,1,"")</f>
        <v>3</v>
      </c>
      <c r="BC79" s="78" t="str">
        <f>REPLACE(INDEX(GroupVertices[Group],MATCH(Edges[[#This Row],[Vertex 2]],GroupVertices[Vertex],0)),1,1,"")</f>
        <v>3</v>
      </c>
      <c r="BD79" s="48">
        <v>3</v>
      </c>
      <c r="BE79" s="49">
        <v>14.285714285714286</v>
      </c>
      <c r="BF79" s="48">
        <v>0</v>
      </c>
      <c r="BG79" s="49">
        <v>0</v>
      </c>
      <c r="BH79" s="48">
        <v>0</v>
      </c>
      <c r="BI79" s="49">
        <v>0</v>
      </c>
      <c r="BJ79" s="48">
        <v>18</v>
      </c>
      <c r="BK79" s="49">
        <v>85.71428571428571</v>
      </c>
      <c r="BL79" s="48">
        <v>21</v>
      </c>
    </row>
    <row r="80" spans="1:64" ht="15">
      <c r="A80" s="64" t="s">
        <v>267</v>
      </c>
      <c r="B80" s="64" t="s">
        <v>409</v>
      </c>
      <c r="C80" s="65" t="s">
        <v>4709</v>
      </c>
      <c r="D80" s="66">
        <v>3</v>
      </c>
      <c r="E80" s="67" t="s">
        <v>132</v>
      </c>
      <c r="F80" s="68">
        <v>35</v>
      </c>
      <c r="G80" s="65"/>
      <c r="H80" s="69"/>
      <c r="I80" s="70"/>
      <c r="J80" s="70"/>
      <c r="K80" s="34" t="s">
        <v>65</v>
      </c>
      <c r="L80" s="77">
        <v>80</v>
      </c>
      <c r="M80" s="77"/>
      <c r="N80" s="72"/>
      <c r="O80" s="79" t="s">
        <v>444</v>
      </c>
      <c r="P80" s="81">
        <v>43682.467939814815</v>
      </c>
      <c r="Q80" s="79" t="s">
        <v>485</v>
      </c>
      <c r="R80" s="79"/>
      <c r="S80" s="79"/>
      <c r="T80" s="79"/>
      <c r="U80" s="79"/>
      <c r="V80" s="82" t="s">
        <v>934</v>
      </c>
      <c r="W80" s="81">
        <v>43682.467939814815</v>
      </c>
      <c r="X80" s="82" t="s">
        <v>1097</v>
      </c>
      <c r="Y80" s="79"/>
      <c r="Z80" s="79"/>
      <c r="AA80" s="85" t="s">
        <v>1454</v>
      </c>
      <c r="AB80" s="79"/>
      <c r="AC80" s="79" t="b">
        <v>0</v>
      </c>
      <c r="AD80" s="79">
        <v>0</v>
      </c>
      <c r="AE80" s="85" t="s">
        <v>1761</v>
      </c>
      <c r="AF80" s="79" t="b">
        <v>0</v>
      </c>
      <c r="AG80" s="79" t="s">
        <v>1774</v>
      </c>
      <c r="AH80" s="79"/>
      <c r="AI80" s="85" t="s">
        <v>1761</v>
      </c>
      <c r="AJ80" s="79" t="b">
        <v>0</v>
      </c>
      <c r="AK80" s="79">
        <v>1</v>
      </c>
      <c r="AL80" s="85" t="s">
        <v>1709</v>
      </c>
      <c r="AM80" s="79" t="s">
        <v>1790</v>
      </c>
      <c r="AN80" s="79" t="b">
        <v>0</v>
      </c>
      <c r="AO80" s="85" t="s">
        <v>1709</v>
      </c>
      <c r="AP80" s="79" t="s">
        <v>176</v>
      </c>
      <c r="AQ80" s="79">
        <v>0</v>
      </c>
      <c r="AR80" s="79">
        <v>0</v>
      </c>
      <c r="AS80" s="79"/>
      <c r="AT80" s="79"/>
      <c r="AU80" s="79"/>
      <c r="AV80" s="79"/>
      <c r="AW80" s="79"/>
      <c r="AX80" s="79"/>
      <c r="AY80" s="79"/>
      <c r="AZ80" s="79"/>
      <c r="BA80">
        <v>1</v>
      </c>
      <c r="BB80" s="78" t="str">
        <f>REPLACE(INDEX(GroupVertices[Group],MATCH(Edges[[#This Row],[Vertex 1]],GroupVertices[Vertex],0)),1,1,"")</f>
        <v>3</v>
      </c>
      <c r="BC80" s="78" t="str">
        <f>REPLACE(INDEX(GroupVertices[Group],MATCH(Edges[[#This Row],[Vertex 2]],GroupVertices[Vertex],0)),1,1,"")</f>
        <v>3</v>
      </c>
      <c r="BD80" s="48"/>
      <c r="BE80" s="49"/>
      <c r="BF80" s="48"/>
      <c r="BG80" s="49"/>
      <c r="BH80" s="48"/>
      <c r="BI80" s="49"/>
      <c r="BJ80" s="48"/>
      <c r="BK80" s="49"/>
      <c r="BL80" s="48"/>
    </row>
    <row r="81" spans="1:64" ht="15">
      <c r="A81" s="64" t="s">
        <v>267</v>
      </c>
      <c r="B81" s="64" t="s">
        <v>410</v>
      </c>
      <c r="C81" s="65" t="s">
        <v>4709</v>
      </c>
      <c r="D81" s="66">
        <v>3</v>
      </c>
      <c r="E81" s="67" t="s">
        <v>132</v>
      </c>
      <c r="F81" s="68">
        <v>35</v>
      </c>
      <c r="G81" s="65"/>
      <c r="H81" s="69"/>
      <c r="I81" s="70"/>
      <c r="J81" s="70"/>
      <c r="K81" s="34" t="s">
        <v>65</v>
      </c>
      <c r="L81" s="77">
        <v>81</v>
      </c>
      <c r="M81" s="77"/>
      <c r="N81" s="72"/>
      <c r="O81" s="79" t="s">
        <v>444</v>
      </c>
      <c r="P81" s="81">
        <v>43682.467939814815</v>
      </c>
      <c r="Q81" s="79" t="s">
        <v>485</v>
      </c>
      <c r="R81" s="79"/>
      <c r="S81" s="79"/>
      <c r="T81" s="79"/>
      <c r="U81" s="79"/>
      <c r="V81" s="82" t="s">
        <v>934</v>
      </c>
      <c r="W81" s="81">
        <v>43682.467939814815</v>
      </c>
      <c r="X81" s="82" t="s">
        <v>1097</v>
      </c>
      <c r="Y81" s="79"/>
      <c r="Z81" s="79"/>
      <c r="AA81" s="85" t="s">
        <v>1454</v>
      </c>
      <c r="AB81" s="79"/>
      <c r="AC81" s="79" t="b">
        <v>0</v>
      </c>
      <c r="AD81" s="79">
        <v>0</v>
      </c>
      <c r="AE81" s="85" t="s">
        <v>1761</v>
      </c>
      <c r="AF81" s="79" t="b">
        <v>0</v>
      </c>
      <c r="AG81" s="79" t="s">
        <v>1774</v>
      </c>
      <c r="AH81" s="79"/>
      <c r="AI81" s="85" t="s">
        <v>1761</v>
      </c>
      <c r="AJ81" s="79" t="b">
        <v>0</v>
      </c>
      <c r="AK81" s="79">
        <v>1</v>
      </c>
      <c r="AL81" s="85" t="s">
        <v>1709</v>
      </c>
      <c r="AM81" s="79" t="s">
        <v>1790</v>
      </c>
      <c r="AN81" s="79" t="b">
        <v>0</v>
      </c>
      <c r="AO81" s="85" t="s">
        <v>1709</v>
      </c>
      <c r="AP81" s="79" t="s">
        <v>176</v>
      </c>
      <c r="AQ81" s="79">
        <v>0</v>
      </c>
      <c r="AR81" s="79">
        <v>0</v>
      </c>
      <c r="AS81" s="79"/>
      <c r="AT81" s="79"/>
      <c r="AU81" s="79"/>
      <c r="AV81" s="79"/>
      <c r="AW81" s="79"/>
      <c r="AX81" s="79"/>
      <c r="AY81" s="79"/>
      <c r="AZ81" s="79"/>
      <c r="BA81">
        <v>1</v>
      </c>
      <c r="BB81" s="78" t="str">
        <f>REPLACE(INDEX(GroupVertices[Group],MATCH(Edges[[#This Row],[Vertex 1]],GroupVertices[Vertex],0)),1,1,"")</f>
        <v>3</v>
      </c>
      <c r="BC81" s="78" t="str">
        <f>REPLACE(INDEX(GroupVertices[Group],MATCH(Edges[[#This Row],[Vertex 2]],GroupVertices[Vertex],0)),1,1,"")</f>
        <v>3</v>
      </c>
      <c r="BD81" s="48"/>
      <c r="BE81" s="49"/>
      <c r="BF81" s="48"/>
      <c r="BG81" s="49"/>
      <c r="BH81" s="48"/>
      <c r="BI81" s="49"/>
      <c r="BJ81" s="48"/>
      <c r="BK81" s="49"/>
      <c r="BL81" s="48"/>
    </row>
    <row r="82" spans="1:64" ht="15">
      <c r="A82" s="64" t="s">
        <v>267</v>
      </c>
      <c r="B82" s="64" t="s">
        <v>373</v>
      </c>
      <c r="C82" s="65" t="s">
        <v>4710</v>
      </c>
      <c r="D82" s="66">
        <v>3.1944444444444446</v>
      </c>
      <c r="E82" s="67" t="s">
        <v>136</v>
      </c>
      <c r="F82" s="68">
        <v>34.361111111111114</v>
      </c>
      <c r="G82" s="65"/>
      <c r="H82" s="69"/>
      <c r="I82" s="70"/>
      <c r="J82" s="70"/>
      <c r="K82" s="34" t="s">
        <v>65</v>
      </c>
      <c r="L82" s="77">
        <v>82</v>
      </c>
      <c r="M82" s="77"/>
      <c r="N82" s="72"/>
      <c r="O82" s="79" t="s">
        <v>444</v>
      </c>
      <c r="P82" s="81">
        <v>43682.467939814815</v>
      </c>
      <c r="Q82" s="79" t="s">
        <v>485</v>
      </c>
      <c r="R82" s="79"/>
      <c r="S82" s="79"/>
      <c r="T82" s="79"/>
      <c r="U82" s="79"/>
      <c r="V82" s="82" t="s">
        <v>934</v>
      </c>
      <c r="W82" s="81">
        <v>43682.467939814815</v>
      </c>
      <c r="X82" s="82" t="s">
        <v>1097</v>
      </c>
      <c r="Y82" s="79"/>
      <c r="Z82" s="79"/>
      <c r="AA82" s="85" t="s">
        <v>1454</v>
      </c>
      <c r="AB82" s="79"/>
      <c r="AC82" s="79" t="b">
        <v>0</v>
      </c>
      <c r="AD82" s="79">
        <v>0</v>
      </c>
      <c r="AE82" s="85" t="s">
        <v>1761</v>
      </c>
      <c r="AF82" s="79" t="b">
        <v>0</v>
      </c>
      <c r="AG82" s="79" t="s">
        <v>1774</v>
      </c>
      <c r="AH82" s="79"/>
      <c r="AI82" s="85" t="s">
        <v>1761</v>
      </c>
      <c r="AJ82" s="79" t="b">
        <v>0</v>
      </c>
      <c r="AK82" s="79">
        <v>1</v>
      </c>
      <c r="AL82" s="85" t="s">
        <v>1709</v>
      </c>
      <c r="AM82" s="79" t="s">
        <v>1790</v>
      </c>
      <c r="AN82" s="79" t="b">
        <v>0</v>
      </c>
      <c r="AO82" s="85" t="s">
        <v>1709</v>
      </c>
      <c r="AP82" s="79" t="s">
        <v>176</v>
      </c>
      <c r="AQ82" s="79">
        <v>0</v>
      </c>
      <c r="AR82" s="79">
        <v>0</v>
      </c>
      <c r="AS82" s="79"/>
      <c r="AT82" s="79"/>
      <c r="AU82" s="79"/>
      <c r="AV82" s="79"/>
      <c r="AW82" s="79"/>
      <c r="AX82" s="79"/>
      <c r="AY82" s="79"/>
      <c r="AZ82" s="79"/>
      <c r="BA82">
        <v>2</v>
      </c>
      <c r="BB82" s="78" t="str">
        <f>REPLACE(INDEX(GroupVertices[Group],MATCH(Edges[[#This Row],[Vertex 1]],GroupVertices[Vertex],0)),1,1,"")</f>
        <v>3</v>
      </c>
      <c r="BC82" s="78" t="str">
        <f>REPLACE(INDEX(GroupVertices[Group],MATCH(Edges[[#This Row],[Vertex 2]],GroupVertices[Vertex],0)),1,1,"")</f>
        <v>3</v>
      </c>
      <c r="BD82" s="48">
        <v>1</v>
      </c>
      <c r="BE82" s="49">
        <v>5.555555555555555</v>
      </c>
      <c r="BF82" s="48">
        <v>0</v>
      </c>
      <c r="BG82" s="49">
        <v>0</v>
      </c>
      <c r="BH82" s="48">
        <v>0</v>
      </c>
      <c r="BI82" s="49">
        <v>0</v>
      </c>
      <c r="BJ82" s="48">
        <v>17</v>
      </c>
      <c r="BK82" s="49">
        <v>94.44444444444444</v>
      </c>
      <c r="BL82" s="48">
        <v>18</v>
      </c>
    </row>
    <row r="83" spans="1:64" ht="15">
      <c r="A83" s="64" t="s">
        <v>267</v>
      </c>
      <c r="B83" s="64" t="s">
        <v>373</v>
      </c>
      <c r="C83" s="65" t="s">
        <v>4710</v>
      </c>
      <c r="D83" s="66">
        <v>3.1944444444444446</v>
      </c>
      <c r="E83" s="67" t="s">
        <v>136</v>
      </c>
      <c r="F83" s="68">
        <v>34.361111111111114</v>
      </c>
      <c r="G83" s="65"/>
      <c r="H83" s="69"/>
      <c r="I83" s="70"/>
      <c r="J83" s="70"/>
      <c r="K83" s="34" t="s">
        <v>65</v>
      </c>
      <c r="L83" s="77">
        <v>83</v>
      </c>
      <c r="M83" s="77"/>
      <c r="N83" s="72"/>
      <c r="O83" s="79" t="s">
        <v>444</v>
      </c>
      <c r="P83" s="81">
        <v>43684.21497685185</v>
      </c>
      <c r="Q83" s="79" t="s">
        <v>494</v>
      </c>
      <c r="R83" s="79"/>
      <c r="S83" s="79"/>
      <c r="T83" s="79"/>
      <c r="U83" s="79"/>
      <c r="V83" s="82" t="s">
        <v>934</v>
      </c>
      <c r="W83" s="81">
        <v>43684.21497685185</v>
      </c>
      <c r="X83" s="82" t="s">
        <v>1098</v>
      </c>
      <c r="Y83" s="79"/>
      <c r="Z83" s="79"/>
      <c r="AA83" s="85" t="s">
        <v>1455</v>
      </c>
      <c r="AB83" s="79"/>
      <c r="AC83" s="79" t="b">
        <v>0</v>
      </c>
      <c r="AD83" s="79">
        <v>0</v>
      </c>
      <c r="AE83" s="85" t="s">
        <v>1761</v>
      </c>
      <c r="AF83" s="79" t="b">
        <v>0</v>
      </c>
      <c r="AG83" s="79" t="s">
        <v>1774</v>
      </c>
      <c r="AH83" s="79"/>
      <c r="AI83" s="85" t="s">
        <v>1761</v>
      </c>
      <c r="AJ83" s="79" t="b">
        <v>0</v>
      </c>
      <c r="AK83" s="79">
        <v>2</v>
      </c>
      <c r="AL83" s="85" t="s">
        <v>1714</v>
      </c>
      <c r="AM83" s="79" t="s">
        <v>1790</v>
      </c>
      <c r="AN83" s="79" t="b">
        <v>0</v>
      </c>
      <c r="AO83" s="85" t="s">
        <v>1714</v>
      </c>
      <c r="AP83" s="79" t="s">
        <v>176</v>
      </c>
      <c r="AQ83" s="79">
        <v>0</v>
      </c>
      <c r="AR83" s="79">
        <v>0</v>
      </c>
      <c r="AS83" s="79"/>
      <c r="AT83" s="79"/>
      <c r="AU83" s="79"/>
      <c r="AV83" s="79"/>
      <c r="AW83" s="79"/>
      <c r="AX83" s="79"/>
      <c r="AY83" s="79"/>
      <c r="AZ83" s="79"/>
      <c r="BA83">
        <v>2</v>
      </c>
      <c r="BB83" s="78" t="str">
        <f>REPLACE(INDEX(GroupVertices[Group],MATCH(Edges[[#This Row],[Vertex 1]],GroupVertices[Vertex],0)),1,1,"")</f>
        <v>3</v>
      </c>
      <c r="BC83" s="78" t="str">
        <f>REPLACE(INDEX(GroupVertices[Group],MATCH(Edges[[#This Row],[Vertex 2]],GroupVertices[Vertex],0)),1,1,"")</f>
        <v>3</v>
      </c>
      <c r="BD83" s="48">
        <v>3</v>
      </c>
      <c r="BE83" s="49">
        <v>14.285714285714286</v>
      </c>
      <c r="BF83" s="48">
        <v>0</v>
      </c>
      <c r="BG83" s="49">
        <v>0</v>
      </c>
      <c r="BH83" s="48">
        <v>0</v>
      </c>
      <c r="BI83" s="49">
        <v>0</v>
      </c>
      <c r="BJ83" s="48">
        <v>18</v>
      </c>
      <c r="BK83" s="49">
        <v>85.71428571428571</v>
      </c>
      <c r="BL83" s="48">
        <v>21</v>
      </c>
    </row>
    <row r="84" spans="1:64" ht="15">
      <c r="A84" s="64" t="s">
        <v>268</v>
      </c>
      <c r="B84" s="64" t="s">
        <v>356</v>
      </c>
      <c r="C84" s="65" t="s">
        <v>4712</v>
      </c>
      <c r="D84" s="66">
        <v>4.166666666666667</v>
      </c>
      <c r="E84" s="67" t="s">
        <v>136</v>
      </c>
      <c r="F84" s="68">
        <v>31.166666666666668</v>
      </c>
      <c r="G84" s="65"/>
      <c r="H84" s="69"/>
      <c r="I84" s="70"/>
      <c r="J84" s="70"/>
      <c r="K84" s="34" t="s">
        <v>65</v>
      </c>
      <c r="L84" s="77">
        <v>84</v>
      </c>
      <c r="M84" s="77"/>
      <c r="N84" s="72"/>
      <c r="O84" s="79" t="s">
        <v>444</v>
      </c>
      <c r="P84" s="81">
        <v>43678.026608796295</v>
      </c>
      <c r="Q84" s="79" t="s">
        <v>457</v>
      </c>
      <c r="R84" s="79"/>
      <c r="S84" s="79"/>
      <c r="T84" s="79" t="s">
        <v>771</v>
      </c>
      <c r="U84" s="79"/>
      <c r="V84" s="82" t="s">
        <v>935</v>
      </c>
      <c r="W84" s="81">
        <v>43678.026608796295</v>
      </c>
      <c r="X84" s="82" t="s">
        <v>1099</v>
      </c>
      <c r="Y84" s="79"/>
      <c r="Z84" s="79"/>
      <c r="AA84" s="85" t="s">
        <v>1456</v>
      </c>
      <c r="AB84" s="79"/>
      <c r="AC84" s="79" t="b">
        <v>0</v>
      </c>
      <c r="AD84" s="79">
        <v>0</v>
      </c>
      <c r="AE84" s="85" t="s">
        <v>1761</v>
      </c>
      <c r="AF84" s="79" t="b">
        <v>0</v>
      </c>
      <c r="AG84" s="79" t="s">
        <v>1774</v>
      </c>
      <c r="AH84" s="79"/>
      <c r="AI84" s="85" t="s">
        <v>1761</v>
      </c>
      <c r="AJ84" s="79" t="b">
        <v>0</v>
      </c>
      <c r="AK84" s="79">
        <v>2</v>
      </c>
      <c r="AL84" s="85" t="s">
        <v>1578</v>
      </c>
      <c r="AM84" s="79" t="s">
        <v>1810</v>
      </c>
      <c r="AN84" s="79" t="b">
        <v>0</v>
      </c>
      <c r="AO84" s="85" t="s">
        <v>1578</v>
      </c>
      <c r="AP84" s="79" t="s">
        <v>176</v>
      </c>
      <c r="AQ84" s="79">
        <v>0</v>
      </c>
      <c r="AR84" s="79">
        <v>0</v>
      </c>
      <c r="AS84" s="79"/>
      <c r="AT84" s="79"/>
      <c r="AU84" s="79"/>
      <c r="AV84" s="79"/>
      <c r="AW84" s="79"/>
      <c r="AX84" s="79"/>
      <c r="AY84" s="79"/>
      <c r="AZ84" s="79"/>
      <c r="BA84">
        <v>7</v>
      </c>
      <c r="BB84" s="78" t="str">
        <f>REPLACE(INDEX(GroupVertices[Group],MATCH(Edges[[#This Row],[Vertex 1]],GroupVertices[Vertex],0)),1,1,"")</f>
        <v>4</v>
      </c>
      <c r="BC84" s="78" t="str">
        <f>REPLACE(INDEX(GroupVertices[Group],MATCH(Edges[[#This Row],[Vertex 2]],GroupVertices[Vertex],0)),1,1,"")</f>
        <v>4</v>
      </c>
      <c r="BD84" s="48">
        <v>1</v>
      </c>
      <c r="BE84" s="49">
        <v>6.25</v>
      </c>
      <c r="BF84" s="48">
        <v>0</v>
      </c>
      <c r="BG84" s="49">
        <v>0</v>
      </c>
      <c r="BH84" s="48">
        <v>0</v>
      </c>
      <c r="BI84" s="49">
        <v>0</v>
      </c>
      <c r="BJ84" s="48">
        <v>15</v>
      </c>
      <c r="BK84" s="49">
        <v>93.75</v>
      </c>
      <c r="BL84" s="48">
        <v>16</v>
      </c>
    </row>
    <row r="85" spans="1:64" ht="15">
      <c r="A85" s="64" t="s">
        <v>268</v>
      </c>
      <c r="B85" s="64" t="s">
        <v>356</v>
      </c>
      <c r="C85" s="65" t="s">
        <v>4712</v>
      </c>
      <c r="D85" s="66">
        <v>4.166666666666667</v>
      </c>
      <c r="E85" s="67" t="s">
        <v>136</v>
      </c>
      <c r="F85" s="68">
        <v>31.166666666666668</v>
      </c>
      <c r="G85" s="65"/>
      <c r="H85" s="69"/>
      <c r="I85" s="70"/>
      <c r="J85" s="70"/>
      <c r="K85" s="34" t="s">
        <v>65</v>
      </c>
      <c r="L85" s="77">
        <v>85</v>
      </c>
      <c r="M85" s="77"/>
      <c r="N85" s="72"/>
      <c r="O85" s="79" t="s">
        <v>444</v>
      </c>
      <c r="P85" s="81">
        <v>43678.401666666665</v>
      </c>
      <c r="Q85" s="79" t="s">
        <v>457</v>
      </c>
      <c r="R85" s="79"/>
      <c r="S85" s="79"/>
      <c r="T85" s="79" t="s">
        <v>771</v>
      </c>
      <c r="U85" s="79"/>
      <c r="V85" s="82" t="s">
        <v>935</v>
      </c>
      <c r="W85" s="81">
        <v>43678.401666666665</v>
      </c>
      <c r="X85" s="82" t="s">
        <v>1100</v>
      </c>
      <c r="Y85" s="79"/>
      <c r="Z85" s="79"/>
      <c r="AA85" s="85" t="s">
        <v>1457</v>
      </c>
      <c r="AB85" s="79"/>
      <c r="AC85" s="79" t="b">
        <v>0</v>
      </c>
      <c r="AD85" s="79">
        <v>0</v>
      </c>
      <c r="AE85" s="85" t="s">
        <v>1761</v>
      </c>
      <c r="AF85" s="79" t="b">
        <v>0</v>
      </c>
      <c r="AG85" s="79" t="s">
        <v>1774</v>
      </c>
      <c r="AH85" s="79"/>
      <c r="AI85" s="85" t="s">
        <v>1761</v>
      </c>
      <c r="AJ85" s="79" t="b">
        <v>0</v>
      </c>
      <c r="AK85" s="79">
        <v>2</v>
      </c>
      <c r="AL85" s="85" t="s">
        <v>1584</v>
      </c>
      <c r="AM85" s="79" t="s">
        <v>1810</v>
      </c>
      <c r="AN85" s="79" t="b">
        <v>0</v>
      </c>
      <c r="AO85" s="85" t="s">
        <v>1584</v>
      </c>
      <c r="AP85" s="79" t="s">
        <v>176</v>
      </c>
      <c r="AQ85" s="79">
        <v>0</v>
      </c>
      <c r="AR85" s="79">
        <v>0</v>
      </c>
      <c r="AS85" s="79"/>
      <c r="AT85" s="79"/>
      <c r="AU85" s="79"/>
      <c r="AV85" s="79"/>
      <c r="AW85" s="79"/>
      <c r="AX85" s="79"/>
      <c r="AY85" s="79"/>
      <c r="AZ85" s="79"/>
      <c r="BA85">
        <v>7</v>
      </c>
      <c r="BB85" s="78" t="str">
        <f>REPLACE(INDEX(GroupVertices[Group],MATCH(Edges[[#This Row],[Vertex 1]],GroupVertices[Vertex],0)),1,1,"")</f>
        <v>4</v>
      </c>
      <c r="BC85" s="78" t="str">
        <f>REPLACE(INDEX(GroupVertices[Group],MATCH(Edges[[#This Row],[Vertex 2]],GroupVertices[Vertex],0)),1,1,"")</f>
        <v>4</v>
      </c>
      <c r="BD85" s="48">
        <v>1</v>
      </c>
      <c r="BE85" s="49">
        <v>6.25</v>
      </c>
      <c r="BF85" s="48">
        <v>0</v>
      </c>
      <c r="BG85" s="49">
        <v>0</v>
      </c>
      <c r="BH85" s="48">
        <v>0</v>
      </c>
      <c r="BI85" s="49">
        <v>0</v>
      </c>
      <c r="BJ85" s="48">
        <v>15</v>
      </c>
      <c r="BK85" s="49">
        <v>93.75</v>
      </c>
      <c r="BL85" s="48">
        <v>16</v>
      </c>
    </row>
    <row r="86" spans="1:64" ht="15">
      <c r="A86" s="64" t="s">
        <v>268</v>
      </c>
      <c r="B86" s="64" t="s">
        <v>356</v>
      </c>
      <c r="C86" s="65" t="s">
        <v>4712</v>
      </c>
      <c r="D86" s="66">
        <v>4.166666666666667</v>
      </c>
      <c r="E86" s="67" t="s">
        <v>136</v>
      </c>
      <c r="F86" s="68">
        <v>31.166666666666668</v>
      </c>
      <c r="G86" s="65"/>
      <c r="H86" s="69"/>
      <c r="I86" s="70"/>
      <c r="J86" s="70"/>
      <c r="K86" s="34" t="s">
        <v>65</v>
      </c>
      <c r="L86" s="77">
        <v>86</v>
      </c>
      <c r="M86" s="77"/>
      <c r="N86" s="72"/>
      <c r="O86" s="79" t="s">
        <v>444</v>
      </c>
      <c r="P86" s="81">
        <v>43678.56851851852</v>
      </c>
      <c r="Q86" s="79" t="s">
        <v>457</v>
      </c>
      <c r="R86" s="79"/>
      <c r="S86" s="79"/>
      <c r="T86" s="79" t="s">
        <v>771</v>
      </c>
      <c r="U86" s="79"/>
      <c r="V86" s="82" t="s">
        <v>935</v>
      </c>
      <c r="W86" s="81">
        <v>43678.56851851852</v>
      </c>
      <c r="X86" s="82" t="s">
        <v>1101</v>
      </c>
      <c r="Y86" s="79"/>
      <c r="Z86" s="79"/>
      <c r="AA86" s="85" t="s">
        <v>1458</v>
      </c>
      <c r="AB86" s="79"/>
      <c r="AC86" s="79" t="b">
        <v>0</v>
      </c>
      <c r="AD86" s="79">
        <v>0</v>
      </c>
      <c r="AE86" s="85" t="s">
        <v>1761</v>
      </c>
      <c r="AF86" s="79" t="b">
        <v>0</v>
      </c>
      <c r="AG86" s="79" t="s">
        <v>1774</v>
      </c>
      <c r="AH86" s="79"/>
      <c r="AI86" s="85" t="s">
        <v>1761</v>
      </c>
      <c r="AJ86" s="79" t="b">
        <v>0</v>
      </c>
      <c r="AK86" s="79">
        <v>1</v>
      </c>
      <c r="AL86" s="85" t="s">
        <v>1587</v>
      </c>
      <c r="AM86" s="79" t="s">
        <v>1810</v>
      </c>
      <c r="AN86" s="79" t="b">
        <v>0</v>
      </c>
      <c r="AO86" s="85" t="s">
        <v>1587</v>
      </c>
      <c r="AP86" s="79" t="s">
        <v>176</v>
      </c>
      <c r="AQ86" s="79">
        <v>0</v>
      </c>
      <c r="AR86" s="79">
        <v>0</v>
      </c>
      <c r="AS86" s="79"/>
      <c r="AT86" s="79"/>
      <c r="AU86" s="79"/>
      <c r="AV86" s="79"/>
      <c r="AW86" s="79"/>
      <c r="AX86" s="79"/>
      <c r="AY86" s="79"/>
      <c r="AZ86" s="79"/>
      <c r="BA86">
        <v>7</v>
      </c>
      <c r="BB86" s="78" t="str">
        <f>REPLACE(INDEX(GroupVertices[Group],MATCH(Edges[[#This Row],[Vertex 1]],GroupVertices[Vertex],0)),1,1,"")</f>
        <v>4</v>
      </c>
      <c r="BC86" s="78" t="str">
        <f>REPLACE(INDEX(GroupVertices[Group],MATCH(Edges[[#This Row],[Vertex 2]],GroupVertices[Vertex],0)),1,1,"")</f>
        <v>4</v>
      </c>
      <c r="BD86" s="48">
        <v>1</v>
      </c>
      <c r="BE86" s="49">
        <v>6.25</v>
      </c>
      <c r="BF86" s="48">
        <v>0</v>
      </c>
      <c r="BG86" s="49">
        <v>0</v>
      </c>
      <c r="BH86" s="48">
        <v>0</v>
      </c>
      <c r="BI86" s="49">
        <v>0</v>
      </c>
      <c r="BJ86" s="48">
        <v>15</v>
      </c>
      <c r="BK86" s="49">
        <v>93.75</v>
      </c>
      <c r="BL86" s="48">
        <v>16</v>
      </c>
    </row>
    <row r="87" spans="1:64" ht="15">
      <c r="A87" s="64" t="s">
        <v>268</v>
      </c>
      <c r="B87" s="64" t="s">
        <v>356</v>
      </c>
      <c r="C87" s="65" t="s">
        <v>4712</v>
      </c>
      <c r="D87" s="66">
        <v>4.166666666666667</v>
      </c>
      <c r="E87" s="67" t="s">
        <v>136</v>
      </c>
      <c r="F87" s="68">
        <v>31.166666666666668</v>
      </c>
      <c r="G87" s="65"/>
      <c r="H87" s="69"/>
      <c r="I87" s="70"/>
      <c r="J87" s="70"/>
      <c r="K87" s="34" t="s">
        <v>65</v>
      </c>
      <c r="L87" s="77">
        <v>87</v>
      </c>
      <c r="M87" s="77"/>
      <c r="N87" s="72"/>
      <c r="O87" s="79" t="s">
        <v>444</v>
      </c>
      <c r="P87" s="81">
        <v>43678.86006944445</v>
      </c>
      <c r="Q87" s="79" t="s">
        <v>457</v>
      </c>
      <c r="R87" s="79"/>
      <c r="S87" s="79"/>
      <c r="T87" s="79" t="s">
        <v>771</v>
      </c>
      <c r="U87" s="79"/>
      <c r="V87" s="82" t="s">
        <v>935</v>
      </c>
      <c r="W87" s="81">
        <v>43678.86006944445</v>
      </c>
      <c r="X87" s="82" t="s">
        <v>1102</v>
      </c>
      <c r="Y87" s="79"/>
      <c r="Z87" s="79"/>
      <c r="AA87" s="85" t="s">
        <v>1459</v>
      </c>
      <c r="AB87" s="79"/>
      <c r="AC87" s="79" t="b">
        <v>0</v>
      </c>
      <c r="AD87" s="79">
        <v>0</v>
      </c>
      <c r="AE87" s="85" t="s">
        <v>1761</v>
      </c>
      <c r="AF87" s="79" t="b">
        <v>0</v>
      </c>
      <c r="AG87" s="79" t="s">
        <v>1774</v>
      </c>
      <c r="AH87" s="79"/>
      <c r="AI87" s="85" t="s">
        <v>1761</v>
      </c>
      <c r="AJ87" s="79" t="b">
        <v>0</v>
      </c>
      <c r="AK87" s="79">
        <v>1</v>
      </c>
      <c r="AL87" s="85" t="s">
        <v>1591</v>
      </c>
      <c r="AM87" s="79" t="s">
        <v>1810</v>
      </c>
      <c r="AN87" s="79" t="b">
        <v>0</v>
      </c>
      <c r="AO87" s="85" t="s">
        <v>1591</v>
      </c>
      <c r="AP87" s="79" t="s">
        <v>176</v>
      </c>
      <c r="AQ87" s="79">
        <v>0</v>
      </c>
      <c r="AR87" s="79">
        <v>0</v>
      </c>
      <c r="AS87" s="79"/>
      <c r="AT87" s="79"/>
      <c r="AU87" s="79"/>
      <c r="AV87" s="79"/>
      <c r="AW87" s="79"/>
      <c r="AX87" s="79"/>
      <c r="AY87" s="79"/>
      <c r="AZ87" s="79"/>
      <c r="BA87">
        <v>7</v>
      </c>
      <c r="BB87" s="78" t="str">
        <f>REPLACE(INDEX(GroupVertices[Group],MATCH(Edges[[#This Row],[Vertex 1]],GroupVertices[Vertex],0)),1,1,"")</f>
        <v>4</v>
      </c>
      <c r="BC87" s="78" t="str">
        <f>REPLACE(INDEX(GroupVertices[Group],MATCH(Edges[[#This Row],[Vertex 2]],GroupVertices[Vertex],0)),1,1,"")</f>
        <v>4</v>
      </c>
      <c r="BD87" s="48">
        <v>1</v>
      </c>
      <c r="BE87" s="49">
        <v>6.25</v>
      </c>
      <c r="BF87" s="48">
        <v>0</v>
      </c>
      <c r="BG87" s="49">
        <v>0</v>
      </c>
      <c r="BH87" s="48">
        <v>0</v>
      </c>
      <c r="BI87" s="49">
        <v>0</v>
      </c>
      <c r="BJ87" s="48">
        <v>15</v>
      </c>
      <c r="BK87" s="49">
        <v>93.75</v>
      </c>
      <c r="BL87" s="48">
        <v>16</v>
      </c>
    </row>
    <row r="88" spans="1:64" ht="15">
      <c r="A88" s="64" t="s">
        <v>268</v>
      </c>
      <c r="B88" s="64" t="s">
        <v>356</v>
      </c>
      <c r="C88" s="65" t="s">
        <v>4712</v>
      </c>
      <c r="D88" s="66">
        <v>4.166666666666667</v>
      </c>
      <c r="E88" s="67" t="s">
        <v>136</v>
      </c>
      <c r="F88" s="68">
        <v>31.166666666666668</v>
      </c>
      <c r="G88" s="65"/>
      <c r="H88" s="69"/>
      <c r="I88" s="70"/>
      <c r="J88" s="70"/>
      <c r="K88" s="34" t="s">
        <v>65</v>
      </c>
      <c r="L88" s="77">
        <v>88</v>
      </c>
      <c r="M88" s="77"/>
      <c r="N88" s="72"/>
      <c r="O88" s="79" t="s">
        <v>444</v>
      </c>
      <c r="P88" s="81">
        <v>43681.19329861111</v>
      </c>
      <c r="Q88" s="79" t="s">
        <v>471</v>
      </c>
      <c r="R88" s="79"/>
      <c r="S88" s="79"/>
      <c r="T88" s="79" t="s">
        <v>771</v>
      </c>
      <c r="U88" s="79"/>
      <c r="V88" s="82" t="s">
        <v>935</v>
      </c>
      <c r="W88" s="81">
        <v>43681.19329861111</v>
      </c>
      <c r="X88" s="82" t="s">
        <v>1103</v>
      </c>
      <c r="Y88" s="79"/>
      <c r="Z88" s="79"/>
      <c r="AA88" s="85" t="s">
        <v>1460</v>
      </c>
      <c r="AB88" s="79"/>
      <c r="AC88" s="79" t="b">
        <v>0</v>
      </c>
      <c r="AD88" s="79">
        <v>0</v>
      </c>
      <c r="AE88" s="85" t="s">
        <v>1761</v>
      </c>
      <c r="AF88" s="79" t="b">
        <v>0</v>
      </c>
      <c r="AG88" s="79" t="s">
        <v>1774</v>
      </c>
      <c r="AH88" s="79"/>
      <c r="AI88" s="85" t="s">
        <v>1761</v>
      </c>
      <c r="AJ88" s="79" t="b">
        <v>0</v>
      </c>
      <c r="AK88" s="79">
        <v>1</v>
      </c>
      <c r="AL88" s="85" t="s">
        <v>1605</v>
      </c>
      <c r="AM88" s="79" t="s">
        <v>1810</v>
      </c>
      <c r="AN88" s="79" t="b">
        <v>0</v>
      </c>
      <c r="AO88" s="85" t="s">
        <v>1605</v>
      </c>
      <c r="AP88" s="79" t="s">
        <v>176</v>
      </c>
      <c r="AQ88" s="79">
        <v>0</v>
      </c>
      <c r="AR88" s="79">
        <v>0</v>
      </c>
      <c r="AS88" s="79"/>
      <c r="AT88" s="79"/>
      <c r="AU88" s="79"/>
      <c r="AV88" s="79"/>
      <c r="AW88" s="79"/>
      <c r="AX88" s="79"/>
      <c r="AY88" s="79"/>
      <c r="AZ88" s="79"/>
      <c r="BA88">
        <v>7</v>
      </c>
      <c r="BB88" s="78" t="str">
        <f>REPLACE(INDEX(GroupVertices[Group],MATCH(Edges[[#This Row],[Vertex 1]],GroupVertices[Vertex],0)),1,1,"")</f>
        <v>4</v>
      </c>
      <c r="BC88" s="78" t="str">
        <f>REPLACE(INDEX(GroupVertices[Group],MATCH(Edges[[#This Row],[Vertex 2]],GroupVertices[Vertex],0)),1,1,"")</f>
        <v>4</v>
      </c>
      <c r="BD88" s="48">
        <v>1</v>
      </c>
      <c r="BE88" s="49">
        <v>6.25</v>
      </c>
      <c r="BF88" s="48">
        <v>0</v>
      </c>
      <c r="BG88" s="49">
        <v>0</v>
      </c>
      <c r="BH88" s="48">
        <v>0</v>
      </c>
      <c r="BI88" s="49">
        <v>0</v>
      </c>
      <c r="BJ88" s="48">
        <v>15</v>
      </c>
      <c r="BK88" s="49">
        <v>93.75</v>
      </c>
      <c r="BL88" s="48">
        <v>16</v>
      </c>
    </row>
    <row r="89" spans="1:64" ht="15">
      <c r="A89" s="64" t="s">
        <v>268</v>
      </c>
      <c r="B89" s="64" t="s">
        <v>356</v>
      </c>
      <c r="C89" s="65" t="s">
        <v>4712</v>
      </c>
      <c r="D89" s="66">
        <v>4.166666666666667</v>
      </c>
      <c r="E89" s="67" t="s">
        <v>136</v>
      </c>
      <c r="F89" s="68">
        <v>31.166666666666668</v>
      </c>
      <c r="G89" s="65"/>
      <c r="H89" s="69"/>
      <c r="I89" s="70"/>
      <c r="J89" s="70"/>
      <c r="K89" s="34" t="s">
        <v>65</v>
      </c>
      <c r="L89" s="77">
        <v>89</v>
      </c>
      <c r="M89" s="77"/>
      <c r="N89" s="72"/>
      <c r="O89" s="79" t="s">
        <v>444</v>
      </c>
      <c r="P89" s="81">
        <v>43683.48496527778</v>
      </c>
      <c r="Q89" s="79" t="s">
        <v>471</v>
      </c>
      <c r="R89" s="79"/>
      <c r="S89" s="79"/>
      <c r="T89" s="79" t="s">
        <v>771</v>
      </c>
      <c r="U89" s="79"/>
      <c r="V89" s="82" t="s">
        <v>935</v>
      </c>
      <c r="W89" s="81">
        <v>43683.48496527778</v>
      </c>
      <c r="X89" s="82" t="s">
        <v>1104</v>
      </c>
      <c r="Y89" s="79"/>
      <c r="Z89" s="79"/>
      <c r="AA89" s="85" t="s">
        <v>1461</v>
      </c>
      <c r="AB89" s="79"/>
      <c r="AC89" s="79" t="b">
        <v>0</v>
      </c>
      <c r="AD89" s="79">
        <v>0</v>
      </c>
      <c r="AE89" s="85" t="s">
        <v>1761</v>
      </c>
      <c r="AF89" s="79" t="b">
        <v>0</v>
      </c>
      <c r="AG89" s="79" t="s">
        <v>1774</v>
      </c>
      <c r="AH89" s="79"/>
      <c r="AI89" s="85" t="s">
        <v>1761</v>
      </c>
      <c r="AJ89" s="79" t="b">
        <v>0</v>
      </c>
      <c r="AK89" s="79">
        <v>2</v>
      </c>
      <c r="AL89" s="85" t="s">
        <v>1628</v>
      </c>
      <c r="AM89" s="79" t="s">
        <v>1810</v>
      </c>
      <c r="AN89" s="79" t="b">
        <v>0</v>
      </c>
      <c r="AO89" s="85" t="s">
        <v>1628</v>
      </c>
      <c r="AP89" s="79" t="s">
        <v>176</v>
      </c>
      <c r="AQ89" s="79">
        <v>0</v>
      </c>
      <c r="AR89" s="79">
        <v>0</v>
      </c>
      <c r="AS89" s="79"/>
      <c r="AT89" s="79"/>
      <c r="AU89" s="79"/>
      <c r="AV89" s="79"/>
      <c r="AW89" s="79"/>
      <c r="AX89" s="79"/>
      <c r="AY89" s="79"/>
      <c r="AZ89" s="79"/>
      <c r="BA89">
        <v>7</v>
      </c>
      <c r="BB89" s="78" t="str">
        <f>REPLACE(INDEX(GroupVertices[Group],MATCH(Edges[[#This Row],[Vertex 1]],GroupVertices[Vertex],0)),1,1,"")</f>
        <v>4</v>
      </c>
      <c r="BC89" s="78" t="str">
        <f>REPLACE(INDEX(GroupVertices[Group],MATCH(Edges[[#This Row],[Vertex 2]],GroupVertices[Vertex],0)),1,1,"")</f>
        <v>4</v>
      </c>
      <c r="BD89" s="48">
        <v>1</v>
      </c>
      <c r="BE89" s="49">
        <v>6.25</v>
      </c>
      <c r="BF89" s="48">
        <v>0</v>
      </c>
      <c r="BG89" s="49">
        <v>0</v>
      </c>
      <c r="BH89" s="48">
        <v>0</v>
      </c>
      <c r="BI89" s="49">
        <v>0</v>
      </c>
      <c r="BJ89" s="48">
        <v>15</v>
      </c>
      <c r="BK89" s="49">
        <v>93.75</v>
      </c>
      <c r="BL89" s="48">
        <v>16</v>
      </c>
    </row>
    <row r="90" spans="1:64" ht="15">
      <c r="A90" s="64" t="s">
        <v>268</v>
      </c>
      <c r="B90" s="64" t="s">
        <v>356</v>
      </c>
      <c r="C90" s="65" t="s">
        <v>4712</v>
      </c>
      <c r="D90" s="66">
        <v>4.166666666666667</v>
      </c>
      <c r="E90" s="67" t="s">
        <v>136</v>
      </c>
      <c r="F90" s="68">
        <v>31.166666666666668</v>
      </c>
      <c r="G90" s="65"/>
      <c r="H90" s="69"/>
      <c r="I90" s="70"/>
      <c r="J90" s="70"/>
      <c r="K90" s="34" t="s">
        <v>65</v>
      </c>
      <c r="L90" s="77">
        <v>90</v>
      </c>
      <c r="M90" s="77"/>
      <c r="N90" s="72"/>
      <c r="O90" s="79" t="s">
        <v>444</v>
      </c>
      <c r="P90" s="81">
        <v>43684.23502314815</v>
      </c>
      <c r="Q90" s="79" t="s">
        <v>471</v>
      </c>
      <c r="R90" s="79"/>
      <c r="S90" s="79"/>
      <c r="T90" s="79" t="s">
        <v>771</v>
      </c>
      <c r="U90" s="79"/>
      <c r="V90" s="82" t="s">
        <v>935</v>
      </c>
      <c r="W90" s="81">
        <v>43684.23502314815</v>
      </c>
      <c r="X90" s="82" t="s">
        <v>1105</v>
      </c>
      <c r="Y90" s="79"/>
      <c r="Z90" s="79"/>
      <c r="AA90" s="85" t="s">
        <v>1462</v>
      </c>
      <c r="AB90" s="79"/>
      <c r="AC90" s="79" t="b">
        <v>0</v>
      </c>
      <c r="AD90" s="79">
        <v>0</v>
      </c>
      <c r="AE90" s="85" t="s">
        <v>1761</v>
      </c>
      <c r="AF90" s="79" t="b">
        <v>0</v>
      </c>
      <c r="AG90" s="79" t="s">
        <v>1774</v>
      </c>
      <c r="AH90" s="79"/>
      <c r="AI90" s="85" t="s">
        <v>1761</v>
      </c>
      <c r="AJ90" s="79" t="b">
        <v>0</v>
      </c>
      <c r="AK90" s="79">
        <v>2</v>
      </c>
      <c r="AL90" s="85" t="s">
        <v>1637</v>
      </c>
      <c r="AM90" s="79" t="s">
        <v>1810</v>
      </c>
      <c r="AN90" s="79" t="b">
        <v>0</v>
      </c>
      <c r="AO90" s="85" t="s">
        <v>1637</v>
      </c>
      <c r="AP90" s="79" t="s">
        <v>176</v>
      </c>
      <c r="AQ90" s="79">
        <v>0</v>
      </c>
      <c r="AR90" s="79">
        <v>0</v>
      </c>
      <c r="AS90" s="79"/>
      <c r="AT90" s="79"/>
      <c r="AU90" s="79"/>
      <c r="AV90" s="79"/>
      <c r="AW90" s="79"/>
      <c r="AX90" s="79"/>
      <c r="AY90" s="79"/>
      <c r="AZ90" s="79"/>
      <c r="BA90">
        <v>7</v>
      </c>
      <c r="BB90" s="78" t="str">
        <f>REPLACE(INDEX(GroupVertices[Group],MATCH(Edges[[#This Row],[Vertex 1]],GroupVertices[Vertex],0)),1,1,"")</f>
        <v>4</v>
      </c>
      <c r="BC90" s="78" t="str">
        <f>REPLACE(INDEX(GroupVertices[Group],MATCH(Edges[[#This Row],[Vertex 2]],GroupVertices[Vertex],0)),1,1,"")</f>
        <v>4</v>
      </c>
      <c r="BD90" s="48">
        <v>1</v>
      </c>
      <c r="BE90" s="49">
        <v>6.25</v>
      </c>
      <c r="BF90" s="48">
        <v>0</v>
      </c>
      <c r="BG90" s="49">
        <v>0</v>
      </c>
      <c r="BH90" s="48">
        <v>0</v>
      </c>
      <c r="BI90" s="49">
        <v>0</v>
      </c>
      <c r="BJ90" s="48">
        <v>15</v>
      </c>
      <c r="BK90" s="49">
        <v>93.75</v>
      </c>
      <c r="BL90" s="48">
        <v>16</v>
      </c>
    </row>
    <row r="91" spans="1:64" ht="15">
      <c r="A91" s="64" t="s">
        <v>269</v>
      </c>
      <c r="B91" s="64" t="s">
        <v>403</v>
      </c>
      <c r="C91" s="65" t="s">
        <v>4709</v>
      </c>
      <c r="D91" s="66">
        <v>3</v>
      </c>
      <c r="E91" s="67" t="s">
        <v>132</v>
      </c>
      <c r="F91" s="68">
        <v>35</v>
      </c>
      <c r="G91" s="65"/>
      <c r="H91" s="69"/>
      <c r="I91" s="70"/>
      <c r="J91" s="70"/>
      <c r="K91" s="34" t="s">
        <v>65</v>
      </c>
      <c r="L91" s="77">
        <v>91</v>
      </c>
      <c r="M91" s="77"/>
      <c r="N91" s="72"/>
      <c r="O91" s="79" t="s">
        <v>444</v>
      </c>
      <c r="P91" s="81">
        <v>43684.73537037037</v>
      </c>
      <c r="Q91" s="79" t="s">
        <v>495</v>
      </c>
      <c r="R91" s="82" t="s">
        <v>647</v>
      </c>
      <c r="S91" s="79" t="s">
        <v>737</v>
      </c>
      <c r="T91" s="79" t="s">
        <v>792</v>
      </c>
      <c r="U91" s="79"/>
      <c r="V91" s="82" t="s">
        <v>936</v>
      </c>
      <c r="W91" s="81">
        <v>43684.73537037037</v>
      </c>
      <c r="X91" s="82" t="s">
        <v>1106</v>
      </c>
      <c r="Y91" s="79"/>
      <c r="Z91" s="79"/>
      <c r="AA91" s="85" t="s">
        <v>1463</v>
      </c>
      <c r="AB91" s="79"/>
      <c r="AC91" s="79" t="b">
        <v>0</v>
      </c>
      <c r="AD91" s="79">
        <v>0</v>
      </c>
      <c r="AE91" s="85" t="s">
        <v>1761</v>
      </c>
      <c r="AF91" s="79" t="b">
        <v>0</v>
      </c>
      <c r="AG91" s="79" t="s">
        <v>1774</v>
      </c>
      <c r="AH91" s="79"/>
      <c r="AI91" s="85" t="s">
        <v>1761</v>
      </c>
      <c r="AJ91" s="79" t="b">
        <v>0</v>
      </c>
      <c r="AK91" s="79">
        <v>0</v>
      </c>
      <c r="AL91" s="85" t="s">
        <v>1761</v>
      </c>
      <c r="AM91" s="79" t="s">
        <v>1793</v>
      </c>
      <c r="AN91" s="79" t="b">
        <v>0</v>
      </c>
      <c r="AO91" s="85" t="s">
        <v>1463</v>
      </c>
      <c r="AP91" s="79" t="s">
        <v>176</v>
      </c>
      <c r="AQ91" s="79">
        <v>0</v>
      </c>
      <c r="AR91" s="79">
        <v>0</v>
      </c>
      <c r="AS91" s="79"/>
      <c r="AT91" s="79"/>
      <c r="AU91" s="79"/>
      <c r="AV91" s="79"/>
      <c r="AW91" s="79"/>
      <c r="AX91" s="79"/>
      <c r="AY91" s="79"/>
      <c r="AZ91" s="79"/>
      <c r="BA91">
        <v>1</v>
      </c>
      <c r="BB91" s="78" t="str">
        <f>REPLACE(INDEX(GroupVertices[Group],MATCH(Edges[[#This Row],[Vertex 1]],GroupVertices[Vertex],0)),1,1,"")</f>
        <v>5</v>
      </c>
      <c r="BC91" s="78" t="str">
        <f>REPLACE(INDEX(GroupVertices[Group],MATCH(Edges[[#This Row],[Vertex 2]],GroupVertices[Vertex],0)),1,1,"")</f>
        <v>5</v>
      </c>
      <c r="BD91" s="48">
        <v>0</v>
      </c>
      <c r="BE91" s="49">
        <v>0</v>
      </c>
      <c r="BF91" s="48">
        <v>1</v>
      </c>
      <c r="BG91" s="49">
        <v>2.7027027027027026</v>
      </c>
      <c r="BH91" s="48">
        <v>0</v>
      </c>
      <c r="BI91" s="49">
        <v>0</v>
      </c>
      <c r="BJ91" s="48">
        <v>36</v>
      </c>
      <c r="BK91" s="49">
        <v>97.29729729729729</v>
      </c>
      <c r="BL91" s="48">
        <v>37</v>
      </c>
    </row>
    <row r="92" spans="1:64" ht="15">
      <c r="A92" s="64" t="s">
        <v>270</v>
      </c>
      <c r="B92" s="64" t="s">
        <v>271</v>
      </c>
      <c r="C92" s="65" t="s">
        <v>4709</v>
      </c>
      <c r="D92" s="66">
        <v>3</v>
      </c>
      <c r="E92" s="67" t="s">
        <v>132</v>
      </c>
      <c r="F92" s="68">
        <v>35</v>
      </c>
      <c r="G92" s="65"/>
      <c r="H92" s="69"/>
      <c r="I92" s="70"/>
      <c r="J92" s="70"/>
      <c r="K92" s="34" t="s">
        <v>66</v>
      </c>
      <c r="L92" s="77">
        <v>92</v>
      </c>
      <c r="M92" s="77"/>
      <c r="N92" s="72"/>
      <c r="O92" s="79" t="s">
        <v>444</v>
      </c>
      <c r="P92" s="81">
        <v>43684.83319444444</v>
      </c>
      <c r="Q92" s="79" t="s">
        <v>496</v>
      </c>
      <c r="R92" s="82" t="s">
        <v>648</v>
      </c>
      <c r="S92" s="79" t="s">
        <v>738</v>
      </c>
      <c r="T92" s="79" t="s">
        <v>793</v>
      </c>
      <c r="U92" s="79"/>
      <c r="V92" s="82" t="s">
        <v>937</v>
      </c>
      <c r="W92" s="81">
        <v>43684.83319444444</v>
      </c>
      <c r="X92" s="82" t="s">
        <v>1107</v>
      </c>
      <c r="Y92" s="79"/>
      <c r="Z92" s="79"/>
      <c r="AA92" s="85" t="s">
        <v>1464</v>
      </c>
      <c r="AB92" s="79"/>
      <c r="AC92" s="79" t="b">
        <v>0</v>
      </c>
      <c r="AD92" s="79">
        <v>10</v>
      </c>
      <c r="AE92" s="85" t="s">
        <v>1761</v>
      </c>
      <c r="AF92" s="79" t="b">
        <v>0</v>
      </c>
      <c r="AG92" s="79" t="s">
        <v>1774</v>
      </c>
      <c r="AH92" s="79"/>
      <c r="AI92" s="85" t="s">
        <v>1761</v>
      </c>
      <c r="AJ92" s="79" t="b">
        <v>0</v>
      </c>
      <c r="AK92" s="79">
        <v>1</v>
      </c>
      <c r="AL92" s="85" t="s">
        <v>1761</v>
      </c>
      <c r="AM92" s="79" t="s">
        <v>1795</v>
      </c>
      <c r="AN92" s="79" t="b">
        <v>0</v>
      </c>
      <c r="AO92" s="85" t="s">
        <v>1464</v>
      </c>
      <c r="AP92" s="79" t="s">
        <v>176</v>
      </c>
      <c r="AQ92" s="79">
        <v>0</v>
      </c>
      <c r="AR92" s="79">
        <v>0</v>
      </c>
      <c r="AS92" s="79"/>
      <c r="AT92" s="79"/>
      <c r="AU92" s="79"/>
      <c r="AV92" s="79"/>
      <c r="AW92" s="79"/>
      <c r="AX92" s="79"/>
      <c r="AY92" s="79"/>
      <c r="AZ92" s="79"/>
      <c r="BA92">
        <v>1</v>
      </c>
      <c r="BB92" s="78" t="str">
        <f>REPLACE(INDEX(GroupVertices[Group],MATCH(Edges[[#This Row],[Vertex 1]],GroupVertices[Vertex],0)),1,1,"")</f>
        <v>32</v>
      </c>
      <c r="BC92" s="78" t="str">
        <f>REPLACE(INDEX(GroupVertices[Group],MATCH(Edges[[#This Row],[Vertex 2]],GroupVertices[Vertex],0)),1,1,"")</f>
        <v>32</v>
      </c>
      <c r="BD92" s="48">
        <v>0</v>
      </c>
      <c r="BE92" s="49">
        <v>0</v>
      </c>
      <c r="BF92" s="48">
        <v>1</v>
      </c>
      <c r="BG92" s="49">
        <v>5.555555555555555</v>
      </c>
      <c r="BH92" s="48">
        <v>0</v>
      </c>
      <c r="BI92" s="49">
        <v>0</v>
      </c>
      <c r="BJ92" s="48">
        <v>17</v>
      </c>
      <c r="BK92" s="49">
        <v>94.44444444444444</v>
      </c>
      <c r="BL92" s="48">
        <v>18</v>
      </c>
    </row>
    <row r="93" spans="1:64" ht="15">
      <c r="A93" s="64" t="s">
        <v>271</v>
      </c>
      <c r="B93" s="64" t="s">
        <v>270</v>
      </c>
      <c r="C93" s="65" t="s">
        <v>4709</v>
      </c>
      <c r="D93" s="66">
        <v>3</v>
      </c>
      <c r="E93" s="67" t="s">
        <v>132</v>
      </c>
      <c r="F93" s="68">
        <v>35</v>
      </c>
      <c r="G93" s="65"/>
      <c r="H93" s="69"/>
      <c r="I93" s="70"/>
      <c r="J93" s="70"/>
      <c r="K93" s="34" t="s">
        <v>66</v>
      </c>
      <c r="L93" s="77">
        <v>93</v>
      </c>
      <c r="M93" s="77"/>
      <c r="N93" s="72"/>
      <c r="O93" s="79" t="s">
        <v>445</v>
      </c>
      <c r="P93" s="81">
        <v>43684.87054398148</v>
      </c>
      <c r="Q93" s="79" t="s">
        <v>497</v>
      </c>
      <c r="R93" s="79"/>
      <c r="S93" s="79"/>
      <c r="T93" s="79" t="s">
        <v>773</v>
      </c>
      <c r="U93" s="79"/>
      <c r="V93" s="82" t="s">
        <v>938</v>
      </c>
      <c r="W93" s="81">
        <v>43684.87054398148</v>
      </c>
      <c r="X93" s="82" t="s">
        <v>1108</v>
      </c>
      <c r="Y93" s="79"/>
      <c r="Z93" s="79"/>
      <c r="AA93" s="85" t="s">
        <v>1465</v>
      </c>
      <c r="AB93" s="85" t="s">
        <v>1464</v>
      </c>
      <c r="AC93" s="79" t="b">
        <v>0</v>
      </c>
      <c r="AD93" s="79">
        <v>2</v>
      </c>
      <c r="AE93" s="85" t="s">
        <v>1768</v>
      </c>
      <c r="AF93" s="79" t="b">
        <v>0</v>
      </c>
      <c r="AG93" s="79" t="s">
        <v>1774</v>
      </c>
      <c r="AH93" s="79"/>
      <c r="AI93" s="85" t="s">
        <v>1761</v>
      </c>
      <c r="AJ93" s="79" t="b">
        <v>0</v>
      </c>
      <c r="AK93" s="79">
        <v>0</v>
      </c>
      <c r="AL93" s="85" t="s">
        <v>1761</v>
      </c>
      <c r="AM93" s="79" t="s">
        <v>1790</v>
      </c>
      <c r="AN93" s="79" t="b">
        <v>0</v>
      </c>
      <c r="AO93" s="85" t="s">
        <v>1464</v>
      </c>
      <c r="AP93" s="79" t="s">
        <v>176</v>
      </c>
      <c r="AQ93" s="79">
        <v>0</v>
      </c>
      <c r="AR93" s="79">
        <v>0</v>
      </c>
      <c r="AS93" s="79"/>
      <c r="AT93" s="79"/>
      <c r="AU93" s="79"/>
      <c r="AV93" s="79"/>
      <c r="AW93" s="79"/>
      <c r="AX93" s="79"/>
      <c r="AY93" s="79"/>
      <c r="AZ93" s="79"/>
      <c r="BA93">
        <v>1</v>
      </c>
      <c r="BB93" s="78" t="str">
        <f>REPLACE(INDEX(GroupVertices[Group],MATCH(Edges[[#This Row],[Vertex 1]],GroupVertices[Vertex],0)),1,1,"")</f>
        <v>32</v>
      </c>
      <c r="BC93" s="78" t="str">
        <f>REPLACE(INDEX(GroupVertices[Group],MATCH(Edges[[#This Row],[Vertex 2]],GroupVertices[Vertex],0)),1,1,"")</f>
        <v>32</v>
      </c>
      <c r="BD93" s="48">
        <v>3</v>
      </c>
      <c r="BE93" s="49">
        <v>13.636363636363637</v>
      </c>
      <c r="BF93" s="48">
        <v>0</v>
      </c>
      <c r="BG93" s="49">
        <v>0</v>
      </c>
      <c r="BH93" s="48">
        <v>0</v>
      </c>
      <c r="BI93" s="49">
        <v>0</v>
      </c>
      <c r="BJ93" s="48">
        <v>19</v>
      </c>
      <c r="BK93" s="49">
        <v>86.36363636363636</v>
      </c>
      <c r="BL93" s="48">
        <v>22</v>
      </c>
    </row>
    <row r="94" spans="1:64" ht="15">
      <c r="A94" s="64" t="s">
        <v>271</v>
      </c>
      <c r="B94" s="64" t="s">
        <v>270</v>
      </c>
      <c r="C94" s="65" t="s">
        <v>4709</v>
      </c>
      <c r="D94" s="66">
        <v>3</v>
      </c>
      <c r="E94" s="67" t="s">
        <v>132</v>
      </c>
      <c r="F94" s="68">
        <v>35</v>
      </c>
      <c r="G94" s="65"/>
      <c r="H94" s="69"/>
      <c r="I94" s="70"/>
      <c r="J94" s="70"/>
      <c r="K94" s="34" t="s">
        <v>66</v>
      </c>
      <c r="L94" s="77">
        <v>94</v>
      </c>
      <c r="M94" s="77"/>
      <c r="N94" s="72"/>
      <c r="O94" s="79" t="s">
        <v>444</v>
      </c>
      <c r="P94" s="81">
        <v>43684.87079861111</v>
      </c>
      <c r="Q94" s="79" t="s">
        <v>498</v>
      </c>
      <c r="R94" s="79"/>
      <c r="S94" s="79"/>
      <c r="T94" s="79" t="s">
        <v>793</v>
      </c>
      <c r="U94" s="79"/>
      <c r="V94" s="82" t="s">
        <v>938</v>
      </c>
      <c r="W94" s="81">
        <v>43684.87079861111</v>
      </c>
      <c r="X94" s="82" t="s">
        <v>1109</v>
      </c>
      <c r="Y94" s="79"/>
      <c r="Z94" s="79"/>
      <c r="AA94" s="85" t="s">
        <v>1466</v>
      </c>
      <c r="AB94" s="79"/>
      <c r="AC94" s="79" t="b">
        <v>0</v>
      </c>
      <c r="AD94" s="79">
        <v>0</v>
      </c>
      <c r="AE94" s="85" t="s">
        <v>1761</v>
      </c>
      <c r="AF94" s="79" t="b">
        <v>0</v>
      </c>
      <c r="AG94" s="79" t="s">
        <v>1774</v>
      </c>
      <c r="AH94" s="79"/>
      <c r="AI94" s="85" t="s">
        <v>1761</v>
      </c>
      <c r="AJ94" s="79" t="b">
        <v>0</v>
      </c>
      <c r="AK94" s="79">
        <v>1</v>
      </c>
      <c r="AL94" s="85" t="s">
        <v>1464</v>
      </c>
      <c r="AM94" s="79" t="s">
        <v>1790</v>
      </c>
      <c r="AN94" s="79" t="b">
        <v>0</v>
      </c>
      <c r="AO94" s="85" t="s">
        <v>1464</v>
      </c>
      <c r="AP94" s="79" t="s">
        <v>176</v>
      </c>
      <c r="AQ94" s="79">
        <v>0</v>
      </c>
      <c r="AR94" s="79">
        <v>0</v>
      </c>
      <c r="AS94" s="79"/>
      <c r="AT94" s="79"/>
      <c r="AU94" s="79"/>
      <c r="AV94" s="79"/>
      <c r="AW94" s="79"/>
      <c r="AX94" s="79"/>
      <c r="AY94" s="79"/>
      <c r="AZ94" s="79"/>
      <c r="BA94">
        <v>1</v>
      </c>
      <c r="BB94" s="78" t="str">
        <f>REPLACE(INDEX(GroupVertices[Group],MATCH(Edges[[#This Row],[Vertex 1]],GroupVertices[Vertex],0)),1,1,"")</f>
        <v>32</v>
      </c>
      <c r="BC94" s="78" t="str">
        <f>REPLACE(INDEX(GroupVertices[Group],MATCH(Edges[[#This Row],[Vertex 2]],GroupVertices[Vertex],0)),1,1,"")</f>
        <v>32</v>
      </c>
      <c r="BD94" s="48">
        <v>0</v>
      </c>
      <c r="BE94" s="49">
        <v>0</v>
      </c>
      <c r="BF94" s="48">
        <v>1</v>
      </c>
      <c r="BG94" s="49">
        <v>5</v>
      </c>
      <c r="BH94" s="48">
        <v>0</v>
      </c>
      <c r="BI94" s="49">
        <v>0</v>
      </c>
      <c r="BJ94" s="48">
        <v>19</v>
      </c>
      <c r="BK94" s="49">
        <v>95</v>
      </c>
      <c r="BL94" s="48">
        <v>20</v>
      </c>
    </row>
    <row r="95" spans="1:64" ht="15">
      <c r="A95" s="64" t="s">
        <v>272</v>
      </c>
      <c r="B95" s="64" t="s">
        <v>356</v>
      </c>
      <c r="C95" s="65" t="s">
        <v>4712</v>
      </c>
      <c r="D95" s="66">
        <v>4.166666666666667</v>
      </c>
      <c r="E95" s="67" t="s">
        <v>136</v>
      </c>
      <c r="F95" s="68">
        <v>31.166666666666668</v>
      </c>
      <c r="G95" s="65"/>
      <c r="H95" s="69"/>
      <c r="I95" s="70"/>
      <c r="J95" s="70"/>
      <c r="K95" s="34" t="s">
        <v>65</v>
      </c>
      <c r="L95" s="77">
        <v>95</v>
      </c>
      <c r="M95" s="77"/>
      <c r="N95" s="72"/>
      <c r="O95" s="79" t="s">
        <v>444</v>
      </c>
      <c r="P95" s="81">
        <v>43678.26185185185</v>
      </c>
      <c r="Q95" s="79" t="s">
        <v>457</v>
      </c>
      <c r="R95" s="79"/>
      <c r="S95" s="79"/>
      <c r="T95" s="79" t="s">
        <v>771</v>
      </c>
      <c r="U95" s="79"/>
      <c r="V95" s="82" t="s">
        <v>939</v>
      </c>
      <c r="W95" s="81">
        <v>43678.26185185185</v>
      </c>
      <c r="X95" s="82" t="s">
        <v>1110</v>
      </c>
      <c r="Y95" s="79"/>
      <c r="Z95" s="79"/>
      <c r="AA95" s="85" t="s">
        <v>1467</v>
      </c>
      <c r="AB95" s="79"/>
      <c r="AC95" s="79" t="b">
        <v>0</v>
      </c>
      <c r="AD95" s="79">
        <v>0</v>
      </c>
      <c r="AE95" s="85" t="s">
        <v>1761</v>
      </c>
      <c r="AF95" s="79" t="b">
        <v>0</v>
      </c>
      <c r="AG95" s="79" t="s">
        <v>1774</v>
      </c>
      <c r="AH95" s="79"/>
      <c r="AI95" s="85" t="s">
        <v>1761</v>
      </c>
      <c r="AJ95" s="79" t="b">
        <v>0</v>
      </c>
      <c r="AK95" s="79">
        <v>3</v>
      </c>
      <c r="AL95" s="85" t="s">
        <v>1582</v>
      </c>
      <c r="AM95" s="79" t="s">
        <v>1811</v>
      </c>
      <c r="AN95" s="79" t="b">
        <v>0</v>
      </c>
      <c r="AO95" s="85" t="s">
        <v>1582</v>
      </c>
      <c r="AP95" s="79" t="s">
        <v>176</v>
      </c>
      <c r="AQ95" s="79">
        <v>0</v>
      </c>
      <c r="AR95" s="79">
        <v>0</v>
      </c>
      <c r="AS95" s="79"/>
      <c r="AT95" s="79"/>
      <c r="AU95" s="79"/>
      <c r="AV95" s="79"/>
      <c r="AW95" s="79"/>
      <c r="AX95" s="79"/>
      <c r="AY95" s="79"/>
      <c r="AZ95" s="79"/>
      <c r="BA95">
        <v>7</v>
      </c>
      <c r="BB95" s="78" t="str">
        <f>REPLACE(INDEX(GroupVertices[Group],MATCH(Edges[[#This Row],[Vertex 1]],GroupVertices[Vertex],0)),1,1,"")</f>
        <v>4</v>
      </c>
      <c r="BC95" s="78" t="str">
        <f>REPLACE(INDEX(GroupVertices[Group],MATCH(Edges[[#This Row],[Vertex 2]],GroupVertices[Vertex],0)),1,1,"")</f>
        <v>4</v>
      </c>
      <c r="BD95" s="48">
        <v>1</v>
      </c>
      <c r="BE95" s="49">
        <v>6.25</v>
      </c>
      <c r="BF95" s="48">
        <v>0</v>
      </c>
      <c r="BG95" s="49">
        <v>0</v>
      </c>
      <c r="BH95" s="48">
        <v>0</v>
      </c>
      <c r="BI95" s="49">
        <v>0</v>
      </c>
      <c r="BJ95" s="48">
        <v>15</v>
      </c>
      <c r="BK95" s="49">
        <v>93.75</v>
      </c>
      <c r="BL95" s="48">
        <v>16</v>
      </c>
    </row>
    <row r="96" spans="1:64" ht="15">
      <c r="A96" s="64" t="s">
        <v>272</v>
      </c>
      <c r="B96" s="64" t="s">
        <v>356</v>
      </c>
      <c r="C96" s="65" t="s">
        <v>4712</v>
      </c>
      <c r="D96" s="66">
        <v>4.166666666666667</v>
      </c>
      <c r="E96" s="67" t="s">
        <v>136</v>
      </c>
      <c r="F96" s="68">
        <v>31.166666666666668</v>
      </c>
      <c r="G96" s="65"/>
      <c r="H96" s="69"/>
      <c r="I96" s="70"/>
      <c r="J96" s="70"/>
      <c r="K96" s="34" t="s">
        <v>65</v>
      </c>
      <c r="L96" s="77">
        <v>96</v>
      </c>
      <c r="M96" s="77"/>
      <c r="N96" s="72"/>
      <c r="O96" s="79" t="s">
        <v>444</v>
      </c>
      <c r="P96" s="81">
        <v>43678.511828703704</v>
      </c>
      <c r="Q96" s="79" t="s">
        <v>457</v>
      </c>
      <c r="R96" s="79"/>
      <c r="S96" s="79"/>
      <c r="T96" s="79" t="s">
        <v>771</v>
      </c>
      <c r="U96" s="79"/>
      <c r="V96" s="82" t="s">
        <v>939</v>
      </c>
      <c r="W96" s="81">
        <v>43678.511828703704</v>
      </c>
      <c r="X96" s="82" t="s">
        <v>1111</v>
      </c>
      <c r="Y96" s="79"/>
      <c r="Z96" s="79"/>
      <c r="AA96" s="85" t="s">
        <v>1468</v>
      </c>
      <c r="AB96" s="79"/>
      <c r="AC96" s="79" t="b">
        <v>0</v>
      </c>
      <c r="AD96" s="79">
        <v>0</v>
      </c>
      <c r="AE96" s="85" t="s">
        <v>1761</v>
      </c>
      <c r="AF96" s="79" t="b">
        <v>0</v>
      </c>
      <c r="AG96" s="79" t="s">
        <v>1774</v>
      </c>
      <c r="AH96" s="79"/>
      <c r="AI96" s="85" t="s">
        <v>1761</v>
      </c>
      <c r="AJ96" s="79" t="b">
        <v>0</v>
      </c>
      <c r="AK96" s="79">
        <v>3</v>
      </c>
      <c r="AL96" s="85" t="s">
        <v>1585</v>
      </c>
      <c r="AM96" s="79" t="s">
        <v>1811</v>
      </c>
      <c r="AN96" s="79" t="b">
        <v>0</v>
      </c>
      <c r="AO96" s="85" t="s">
        <v>1585</v>
      </c>
      <c r="AP96" s="79" t="s">
        <v>176</v>
      </c>
      <c r="AQ96" s="79">
        <v>0</v>
      </c>
      <c r="AR96" s="79">
        <v>0</v>
      </c>
      <c r="AS96" s="79"/>
      <c r="AT96" s="79"/>
      <c r="AU96" s="79"/>
      <c r="AV96" s="79"/>
      <c r="AW96" s="79"/>
      <c r="AX96" s="79"/>
      <c r="AY96" s="79"/>
      <c r="AZ96" s="79"/>
      <c r="BA96">
        <v>7</v>
      </c>
      <c r="BB96" s="78" t="str">
        <f>REPLACE(INDEX(GroupVertices[Group],MATCH(Edges[[#This Row],[Vertex 1]],GroupVertices[Vertex],0)),1,1,"")</f>
        <v>4</v>
      </c>
      <c r="BC96" s="78" t="str">
        <f>REPLACE(INDEX(GroupVertices[Group],MATCH(Edges[[#This Row],[Vertex 2]],GroupVertices[Vertex],0)),1,1,"")</f>
        <v>4</v>
      </c>
      <c r="BD96" s="48">
        <v>1</v>
      </c>
      <c r="BE96" s="49">
        <v>6.25</v>
      </c>
      <c r="BF96" s="48">
        <v>0</v>
      </c>
      <c r="BG96" s="49">
        <v>0</v>
      </c>
      <c r="BH96" s="48">
        <v>0</v>
      </c>
      <c r="BI96" s="49">
        <v>0</v>
      </c>
      <c r="BJ96" s="48">
        <v>15</v>
      </c>
      <c r="BK96" s="49">
        <v>93.75</v>
      </c>
      <c r="BL96" s="48">
        <v>16</v>
      </c>
    </row>
    <row r="97" spans="1:64" ht="15">
      <c r="A97" s="64" t="s">
        <v>272</v>
      </c>
      <c r="B97" s="64" t="s">
        <v>356</v>
      </c>
      <c r="C97" s="65" t="s">
        <v>4712</v>
      </c>
      <c r="D97" s="66">
        <v>4.166666666666667</v>
      </c>
      <c r="E97" s="67" t="s">
        <v>136</v>
      </c>
      <c r="F97" s="68">
        <v>31.166666666666668</v>
      </c>
      <c r="G97" s="65"/>
      <c r="H97" s="69"/>
      <c r="I97" s="70"/>
      <c r="J97" s="70"/>
      <c r="K97" s="34" t="s">
        <v>65</v>
      </c>
      <c r="L97" s="77">
        <v>97</v>
      </c>
      <c r="M97" s="77"/>
      <c r="N97" s="72"/>
      <c r="O97" s="79" t="s">
        <v>444</v>
      </c>
      <c r="P97" s="81">
        <v>43681.05365740741</v>
      </c>
      <c r="Q97" s="79" t="s">
        <v>471</v>
      </c>
      <c r="R97" s="79"/>
      <c r="S97" s="79"/>
      <c r="T97" s="79" t="s">
        <v>771</v>
      </c>
      <c r="U97" s="79"/>
      <c r="V97" s="82" t="s">
        <v>939</v>
      </c>
      <c r="W97" s="81">
        <v>43681.05365740741</v>
      </c>
      <c r="X97" s="82" t="s">
        <v>1112</v>
      </c>
      <c r="Y97" s="79"/>
      <c r="Z97" s="79"/>
      <c r="AA97" s="85" t="s">
        <v>1469</v>
      </c>
      <c r="AB97" s="79"/>
      <c r="AC97" s="79" t="b">
        <v>0</v>
      </c>
      <c r="AD97" s="79">
        <v>0</v>
      </c>
      <c r="AE97" s="85" t="s">
        <v>1761</v>
      </c>
      <c r="AF97" s="79" t="b">
        <v>0</v>
      </c>
      <c r="AG97" s="79" t="s">
        <v>1774</v>
      </c>
      <c r="AH97" s="79"/>
      <c r="AI97" s="85" t="s">
        <v>1761</v>
      </c>
      <c r="AJ97" s="79" t="b">
        <v>0</v>
      </c>
      <c r="AK97" s="79">
        <v>2</v>
      </c>
      <c r="AL97" s="85" t="s">
        <v>1604</v>
      </c>
      <c r="AM97" s="79" t="s">
        <v>1811</v>
      </c>
      <c r="AN97" s="79" t="b">
        <v>0</v>
      </c>
      <c r="AO97" s="85" t="s">
        <v>1604</v>
      </c>
      <c r="AP97" s="79" t="s">
        <v>176</v>
      </c>
      <c r="AQ97" s="79">
        <v>0</v>
      </c>
      <c r="AR97" s="79">
        <v>0</v>
      </c>
      <c r="AS97" s="79"/>
      <c r="AT97" s="79"/>
      <c r="AU97" s="79"/>
      <c r="AV97" s="79"/>
      <c r="AW97" s="79"/>
      <c r="AX97" s="79"/>
      <c r="AY97" s="79"/>
      <c r="AZ97" s="79"/>
      <c r="BA97">
        <v>7</v>
      </c>
      <c r="BB97" s="78" t="str">
        <f>REPLACE(INDEX(GroupVertices[Group],MATCH(Edges[[#This Row],[Vertex 1]],GroupVertices[Vertex],0)),1,1,"")</f>
        <v>4</v>
      </c>
      <c r="BC97" s="78" t="str">
        <f>REPLACE(INDEX(GroupVertices[Group],MATCH(Edges[[#This Row],[Vertex 2]],GroupVertices[Vertex],0)),1,1,"")</f>
        <v>4</v>
      </c>
      <c r="BD97" s="48">
        <v>1</v>
      </c>
      <c r="BE97" s="49">
        <v>6.25</v>
      </c>
      <c r="BF97" s="48">
        <v>0</v>
      </c>
      <c r="BG97" s="49">
        <v>0</v>
      </c>
      <c r="BH97" s="48">
        <v>0</v>
      </c>
      <c r="BI97" s="49">
        <v>0</v>
      </c>
      <c r="BJ97" s="48">
        <v>15</v>
      </c>
      <c r="BK97" s="49">
        <v>93.75</v>
      </c>
      <c r="BL97" s="48">
        <v>16</v>
      </c>
    </row>
    <row r="98" spans="1:64" ht="15">
      <c r="A98" s="64" t="s">
        <v>272</v>
      </c>
      <c r="B98" s="64" t="s">
        <v>356</v>
      </c>
      <c r="C98" s="65" t="s">
        <v>4712</v>
      </c>
      <c r="D98" s="66">
        <v>4.166666666666667</v>
      </c>
      <c r="E98" s="67" t="s">
        <v>136</v>
      </c>
      <c r="F98" s="68">
        <v>31.166666666666668</v>
      </c>
      <c r="G98" s="65"/>
      <c r="H98" s="69"/>
      <c r="I98" s="70"/>
      <c r="J98" s="70"/>
      <c r="K98" s="34" t="s">
        <v>65</v>
      </c>
      <c r="L98" s="77">
        <v>98</v>
      </c>
      <c r="M98" s="77"/>
      <c r="N98" s="72"/>
      <c r="O98" s="79" t="s">
        <v>444</v>
      </c>
      <c r="P98" s="81">
        <v>43682.67859953704</v>
      </c>
      <c r="Q98" s="79" t="s">
        <v>471</v>
      </c>
      <c r="R98" s="79"/>
      <c r="S98" s="79"/>
      <c r="T98" s="79" t="s">
        <v>771</v>
      </c>
      <c r="U98" s="79"/>
      <c r="V98" s="82" t="s">
        <v>939</v>
      </c>
      <c r="W98" s="81">
        <v>43682.67859953704</v>
      </c>
      <c r="X98" s="82" t="s">
        <v>1113</v>
      </c>
      <c r="Y98" s="79"/>
      <c r="Z98" s="79"/>
      <c r="AA98" s="85" t="s">
        <v>1470</v>
      </c>
      <c r="AB98" s="79"/>
      <c r="AC98" s="79" t="b">
        <v>0</v>
      </c>
      <c r="AD98" s="79">
        <v>0</v>
      </c>
      <c r="AE98" s="85" t="s">
        <v>1761</v>
      </c>
      <c r="AF98" s="79" t="b">
        <v>0</v>
      </c>
      <c r="AG98" s="79" t="s">
        <v>1774</v>
      </c>
      <c r="AH98" s="79"/>
      <c r="AI98" s="85" t="s">
        <v>1761</v>
      </c>
      <c r="AJ98" s="79" t="b">
        <v>0</v>
      </c>
      <c r="AK98" s="79">
        <v>1</v>
      </c>
      <c r="AL98" s="85" t="s">
        <v>1611</v>
      </c>
      <c r="AM98" s="79" t="s">
        <v>1811</v>
      </c>
      <c r="AN98" s="79" t="b">
        <v>0</v>
      </c>
      <c r="AO98" s="85" t="s">
        <v>1611</v>
      </c>
      <c r="AP98" s="79" t="s">
        <v>176</v>
      </c>
      <c r="AQ98" s="79">
        <v>0</v>
      </c>
      <c r="AR98" s="79">
        <v>0</v>
      </c>
      <c r="AS98" s="79"/>
      <c r="AT98" s="79"/>
      <c r="AU98" s="79"/>
      <c r="AV98" s="79"/>
      <c r="AW98" s="79"/>
      <c r="AX98" s="79"/>
      <c r="AY98" s="79"/>
      <c r="AZ98" s="79"/>
      <c r="BA98">
        <v>7</v>
      </c>
      <c r="BB98" s="78" t="str">
        <f>REPLACE(INDEX(GroupVertices[Group],MATCH(Edges[[#This Row],[Vertex 1]],GroupVertices[Vertex],0)),1,1,"")</f>
        <v>4</v>
      </c>
      <c r="BC98" s="78" t="str">
        <f>REPLACE(INDEX(GroupVertices[Group],MATCH(Edges[[#This Row],[Vertex 2]],GroupVertices[Vertex],0)),1,1,"")</f>
        <v>4</v>
      </c>
      <c r="BD98" s="48">
        <v>1</v>
      </c>
      <c r="BE98" s="49">
        <v>6.25</v>
      </c>
      <c r="BF98" s="48">
        <v>0</v>
      </c>
      <c r="BG98" s="49">
        <v>0</v>
      </c>
      <c r="BH98" s="48">
        <v>0</v>
      </c>
      <c r="BI98" s="49">
        <v>0</v>
      </c>
      <c r="BJ98" s="48">
        <v>15</v>
      </c>
      <c r="BK98" s="49">
        <v>93.75</v>
      </c>
      <c r="BL98" s="48">
        <v>16</v>
      </c>
    </row>
    <row r="99" spans="1:64" ht="15">
      <c r="A99" s="64" t="s">
        <v>272</v>
      </c>
      <c r="B99" s="64" t="s">
        <v>356</v>
      </c>
      <c r="C99" s="65" t="s">
        <v>4712</v>
      </c>
      <c r="D99" s="66">
        <v>4.166666666666667</v>
      </c>
      <c r="E99" s="67" t="s">
        <v>136</v>
      </c>
      <c r="F99" s="68">
        <v>31.166666666666668</v>
      </c>
      <c r="G99" s="65"/>
      <c r="H99" s="69"/>
      <c r="I99" s="70"/>
      <c r="J99" s="70"/>
      <c r="K99" s="34" t="s">
        <v>65</v>
      </c>
      <c r="L99" s="77">
        <v>99</v>
      </c>
      <c r="M99" s="77"/>
      <c r="N99" s="72"/>
      <c r="O99" s="79" t="s">
        <v>444</v>
      </c>
      <c r="P99" s="81">
        <v>43683.303622685184</v>
      </c>
      <c r="Q99" s="79" t="s">
        <v>471</v>
      </c>
      <c r="R99" s="79"/>
      <c r="S99" s="79"/>
      <c r="T99" s="79" t="s">
        <v>771</v>
      </c>
      <c r="U99" s="79"/>
      <c r="V99" s="82" t="s">
        <v>939</v>
      </c>
      <c r="W99" s="81">
        <v>43683.303622685184</v>
      </c>
      <c r="X99" s="82" t="s">
        <v>1114</v>
      </c>
      <c r="Y99" s="79"/>
      <c r="Z99" s="79"/>
      <c r="AA99" s="85" t="s">
        <v>1471</v>
      </c>
      <c r="AB99" s="79"/>
      <c r="AC99" s="79" t="b">
        <v>0</v>
      </c>
      <c r="AD99" s="79">
        <v>0</v>
      </c>
      <c r="AE99" s="85" t="s">
        <v>1761</v>
      </c>
      <c r="AF99" s="79" t="b">
        <v>0</v>
      </c>
      <c r="AG99" s="79" t="s">
        <v>1774</v>
      </c>
      <c r="AH99" s="79"/>
      <c r="AI99" s="85" t="s">
        <v>1761</v>
      </c>
      <c r="AJ99" s="79" t="b">
        <v>0</v>
      </c>
      <c r="AK99" s="79">
        <v>3</v>
      </c>
      <c r="AL99" s="85" t="s">
        <v>1624</v>
      </c>
      <c r="AM99" s="79" t="s">
        <v>1811</v>
      </c>
      <c r="AN99" s="79" t="b">
        <v>0</v>
      </c>
      <c r="AO99" s="85" t="s">
        <v>1624</v>
      </c>
      <c r="AP99" s="79" t="s">
        <v>176</v>
      </c>
      <c r="AQ99" s="79">
        <v>0</v>
      </c>
      <c r="AR99" s="79">
        <v>0</v>
      </c>
      <c r="AS99" s="79"/>
      <c r="AT99" s="79"/>
      <c r="AU99" s="79"/>
      <c r="AV99" s="79"/>
      <c r="AW99" s="79"/>
      <c r="AX99" s="79"/>
      <c r="AY99" s="79"/>
      <c r="AZ99" s="79"/>
      <c r="BA99">
        <v>7</v>
      </c>
      <c r="BB99" s="78" t="str">
        <f>REPLACE(INDEX(GroupVertices[Group],MATCH(Edges[[#This Row],[Vertex 1]],GroupVertices[Vertex],0)),1,1,"")</f>
        <v>4</v>
      </c>
      <c r="BC99" s="78" t="str">
        <f>REPLACE(INDEX(GroupVertices[Group],MATCH(Edges[[#This Row],[Vertex 2]],GroupVertices[Vertex],0)),1,1,"")</f>
        <v>4</v>
      </c>
      <c r="BD99" s="48">
        <v>1</v>
      </c>
      <c r="BE99" s="49">
        <v>6.25</v>
      </c>
      <c r="BF99" s="48">
        <v>0</v>
      </c>
      <c r="BG99" s="49">
        <v>0</v>
      </c>
      <c r="BH99" s="48">
        <v>0</v>
      </c>
      <c r="BI99" s="49">
        <v>0</v>
      </c>
      <c r="BJ99" s="48">
        <v>15</v>
      </c>
      <c r="BK99" s="49">
        <v>93.75</v>
      </c>
      <c r="BL99" s="48">
        <v>16</v>
      </c>
    </row>
    <row r="100" spans="1:64" ht="15">
      <c r="A100" s="64" t="s">
        <v>272</v>
      </c>
      <c r="B100" s="64" t="s">
        <v>356</v>
      </c>
      <c r="C100" s="65" t="s">
        <v>4712</v>
      </c>
      <c r="D100" s="66">
        <v>4.166666666666667</v>
      </c>
      <c r="E100" s="67" t="s">
        <v>136</v>
      </c>
      <c r="F100" s="68">
        <v>31.166666666666668</v>
      </c>
      <c r="G100" s="65"/>
      <c r="H100" s="69"/>
      <c r="I100" s="70"/>
      <c r="J100" s="70"/>
      <c r="K100" s="34" t="s">
        <v>65</v>
      </c>
      <c r="L100" s="77">
        <v>100</v>
      </c>
      <c r="M100" s="77"/>
      <c r="N100" s="72"/>
      <c r="O100" s="79" t="s">
        <v>444</v>
      </c>
      <c r="P100" s="81">
        <v>43684.09538194445</v>
      </c>
      <c r="Q100" s="79" t="s">
        <v>471</v>
      </c>
      <c r="R100" s="79"/>
      <c r="S100" s="79"/>
      <c r="T100" s="79" t="s">
        <v>771</v>
      </c>
      <c r="U100" s="79"/>
      <c r="V100" s="82" t="s">
        <v>939</v>
      </c>
      <c r="W100" s="81">
        <v>43684.09538194445</v>
      </c>
      <c r="X100" s="82" t="s">
        <v>1115</v>
      </c>
      <c r="Y100" s="79"/>
      <c r="Z100" s="79"/>
      <c r="AA100" s="85" t="s">
        <v>1472</v>
      </c>
      <c r="AB100" s="79"/>
      <c r="AC100" s="79" t="b">
        <v>0</v>
      </c>
      <c r="AD100" s="79">
        <v>0</v>
      </c>
      <c r="AE100" s="85" t="s">
        <v>1761</v>
      </c>
      <c r="AF100" s="79" t="b">
        <v>0</v>
      </c>
      <c r="AG100" s="79" t="s">
        <v>1774</v>
      </c>
      <c r="AH100" s="79"/>
      <c r="AI100" s="85" t="s">
        <v>1761</v>
      </c>
      <c r="AJ100" s="79" t="b">
        <v>0</v>
      </c>
      <c r="AK100" s="79">
        <v>3</v>
      </c>
      <c r="AL100" s="85" t="s">
        <v>1636</v>
      </c>
      <c r="AM100" s="79" t="s">
        <v>1811</v>
      </c>
      <c r="AN100" s="79" t="b">
        <v>0</v>
      </c>
      <c r="AO100" s="85" t="s">
        <v>1636</v>
      </c>
      <c r="AP100" s="79" t="s">
        <v>176</v>
      </c>
      <c r="AQ100" s="79">
        <v>0</v>
      </c>
      <c r="AR100" s="79">
        <v>0</v>
      </c>
      <c r="AS100" s="79"/>
      <c r="AT100" s="79"/>
      <c r="AU100" s="79"/>
      <c r="AV100" s="79"/>
      <c r="AW100" s="79"/>
      <c r="AX100" s="79"/>
      <c r="AY100" s="79"/>
      <c r="AZ100" s="79"/>
      <c r="BA100">
        <v>7</v>
      </c>
      <c r="BB100" s="78" t="str">
        <f>REPLACE(INDEX(GroupVertices[Group],MATCH(Edges[[#This Row],[Vertex 1]],GroupVertices[Vertex],0)),1,1,"")</f>
        <v>4</v>
      </c>
      <c r="BC100" s="78" t="str">
        <f>REPLACE(INDEX(GroupVertices[Group],MATCH(Edges[[#This Row],[Vertex 2]],GroupVertices[Vertex],0)),1,1,"")</f>
        <v>4</v>
      </c>
      <c r="BD100" s="48">
        <v>1</v>
      </c>
      <c r="BE100" s="49">
        <v>6.25</v>
      </c>
      <c r="BF100" s="48">
        <v>0</v>
      </c>
      <c r="BG100" s="49">
        <v>0</v>
      </c>
      <c r="BH100" s="48">
        <v>0</v>
      </c>
      <c r="BI100" s="49">
        <v>0</v>
      </c>
      <c r="BJ100" s="48">
        <v>15</v>
      </c>
      <c r="BK100" s="49">
        <v>93.75</v>
      </c>
      <c r="BL100" s="48">
        <v>16</v>
      </c>
    </row>
    <row r="101" spans="1:64" ht="15">
      <c r="A101" s="64" t="s">
        <v>272</v>
      </c>
      <c r="B101" s="64" t="s">
        <v>356</v>
      </c>
      <c r="C101" s="65" t="s">
        <v>4712</v>
      </c>
      <c r="D101" s="66">
        <v>4.166666666666667</v>
      </c>
      <c r="E101" s="67" t="s">
        <v>136</v>
      </c>
      <c r="F101" s="68">
        <v>31.166666666666668</v>
      </c>
      <c r="G101" s="65"/>
      <c r="H101" s="69"/>
      <c r="I101" s="70"/>
      <c r="J101" s="70"/>
      <c r="K101" s="34" t="s">
        <v>65</v>
      </c>
      <c r="L101" s="77">
        <v>101</v>
      </c>
      <c r="M101" s="77"/>
      <c r="N101" s="72"/>
      <c r="O101" s="79" t="s">
        <v>444</v>
      </c>
      <c r="P101" s="81">
        <v>43684.97017361111</v>
      </c>
      <c r="Q101" s="79" t="s">
        <v>471</v>
      </c>
      <c r="R101" s="79"/>
      <c r="S101" s="79"/>
      <c r="T101" s="79" t="s">
        <v>771</v>
      </c>
      <c r="U101" s="79"/>
      <c r="V101" s="82" t="s">
        <v>939</v>
      </c>
      <c r="W101" s="81">
        <v>43684.97017361111</v>
      </c>
      <c r="X101" s="82" t="s">
        <v>1116</v>
      </c>
      <c r="Y101" s="79"/>
      <c r="Z101" s="79"/>
      <c r="AA101" s="85" t="s">
        <v>1473</v>
      </c>
      <c r="AB101" s="79"/>
      <c r="AC101" s="79" t="b">
        <v>0</v>
      </c>
      <c r="AD101" s="79">
        <v>0</v>
      </c>
      <c r="AE101" s="85" t="s">
        <v>1761</v>
      </c>
      <c r="AF101" s="79" t="b">
        <v>0</v>
      </c>
      <c r="AG101" s="79" t="s">
        <v>1774</v>
      </c>
      <c r="AH101" s="79"/>
      <c r="AI101" s="85" t="s">
        <v>1761</v>
      </c>
      <c r="AJ101" s="79" t="b">
        <v>0</v>
      </c>
      <c r="AK101" s="79">
        <v>4</v>
      </c>
      <c r="AL101" s="85" t="s">
        <v>1643</v>
      </c>
      <c r="AM101" s="79" t="s">
        <v>1811</v>
      </c>
      <c r="AN101" s="79" t="b">
        <v>0</v>
      </c>
      <c r="AO101" s="85" t="s">
        <v>1643</v>
      </c>
      <c r="AP101" s="79" t="s">
        <v>176</v>
      </c>
      <c r="AQ101" s="79">
        <v>0</v>
      </c>
      <c r="AR101" s="79">
        <v>0</v>
      </c>
      <c r="AS101" s="79"/>
      <c r="AT101" s="79"/>
      <c r="AU101" s="79"/>
      <c r="AV101" s="79"/>
      <c r="AW101" s="79"/>
      <c r="AX101" s="79"/>
      <c r="AY101" s="79"/>
      <c r="AZ101" s="79"/>
      <c r="BA101">
        <v>7</v>
      </c>
      <c r="BB101" s="78" t="str">
        <f>REPLACE(INDEX(GroupVertices[Group],MATCH(Edges[[#This Row],[Vertex 1]],GroupVertices[Vertex],0)),1,1,"")</f>
        <v>4</v>
      </c>
      <c r="BC101" s="78" t="str">
        <f>REPLACE(INDEX(GroupVertices[Group],MATCH(Edges[[#This Row],[Vertex 2]],GroupVertices[Vertex],0)),1,1,"")</f>
        <v>4</v>
      </c>
      <c r="BD101" s="48">
        <v>1</v>
      </c>
      <c r="BE101" s="49">
        <v>6.25</v>
      </c>
      <c r="BF101" s="48">
        <v>0</v>
      </c>
      <c r="BG101" s="49">
        <v>0</v>
      </c>
      <c r="BH101" s="48">
        <v>0</v>
      </c>
      <c r="BI101" s="49">
        <v>0</v>
      </c>
      <c r="BJ101" s="48">
        <v>15</v>
      </c>
      <c r="BK101" s="49">
        <v>93.75</v>
      </c>
      <c r="BL101" s="48">
        <v>16</v>
      </c>
    </row>
    <row r="102" spans="1:64" ht="15">
      <c r="A102" s="64" t="s">
        <v>273</v>
      </c>
      <c r="B102" s="64" t="s">
        <v>273</v>
      </c>
      <c r="C102" s="65" t="s">
        <v>4709</v>
      </c>
      <c r="D102" s="66">
        <v>3</v>
      </c>
      <c r="E102" s="67" t="s">
        <v>132</v>
      </c>
      <c r="F102" s="68">
        <v>35</v>
      </c>
      <c r="G102" s="65"/>
      <c r="H102" s="69"/>
      <c r="I102" s="70"/>
      <c r="J102" s="70"/>
      <c r="K102" s="34" t="s">
        <v>65</v>
      </c>
      <c r="L102" s="77">
        <v>102</v>
      </c>
      <c r="M102" s="77"/>
      <c r="N102" s="72"/>
      <c r="O102" s="79" t="s">
        <v>176</v>
      </c>
      <c r="P102" s="81">
        <v>43684.83174768519</v>
      </c>
      <c r="Q102" s="79" t="s">
        <v>499</v>
      </c>
      <c r="R102" s="82" t="s">
        <v>649</v>
      </c>
      <c r="S102" s="79" t="s">
        <v>737</v>
      </c>
      <c r="T102" s="79" t="s">
        <v>403</v>
      </c>
      <c r="U102" s="79"/>
      <c r="V102" s="82" t="s">
        <v>940</v>
      </c>
      <c r="W102" s="81">
        <v>43684.83174768519</v>
      </c>
      <c r="X102" s="82" t="s">
        <v>1117</v>
      </c>
      <c r="Y102" s="79"/>
      <c r="Z102" s="79"/>
      <c r="AA102" s="85" t="s">
        <v>1474</v>
      </c>
      <c r="AB102" s="79"/>
      <c r="AC102" s="79" t="b">
        <v>0</v>
      </c>
      <c r="AD102" s="79">
        <v>0</v>
      </c>
      <c r="AE102" s="85" t="s">
        <v>1761</v>
      </c>
      <c r="AF102" s="79" t="b">
        <v>0</v>
      </c>
      <c r="AG102" s="79" t="s">
        <v>1774</v>
      </c>
      <c r="AH102" s="79"/>
      <c r="AI102" s="85" t="s">
        <v>1761</v>
      </c>
      <c r="AJ102" s="79" t="b">
        <v>0</v>
      </c>
      <c r="AK102" s="79">
        <v>1</v>
      </c>
      <c r="AL102" s="85" t="s">
        <v>1761</v>
      </c>
      <c r="AM102" s="79" t="s">
        <v>1793</v>
      </c>
      <c r="AN102" s="79" t="b">
        <v>0</v>
      </c>
      <c r="AO102" s="85" t="s">
        <v>1474</v>
      </c>
      <c r="AP102" s="79" t="s">
        <v>176</v>
      </c>
      <c r="AQ102" s="79">
        <v>0</v>
      </c>
      <c r="AR102" s="79">
        <v>0</v>
      </c>
      <c r="AS102" s="79"/>
      <c r="AT102" s="79"/>
      <c r="AU102" s="79"/>
      <c r="AV102" s="79"/>
      <c r="AW102" s="79"/>
      <c r="AX102" s="79"/>
      <c r="AY102" s="79"/>
      <c r="AZ102" s="79"/>
      <c r="BA102">
        <v>1</v>
      </c>
      <c r="BB102" s="78" t="str">
        <f>REPLACE(INDEX(GroupVertices[Group],MATCH(Edges[[#This Row],[Vertex 1]],GroupVertices[Vertex],0)),1,1,"")</f>
        <v>31</v>
      </c>
      <c r="BC102" s="78" t="str">
        <f>REPLACE(INDEX(GroupVertices[Group],MATCH(Edges[[#This Row],[Vertex 2]],GroupVertices[Vertex],0)),1,1,"")</f>
        <v>31</v>
      </c>
      <c r="BD102" s="48">
        <v>0</v>
      </c>
      <c r="BE102" s="49">
        <v>0</v>
      </c>
      <c r="BF102" s="48">
        <v>1</v>
      </c>
      <c r="BG102" s="49">
        <v>6.25</v>
      </c>
      <c r="BH102" s="48">
        <v>0</v>
      </c>
      <c r="BI102" s="49">
        <v>0</v>
      </c>
      <c r="BJ102" s="48">
        <v>15</v>
      </c>
      <c r="BK102" s="49">
        <v>93.75</v>
      </c>
      <c r="BL102" s="48">
        <v>16</v>
      </c>
    </row>
    <row r="103" spans="1:64" ht="15">
      <c r="A103" s="64" t="s">
        <v>274</v>
      </c>
      <c r="B103" s="64" t="s">
        <v>273</v>
      </c>
      <c r="C103" s="65" t="s">
        <v>4709</v>
      </c>
      <c r="D103" s="66">
        <v>3</v>
      </c>
      <c r="E103" s="67" t="s">
        <v>132</v>
      </c>
      <c r="F103" s="68">
        <v>35</v>
      </c>
      <c r="G103" s="65"/>
      <c r="H103" s="69"/>
      <c r="I103" s="70"/>
      <c r="J103" s="70"/>
      <c r="K103" s="34" t="s">
        <v>65</v>
      </c>
      <c r="L103" s="77">
        <v>103</v>
      </c>
      <c r="M103" s="77"/>
      <c r="N103" s="72"/>
      <c r="O103" s="79" t="s">
        <v>444</v>
      </c>
      <c r="P103" s="81">
        <v>43685.07609953704</v>
      </c>
      <c r="Q103" s="79" t="s">
        <v>500</v>
      </c>
      <c r="R103" s="82" t="s">
        <v>649</v>
      </c>
      <c r="S103" s="79" t="s">
        <v>737</v>
      </c>
      <c r="T103" s="79" t="s">
        <v>403</v>
      </c>
      <c r="U103" s="79"/>
      <c r="V103" s="82" t="s">
        <v>941</v>
      </c>
      <c r="W103" s="81">
        <v>43685.07609953704</v>
      </c>
      <c r="X103" s="82" t="s">
        <v>1118</v>
      </c>
      <c r="Y103" s="79"/>
      <c r="Z103" s="79"/>
      <c r="AA103" s="85" t="s">
        <v>1475</v>
      </c>
      <c r="AB103" s="79"/>
      <c r="AC103" s="79" t="b">
        <v>0</v>
      </c>
      <c r="AD103" s="79">
        <v>0</v>
      </c>
      <c r="AE103" s="85" t="s">
        <v>1761</v>
      </c>
      <c r="AF103" s="79" t="b">
        <v>0</v>
      </c>
      <c r="AG103" s="79" t="s">
        <v>1774</v>
      </c>
      <c r="AH103" s="79"/>
      <c r="AI103" s="85" t="s">
        <v>1761</v>
      </c>
      <c r="AJ103" s="79" t="b">
        <v>0</v>
      </c>
      <c r="AK103" s="79">
        <v>1</v>
      </c>
      <c r="AL103" s="85" t="s">
        <v>1474</v>
      </c>
      <c r="AM103" s="79" t="s">
        <v>1793</v>
      </c>
      <c r="AN103" s="79" t="b">
        <v>0</v>
      </c>
      <c r="AO103" s="85" t="s">
        <v>1474</v>
      </c>
      <c r="AP103" s="79" t="s">
        <v>176</v>
      </c>
      <c r="AQ103" s="79">
        <v>0</v>
      </c>
      <c r="AR103" s="79">
        <v>0</v>
      </c>
      <c r="AS103" s="79"/>
      <c r="AT103" s="79"/>
      <c r="AU103" s="79"/>
      <c r="AV103" s="79"/>
      <c r="AW103" s="79"/>
      <c r="AX103" s="79"/>
      <c r="AY103" s="79"/>
      <c r="AZ103" s="79"/>
      <c r="BA103">
        <v>1</v>
      </c>
      <c r="BB103" s="78" t="str">
        <f>REPLACE(INDEX(GroupVertices[Group],MATCH(Edges[[#This Row],[Vertex 1]],GroupVertices[Vertex],0)),1,1,"")</f>
        <v>31</v>
      </c>
      <c r="BC103" s="78" t="str">
        <f>REPLACE(INDEX(GroupVertices[Group],MATCH(Edges[[#This Row],[Vertex 2]],GroupVertices[Vertex],0)),1,1,"")</f>
        <v>31</v>
      </c>
      <c r="BD103" s="48">
        <v>0</v>
      </c>
      <c r="BE103" s="49">
        <v>0</v>
      </c>
      <c r="BF103" s="48">
        <v>1</v>
      </c>
      <c r="BG103" s="49">
        <v>5.555555555555555</v>
      </c>
      <c r="BH103" s="48">
        <v>0</v>
      </c>
      <c r="BI103" s="49">
        <v>0</v>
      </c>
      <c r="BJ103" s="48">
        <v>17</v>
      </c>
      <c r="BK103" s="49">
        <v>94.44444444444444</v>
      </c>
      <c r="BL103" s="48">
        <v>18</v>
      </c>
    </row>
    <row r="104" spans="1:64" ht="15">
      <c r="A104" s="64" t="s">
        <v>212</v>
      </c>
      <c r="B104" s="64" t="s">
        <v>275</v>
      </c>
      <c r="C104" s="65" t="s">
        <v>4709</v>
      </c>
      <c r="D104" s="66">
        <v>3</v>
      </c>
      <c r="E104" s="67" t="s">
        <v>132</v>
      </c>
      <c r="F104" s="68">
        <v>35</v>
      </c>
      <c r="G104" s="65"/>
      <c r="H104" s="69"/>
      <c r="I104" s="70"/>
      <c r="J104" s="70"/>
      <c r="K104" s="34" t="s">
        <v>66</v>
      </c>
      <c r="L104" s="77">
        <v>104</v>
      </c>
      <c r="M104" s="77"/>
      <c r="N104" s="72"/>
      <c r="O104" s="79" t="s">
        <v>445</v>
      </c>
      <c r="P104" s="81">
        <v>43671.297372685185</v>
      </c>
      <c r="Q104" s="79" t="s">
        <v>446</v>
      </c>
      <c r="R104" s="79"/>
      <c r="S104" s="79"/>
      <c r="T104" s="79" t="s">
        <v>764</v>
      </c>
      <c r="U104" s="79"/>
      <c r="V104" s="82" t="s">
        <v>892</v>
      </c>
      <c r="W104" s="81">
        <v>43671.297372685185</v>
      </c>
      <c r="X104" s="82" t="s">
        <v>1036</v>
      </c>
      <c r="Y104" s="79"/>
      <c r="Z104" s="79"/>
      <c r="AA104" s="85" t="s">
        <v>1393</v>
      </c>
      <c r="AB104" s="85" t="s">
        <v>1750</v>
      </c>
      <c r="AC104" s="79" t="b">
        <v>0</v>
      </c>
      <c r="AD104" s="79">
        <v>12</v>
      </c>
      <c r="AE104" s="85" t="s">
        <v>1760</v>
      </c>
      <c r="AF104" s="79" t="b">
        <v>0</v>
      </c>
      <c r="AG104" s="79" t="s">
        <v>1774</v>
      </c>
      <c r="AH104" s="79"/>
      <c r="AI104" s="85" t="s">
        <v>1761</v>
      </c>
      <c r="AJ104" s="79" t="b">
        <v>0</v>
      </c>
      <c r="AK104" s="79">
        <v>3</v>
      </c>
      <c r="AL104" s="85" t="s">
        <v>1761</v>
      </c>
      <c r="AM104" s="79" t="s">
        <v>1789</v>
      </c>
      <c r="AN104" s="79" t="b">
        <v>0</v>
      </c>
      <c r="AO104" s="85" t="s">
        <v>1750</v>
      </c>
      <c r="AP104" s="79" t="s">
        <v>1829</v>
      </c>
      <c r="AQ104" s="79">
        <v>0</v>
      </c>
      <c r="AR104" s="79">
        <v>0</v>
      </c>
      <c r="AS104" s="79"/>
      <c r="AT104" s="79"/>
      <c r="AU104" s="79"/>
      <c r="AV104" s="79"/>
      <c r="AW104" s="79"/>
      <c r="AX104" s="79"/>
      <c r="AY104" s="79"/>
      <c r="AZ104" s="79"/>
      <c r="BA104">
        <v>1</v>
      </c>
      <c r="BB104" s="78" t="str">
        <f>REPLACE(INDEX(GroupVertices[Group],MATCH(Edges[[#This Row],[Vertex 1]],GroupVertices[Vertex],0)),1,1,"")</f>
        <v>10</v>
      </c>
      <c r="BC104" s="78" t="str">
        <f>REPLACE(INDEX(GroupVertices[Group],MATCH(Edges[[#This Row],[Vertex 2]],GroupVertices[Vertex],0)),1,1,"")</f>
        <v>10</v>
      </c>
      <c r="BD104" s="48">
        <v>3</v>
      </c>
      <c r="BE104" s="49">
        <v>8.333333333333334</v>
      </c>
      <c r="BF104" s="48">
        <v>1</v>
      </c>
      <c r="BG104" s="49">
        <v>2.7777777777777777</v>
      </c>
      <c r="BH104" s="48">
        <v>0</v>
      </c>
      <c r="BI104" s="49">
        <v>0</v>
      </c>
      <c r="BJ104" s="48">
        <v>32</v>
      </c>
      <c r="BK104" s="49">
        <v>88.88888888888889</v>
      </c>
      <c r="BL104" s="48">
        <v>36</v>
      </c>
    </row>
    <row r="105" spans="1:64" ht="15">
      <c r="A105" s="64" t="s">
        <v>275</v>
      </c>
      <c r="B105" s="64" t="s">
        <v>212</v>
      </c>
      <c r="C105" s="65" t="s">
        <v>4709</v>
      </c>
      <c r="D105" s="66">
        <v>3</v>
      </c>
      <c r="E105" s="67" t="s">
        <v>132</v>
      </c>
      <c r="F105" s="68">
        <v>35</v>
      </c>
      <c r="G105" s="65"/>
      <c r="H105" s="69"/>
      <c r="I105" s="70"/>
      <c r="J105" s="70"/>
      <c r="K105" s="34" t="s">
        <v>66</v>
      </c>
      <c r="L105" s="77">
        <v>105</v>
      </c>
      <c r="M105" s="77"/>
      <c r="N105" s="72"/>
      <c r="O105" s="79" t="s">
        <v>444</v>
      </c>
      <c r="P105" s="81">
        <v>43685.111122685186</v>
      </c>
      <c r="Q105" s="79" t="s">
        <v>501</v>
      </c>
      <c r="R105" s="79"/>
      <c r="S105" s="79"/>
      <c r="T105" s="79" t="s">
        <v>403</v>
      </c>
      <c r="U105" s="79"/>
      <c r="V105" s="82" t="s">
        <v>942</v>
      </c>
      <c r="W105" s="81">
        <v>43685.111122685186</v>
      </c>
      <c r="X105" s="82" t="s">
        <v>1119</v>
      </c>
      <c r="Y105" s="79"/>
      <c r="Z105" s="79"/>
      <c r="AA105" s="85" t="s">
        <v>1476</v>
      </c>
      <c r="AB105" s="79"/>
      <c r="AC105" s="79" t="b">
        <v>0</v>
      </c>
      <c r="AD105" s="79">
        <v>0</v>
      </c>
      <c r="AE105" s="85" t="s">
        <v>1761</v>
      </c>
      <c r="AF105" s="79" t="b">
        <v>0</v>
      </c>
      <c r="AG105" s="79" t="s">
        <v>1774</v>
      </c>
      <c r="AH105" s="79"/>
      <c r="AI105" s="85" t="s">
        <v>1761</v>
      </c>
      <c r="AJ105" s="79" t="b">
        <v>0</v>
      </c>
      <c r="AK105" s="79">
        <v>3</v>
      </c>
      <c r="AL105" s="85" t="s">
        <v>1393</v>
      </c>
      <c r="AM105" s="79" t="s">
        <v>1812</v>
      </c>
      <c r="AN105" s="79" t="b">
        <v>0</v>
      </c>
      <c r="AO105" s="85" t="s">
        <v>1393</v>
      </c>
      <c r="AP105" s="79" t="s">
        <v>176</v>
      </c>
      <c r="AQ105" s="79">
        <v>0</v>
      </c>
      <c r="AR105" s="79">
        <v>0</v>
      </c>
      <c r="AS105" s="79"/>
      <c r="AT105" s="79"/>
      <c r="AU105" s="79"/>
      <c r="AV105" s="79"/>
      <c r="AW105" s="79"/>
      <c r="AX105" s="79"/>
      <c r="AY105" s="79"/>
      <c r="AZ105" s="79"/>
      <c r="BA105">
        <v>1</v>
      </c>
      <c r="BB105" s="78" t="str">
        <f>REPLACE(INDEX(GroupVertices[Group],MATCH(Edges[[#This Row],[Vertex 1]],GroupVertices[Vertex],0)),1,1,"")</f>
        <v>10</v>
      </c>
      <c r="BC105" s="78" t="str">
        <f>REPLACE(INDEX(GroupVertices[Group],MATCH(Edges[[#This Row],[Vertex 2]],GroupVertices[Vertex],0)),1,1,"")</f>
        <v>10</v>
      </c>
      <c r="BD105" s="48">
        <v>2</v>
      </c>
      <c r="BE105" s="49">
        <v>9.523809523809524</v>
      </c>
      <c r="BF105" s="48">
        <v>1</v>
      </c>
      <c r="BG105" s="49">
        <v>4.761904761904762</v>
      </c>
      <c r="BH105" s="48">
        <v>0</v>
      </c>
      <c r="BI105" s="49">
        <v>0</v>
      </c>
      <c r="BJ105" s="48">
        <v>18</v>
      </c>
      <c r="BK105" s="49">
        <v>85.71428571428571</v>
      </c>
      <c r="BL105" s="48">
        <v>21</v>
      </c>
    </row>
    <row r="106" spans="1:64" ht="15">
      <c r="A106" s="64" t="s">
        <v>276</v>
      </c>
      <c r="B106" s="64" t="s">
        <v>276</v>
      </c>
      <c r="C106" s="65" t="s">
        <v>4709</v>
      </c>
      <c r="D106" s="66">
        <v>3</v>
      </c>
      <c r="E106" s="67" t="s">
        <v>132</v>
      </c>
      <c r="F106" s="68">
        <v>35</v>
      </c>
      <c r="G106" s="65"/>
      <c r="H106" s="69"/>
      <c r="I106" s="70"/>
      <c r="J106" s="70"/>
      <c r="K106" s="34" t="s">
        <v>65</v>
      </c>
      <c r="L106" s="77">
        <v>106</v>
      </c>
      <c r="M106" s="77"/>
      <c r="N106" s="72"/>
      <c r="O106" s="79" t="s">
        <v>176</v>
      </c>
      <c r="P106" s="81">
        <v>43685.167175925926</v>
      </c>
      <c r="Q106" s="79" t="s">
        <v>502</v>
      </c>
      <c r="R106" s="79"/>
      <c r="S106" s="79"/>
      <c r="T106" s="79" t="s">
        <v>794</v>
      </c>
      <c r="U106" s="82" t="s">
        <v>857</v>
      </c>
      <c r="V106" s="82" t="s">
        <v>857</v>
      </c>
      <c r="W106" s="81">
        <v>43685.167175925926</v>
      </c>
      <c r="X106" s="82" t="s">
        <v>1120</v>
      </c>
      <c r="Y106" s="79"/>
      <c r="Z106" s="79"/>
      <c r="AA106" s="85" t="s">
        <v>1477</v>
      </c>
      <c r="AB106" s="79"/>
      <c r="AC106" s="79" t="b">
        <v>0</v>
      </c>
      <c r="AD106" s="79">
        <v>0</v>
      </c>
      <c r="AE106" s="85" t="s">
        <v>1761</v>
      </c>
      <c r="AF106" s="79" t="b">
        <v>0</v>
      </c>
      <c r="AG106" s="79" t="s">
        <v>1774</v>
      </c>
      <c r="AH106" s="79"/>
      <c r="AI106" s="85" t="s">
        <v>1761</v>
      </c>
      <c r="AJ106" s="79" t="b">
        <v>0</v>
      </c>
      <c r="AK106" s="79">
        <v>0</v>
      </c>
      <c r="AL106" s="85" t="s">
        <v>1761</v>
      </c>
      <c r="AM106" s="79" t="s">
        <v>1790</v>
      </c>
      <c r="AN106" s="79" t="b">
        <v>0</v>
      </c>
      <c r="AO106" s="85" t="s">
        <v>1477</v>
      </c>
      <c r="AP106" s="79" t="s">
        <v>176</v>
      </c>
      <c r="AQ106" s="79">
        <v>0</v>
      </c>
      <c r="AR106" s="79">
        <v>0</v>
      </c>
      <c r="AS106" s="79"/>
      <c r="AT106" s="79"/>
      <c r="AU106" s="79"/>
      <c r="AV106" s="79"/>
      <c r="AW106" s="79"/>
      <c r="AX106" s="79"/>
      <c r="AY106" s="79"/>
      <c r="AZ106" s="79"/>
      <c r="BA106">
        <v>1</v>
      </c>
      <c r="BB106" s="78" t="str">
        <f>REPLACE(INDEX(GroupVertices[Group],MATCH(Edges[[#This Row],[Vertex 1]],GroupVertices[Vertex],0)),1,1,"")</f>
        <v>1</v>
      </c>
      <c r="BC106" s="78" t="str">
        <f>REPLACE(INDEX(GroupVertices[Group],MATCH(Edges[[#This Row],[Vertex 2]],GroupVertices[Vertex],0)),1,1,"")</f>
        <v>1</v>
      </c>
      <c r="BD106" s="48">
        <v>0</v>
      </c>
      <c r="BE106" s="49">
        <v>0</v>
      </c>
      <c r="BF106" s="48">
        <v>0</v>
      </c>
      <c r="BG106" s="49">
        <v>0</v>
      </c>
      <c r="BH106" s="48">
        <v>0</v>
      </c>
      <c r="BI106" s="49">
        <v>0</v>
      </c>
      <c r="BJ106" s="48">
        <v>20</v>
      </c>
      <c r="BK106" s="49">
        <v>100</v>
      </c>
      <c r="BL106" s="48">
        <v>20</v>
      </c>
    </row>
    <row r="107" spans="1:64" ht="15">
      <c r="A107" s="64" t="s">
        <v>277</v>
      </c>
      <c r="B107" s="64" t="s">
        <v>356</v>
      </c>
      <c r="C107" s="65" t="s">
        <v>4713</v>
      </c>
      <c r="D107" s="66">
        <v>3.7777777777777777</v>
      </c>
      <c r="E107" s="67" t="s">
        <v>136</v>
      </c>
      <c r="F107" s="68">
        <v>32.44444444444444</v>
      </c>
      <c r="G107" s="65"/>
      <c r="H107" s="69"/>
      <c r="I107" s="70"/>
      <c r="J107" s="70"/>
      <c r="K107" s="34" t="s">
        <v>65</v>
      </c>
      <c r="L107" s="77">
        <v>107</v>
      </c>
      <c r="M107" s="77"/>
      <c r="N107" s="72"/>
      <c r="O107" s="79" t="s">
        <v>444</v>
      </c>
      <c r="P107" s="81">
        <v>43678.25760416667</v>
      </c>
      <c r="Q107" s="79" t="s">
        <v>457</v>
      </c>
      <c r="R107" s="79"/>
      <c r="S107" s="79"/>
      <c r="T107" s="79" t="s">
        <v>771</v>
      </c>
      <c r="U107" s="79"/>
      <c r="V107" s="82" t="s">
        <v>943</v>
      </c>
      <c r="W107" s="81">
        <v>43678.25760416667</v>
      </c>
      <c r="X107" s="82" t="s">
        <v>1121</v>
      </c>
      <c r="Y107" s="79"/>
      <c r="Z107" s="79"/>
      <c r="AA107" s="85" t="s">
        <v>1478</v>
      </c>
      <c r="AB107" s="79"/>
      <c r="AC107" s="79" t="b">
        <v>0</v>
      </c>
      <c r="AD107" s="79">
        <v>0</v>
      </c>
      <c r="AE107" s="85" t="s">
        <v>1761</v>
      </c>
      <c r="AF107" s="79" t="b">
        <v>0</v>
      </c>
      <c r="AG107" s="79" t="s">
        <v>1774</v>
      </c>
      <c r="AH107" s="79"/>
      <c r="AI107" s="85" t="s">
        <v>1761</v>
      </c>
      <c r="AJ107" s="79" t="b">
        <v>0</v>
      </c>
      <c r="AK107" s="79">
        <v>3</v>
      </c>
      <c r="AL107" s="85" t="s">
        <v>1582</v>
      </c>
      <c r="AM107" s="79" t="s">
        <v>1813</v>
      </c>
      <c r="AN107" s="79" t="b">
        <v>0</v>
      </c>
      <c r="AO107" s="85" t="s">
        <v>1582</v>
      </c>
      <c r="AP107" s="79" t="s">
        <v>176</v>
      </c>
      <c r="AQ107" s="79">
        <v>0</v>
      </c>
      <c r="AR107" s="79">
        <v>0</v>
      </c>
      <c r="AS107" s="79"/>
      <c r="AT107" s="79"/>
      <c r="AU107" s="79"/>
      <c r="AV107" s="79"/>
      <c r="AW107" s="79"/>
      <c r="AX107" s="79"/>
      <c r="AY107" s="79"/>
      <c r="AZ107" s="79"/>
      <c r="BA107">
        <v>5</v>
      </c>
      <c r="BB107" s="78" t="str">
        <f>REPLACE(INDEX(GroupVertices[Group],MATCH(Edges[[#This Row],[Vertex 1]],GroupVertices[Vertex],0)),1,1,"")</f>
        <v>4</v>
      </c>
      <c r="BC107" s="78" t="str">
        <f>REPLACE(INDEX(GroupVertices[Group],MATCH(Edges[[#This Row],[Vertex 2]],GroupVertices[Vertex],0)),1,1,"")</f>
        <v>4</v>
      </c>
      <c r="BD107" s="48">
        <v>1</v>
      </c>
      <c r="BE107" s="49">
        <v>6.25</v>
      </c>
      <c r="BF107" s="48">
        <v>0</v>
      </c>
      <c r="BG107" s="49">
        <v>0</v>
      </c>
      <c r="BH107" s="48">
        <v>0</v>
      </c>
      <c r="BI107" s="49">
        <v>0</v>
      </c>
      <c r="BJ107" s="48">
        <v>15</v>
      </c>
      <c r="BK107" s="49">
        <v>93.75</v>
      </c>
      <c r="BL107" s="48">
        <v>16</v>
      </c>
    </row>
    <row r="108" spans="1:64" ht="15">
      <c r="A108" s="64" t="s">
        <v>277</v>
      </c>
      <c r="B108" s="64" t="s">
        <v>356</v>
      </c>
      <c r="C108" s="65" t="s">
        <v>4713</v>
      </c>
      <c r="D108" s="66">
        <v>3.7777777777777777</v>
      </c>
      <c r="E108" s="67" t="s">
        <v>136</v>
      </c>
      <c r="F108" s="68">
        <v>32.44444444444444</v>
      </c>
      <c r="G108" s="65"/>
      <c r="H108" s="69"/>
      <c r="I108" s="70"/>
      <c r="J108" s="70"/>
      <c r="K108" s="34" t="s">
        <v>65</v>
      </c>
      <c r="L108" s="77">
        <v>108</v>
      </c>
      <c r="M108" s="77"/>
      <c r="N108" s="72"/>
      <c r="O108" s="79" t="s">
        <v>444</v>
      </c>
      <c r="P108" s="81">
        <v>43678.71587962963</v>
      </c>
      <c r="Q108" s="79" t="s">
        <v>457</v>
      </c>
      <c r="R108" s="79"/>
      <c r="S108" s="79"/>
      <c r="T108" s="79" t="s">
        <v>771</v>
      </c>
      <c r="U108" s="79"/>
      <c r="V108" s="82" t="s">
        <v>943</v>
      </c>
      <c r="W108" s="81">
        <v>43678.71587962963</v>
      </c>
      <c r="X108" s="82" t="s">
        <v>1122</v>
      </c>
      <c r="Y108" s="79"/>
      <c r="Z108" s="79"/>
      <c r="AA108" s="85" t="s">
        <v>1479</v>
      </c>
      <c r="AB108" s="79"/>
      <c r="AC108" s="79" t="b">
        <v>0</v>
      </c>
      <c r="AD108" s="79">
        <v>0</v>
      </c>
      <c r="AE108" s="85" t="s">
        <v>1761</v>
      </c>
      <c r="AF108" s="79" t="b">
        <v>0</v>
      </c>
      <c r="AG108" s="79" t="s">
        <v>1774</v>
      </c>
      <c r="AH108" s="79"/>
      <c r="AI108" s="85" t="s">
        <v>1761</v>
      </c>
      <c r="AJ108" s="79" t="b">
        <v>0</v>
      </c>
      <c r="AK108" s="79">
        <v>2</v>
      </c>
      <c r="AL108" s="85" t="s">
        <v>1590</v>
      </c>
      <c r="AM108" s="79" t="s">
        <v>1813</v>
      </c>
      <c r="AN108" s="79" t="b">
        <v>0</v>
      </c>
      <c r="AO108" s="85" t="s">
        <v>1590</v>
      </c>
      <c r="AP108" s="79" t="s">
        <v>176</v>
      </c>
      <c r="AQ108" s="79">
        <v>0</v>
      </c>
      <c r="AR108" s="79">
        <v>0</v>
      </c>
      <c r="AS108" s="79"/>
      <c r="AT108" s="79"/>
      <c r="AU108" s="79"/>
      <c r="AV108" s="79"/>
      <c r="AW108" s="79"/>
      <c r="AX108" s="79"/>
      <c r="AY108" s="79"/>
      <c r="AZ108" s="79"/>
      <c r="BA108">
        <v>5</v>
      </c>
      <c r="BB108" s="78" t="str">
        <f>REPLACE(INDEX(GroupVertices[Group],MATCH(Edges[[#This Row],[Vertex 1]],GroupVertices[Vertex],0)),1,1,"")</f>
        <v>4</v>
      </c>
      <c r="BC108" s="78" t="str">
        <f>REPLACE(INDEX(GroupVertices[Group],MATCH(Edges[[#This Row],[Vertex 2]],GroupVertices[Vertex],0)),1,1,"")</f>
        <v>4</v>
      </c>
      <c r="BD108" s="48">
        <v>1</v>
      </c>
      <c r="BE108" s="49">
        <v>6.25</v>
      </c>
      <c r="BF108" s="48">
        <v>0</v>
      </c>
      <c r="BG108" s="49">
        <v>0</v>
      </c>
      <c r="BH108" s="48">
        <v>0</v>
      </c>
      <c r="BI108" s="49">
        <v>0</v>
      </c>
      <c r="BJ108" s="48">
        <v>15</v>
      </c>
      <c r="BK108" s="49">
        <v>93.75</v>
      </c>
      <c r="BL108" s="48">
        <v>16</v>
      </c>
    </row>
    <row r="109" spans="1:64" ht="15">
      <c r="A109" s="64" t="s">
        <v>277</v>
      </c>
      <c r="B109" s="64" t="s">
        <v>356</v>
      </c>
      <c r="C109" s="65" t="s">
        <v>4713</v>
      </c>
      <c r="D109" s="66">
        <v>3.7777777777777777</v>
      </c>
      <c r="E109" s="67" t="s">
        <v>136</v>
      </c>
      <c r="F109" s="68">
        <v>32.44444444444444</v>
      </c>
      <c r="G109" s="65"/>
      <c r="H109" s="69"/>
      <c r="I109" s="70"/>
      <c r="J109" s="70"/>
      <c r="K109" s="34" t="s">
        <v>65</v>
      </c>
      <c r="L109" s="77">
        <v>109</v>
      </c>
      <c r="M109" s="77"/>
      <c r="N109" s="72"/>
      <c r="O109" s="79" t="s">
        <v>444</v>
      </c>
      <c r="P109" s="81">
        <v>43682.00751157408</v>
      </c>
      <c r="Q109" s="79" t="s">
        <v>471</v>
      </c>
      <c r="R109" s="79"/>
      <c r="S109" s="79"/>
      <c r="T109" s="79" t="s">
        <v>771</v>
      </c>
      <c r="U109" s="79"/>
      <c r="V109" s="82" t="s">
        <v>943</v>
      </c>
      <c r="W109" s="81">
        <v>43682.00751157408</v>
      </c>
      <c r="X109" s="82" t="s">
        <v>1123</v>
      </c>
      <c r="Y109" s="79"/>
      <c r="Z109" s="79"/>
      <c r="AA109" s="85" t="s">
        <v>1480</v>
      </c>
      <c r="AB109" s="79"/>
      <c r="AC109" s="79" t="b">
        <v>0</v>
      </c>
      <c r="AD109" s="79">
        <v>0</v>
      </c>
      <c r="AE109" s="85" t="s">
        <v>1761</v>
      </c>
      <c r="AF109" s="79" t="b">
        <v>0</v>
      </c>
      <c r="AG109" s="79" t="s">
        <v>1774</v>
      </c>
      <c r="AH109" s="79"/>
      <c r="AI109" s="85" t="s">
        <v>1761</v>
      </c>
      <c r="AJ109" s="79" t="b">
        <v>0</v>
      </c>
      <c r="AK109" s="79">
        <v>2</v>
      </c>
      <c r="AL109" s="85" t="s">
        <v>1609</v>
      </c>
      <c r="AM109" s="79" t="s">
        <v>1813</v>
      </c>
      <c r="AN109" s="79" t="b">
        <v>0</v>
      </c>
      <c r="AO109" s="85" t="s">
        <v>1609</v>
      </c>
      <c r="AP109" s="79" t="s">
        <v>176</v>
      </c>
      <c r="AQ109" s="79">
        <v>0</v>
      </c>
      <c r="AR109" s="79">
        <v>0</v>
      </c>
      <c r="AS109" s="79"/>
      <c r="AT109" s="79"/>
      <c r="AU109" s="79"/>
      <c r="AV109" s="79"/>
      <c r="AW109" s="79"/>
      <c r="AX109" s="79"/>
      <c r="AY109" s="79"/>
      <c r="AZ109" s="79"/>
      <c r="BA109">
        <v>5</v>
      </c>
      <c r="BB109" s="78" t="str">
        <f>REPLACE(INDEX(GroupVertices[Group],MATCH(Edges[[#This Row],[Vertex 1]],GroupVertices[Vertex],0)),1,1,"")</f>
        <v>4</v>
      </c>
      <c r="BC109" s="78" t="str">
        <f>REPLACE(INDEX(GroupVertices[Group],MATCH(Edges[[#This Row],[Vertex 2]],GroupVertices[Vertex],0)),1,1,"")</f>
        <v>4</v>
      </c>
      <c r="BD109" s="48">
        <v>1</v>
      </c>
      <c r="BE109" s="49">
        <v>6.25</v>
      </c>
      <c r="BF109" s="48">
        <v>0</v>
      </c>
      <c r="BG109" s="49">
        <v>0</v>
      </c>
      <c r="BH109" s="48">
        <v>0</v>
      </c>
      <c r="BI109" s="49">
        <v>0</v>
      </c>
      <c r="BJ109" s="48">
        <v>15</v>
      </c>
      <c r="BK109" s="49">
        <v>93.75</v>
      </c>
      <c r="BL109" s="48">
        <v>16</v>
      </c>
    </row>
    <row r="110" spans="1:64" ht="15">
      <c r="A110" s="64" t="s">
        <v>277</v>
      </c>
      <c r="B110" s="64" t="s">
        <v>356</v>
      </c>
      <c r="C110" s="65" t="s">
        <v>4713</v>
      </c>
      <c r="D110" s="66">
        <v>3.7777777777777777</v>
      </c>
      <c r="E110" s="67" t="s">
        <v>136</v>
      </c>
      <c r="F110" s="68">
        <v>32.44444444444444</v>
      </c>
      <c r="G110" s="65"/>
      <c r="H110" s="69"/>
      <c r="I110" s="70"/>
      <c r="J110" s="70"/>
      <c r="K110" s="34" t="s">
        <v>65</v>
      </c>
      <c r="L110" s="77">
        <v>110</v>
      </c>
      <c r="M110" s="77"/>
      <c r="N110" s="72"/>
      <c r="O110" s="79" t="s">
        <v>444</v>
      </c>
      <c r="P110" s="81">
        <v>43684.965775462966</v>
      </c>
      <c r="Q110" s="79" t="s">
        <v>471</v>
      </c>
      <c r="R110" s="79"/>
      <c r="S110" s="79"/>
      <c r="T110" s="79" t="s">
        <v>771</v>
      </c>
      <c r="U110" s="79"/>
      <c r="V110" s="82" t="s">
        <v>943</v>
      </c>
      <c r="W110" s="81">
        <v>43684.965775462966</v>
      </c>
      <c r="X110" s="82" t="s">
        <v>1124</v>
      </c>
      <c r="Y110" s="79"/>
      <c r="Z110" s="79"/>
      <c r="AA110" s="85" t="s">
        <v>1481</v>
      </c>
      <c r="AB110" s="79"/>
      <c r="AC110" s="79" t="b">
        <v>0</v>
      </c>
      <c r="AD110" s="79">
        <v>0</v>
      </c>
      <c r="AE110" s="85" t="s">
        <v>1761</v>
      </c>
      <c r="AF110" s="79" t="b">
        <v>0</v>
      </c>
      <c r="AG110" s="79" t="s">
        <v>1774</v>
      </c>
      <c r="AH110" s="79"/>
      <c r="AI110" s="85" t="s">
        <v>1761</v>
      </c>
      <c r="AJ110" s="79" t="b">
        <v>0</v>
      </c>
      <c r="AK110" s="79">
        <v>4</v>
      </c>
      <c r="AL110" s="85" t="s">
        <v>1643</v>
      </c>
      <c r="AM110" s="79" t="s">
        <v>1813</v>
      </c>
      <c r="AN110" s="79" t="b">
        <v>0</v>
      </c>
      <c r="AO110" s="85" t="s">
        <v>1643</v>
      </c>
      <c r="AP110" s="79" t="s">
        <v>176</v>
      </c>
      <c r="AQ110" s="79">
        <v>0</v>
      </c>
      <c r="AR110" s="79">
        <v>0</v>
      </c>
      <c r="AS110" s="79"/>
      <c r="AT110" s="79"/>
      <c r="AU110" s="79"/>
      <c r="AV110" s="79"/>
      <c r="AW110" s="79"/>
      <c r="AX110" s="79"/>
      <c r="AY110" s="79"/>
      <c r="AZ110" s="79"/>
      <c r="BA110">
        <v>5</v>
      </c>
      <c r="BB110" s="78" t="str">
        <f>REPLACE(INDEX(GroupVertices[Group],MATCH(Edges[[#This Row],[Vertex 1]],GroupVertices[Vertex],0)),1,1,"")</f>
        <v>4</v>
      </c>
      <c r="BC110" s="78" t="str">
        <f>REPLACE(INDEX(GroupVertices[Group],MATCH(Edges[[#This Row],[Vertex 2]],GroupVertices[Vertex],0)),1,1,"")</f>
        <v>4</v>
      </c>
      <c r="BD110" s="48">
        <v>1</v>
      </c>
      <c r="BE110" s="49">
        <v>6.25</v>
      </c>
      <c r="BF110" s="48">
        <v>0</v>
      </c>
      <c r="BG110" s="49">
        <v>0</v>
      </c>
      <c r="BH110" s="48">
        <v>0</v>
      </c>
      <c r="BI110" s="49">
        <v>0</v>
      </c>
      <c r="BJ110" s="48">
        <v>15</v>
      </c>
      <c r="BK110" s="49">
        <v>93.75</v>
      </c>
      <c r="BL110" s="48">
        <v>16</v>
      </c>
    </row>
    <row r="111" spans="1:64" ht="15">
      <c r="A111" s="64" t="s">
        <v>277</v>
      </c>
      <c r="B111" s="64" t="s">
        <v>356</v>
      </c>
      <c r="C111" s="65" t="s">
        <v>4713</v>
      </c>
      <c r="D111" s="66">
        <v>3.7777777777777777</v>
      </c>
      <c r="E111" s="67" t="s">
        <v>136</v>
      </c>
      <c r="F111" s="68">
        <v>32.44444444444444</v>
      </c>
      <c r="G111" s="65"/>
      <c r="H111" s="69"/>
      <c r="I111" s="70"/>
      <c r="J111" s="70"/>
      <c r="K111" s="34" t="s">
        <v>65</v>
      </c>
      <c r="L111" s="77">
        <v>111</v>
      </c>
      <c r="M111" s="77"/>
      <c r="N111" s="72"/>
      <c r="O111" s="79" t="s">
        <v>444</v>
      </c>
      <c r="P111" s="81">
        <v>43685.17414351852</v>
      </c>
      <c r="Q111" s="79" t="s">
        <v>471</v>
      </c>
      <c r="R111" s="79"/>
      <c r="S111" s="79"/>
      <c r="T111" s="79" t="s">
        <v>771</v>
      </c>
      <c r="U111" s="79"/>
      <c r="V111" s="82" t="s">
        <v>943</v>
      </c>
      <c r="W111" s="81">
        <v>43685.17414351852</v>
      </c>
      <c r="X111" s="82" t="s">
        <v>1125</v>
      </c>
      <c r="Y111" s="79"/>
      <c r="Z111" s="79"/>
      <c r="AA111" s="85" t="s">
        <v>1482</v>
      </c>
      <c r="AB111" s="79"/>
      <c r="AC111" s="79" t="b">
        <v>0</v>
      </c>
      <c r="AD111" s="79">
        <v>0</v>
      </c>
      <c r="AE111" s="85" t="s">
        <v>1761</v>
      </c>
      <c r="AF111" s="79" t="b">
        <v>0</v>
      </c>
      <c r="AG111" s="79" t="s">
        <v>1774</v>
      </c>
      <c r="AH111" s="79"/>
      <c r="AI111" s="85" t="s">
        <v>1761</v>
      </c>
      <c r="AJ111" s="79" t="b">
        <v>0</v>
      </c>
      <c r="AK111" s="79">
        <v>2</v>
      </c>
      <c r="AL111" s="85" t="s">
        <v>1645</v>
      </c>
      <c r="AM111" s="79" t="s">
        <v>1813</v>
      </c>
      <c r="AN111" s="79" t="b">
        <v>0</v>
      </c>
      <c r="AO111" s="85" t="s">
        <v>1645</v>
      </c>
      <c r="AP111" s="79" t="s">
        <v>176</v>
      </c>
      <c r="AQ111" s="79">
        <v>0</v>
      </c>
      <c r="AR111" s="79">
        <v>0</v>
      </c>
      <c r="AS111" s="79"/>
      <c r="AT111" s="79"/>
      <c r="AU111" s="79"/>
      <c r="AV111" s="79"/>
      <c r="AW111" s="79"/>
      <c r="AX111" s="79"/>
      <c r="AY111" s="79"/>
      <c r="AZ111" s="79"/>
      <c r="BA111">
        <v>5</v>
      </c>
      <c r="BB111" s="78" t="str">
        <f>REPLACE(INDEX(GroupVertices[Group],MATCH(Edges[[#This Row],[Vertex 1]],GroupVertices[Vertex],0)),1,1,"")</f>
        <v>4</v>
      </c>
      <c r="BC111" s="78" t="str">
        <f>REPLACE(INDEX(GroupVertices[Group],MATCH(Edges[[#This Row],[Vertex 2]],GroupVertices[Vertex],0)),1,1,"")</f>
        <v>4</v>
      </c>
      <c r="BD111" s="48">
        <v>1</v>
      </c>
      <c r="BE111" s="49">
        <v>6.25</v>
      </c>
      <c r="BF111" s="48">
        <v>0</v>
      </c>
      <c r="BG111" s="49">
        <v>0</v>
      </c>
      <c r="BH111" s="48">
        <v>0</v>
      </c>
      <c r="BI111" s="49">
        <v>0</v>
      </c>
      <c r="BJ111" s="48">
        <v>15</v>
      </c>
      <c r="BK111" s="49">
        <v>93.75</v>
      </c>
      <c r="BL111" s="48">
        <v>16</v>
      </c>
    </row>
    <row r="112" spans="1:64" ht="15">
      <c r="A112" s="64" t="s">
        <v>278</v>
      </c>
      <c r="B112" s="64" t="s">
        <v>356</v>
      </c>
      <c r="C112" s="65" t="s">
        <v>4709</v>
      </c>
      <c r="D112" s="66">
        <v>3</v>
      </c>
      <c r="E112" s="67" t="s">
        <v>132</v>
      </c>
      <c r="F112" s="68">
        <v>35</v>
      </c>
      <c r="G112" s="65"/>
      <c r="H112" s="69"/>
      <c r="I112" s="70"/>
      <c r="J112" s="70"/>
      <c r="K112" s="34" t="s">
        <v>65</v>
      </c>
      <c r="L112" s="77">
        <v>112</v>
      </c>
      <c r="M112" s="77"/>
      <c r="N112" s="72"/>
      <c r="O112" s="79" t="s">
        <v>444</v>
      </c>
      <c r="P112" s="81">
        <v>43685.18068287037</v>
      </c>
      <c r="Q112" s="79" t="s">
        <v>457</v>
      </c>
      <c r="R112" s="79"/>
      <c r="S112" s="79"/>
      <c r="T112" s="79" t="s">
        <v>771</v>
      </c>
      <c r="U112" s="79"/>
      <c r="V112" s="82" t="s">
        <v>944</v>
      </c>
      <c r="W112" s="81">
        <v>43685.18068287037</v>
      </c>
      <c r="X112" s="82" t="s">
        <v>1126</v>
      </c>
      <c r="Y112" s="79"/>
      <c r="Z112" s="79"/>
      <c r="AA112" s="85" t="s">
        <v>1483</v>
      </c>
      <c r="AB112" s="79"/>
      <c r="AC112" s="79" t="b">
        <v>0</v>
      </c>
      <c r="AD112" s="79">
        <v>0</v>
      </c>
      <c r="AE112" s="85" t="s">
        <v>1761</v>
      </c>
      <c r="AF112" s="79" t="b">
        <v>0</v>
      </c>
      <c r="AG112" s="79" t="s">
        <v>1774</v>
      </c>
      <c r="AH112" s="79"/>
      <c r="AI112" s="85" t="s">
        <v>1761</v>
      </c>
      <c r="AJ112" s="79" t="b">
        <v>0</v>
      </c>
      <c r="AK112" s="79">
        <v>3</v>
      </c>
      <c r="AL112" s="85" t="s">
        <v>1646</v>
      </c>
      <c r="AM112" s="79" t="s">
        <v>1793</v>
      </c>
      <c r="AN112" s="79" t="b">
        <v>0</v>
      </c>
      <c r="AO112" s="85" t="s">
        <v>1646</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4</v>
      </c>
      <c r="BC112" s="78" t="str">
        <f>REPLACE(INDEX(GroupVertices[Group],MATCH(Edges[[#This Row],[Vertex 2]],GroupVertices[Vertex],0)),1,1,"")</f>
        <v>4</v>
      </c>
      <c r="BD112" s="48">
        <v>1</v>
      </c>
      <c r="BE112" s="49">
        <v>6.25</v>
      </c>
      <c r="BF112" s="48">
        <v>0</v>
      </c>
      <c r="BG112" s="49">
        <v>0</v>
      </c>
      <c r="BH112" s="48">
        <v>0</v>
      </c>
      <c r="BI112" s="49">
        <v>0</v>
      </c>
      <c r="BJ112" s="48">
        <v>15</v>
      </c>
      <c r="BK112" s="49">
        <v>93.75</v>
      </c>
      <c r="BL112" s="48">
        <v>16</v>
      </c>
    </row>
    <row r="113" spans="1:64" ht="15">
      <c r="A113" s="64" t="s">
        <v>279</v>
      </c>
      <c r="B113" s="64" t="s">
        <v>356</v>
      </c>
      <c r="C113" s="65" t="s">
        <v>4713</v>
      </c>
      <c r="D113" s="66">
        <v>3.7777777777777777</v>
      </c>
      <c r="E113" s="67" t="s">
        <v>136</v>
      </c>
      <c r="F113" s="68">
        <v>32.44444444444444</v>
      </c>
      <c r="G113" s="65"/>
      <c r="H113" s="69"/>
      <c r="I113" s="70"/>
      <c r="J113" s="70"/>
      <c r="K113" s="34" t="s">
        <v>65</v>
      </c>
      <c r="L113" s="77">
        <v>113</v>
      </c>
      <c r="M113" s="77"/>
      <c r="N113" s="72"/>
      <c r="O113" s="79" t="s">
        <v>444</v>
      </c>
      <c r="P113" s="81">
        <v>43678.64056712963</v>
      </c>
      <c r="Q113" s="79" t="s">
        <v>457</v>
      </c>
      <c r="R113" s="79"/>
      <c r="S113" s="79"/>
      <c r="T113" s="79" t="s">
        <v>771</v>
      </c>
      <c r="U113" s="79"/>
      <c r="V113" s="82" t="s">
        <v>945</v>
      </c>
      <c r="W113" s="81">
        <v>43678.64056712963</v>
      </c>
      <c r="X113" s="82" t="s">
        <v>1127</v>
      </c>
      <c r="Y113" s="79"/>
      <c r="Z113" s="79"/>
      <c r="AA113" s="85" t="s">
        <v>1484</v>
      </c>
      <c r="AB113" s="79"/>
      <c r="AC113" s="79" t="b">
        <v>0</v>
      </c>
      <c r="AD113" s="79">
        <v>0</v>
      </c>
      <c r="AE113" s="85" t="s">
        <v>1761</v>
      </c>
      <c r="AF113" s="79" t="b">
        <v>0</v>
      </c>
      <c r="AG113" s="79" t="s">
        <v>1774</v>
      </c>
      <c r="AH113" s="79"/>
      <c r="AI113" s="85" t="s">
        <v>1761</v>
      </c>
      <c r="AJ113" s="79" t="b">
        <v>0</v>
      </c>
      <c r="AK113" s="79">
        <v>1</v>
      </c>
      <c r="AL113" s="85" t="s">
        <v>1588</v>
      </c>
      <c r="AM113" s="79" t="s">
        <v>1814</v>
      </c>
      <c r="AN113" s="79" t="b">
        <v>0</v>
      </c>
      <c r="AO113" s="85" t="s">
        <v>1588</v>
      </c>
      <c r="AP113" s="79" t="s">
        <v>176</v>
      </c>
      <c r="AQ113" s="79">
        <v>0</v>
      </c>
      <c r="AR113" s="79">
        <v>0</v>
      </c>
      <c r="AS113" s="79"/>
      <c r="AT113" s="79"/>
      <c r="AU113" s="79"/>
      <c r="AV113" s="79"/>
      <c r="AW113" s="79"/>
      <c r="AX113" s="79"/>
      <c r="AY113" s="79"/>
      <c r="AZ113" s="79"/>
      <c r="BA113">
        <v>5</v>
      </c>
      <c r="BB113" s="78" t="str">
        <f>REPLACE(INDEX(GroupVertices[Group],MATCH(Edges[[#This Row],[Vertex 1]],GroupVertices[Vertex],0)),1,1,"")</f>
        <v>4</v>
      </c>
      <c r="BC113" s="78" t="str">
        <f>REPLACE(INDEX(GroupVertices[Group],MATCH(Edges[[#This Row],[Vertex 2]],GroupVertices[Vertex],0)),1,1,"")</f>
        <v>4</v>
      </c>
      <c r="BD113" s="48">
        <v>1</v>
      </c>
      <c r="BE113" s="49">
        <v>6.25</v>
      </c>
      <c r="BF113" s="48">
        <v>0</v>
      </c>
      <c r="BG113" s="49">
        <v>0</v>
      </c>
      <c r="BH113" s="48">
        <v>0</v>
      </c>
      <c r="BI113" s="49">
        <v>0</v>
      </c>
      <c r="BJ113" s="48">
        <v>15</v>
      </c>
      <c r="BK113" s="49">
        <v>93.75</v>
      </c>
      <c r="BL113" s="48">
        <v>16</v>
      </c>
    </row>
    <row r="114" spans="1:64" ht="15">
      <c r="A114" s="64" t="s">
        <v>279</v>
      </c>
      <c r="B114" s="64" t="s">
        <v>356</v>
      </c>
      <c r="C114" s="65" t="s">
        <v>4713</v>
      </c>
      <c r="D114" s="66">
        <v>3.7777777777777777</v>
      </c>
      <c r="E114" s="67" t="s">
        <v>136</v>
      </c>
      <c r="F114" s="68">
        <v>32.44444444444444</v>
      </c>
      <c r="G114" s="65"/>
      <c r="H114" s="69"/>
      <c r="I114" s="70"/>
      <c r="J114" s="70"/>
      <c r="K114" s="34" t="s">
        <v>65</v>
      </c>
      <c r="L114" s="77">
        <v>114</v>
      </c>
      <c r="M114" s="77"/>
      <c r="N114" s="72"/>
      <c r="O114" s="79" t="s">
        <v>444</v>
      </c>
      <c r="P114" s="81">
        <v>43682.47375</v>
      </c>
      <c r="Q114" s="79" t="s">
        <v>471</v>
      </c>
      <c r="R114" s="79"/>
      <c r="S114" s="79"/>
      <c r="T114" s="79" t="s">
        <v>771</v>
      </c>
      <c r="U114" s="79"/>
      <c r="V114" s="82" t="s">
        <v>945</v>
      </c>
      <c r="W114" s="81">
        <v>43682.47375</v>
      </c>
      <c r="X114" s="82" t="s">
        <v>1128</v>
      </c>
      <c r="Y114" s="79"/>
      <c r="Z114" s="79"/>
      <c r="AA114" s="85" t="s">
        <v>1485</v>
      </c>
      <c r="AB114" s="79"/>
      <c r="AC114" s="79" t="b">
        <v>0</v>
      </c>
      <c r="AD114" s="79">
        <v>0</v>
      </c>
      <c r="AE114" s="85" t="s">
        <v>1761</v>
      </c>
      <c r="AF114" s="79" t="b">
        <v>0</v>
      </c>
      <c r="AG114" s="79" t="s">
        <v>1774</v>
      </c>
      <c r="AH114" s="79"/>
      <c r="AI114" s="85" t="s">
        <v>1761</v>
      </c>
      <c r="AJ114" s="79" t="b">
        <v>0</v>
      </c>
      <c r="AK114" s="79">
        <v>2</v>
      </c>
      <c r="AL114" s="85" t="s">
        <v>1610</v>
      </c>
      <c r="AM114" s="79" t="s">
        <v>1814</v>
      </c>
      <c r="AN114" s="79" t="b">
        <v>0</v>
      </c>
      <c r="AO114" s="85" t="s">
        <v>1610</v>
      </c>
      <c r="AP114" s="79" t="s">
        <v>176</v>
      </c>
      <c r="AQ114" s="79">
        <v>0</v>
      </c>
      <c r="AR114" s="79">
        <v>0</v>
      </c>
      <c r="AS114" s="79"/>
      <c r="AT114" s="79"/>
      <c r="AU114" s="79"/>
      <c r="AV114" s="79"/>
      <c r="AW114" s="79"/>
      <c r="AX114" s="79"/>
      <c r="AY114" s="79"/>
      <c r="AZ114" s="79"/>
      <c r="BA114">
        <v>5</v>
      </c>
      <c r="BB114" s="78" t="str">
        <f>REPLACE(INDEX(GroupVertices[Group],MATCH(Edges[[#This Row],[Vertex 1]],GroupVertices[Vertex],0)),1,1,"")</f>
        <v>4</v>
      </c>
      <c r="BC114" s="78" t="str">
        <f>REPLACE(INDEX(GroupVertices[Group],MATCH(Edges[[#This Row],[Vertex 2]],GroupVertices[Vertex],0)),1,1,"")</f>
        <v>4</v>
      </c>
      <c r="BD114" s="48">
        <v>1</v>
      </c>
      <c r="BE114" s="49">
        <v>6.25</v>
      </c>
      <c r="BF114" s="48">
        <v>0</v>
      </c>
      <c r="BG114" s="49">
        <v>0</v>
      </c>
      <c r="BH114" s="48">
        <v>0</v>
      </c>
      <c r="BI114" s="49">
        <v>0</v>
      </c>
      <c r="BJ114" s="48">
        <v>15</v>
      </c>
      <c r="BK114" s="49">
        <v>93.75</v>
      </c>
      <c r="BL114" s="48">
        <v>16</v>
      </c>
    </row>
    <row r="115" spans="1:64" ht="15">
      <c r="A115" s="64" t="s">
        <v>279</v>
      </c>
      <c r="B115" s="64" t="s">
        <v>356</v>
      </c>
      <c r="C115" s="65" t="s">
        <v>4713</v>
      </c>
      <c r="D115" s="66">
        <v>3.7777777777777777</v>
      </c>
      <c r="E115" s="67" t="s">
        <v>136</v>
      </c>
      <c r="F115" s="68">
        <v>32.44444444444444</v>
      </c>
      <c r="G115" s="65"/>
      <c r="H115" s="69"/>
      <c r="I115" s="70"/>
      <c r="J115" s="70"/>
      <c r="K115" s="34" t="s">
        <v>65</v>
      </c>
      <c r="L115" s="77">
        <v>115</v>
      </c>
      <c r="M115" s="77"/>
      <c r="N115" s="72"/>
      <c r="O115" s="79" t="s">
        <v>444</v>
      </c>
      <c r="P115" s="81">
        <v>43682.80730324074</v>
      </c>
      <c r="Q115" s="79" t="s">
        <v>471</v>
      </c>
      <c r="R115" s="79"/>
      <c r="S115" s="79"/>
      <c r="T115" s="79" t="s">
        <v>771</v>
      </c>
      <c r="U115" s="79"/>
      <c r="V115" s="82" t="s">
        <v>945</v>
      </c>
      <c r="W115" s="81">
        <v>43682.80730324074</v>
      </c>
      <c r="X115" s="82" t="s">
        <v>1129</v>
      </c>
      <c r="Y115" s="79"/>
      <c r="Z115" s="79"/>
      <c r="AA115" s="85" t="s">
        <v>1486</v>
      </c>
      <c r="AB115" s="79"/>
      <c r="AC115" s="79" t="b">
        <v>0</v>
      </c>
      <c r="AD115" s="79">
        <v>0</v>
      </c>
      <c r="AE115" s="85" t="s">
        <v>1761</v>
      </c>
      <c r="AF115" s="79" t="b">
        <v>0</v>
      </c>
      <c r="AG115" s="79" t="s">
        <v>1774</v>
      </c>
      <c r="AH115" s="79"/>
      <c r="AI115" s="85" t="s">
        <v>1761</v>
      </c>
      <c r="AJ115" s="79" t="b">
        <v>0</v>
      </c>
      <c r="AK115" s="79">
        <v>4</v>
      </c>
      <c r="AL115" s="85" t="s">
        <v>1615</v>
      </c>
      <c r="AM115" s="79" t="s">
        <v>1814</v>
      </c>
      <c r="AN115" s="79" t="b">
        <v>0</v>
      </c>
      <c r="AO115" s="85" t="s">
        <v>1615</v>
      </c>
      <c r="AP115" s="79" t="s">
        <v>176</v>
      </c>
      <c r="AQ115" s="79">
        <v>0</v>
      </c>
      <c r="AR115" s="79">
        <v>0</v>
      </c>
      <c r="AS115" s="79"/>
      <c r="AT115" s="79"/>
      <c r="AU115" s="79"/>
      <c r="AV115" s="79"/>
      <c r="AW115" s="79"/>
      <c r="AX115" s="79"/>
      <c r="AY115" s="79"/>
      <c r="AZ115" s="79"/>
      <c r="BA115">
        <v>5</v>
      </c>
      <c r="BB115" s="78" t="str">
        <f>REPLACE(INDEX(GroupVertices[Group],MATCH(Edges[[#This Row],[Vertex 1]],GroupVertices[Vertex],0)),1,1,"")</f>
        <v>4</v>
      </c>
      <c r="BC115" s="78" t="str">
        <f>REPLACE(INDEX(GroupVertices[Group],MATCH(Edges[[#This Row],[Vertex 2]],GroupVertices[Vertex],0)),1,1,"")</f>
        <v>4</v>
      </c>
      <c r="BD115" s="48">
        <v>1</v>
      </c>
      <c r="BE115" s="49">
        <v>6.25</v>
      </c>
      <c r="BF115" s="48">
        <v>0</v>
      </c>
      <c r="BG115" s="49">
        <v>0</v>
      </c>
      <c r="BH115" s="48">
        <v>0</v>
      </c>
      <c r="BI115" s="49">
        <v>0</v>
      </c>
      <c r="BJ115" s="48">
        <v>15</v>
      </c>
      <c r="BK115" s="49">
        <v>93.75</v>
      </c>
      <c r="BL115" s="48">
        <v>16</v>
      </c>
    </row>
    <row r="116" spans="1:64" ht="15">
      <c r="A116" s="64" t="s">
        <v>279</v>
      </c>
      <c r="B116" s="64" t="s">
        <v>356</v>
      </c>
      <c r="C116" s="65" t="s">
        <v>4713</v>
      </c>
      <c r="D116" s="66">
        <v>3.7777777777777777</v>
      </c>
      <c r="E116" s="67" t="s">
        <v>136</v>
      </c>
      <c r="F116" s="68">
        <v>32.44444444444444</v>
      </c>
      <c r="G116" s="65"/>
      <c r="H116" s="69"/>
      <c r="I116" s="70"/>
      <c r="J116" s="70"/>
      <c r="K116" s="34" t="s">
        <v>65</v>
      </c>
      <c r="L116" s="77">
        <v>116</v>
      </c>
      <c r="M116" s="77"/>
      <c r="N116" s="72"/>
      <c r="O116" s="79" t="s">
        <v>444</v>
      </c>
      <c r="P116" s="81">
        <v>43683.432118055556</v>
      </c>
      <c r="Q116" s="79" t="s">
        <v>471</v>
      </c>
      <c r="R116" s="79"/>
      <c r="S116" s="79"/>
      <c r="T116" s="79" t="s">
        <v>771</v>
      </c>
      <c r="U116" s="79"/>
      <c r="V116" s="82" t="s">
        <v>945</v>
      </c>
      <c r="W116" s="81">
        <v>43683.432118055556</v>
      </c>
      <c r="X116" s="82" t="s">
        <v>1130</v>
      </c>
      <c r="Y116" s="79"/>
      <c r="Z116" s="79"/>
      <c r="AA116" s="85" t="s">
        <v>1487</v>
      </c>
      <c r="AB116" s="79"/>
      <c r="AC116" s="79" t="b">
        <v>0</v>
      </c>
      <c r="AD116" s="79">
        <v>0</v>
      </c>
      <c r="AE116" s="85" t="s">
        <v>1761</v>
      </c>
      <c r="AF116" s="79" t="b">
        <v>0</v>
      </c>
      <c r="AG116" s="79" t="s">
        <v>1774</v>
      </c>
      <c r="AH116" s="79"/>
      <c r="AI116" s="85" t="s">
        <v>1761</v>
      </c>
      <c r="AJ116" s="79" t="b">
        <v>0</v>
      </c>
      <c r="AK116" s="79">
        <v>3</v>
      </c>
      <c r="AL116" s="85" t="s">
        <v>1626</v>
      </c>
      <c r="AM116" s="79" t="s">
        <v>1814</v>
      </c>
      <c r="AN116" s="79" t="b">
        <v>0</v>
      </c>
      <c r="AO116" s="85" t="s">
        <v>1626</v>
      </c>
      <c r="AP116" s="79" t="s">
        <v>176</v>
      </c>
      <c r="AQ116" s="79">
        <v>0</v>
      </c>
      <c r="AR116" s="79">
        <v>0</v>
      </c>
      <c r="AS116" s="79"/>
      <c r="AT116" s="79"/>
      <c r="AU116" s="79"/>
      <c r="AV116" s="79"/>
      <c r="AW116" s="79"/>
      <c r="AX116" s="79"/>
      <c r="AY116" s="79"/>
      <c r="AZ116" s="79"/>
      <c r="BA116">
        <v>5</v>
      </c>
      <c r="BB116" s="78" t="str">
        <f>REPLACE(INDEX(GroupVertices[Group],MATCH(Edges[[#This Row],[Vertex 1]],GroupVertices[Vertex],0)),1,1,"")</f>
        <v>4</v>
      </c>
      <c r="BC116" s="78" t="str">
        <f>REPLACE(INDEX(GroupVertices[Group],MATCH(Edges[[#This Row],[Vertex 2]],GroupVertices[Vertex],0)),1,1,"")</f>
        <v>4</v>
      </c>
      <c r="BD116" s="48">
        <v>1</v>
      </c>
      <c r="BE116" s="49">
        <v>6.25</v>
      </c>
      <c r="BF116" s="48">
        <v>0</v>
      </c>
      <c r="BG116" s="49">
        <v>0</v>
      </c>
      <c r="BH116" s="48">
        <v>0</v>
      </c>
      <c r="BI116" s="49">
        <v>0</v>
      </c>
      <c r="BJ116" s="48">
        <v>15</v>
      </c>
      <c r="BK116" s="49">
        <v>93.75</v>
      </c>
      <c r="BL116" s="48">
        <v>16</v>
      </c>
    </row>
    <row r="117" spans="1:64" ht="15">
      <c r="A117" s="64" t="s">
        <v>279</v>
      </c>
      <c r="B117" s="64" t="s">
        <v>356</v>
      </c>
      <c r="C117" s="65" t="s">
        <v>4713</v>
      </c>
      <c r="D117" s="66">
        <v>3.7777777777777777</v>
      </c>
      <c r="E117" s="67" t="s">
        <v>136</v>
      </c>
      <c r="F117" s="68">
        <v>32.44444444444444</v>
      </c>
      <c r="G117" s="65"/>
      <c r="H117" s="69"/>
      <c r="I117" s="70"/>
      <c r="J117" s="70"/>
      <c r="K117" s="34" t="s">
        <v>65</v>
      </c>
      <c r="L117" s="77">
        <v>117</v>
      </c>
      <c r="M117" s="77"/>
      <c r="N117" s="72"/>
      <c r="O117" s="79" t="s">
        <v>444</v>
      </c>
      <c r="P117" s="81">
        <v>43685.182233796295</v>
      </c>
      <c r="Q117" s="79" t="s">
        <v>471</v>
      </c>
      <c r="R117" s="79"/>
      <c r="S117" s="79"/>
      <c r="T117" s="79" t="s">
        <v>771</v>
      </c>
      <c r="U117" s="79"/>
      <c r="V117" s="82" t="s">
        <v>945</v>
      </c>
      <c r="W117" s="81">
        <v>43685.182233796295</v>
      </c>
      <c r="X117" s="82" t="s">
        <v>1131</v>
      </c>
      <c r="Y117" s="79"/>
      <c r="Z117" s="79"/>
      <c r="AA117" s="85" t="s">
        <v>1488</v>
      </c>
      <c r="AB117" s="79"/>
      <c r="AC117" s="79" t="b">
        <v>0</v>
      </c>
      <c r="AD117" s="79">
        <v>0</v>
      </c>
      <c r="AE117" s="85" t="s">
        <v>1761</v>
      </c>
      <c r="AF117" s="79" t="b">
        <v>0</v>
      </c>
      <c r="AG117" s="79" t="s">
        <v>1774</v>
      </c>
      <c r="AH117" s="79"/>
      <c r="AI117" s="85" t="s">
        <v>1761</v>
      </c>
      <c r="AJ117" s="79" t="b">
        <v>0</v>
      </c>
      <c r="AK117" s="79">
        <v>3</v>
      </c>
      <c r="AL117" s="85" t="s">
        <v>1646</v>
      </c>
      <c r="AM117" s="79" t="s">
        <v>1814</v>
      </c>
      <c r="AN117" s="79" t="b">
        <v>0</v>
      </c>
      <c r="AO117" s="85" t="s">
        <v>1646</v>
      </c>
      <c r="AP117" s="79" t="s">
        <v>176</v>
      </c>
      <c r="AQ117" s="79">
        <v>0</v>
      </c>
      <c r="AR117" s="79">
        <v>0</v>
      </c>
      <c r="AS117" s="79"/>
      <c r="AT117" s="79"/>
      <c r="AU117" s="79"/>
      <c r="AV117" s="79"/>
      <c r="AW117" s="79"/>
      <c r="AX117" s="79"/>
      <c r="AY117" s="79"/>
      <c r="AZ117" s="79"/>
      <c r="BA117">
        <v>5</v>
      </c>
      <c r="BB117" s="78" t="str">
        <f>REPLACE(INDEX(GroupVertices[Group],MATCH(Edges[[#This Row],[Vertex 1]],GroupVertices[Vertex],0)),1,1,"")</f>
        <v>4</v>
      </c>
      <c r="BC117" s="78" t="str">
        <f>REPLACE(INDEX(GroupVertices[Group],MATCH(Edges[[#This Row],[Vertex 2]],GroupVertices[Vertex],0)),1,1,"")</f>
        <v>4</v>
      </c>
      <c r="BD117" s="48">
        <v>1</v>
      </c>
      <c r="BE117" s="49">
        <v>6.25</v>
      </c>
      <c r="BF117" s="48">
        <v>0</v>
      </c>
      <c r="BG117" s="49">
        <v>0</v>
      </c>
      <c r="BH117" s="48">
        <v>0</v>
      </c>
      <c r="BI117" s="49">
        <v>0</v>
      </c>
      <c r="BJ117" s="48">
        <v>15</v>
      </c>
      <c r="BK117" s="49">
        <v>93.75</v>
      </c>
      <c r="BL117" s="48">
        <v>16</v>
      </c>
    </row>
    <row r="118" spans="1:64" ht="15">
      <c r="A118" s="64" t="s">
        <v>280</v>
      </c>
      <c r="B118" s="64" t="s">
        <v>280</v>
      </c>
      <c r="C118" s="65" t="s">
        <v>4709</v>
      </c>
      <c r="D118" s="66">
        <v>3</v>
      </c>
      <c r="E118" s="67" t="s">
        <v>132</v>
      </c>
      <c r="F118" s="68">
        <v>35</v>
      </c>
      <c r="G118" s="65"/>
      <c r="H118" s="69"/>
      <c r="I118" s="70"/>
      <c r="J118" s="70"/>
      <c r="K118" s="34" t="s">
        <v>65</v>
      </c>
      <c r="L118" s="77">
        <v>118</v>
      </c>
      <c r="M118" s="77"/>
      <c r="N118" s="72"/>
      <c r="O118" s="79" t="s">
        <v>176</v>
      </c>
      <c r="P118" s="81">
        <v>43685.3149537037</v>
      </c>
      <c r="Q118" s="79" t="s">
        <v>503</v>
      </c>
      <c r="R118" s="82" t="s">
        <v>650</v>
      </c>
      <c r="S118" s="79" t="s">
        <v>744</v>
      </c>
      <c r="T118" s="79" t="s">
        <v>795</v>
      </c>
      <c r="U118" s="79"/>
      <c r="V118" s="82" t="s">
        <v>946</v>
      </c>
      <c r="W118" s="81">
        <v>43685.3149537037</v>
      </c>
      <c r="X118" s="82" t="s">
        <v>1132</v>
      </c>
      <c r="Y118" s="79"/>
      <c r="Z118" s="79"/>
      <c r="AA118" s="85" t="s">
        <v>1489</v>
      </c>
      <c r="AB118" s="79"/>
      <c r="AC118" s="79" t="b">
        <v>0</v>
      </c>
      <c r="AD118" s="79">
        <v>0</v>
      </c>
      <c r="AE118" s="85" t="s">
        <v>1761</v>
      </c>
      <c r="AF118" s="79" t="b">
        <v>0</v>
      </c>
      <c r="AG118" s="79" t="s">
        <v>1777</v>
      </c>
      <c r="AH118" s="79"/>
      <c r="AI118" s="85" t="s">
        <v>1761</v>
      </c>
      <c r="AJ118" s="79" t="b">
        <v>0</v>
      </c>
      <c r="AK118" s="79">
        <v>0</v>
      </c>
      <c r="AL118" s="85" t="s">
        <v>1761</v>
      </c>
      <c r="AM118" s="79" t="s">
        <v>1815</v>
      </c>
      <c r="AN118" s="79" t="b">
        <v>0</v>
      </c>
      <c r="AO118" s="85" t="s">
        <v>1489</v>
      </c>
      <c r="AP118" s="79" t="s">
        <v>176</v>
      </c>
      <c r="AQ118" s="79">
        <v>0</v>
      </c>
      <c r="AR118" s="79">
        <v>0</v>
      </c>
      <c r="AS118" s="79"/>
      <c r="AT118" s="79"/>
      <c r="AU118" s="79"/>
      <c r="AV118" s="79"/>
      <c r="AW118" s="79"/>
      <c r="AX118" s="79"/>
      <c r="AY118" s="79"/>
      <c r="AZ118" s="79"/>
      <c r="BA118">
        <v>1</v>
      </c>
      <c r="BB118" s="78" t="str">
        <f>REPLACE(INDEX(GroupVertices[Group],MATCH(Edges[[#This Row],[Vertex 1]],GroupVertices[Vertex],0)),1,1,"")</f>
        <v>1</v>
      </c>
      <c r="BC118" s="78" t="str">
        <f>REPLACE(INDEX(GroupVertices[Group],MATCH(Edges[[#This Row],[Vertex 2]],GroupVertices[Vertex],0)),1,1,"")</f>
        <v>1</v>
      </c>
      <c r="BD118" s="48">
        <v>0</v>
      </c>
      <c r="BE118" s="49">
        <v>0</v>
      </c>
      <c r="BF118" s="48">
        <v>0</v>
      </c>
      <c r="BG118" s="49">
        <v>0</v>
      </c>
      <c r="BH118" s="48">
        <v>0</v>
      </c>
      <c r="BI118" s="49">
        <v>0</v>
      </c>
      <c r="BJ118" s="48">
        <v>7</v>
      </c>
      <c r="BK118" s="49">
        <v>100</v>
      </c>
      <c r="BL118" s="48">
        <v>7</v>
      </c>
    </row>
    <row r="119" spans="1:64" ht="15">
      <c r="A119" s="64" t="s">
        <v>281</v>
      </c>
      <c r="B119" s="64" t="s">
        <v>356</v>
      </c>
      <c r="C119" s="65" t="s">
        <v>4709</v>
      </c>
      <c r="D119" s="66">
        <v>3</v>
      </c>
      <c r="E119" s="67" t="s">
        <v>132</v>
      </c>
      <c r="F119" s="68">
        <v>35</v>
      </c>
      <c r="G119" s="65"/>
      <c r="H119" s="69"/>
      <c r="I119" s="70"/>
      <c r="J119" s="70"/>
      <c r="K119" s="34" t="s">
        <v>65</v>
      </c>
      <c r="L119" s="77">
        <v>119</v>
      </c>
      <c r="M119" s="77"/>
      <c r="N119" s="72"/>
      <c r="O119" s="79" t="s">
        <v>444</v>
      </c>
      <c r="P119" s="81">
        <v>43685.319872685184</v>
      </c>
      <c r="Q119" s="79" t="s">
        <v>457</v>
      </c>
      <c r="R119" s="79"/>
      <c r="S119" s="79"/>
      <c r="T119" s="79" t="s">
        <v>771</v>
      </c>
      <c r="U119" s="79"/>
      <c r="V119" s="82" t="s">
        <v>947</v>
      </c>
      <c r="W119" s="81">
        <v>43685.319872685184</v>
      </c>
      <c r="X119" s="82" t="s">
        <v>1133</v>
      </c>
      <c r="Y119" s="79"/>
      <c r="Z119" s="79"/>
      <c r="AA119" s="85" t="s">
        <v>1490</v>
      </c>
      <c r="AB119" s="79"/>
      <c r="AC119" s="79" t="b">
        <v>0</v>
      </c>
      <c r="AD119" s="79">
        <v>0</v>
      </c>
      <c r="AE119" s="85" t="s">
        <v>1761</v>
      </c>
      <c r="AF119" s="79" t="b">
        <v>0</v>
      </c>
      <c r="AG119" s="79" t="s">
        <v>1774</v>
      </c>
      <c r="AH119" s="79"/>
      <c r="AI119" s="85" t="s">
        <v>1761</v>
      </c>
      <c r="AJ119" s="79" t="b">
        <v>0</v>
      </c>
      <c r="AK119" s="79">
        <v>2</v>
      </c>
      <c r="AL119" s="85" t="s">
        <v>1647</v>
      </c>
      <c r="AM119" s="79" t="s">
        <v>1816</v>
      </c>
      <c r="AN119" s="79" t="b">
        <v>0</v>
      </c>
      <c r="AO119" s="85" t="s">
        <v>1647</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4</v>
      </c>
      <c r="BC119" s="78" t="str">
        <f>REPLACE(INDEX(GroupVertices[Group],MATCH(Edges[[#This Row],[Vertex 2]],GroupVertices[Vertex],0)),1,1,"")</f>
        <v>4</v>
      </c>
      <c r="BD119" s="48">
        <v>1</v>
      </c>
      <c r="BE119" s="49">
        <v>6.25</v>
      </c>
      <c r="BF119" s="48">
        <v>0</v>
      </c>
      <c r="BG119" s="49">
        <v>0</v>
      </c>
      <c r="BH119" s="48">
        <v>0</v>
      </c>
      <c r="BI119" s="49">
        <v>0</v>
      </c>
      <c r="BJ119" s="48">
        <v>15</v>
      </c>
      <c r="BK119" s="49">
        <v>93.75</v>
      </c>
      <c r="BL119" s="48">
        <v>16</v>
      </c>
    </row>
    <row r="120" spans="1:64" ht="15">
      <c r="A120" s="64" t="s">
        <v>282</v>
      </c>
      <c r="B120" s="64" t="s">
        <v>373</v>
      </c>
      <c r="C120" s="65" t="s">
        <v>4709</v>
      </c>
      <c r="D120" s="66">
        <v>3</v>
      </c>
      <c r="E120" s="67" t="s">
        <v>132</v>
      </c>
      <c r="F120" s="68">
        <v>35</v>
      </c>
      <c r="G120" s="65"/>
      <c r="H120" s="69"/>
      <c r="I120" s="70"/>
      <c r="J120" s="70"/>
      <c r="K120" s="34" t="s">
        <v>65</v>
      </c>
      <c r="L120" s="77">
        <v>120</v>
      </c>
      <c r="M120" s="77"/>
      <c r="N120" s="72"/>
      <c r="O120" s="79" t="s">
        <v>444</v>
      </c>
      <c r="P120" s="81">
        <v>43685.433912037035</v>
      </c>
      <c r="Q120" s="79" t="s">
        <v>504</v>
      </c>
      <c r="R120" s="79"/>
      <c r="S120" s="79"/>
      <c r="T120" s="79" t="s">
        <v>796</v>
      </c>
      <c r="U120" s="79"/>
      <c r="V120" s="82" t="s">
        <v>948</v>
      </c>
      <c r="W120" s="81">
        <v>43685.433912037035</v>
      </c>
      <c r="X120" s="82" t="s">
        <v>1134</v>
      </c>
      <c r="Y120" s="79"/>
      <c r="Z120" s="79"/>
      <c r="AA120" s="85" t="s">
        <v>1491</v>
      </c>
      <c r="AB120" s="79"/>
      <c r="AC120" s="79" t="b">
        <v>0</v>
      </c>
      <c r="AD120" s="79">
        <v>0</v>
      </c>
      <c r="AE120" s="85" t="s">
        <v>1761</v>
      </c>
      <c r="AF120" s="79" t="b">
        <v>0</v>
      </c>
      <c r="AG120" s="79" t="s">
        <v>1774</v>
      </c>
      <c r="AH120" s="79"/>
      <c r="AI120" s="85" t="s">
        <v>1761</v>
      </c>
      <c r="AJ120" s="79" t="b">
        <v>0</v>
      </c>
      <c r="AK120" s="79">
        <v>1</v>
      </c>
      <c r="AL120" s="85" t="s">
        <v>1715</v>
      </c>
      <c r="AM120" s="79" t="s">
        <v>1793</v>
      </c>
      <c r="AN120" s="79" t="b">
        <v>0</v>
      </c>
      <c r="AO120" s="85" t="s">
        <v>1715</v>
      </c>
      <c r="AP120" s="79" t="s">
        <v>176</v>
      </c>
      <c r="AQ120" s="79">
        <v>0</v>
      </c>
      <c r="AR120" s="79">
        <v>0</v>
      </c>
      <c r="AS120" s="79"/>
      <c r="AT120" s="79"/>
      <c r="AU120" s="79"/>
      <c r="AV120" s="79"/>
      <c r="AW120" s="79"/>
      <c r="AX120" s="79"/>
      <c r="AY120" s="79"/>
      <c r="AZ120" s="79"/>
      <c r="BA120">
        <v>1</v>
      </c>
      <c r="BB120" s="78" t="str">
        <f>REPLACE(INDEX(GroupVertices[Group],MATCH(Edges[[#This Row],[Vertex 1]],GroupVertices[Vertex],0)),1,1,"")</f>
        <v>3</v>
      </c>
      <c r="BC120" s="78" t="str">
        <f>REPLACE(INDEX(GroupVertices[Group],MATCH(Edges[[#This Row],[Vertex 2]],GroupVertices[Vertex],0)),1,1,"")</f>
        <v>3</v>
      </c>
      <c r="BD120" s="48">
        <v>0</v>
      </c>
      <c r="BE120" s="49">
        <v>0</v>
      </c>
      <c r="BF120" s="48">
        <v>0</v>
      </c>
      <c r="BG120" s="49">
        <v>0</v>
      </c>
      <c r="BH120" s="48">
        <v>0</v>
      </c>
      <c r="BI120" s="49">
        <v>0</v>
      </c>
      <c r="BJ120" s="48">
        <v>22</v>
      </c>
      <c r="BK120" s="49">
        <v>100</v>
      </c>
      <c r="BL120" s="48">
        <v>22</v>
      </c>
    </row>
    <row r="121" spans="1:64" ht="15">
      <c r="A121" s="64" t="s">
        <v>283</v>
      </c>
      <c r="B121" s="64" t="s">
        <v>283</v>
      </c>
      <c r="C121" s="65" t="s">
        <v>4709</v>
      </c>
      <c r="D121" s="66">
        <v>3</v>
      </c>
      <c r="E121" s="67" t="s">
        <v>132</v>
      </c>
      <c r="F121" s="68">
        <v>35</v>
      </c>
      <c r="G121" s="65"/>
      <c r="H121" s="69"/>
      <c r="I121" s="70"/>
      <c r="J121" s="70"/>
      <c r="K121" s="34" t="s">
        <v>65</v>
      </c>
      <c r="L121" s="77">
        <v>121</v>
      </c>
      <c r="M121" s="77"/>
      <c r="N121" s="72"/>
      <c r="O121" s="79" t="s">
        <v>176</v>
      </c>
      <c r="P121" s="81">
        <v>43685.53732638889</v>
      </c>
      <c r="Q121" s="79" t="s">
        <v>505</v>
      </c>
      <c r="R121" s="79"/>
      <c r="S121" s="79"/>
      <c r="T121" s="79" t="s">
        <v>797</v>
      </c>
      <c r="U121" s="79"/>
      <c r="V121" s="82" t="s">
        <v>949</v>
      </c>
      <c r="W121" s="81">
        <v>43685.53732638889</v>
      </c>
      <c r="X121" s="82" t="s">
        <v>1135</v>
      </c>
      <c r="Y121" s="79"/>
      <c r="Z121" s="79"/>
      <c r="AA121" s="85" t="s">
        <v>1492</v>
      </c>
      <c r="AB121" s="79"/>
      <c r="AC121" s="79" t="b">
        <v>0</v>
      </c>
      <c r="AD121" s="79">
        <v>0</v>
      </c>
      <c r="AE121" s="85" t="s">
        <v>1761</v>
      </c>
      <c r="AF121" s="79" t="b">
        <v>0</v>
      </c>
      <c r="AG121" s="79" t="s">
        <v>1774</v>
      </c>
      <c r="AH121" s="79"/>
      <c r="AI121" s="85" t="s">
        <v>1761</v>
      </c>
      <c r="AJ121" s="79" t="b">
        <v>0</v>
      </c>
      <c r="AK121" s="79">
        <v>0</v>
      </c>
      <c r="AL121" s="85" t="s">
        <v>1761</v>
      </c>
      <c r="AM121" s="79" t="s">
        <v>1790</v>
      </c>
      <c r="AN121" s="79" t="b">
        <v>0</v>
      </c>
      <c r="AO121" s="85" t="s">
        <v>1492</v>
      </c>
      <c r="AP121" s="79" t="s">
        <v>176</v>
      </c>
      <c r="AQ121" s="79">
        <v>0</v>
      </c>
      <c r="AR121" s="79">
        <v>0</v>
      </c>
      <c r="AS121" s="79"/>
      <c r="AT121" s="79"/>
      <c r="AU121" s="79"/>
      <c r="AV121" s="79"/>
      <c r="AW121" s="79"/>
      <c r="AX121" s="79"/>
      <c r="AY121" s="79"/>
      <c r="AZ121" s="79"/>
      <c r="BA121">
        <v>1</v>
      </c>
      <c r="BB121" s="78" t="str">
        <f>REPLACE(INDEX(GroupVertices[Group],MATCH(Edges[[#This Row],[Vertex 1]],GroupVertices[Vertex],0)),1,1,"")</f>
        <v>1</v>
      </c>
      <c r="BC121" s="78" t="str">
        <f>REPLACE(INDEX(GroupVertices[Group],MATCH(Edges[[#This Row],[Vertex 2]],GroupVertices[Vertex],0)),1,1,"")</f>
        <v>1</v>
      </c>
      <c r="BD121" s="48">
        <v>0</v>
      </c>
      <c r="BE121" s="49">
        <v>0</v>
      </c>
      <c r="BF121" s="48">
        <v>0</v>
      </c>
      <c r="BG121" s="49">
        <v>0</v>
      </c>
      <c r="BH121" s="48">
        <v>0</v>
      </c>
      <c r="BI121" s="49">
        <v>0</v>
      </c>
      <c r="BJ121" s="48">
        <v>23</v>
      </c>
      <c r="BK121" s="49">
        <v>100</v>
      </c>
      <c r="BL121" s="48">
        <v>23</v>
      </c>
    </row>
    <row r="122" spans="1:64" ht="15">
      <c r="A122" s="64" t="s">
        <v>284</v>
      </c>
      <c r="B122" s="64" t="s">
        <v>377</v>
      </c>
      <c r="C122" s="65" t="s">
        <v>4709</v>
      </c>
      <c r="D122" s="66">
        <v>3</v>
      </c>
      <c r="E122" s="67" t="s">
        <v>132</v>
      </c>
      <c r="F122" s="68">
        <v>35</v>
      </c>
      <c r="G122" s="65"/>
      <c r="H122" s="69"/>
      <c r="I122" s="70"/>
      <c r="J122" s="70"/>
      <c r="K122" s="34" t="s">
        <v>65</v>
      </c>
      <c r="L122" s="77">
        <v>122</v>
      </c>
      <c r="M122" s="77"/>
      <c r="N122" s="72"/>
      <c r="O122" s="79" t="s">
        <v>444</v>
      </c>
      <c r="P122" s="81">
        <v>43685.54306712963</v>
      </c>
      <c r="Q122" s="79" t="s">
        <v>506</v>
      </c>
      <c r="R122" s="79"/>
      <c r="S122" s="79"/>
      <c r="T122" s="79"/>
      <c r="U122" s="79"/>
      <c r="V122" s="82" t="s">
        <v>950</v>
      </c>
      <c r="W122" s="81">
        <v>43685.54306712963</v>
      </c>
      <c r="X122" s="82" t="s">
        <v>1136</v>
      </c>
      <c r="Y122" s="79"/>
      <c r="Z122" s="79"/>
      <c r="AA122" s="85" t="s">
        <v>1493</v>
      </c>
      <c r="AB122" s="79"/>
      <c r="AC122" s="79" t="b">
        <v>0</v>
      </c>
      <c r="AD122" s="79">
        <v>0</v>
      </c>
      <c r="AE122" s="85" t="s">
        <v>1761</v>
      </c>
      <c r="AF122" s="79" t="b">
        <v>0</v>
      </c>
      <c r="AG122" s="79" t="s">
        <v>1774</v>
      </c>
      <c r="AH122" s="79"/>
      <c r="AI122" s="85" t="s">
        <v>1761</v>
      </c>
      <c r="AJ122" s="79" t="b">
        <v>0</v>
      </c>
      <c r="AK122" s="79">
        <v>1</v>
      </c>
      <c r="AL122" s="85" t="s">
        <v>1719</v>
      </c>
      <c r="AM122" s="79" t="s">
        <v>1789</v>
      </c>
      <c r="AN122" s="79" t="b">
        <v>0</v>
      </c>
      <c r="AO122" s="85" t="s">
        <v>1719</v>
      </c>
      <c r="AP122" s="79" t="s">
        <v>176</v>
      </c>
      <c r="AQ122" s="79">
        <v>0</v>
      </c>
      <c r="AR122" s="79">
        <v>0</v>
      </c>
      <c r="AS122" s="79"/>
      <c r="AT122" s="79"/>
      <c r="AU122" s="79"/>
      <c r="AV122" s="79"/>
      <c r="AW122" s="79"/>
      <c r="AX122" s="79"/>
      <c r="AY122" s="79"/>
      <c r="AZ122" s="79"/>
      <c r="BA122">
        <v>1</v>
      </c>
      <c r="BB122" s="78" t="str">
        <f>REPLACE(INDEX(GroupVertices[Group],MATCH(Edges[[#This Row],[Vertex 1]],GroupVertices[Vertex],0)),1,1,"")</f>
        <v>6</v>
      </c>
      <c r="BC122" s="78" t="str">
        <f>REPLACE(INDEX(GroupVertices[Group],MATCH(Edges[[#This Row],[Vertex 2]],GroupVertices[Vertex],0)),1,1,"")</f>
        <v>6</v>
      </c>
      <c r="BD122" s="48">
        <v>0</v>
      </c>
      <c r="BE122" s="49">
        <v>0</v>
      </c>
      <c r="BF122" s="48">
        <v>1</v>
      </c>
      <c r="BG122" s="49">
        <v>3.8461538461538463</v>
      </c>
      <c r="BH122" s="48">
        <v>0</v>
      </c>
      <c r="BI122" s="49">
        <v>0</v>
      </c>
      <c r="BJ122" s="48">
        <v>25</v>
      </c>
      <c r="BK122" s="49">
        <v>96.15384615384616</v>
      </c>
      <c r="BL122" s="48">
        <v>26</v>
      </c>
    </row>
    <row r="123" spans="1:64" ht="15">
      <c r="A123" s="64" t="s">
        <v>285</v>
      </c>
      <c r="B123" s="64" t="s">
        <v>415</v>
      </c>
      <c r="C123" s="65" t="s">
        <v>4709</v>
      </c>
      <c r="D123" s="66">
        <v>3</v>
      </c>
      <c r="E123" s="67" t="s">
        <v>132</v>
      </c>
      <c r="F123" s="68">
        <v>35</v>
      </c>
      <c r="G123" s="65"/>
      <c r="H123" s="69"/>
      <c r="I123" s="70"/>
      <c r="J123" s="70"/>
      <c r="K123" s="34" t="s">
        <v>65</v>
      </c>
      <c r="L123" s="77">
        <v>123</v>
      </c>
      <c r="M123" s="77"/>
      <c r="N123" s="72"/>
      <c r="O123" s="79" t="s">
        <v>444</v>
      </c>
      <c r="P123" s="81">
        <v>43685.54353009259</v>
      </c>
      <c r="Q123" s="79" t="s">
        <v>507</v>
      </c>
      <c r="R123" s="82" t="s">
        <v>651</v>
      </c>
      <c r="S123" s="79" t="s">
        <v>745</v>
      </c>
      <c r="T123" s="79" t="s">
        <v>798</v>
      </c>
      <c r="U123" s="79"/>
      <c r="V123" s="82" t="s">
        <v>951</v>
      </c>
      <c r="W123" s="81">
        <v>43685.54353009259</v>
      </c>
      <c r="X123" s="82" t="s">
        <v>1137</v>
      </c>
      <c r="Y123" s="79"/>
      <c r="Z123" s="79"/>
      <c r="AA123" s="85" t="s">
        <v>1494</v>
      </c>
      <c r="AB123" s="79"/>
      <c r="AC123" s="79" t="b">
        <v>0</v>
      </c>
      <c r="AD123" s="79">
        <v>1</v>
      </c>
      <c r="AE123" s="85" t="s">
        <v>1761</v>
      </c>
      <c r="AF123" s="79" t="b">
        <v>0</v>
      </c>
      <c r="AG123" s="79" t="s">
        <v>1774</v>
      </c>
      <c r="AH123" s="79"/>
      <c r="AI123" s="85" t="s">
        <v>1761</v>
      </c>
      <c r="AJ123" s="79" t="b">
        <v>0</v>
      </c>
      <c r="AK123" s="79">
        <v>0</v>
      </c>
      <c r="AL123" s="85" t="s">
        <v>1761</v>
      </c>
      <c r="AM123" s="79" t="s">
        <v>1789</v>
      </c>
      <c r="AN123" s="79" t="b">
        <v>0</v>
      </c>
      <c r="AO123" s="85" t="s">
        <v>1494</v>
      </c>
      <c r="AP123" s="79" t="s">
        <v>176</v>
      </c>
      <c r="AQ123" s="79">
        <v>0</v>
      </c>
      <c r="AR123" s="79">
        <v>0</v>
      </c>
      <c r="AS123" s="79"/>
      <c r="AT123" s="79"/>
      <c r="AU123" s="79"/>
      <c r="AV123" s="79"/>
      <c r="AW123" s="79"/>
      <c r="AX123" s="79"/>
      <c r="AY123" s="79"/>
      <c r="AZ123" s="79"/>
      <c r="BA123">
        <v>1</v>
      </c>
      <c r="BB123" s="78" t="str">
        <f>REPLACE(INDEX(GroupVertices[Group],MATCH(Edges[[#This Row],[Vertex 1]],GroupVertices[Vertex],0)),1,1,"")</f>
        <v>30</v>
      </c>
      <c r="BC123" s="78" t="str">
        <f>REPLACE(INDEX(GroupVertices[Group],MATCH(Edges[[#This Row],[Vertex 2]],GroupVertices[Vertex],0)),1,1,"")</f>
        <v>30</v>
      </c>
      <c r="BD123" s="48">
        <v>0</v>
      </c>
      <c r="BE123" s="49">
        <v>0</v>
      </c>
      <c r="BF123" s="48">
        <v>0</v>
      </c>
      <c r="BG123" s="49">
        <v>0</v>
      </c>
      <c r="BH123" s="48">
        <v>0</v>
      </c>
      <c r="BI123" s="49">
        <v>0</v>
      </c>
      <c r="BJ123" s="48">
        <v>18</v>
      </c>
      <c r="BK123" s="49">
        <v>100</v>
      </c>
      <c r="BL123" s="48">
        <v>18</v>
      </c>
    </row>
    <row r="124" spans="1:64" ht="15">
      <c r="A124" s="64" t="s">
        <v>286</v>
      </c>
      <c r="B124" s="64" t="s">
        <v>416</v>
      </c>
      <c r="C124" s="65" t="s">
        <v>4709</v>
      </c>
      <c r="D124" s="66">
        <v>3</v>
      </c>
      <c r="E124" s="67" t="s">
        <v>132</v>
      </c>
      <c r="F124" s="68">
        <v>35</v>
      </c>
      <c r="G124" s="65"/>
      <c r="H124" s="69"/>
      <c r="I124" s="70"/>
      <c r="J124" s="70"/>
      <c r="K124" s="34" t="s">
        <v>65</v>
      </c>
      <c r="L124" s="77">
        <v>124</v>
      </c>
      <c r="M124" s="77"/>
      <c r="N124" s="72"/>
      <c r="O124" s="79" t="s">
        <v>444</v>
      </c>
      <c r="P124" s="81">
        <v>43685.65</v>
      </c>
      <c r="Q124" s="79" t="s">
        <v>508</v>
      </c>
      <c r="R124" s="82" t="s">
        <v>652</v>
      </c>
      <c r="S124" s="79" t="s">
        <v>737</v>
      </c>
      <c r="T124" s="79" t="s">
        <v>773</v>
      </c>
      <c r="U124" s="79"/>
      <c r="V124" s="82" t="s">
        <v>952</v>
      </c>
      <c r="W124" s="81">
        <v>43685.65</v>
      </c>
      <c r="X124" s="82" t="s">
        <v>1138</v>
      </c>
      <c r="Y124" s="79"/>
      <c r="Z124" s="79"/>
      <c r="AA124" s="85" t="s">
        <v>1495</v>
      </c>
      <c r="AB124" s="79"/>
      <c r="AC124" s="79" t="b">
        <v>0</v>
      </c>
      <c r="AD124" s="79">
        <v>0</v>
      </c>
      <c r="AE124" s="85" t="s">
        <v>1761</v>
      </c>
      <c r="AF124" s="79" t="b">
        <v>0</v>
      </c>
      <c r="AG124" s="79" t="s">
        <v>1774</v>
      </c>
      <c r="AH124" s="79"/>
      <c r="AI124" s="85" t="s">
        <v>1761</v>
      </c>
      <c r="AJ124" s="79" t="b">
        <v>0</v>
      </c>
      <c r="AK124" s="79">
        <v>0</v>
      </c>
      <c r="AL124" s="85" t="s">
        <v>1761</v>
      </c>
      <c r="AM124" s="79" t="s">
        <v>1812</v>
      </c>
      <c r="AN124" s="79" t="b">
        <v>0</v>
      </c>
      <c r="AO124" s="85" t="s">
        <v>1495</v>
      </c>
      <c r="AP124" s="79" t="s">
        <v>176</v>
      </c>
      <c r="AQ124" s="79">
        <v>0</v>
      </c>
      <c r="AR124" s="79">
        <v>0</v>
      </c>
      <c r="AS124" s="79"/>
      <c r="AT124" s="79"/>
      <c r="AU124" s="79"/>
      <c r="AV124" s="79"/>
      <c r="AW124" s="79"/>
      <c r="AX124" s="79"/>
      <c r="AY124" s="79"/>
      <c r="AZ124" s="79"/>
      <c r="BA124">
        <v>1</v>
      </c>
      <c r="BB124" s="78" t="str">
        <f>REPLACE(INDEX(GroupVertices[Group],MATCH(Edges[[#This Row],[Vertex 1]],GroupVertices[Vertex],0)),1,1,"")</f>
        <v>29</v>
      </c>
      <c r="BC124" s="78" t="str">
        <f>REPLACE(INDEX(GroupVertices[Group],MATCH(Edges[[#This Row],[Vertex 2]],GroupVertices[Vertex],0)),1,1,"")</f>
        <v>29</v>
      </c>
      <c r="BD124" s="48">
        <v>1</v>
      </c>
      <c r="BE124" s="49">
        <v>5.555555555555555</v>
      </c>
      <c r="BF124" s="48">
        <v>0</v>
      </c>
      <c r="BG124" s="49">
        <v>0</v>
      </c>
      <c r="BH124" s="48">
        <v>0</v>
      </c>
      <c r="BI124" s="49">
        <v>0</v>
      </c>
      <c r="BJ124" s="48">
        <v>17</v>
      </c>
      <c r="BK124" s="49">
        <v>94.44444444444444</v>
      </c>
      <c r="BL124" s="48">
        <v>18</v>
      </c>
    </row>
    <row r="125" spans="1:64" ht="15">
      <c r="A125" s="64" t="s">
        <v>287</v>
      </c>
      <c r="B125" s="64" t="s">
        <v>417</v>
      </c>
      <c r="C125" s="65" t="s">
        <v>4709</v>
      </c>
      <c r="D125" s="66">
        <v>3</v>
      </c>
      <c r="E125" s="67" t="s">
        <v>132</v>
      </c>
      <c r="F125" s="68">
        <v>35</v>
      </c>
      <c r="G125" s="65"/>
      <c r="H125" s="69"/>
      <c r="I125" s="70"/>
      <c r="J125" s="70"/>
      <c r="K125" s="34" t="s">
        <v>65</v>
      </c>
      <c r="L125" s="77">
        <v>125</v>
      </c>
      <c r="M125" s="77"/>
      <c r="N125" s="72"/>
      <c r="O125" s="79" t="s">
        <v>445</v>
      </c>
      <c r="P125" s="81">
        <v>43685.7980787037</v>
      </c>
      <c r="Q125" s="79" t="s">
        <v>509</v>
      </c>
      <c r="R125" s="79"/>
      <c r="S125" s="79"/>
      <c r="T125" s="79" t="s">
        <v>403</v>
      </c>
      <c r="U125" s="79"/>
      <c r="V125" s="82" t="s">
        <v>953</v>
      </c>
      <c r="W125" s="81">
        <v>43685.7980787037</v>
      </c>
      <c r="X125" s="82" t="s">
        <v>1139</v>
      </c>
      <c r="Y125" s="79"/>
      <c r="Z125" s="79"/>
      <c r="AA125" s="85" t="s">
        <v>1496</v>
      </c>
      <c r="AB125" s="85" t="s">
        <v>1755</v>
      </c>
      <c r="AC125" s="79" t="b">
        <v>0</v>
      </c>
      <c r="AD125" s="79">
        <v>1</v>
      </c>
      <c r="AE125" s="85" t="s">
        <v>1769</v>
      </c>
      <c r="AF125" s="79" t="b">
        <v>0</v>
      </c>
      <c r="AG125" s="79" t="s">
        <v>1774</v>
      </c>
      <c r="AH125" s="79"/>
      <c r="AI125" s="85" t="s">
        <v>1761</v>
      </c>
      <c r="AJ125" s="79" t="b">
        <v>0</v>
      </c>
      <c r="AK125" s="79">
        <v>0</v>
      </c>
      <c r="AL125" s="85" t="s">
        <v>1761</v>
      </c>
      <c r="AM125" s="79" t="s">
        <v>1789</v>
      </c>
      <c r="AN125" s="79" t="b">
        <v>0</v>
      </c>
      <c r="AO125" s="85" t="s">
        <v>1755</v>
      </c>
      <c r="AP125" s="79" t="s">
        <v>176</v>
      </c>
      <c r="AQ125" s="79">
        <v>0</v>
      </c>
      <c r="AR125" s="79">
        <v>0</v>
      </c>
      <c r="AS125" s="79"/>
      <c r="AT125" s="79"/>
      <c r="AU125" s="79"/>
      <c r="AV125" s="79"/>
      <c r="AW125" s="79"/>
      <c r="AX125" s="79"/>
      <c r="AY125" s="79"/>
      <c r="AZ125" s="79"/>
      <c r="BA125">
        <v>1</v>
      </c>
      <c r="BB125" s="78" t="str">
        <f>REPLACE(INDEX(GroupVertices[Group],MATCH(Edges[[#This Row],[Vertex 1]],GroupVertices[Vertex],0)),1,1,"")</f>
        <v>28</v>
      </c>
      <c r="BC125" s="78" t="str">
        <f>REPLACE(INDEX(GroupVertices[Group],MATCH(Edges[[#This Row],[Vertex 2]],GroupVertices[Vertex],0)),1,1,"")</f>
        <v>28</v>
      </c>
      <c r="BD125" s="48">
        <v>1</v>
      </c>
      <c r="BE125" s="49">
        <v>20</v>
      </c>
      <c r="BF125" s="48">
        <v>0</v>
      </c>
      <c r="BG125" s="49">
        <v>0</v>
      </c>
      <c r="BH125" s="48">
        <v>0</v>
      </c>
      <c r="BI125" s="49">
        <v>0</v>
      </c>
      <c r="BJ125" s="48">
        <v>4</v>
      </c>
      <c r="BK125" s="49">
        <v>80</v>
      </c>
      <c r="BL125" s="48">
        <v>5</v>
      </c>
    </row>
    <row r="126" spans="1:64" ht="15">
      <c r="A126" s="64" t="s">
        <v>288</v>
      </c>
      <c r="B126" s="64" t="s">
        <v>356</v>
      </c>
      <c r="C126" s="65" t="s">
        <v>4712</v>
      </c>
      <c r="D126" s="66">
        <v>4.166666666666667</v>
      </c>
      <c r="E126" s="67" t="s">
        <v>136</v>
      </c>
      <c r="F126" s="68">
        <v>31.166666666666668</v>
      </c>
      <c r="G126" s="65"/>
      <c r="H126" s="69"/>
      <c r="I126" s="70"/>
      <c r="J126" s="70"/>
      <c r="K126" s="34" t="s">
        <v>65</v>
      </c>
      <c r="L126" s="77">
        <v>126</v>
      </c>
      <c r="M126" s="77"/>
      <c r="N126" s="72"/>
      <c r="O126" s="79" t="s">
        <v>444</v>
      </c>
      <c r="P126" s="81">
        <v>43680.76868055556</v>
      </c>
      <c r="Q126" s="79" t="s">
        <v>471</v>
      </c>
      <c r="R126" s="79"/>
      <c r="S126" s="79"/>
      <c r="T126" s="79" t="s">
        <v>771</v>
      </c>
      <c r="U126" s="79"/>
      <c r="V126" s="82" t="s">
        <v>954</v>
      </c>
      <c r="W126" s="81">
        <v>43680.76868055556</v>
      </c>
      <c r="X126" s="82" t="s">
        <v>1140</v>
      </c>
      <c r="Y126" s="79"/>
      <c r="Z126" s="79"/>
      <c r="AA126" s="85" t="s">
        <v>1497</v>
      </c>
      <c r="AB126" s="79"/>
      <c r="AC126" s="79" t="b">
        <v>0</v>
      </c>
      <c r="AD126" s="79">
        <v>0</v>
      </c>
      <c r="AE126" s="85" t="s">
        <v>1761</v>
      </c>
      <c r="AF126" s="79" t="b">
        <v>0</v>
      </c>
      <c r="AG126" s="79" t="s">
        <v>1774</v>
      </c>
      <c r="AH126" s="79"/>
      <c r="AI126" s="85" t="s">
        <v>1761</v>
      </c>
      <c r="AJ126" s="79" t="b">
        <v>0</v>
      </c>
      <c r="AK126" s="79">
        <v>3</v>
      </c>
      <c r="AL126" s="85" t="s">
        <v>1600</v>
      </c>
      <c r="AM126" s="79" t="s">
        <v>1817</v>
      </c>
      <c r="AN126" s="79" t="b">
        <v>0</v>
      </c>
      <c r="AO126" s="85" t="s">
        <v>1600</v>
      </c>
      <c r="AP126" s="79" t="s">
        <v>176</v>
      </c>
      <c r="AQ126" s="79">
        <v>0</v>
      </c>
      <c r="AR126" s="79">
        <v>0</v>
      </c>
      <c r="AS126" s="79"/>
      <c r="AT126" s="79"/>
      <c r="AU126" s="79"/>
      <c r="AV126" s="79"/>
      <c r="AW126" s="79"/>
      <c r="AX126" s="79"/>
      <c r="AY126" s="79"/>
      <c r="AZ126" s="79"/>
      <c r="BA126">
        <v>7</v>
      </c>
      <c r="BB126" s="78" t="str">
        <f>REPLACE(INDEX(GroupVertices[Group],MATCH(Edges[[#This Row],[Vertex 1]],GroupVertices[Vertex],0)),1,1,"")</f>
        <v>4</v>
      </c>
      <c r="BC126" s="78" t="str">
        <f>REPLACE(INDEX(GroupVertices[Group],MATCH(Edges[[#This Row],[Vertex 2]],GroupVertices[Vertex],0)),1,1,"")</f>
        <v>4</v>
      </c>
      <c r="BD126" s="48">
        <v>1</v>
      </c>
      <c r="BE126" s="49">
        <v>6.25</v>
      </c>
      <c r="BF126" s="48">
        <v>0</v>
      </c>
      <c r="BG126" s="49">
        <v>0</v>
      </c>
      <c r="BH126" s="48">
        <v>0</v>
      </c>
      <c r="BI126" s="49">
        <v>0</v>
      </c>
      <c r="BJ126" s="48">
        <v>15</v>
      </c>
      <c r="BK126" s="49">
        <v>93.75</v>
      </c>
      <c r="BL126" s="48">
        <v>16</v>
      </c>
    </row>
    <row r="127" spans="1:64" ht="15">
      <c r="A127" s="64" t="s">
        <v>288</v>
      </c>
      <c r="B127" s="64" t="s">
        <v>356</v>
      </c>
      <c r="C127" s="65" t="s">
        <v>4712</v>
      </c>
      <c r="D127" s="66">
        <v>4.166666666666667</v>
      </c>
      <c r="E127" s="67" t="s">
        <v>136</v>
      </c>
      <c r="F127" s="68">
        <v>31.166666666666668</v>
      </c>
      <c r="G127" s="65"/>
      <c r="H127" s="69"/>
      <c r="I127" s="70"/>
      <c r="J127" s="70"/>
      <c r="K127" s="34" t="s">
        <v>65</v>
      </c>
      <c r="L127" s="77">
        <v>127</v>
      </c>
      <c r="M127" s="77"/>
      <c r="N127" s="72"/>
      <c r="O127" s="79" t="s">
        <v>444</v>
      </c>
      <c r="P127" s="81">
        <v>43681.22759259259</v>
      </c>
      <c r="Q127" s="79" t="s">
        <v>471</v>
      </c>
      <c r="R127" s="79"/>
      <c r="S127" s="79"/>
      <c r="T127" s="79" t="s">
        <v>771</v>
      </c>
      <c r="U127" s="79"/>
      <c r="V127" s="82" t="s">
        <v>954</v>
      </c>
      <c r="W127" s="81">
        <v>43681.22759259259</v>
      </c>
      <c r="X127" s="82" t="s">
        <v>1141</v>
      </c>
      <c r="Y127" s="79"/>
      <c r="Z127" s="79"/>
      <c r="AA127" s="85" t="s">
        <v>1498</v>
      </c>
      <c r="AB127" s="79"/>
      <c r="AC127" s="79" t="b">
        <v>0</v>
      </c>
      <c r="AD127" s="79">
        <v>0</v>
      </c>
      <c r="AE127" s="85" t="s">
        <v>1761</v>
      </c>
      <c r="AF127" s="79" t="b">
        <v>0</v>
      </c>
      <c r="AG127" s="79" t="s">
        <v>1774</v>
      </c>
      <c r="AH127" s="79"/>
      <c r="AI127" s="85" t="s">
        <v>1761</v>
      </c>
      <c r="AJ127" s="79" t="b">
        <v>0</v>
      </c>
      <c r="AK127" s="79">
        <v>1</v>
      </c>
      <c r="AL127" s="85" t="s">
        <v>1606</v>
      </c>
      <c r="AM127" s="79" t="s">
        <v>1817</v>
      </c>
      <c r="AN127" s="79" t="b">
        <v>0</v>
      </c>
      <c r="AO127" s="85" t="s">
        <v>1606</v>
      </c>
      <c r="AP127" s="79" t="s">
        <v>176</v>
      </c>
      <c r="AQ127" s="79">
        <v>0</v>
      </c>
      <c r="AR127" s="79">
        <v>0</v>
      </c>
      <c r="AS127" s="79"/>
      <c r="AT127" s="79"/>
      <c r="AU127" s="79"/>
      <c r="AV127" s="79"/>
      <c r="AW127" s="79"/>
      <c r="AX127" s="79"/>
      <c r="AY127" s="79"/>
      <c r="AZ127" s="79"/>
      <c r="BA127">
        <v>7</v>
      </c>
      <c r="BB127" s="78" t="str">
        <f>REPLACE(INDEX(GroupVertices[Group],MATCH(Edges[[#This Row],[Vertex 1]],GroupVertices[Vertex],0)),1,1,"")</f>
        <v>4</v>
      </c>
      <c r="BC127" s="78" t="str">
        <f>REPLACE(INDEX(GroupVertices[Group],MATCH(Edges[[#This Row],[Vertex 2]],GroupVertices[Vertex],0)),1,1,"")</f>
        <v>4</v>
      </c>
      <c r="BD127" s="48">
        <v>1</v>
      </c>
      <c r="BE127" s="49">
        <v>6.25</v>
      </c>
      <c r="BF127" s="48">
        <v>0</v>
      </c>
      <c r="BG127" s="49">
        <v>0</v>
      </c>
      <c r="BH127" s="48">
        <v>0</v>
      </c>
      <c r="BI127" s="49">
        <v>0</v>
      </c>
      <c r="BJ127" s="48">
        <v>15</v>
      </c>
      <c r="BK127" s="49">
        <v>93.75</v>
      </c>
      <c r="BL127" s="48">
        <v>16</v>
      </c>
    </row>
    <row r="128" spans="1:64" ht="15">
      <c r="A128" s="64" t="s">
        <v>288</v>
      </c>
      <c r="B128" s="64" t="s">
        <v>356</v>
      </c>
      <c r="C128" s="65" t="s">
        <v>4712</v>
      </c>
      <c r="D128" s="66">
        <v>4.166666666666667</v>
      </c>
      <c r="E128" s="67" t="s">
        <v>136</v>
      </c>
      <c r="F128" s="68">
        <v>31.166666666666668</v>
      </c>
      <c r="G128" s="65"/>
      <c r="H128" s="69"/>
      <c r="I128" s="70"/>
      <c r="J128" s="70"/>
      <c r="K128" s="34" t="s">
        <v>65</v>
      </c>
      <c r="L128" s="77">
        <v>128</v>
      </c>
      <c r="M128" s="77"/>
      <c r="N128" s="72"/>
      <c r="O128" s="79" t="s">
        <v>444</v>
      </c>
      <c r="P128" s="81">
        <v>43682.80954861111</v>
      </c>
      <c r="Q128" s="79" t="s">
        <v>471</v>
      </c>
      <c r="R128" s="79"/>
      <c r="S128" s="79"/>
      <c r="T128" s="79" t="s">
        <v>771</v>
      </c>
      <c r="U128" s="79"/>
      <c r="V128" s="82" t="s">
        <v>954</v>
      </c>
      <c r="W128" s="81">
        <v>43682.80954861111</v>
      </c>
      <c r="X128" s="82" t="s">
        <v>1142</v>
      </c>
      <c r="Y128" s="79"/>
      <c r="Z128" s="79"/>
      <c r="AA128" s="85" t="s">
        <v>1499</v>
      </c>
      <c r="AB128" s="79"/>
      <c r="AC128" s="79" t="b">
        <v>0</v>
      </c>
      <c r="AD128" s="79">
        <v>0</v>
      </c>
      <c r="AE128" s="85" t="s">
        <v>1761</v>
      </c>
      <c r="AF128" s="79" t="b">
        <v>0</v>
      </c>
      <c r="AG128" s="79" t="s">
        <v>1774</v>
      </c>
      <c r="AH128" s="79"/>
      <c r="AI128" s="85" t="s">
        <v>1761</v>
      </c>
      <c r="AJ128" s="79" t="b">
        <v>0</v>
      </c>
      <c r="AK128" s="79">
        <v>1</v>
      </c>
      <c r="AL128" s="85" t="s">
        <v>1618</v>
      </c>
      <c r="AM128" s="79" t="s">
        <v>1817</v>
      </c>
      <c r="AN128" s="79" t="b">
        <v>0</v>
      </c>
      <c r="AO128" s="85" t="s">
        <v>1618</v>
      </c>
      <c r="AP128" s="79" t="s">
        <v>176</v>
      </c>
      <c r="AQ128" s="79">
        <v>0</v>
      </c>
      <c r="AR128" s="79">
        <v>0</v>
      </c>
      <c r="AS128" s="79"/>
      <c r="AT128" s="79"/>
      <c r="AU128" s="79"/>
      <c r="AV128" s="79"/>
      <c r="AW128" s="79"/>
      <c r="AX128" s="79"/>
      <c r="AY128" s="79"/>
      <c r="AZ128" s="79"/>
      <c r="BA128">
        <v>7</v>
      </c>
      <c r="BB128" s="78" t="str">
        <f>REPLACE(INDEX(GroupVertices[Group],MATCH(Edges[[#This Row],[Vertex 1]],GroupVertices[Vertex],0)),1,1,"")</f>
        <v>4</v>
      </c>
      <c r="BC128" s="78" t="str">
        <f>REPLACE(INDEX(GroupVertices[Group],MATCH(Edges[[#This Row],[Vertex 2]],GroupVertices[Vertex],0)),1,1,"")</f>
        <v>4</v>
      </c>
      <c r="BD128" s="48">
        <v>1</v>
      </c>
      <c r="BE128" s="49">
        <v>6.25</v>
      </c>
      <c r="BF128" s="48">
        <v>0</v>
      </c>
      <c r="BG128" s="49">
        <v>0</v>
      </c>
      <c r="BH128" s="48">
        <v>0</v>
      </c>
      <c r="BI128" s="49">
        <v>0</v>
      </c>
      <c r="BJ128" s="48">
        <v>15</v>
      </c>
      <c r="BK128" s="49">
        <v>93.75</v>
      </c>
      <c r="BL128" s="48">
        <v>16</v>
      </c>
    </row>
    <row r="129" spans="1:64" ht="15">
      <c r="A129" s="64" t="s">
        <v>288</v>
      </c>
      <c r="B129" s="64" t="s">
        <v>356</v>
      </c>
      <c r="C129" s="65" t="s">
        <v>4712</v>
      </c>
      <c r="D129" s="66">
        <v>4.166666666666667</v>
      </c>
      <c r="E129" s="67" t="s">
        <v>136</v>
      </c>
      <c r="F129" s="68">
        <v>31.166666666666668</v>
      </c>
      <c r="G129" s="65"/>
      <c r="H129" s="69"/>
      <c r="I129" s="70"/>
      <c r="J129" s="70"/>
      <c r="K129" s="34" t="s">
        <v>65</v>
      </c>
      <c r="L129" s="77">
        <v>129</v>
      </c>
      <c r="M129" s="77"/>
      <c r="N129" s="72"/>
      <c r="O129" s="79" t="s">
        <v>444</v>
      </c>
      <c r="P129" s="81">
        <v>43683.352002314816</v>
      </c>
      <c r="Q129" s="79" t="s">
        <v>471</v>
      </c>
      <c r="R129" s="79"/>
      <c r="S129" s="79"/>
      <c r="T129" s="79" t="s">
        <v>771</v>
      </c>
      <c r="U129" s="79"/>
      <c r="V129" s="82" t="s">
        <v>954</v>
      </c>
      <c r="W129" s="81">
        <v>43683.352002314816</v>
      </c>
      <c r="X129" s="82" t="s">
        <v>1143</v>
      </c>
      <c r="Y129" s="79"/>
      <c r="Z129" s="79"/>
      <c r="AA129" s="85" t="s">
        <v>1500</v>
      </c>
      <c r="AB129" s="79"/>
      <c r="AC129" s="79" t="b">
        <v>0</v>
      </c>
      <c r="AD129" s="79">
        <v>0</v>
      </c>
      <c r="AE129" s="85" t="s">
        <v>1761</v>
      </c>
      <c r="AF129" s="79" t="b">
        <v>0</v>
      </c>
      <c r="AG129" s="79" t="s">
        <v>1774</v>
      </c>
      <c r="AH129" s="79"/>
      <c r="AI129" s="85" t="s">
        <v>1761</v>
      </c>
      <c r="AJ129" s="79" t="b">
        <v>0</v>
      </c>
      <c r="AK129" s="79">
        <v>2</v>
      </c>
      <c r="AL129" s="85" t="s">
        <v>1625</v>
      </c>
      <c r="AM129" s="79" t="s">
        <v>1817</v>
      </c>
      <c r="AN129" s="79" t="b">
        <v>0</v>
      </c>
      <c r="AO129" s="85" t="s">
        <v>1625</v>
      </c>
      <c r="AP129" s="79" t="s">
        <v>176</v>
      </c>
      <c r="AQ129" s="79">
        <v>0</v>
      </c>
      <c r="AR129" s="79">
        <v>0</v>
      </c>
      <c r="AS129" s="79"/>
      <c r="AT129" s="79"/>
      <c r="AU129" s="79"/>
      <c r="AV129" s="79"/>
      <c r="AW129" s="79"/>
      <c r="AX129" s="79"/>
      <c r="AY129" s="79"/>
      <c r="AZ129" s="79"/>
      <c r="BA129">
        <v>7</v>
      </c>
      <c r="BB129" s="78" t="str">
        <f>REPLACE(INDEX(GroupVertices[Group],MATCH(Edges[[#This Row],[Vertex 1]],GroupVertices[Vertex],0)),1,1,"")</f>
        <v>4</v>
      </c>
      <c r="BC129" s="78" t="str">
        <f>REPLACE(INDEX(GroupVertices[Group],MATCH(Edges[[#This Row],[Vertex 2]],GroupVertices[Vertex],0)),1,1,"")</f>
        <v>4</v>
      </c>
      <c r="BD129" s="48">
        <v>1</v>
      </c>
      <c r="BE129" s="49">
        <v>6.25</v>
      </c>
      <c r="BF129" s="48">
        <v>0</v>
      </c>
      <c r="BG129" s="49">
        <v>0</v>
      </c>
      <c r="BH129" s="48">
        <v>0</v>
      </c>
      <c r="BI129" s="49">
        <v>0</v>
      </c>
      <c r="BJ129" s="48">
        <v>15</v>
      </c>
      <c r="BK129" s="49">
        <v>93.75</v>
      </c>
      <c r="BL129" s="48">
        <v>16</v>
      </c>
    </row>
    <row r="130" spans="1:64" ht="15">
      <c r="A130" s="64" t="s">
        <v>288</v>
      </c>
      <c r="B130" s="64" t="s">
        <v>356</v>
      </c>
      <c r="C130" s="65" t="s">
        <v>4712</v>
      </c>
      <c r="D130" s="66">
        <v>4.166666666666667</v>
      </c>
      <c r="E130" s="67" t="s">
        <v>136</v>
      </c>
      <c r="F130" s="68">
        <v>31.166666666666668</v>
      </c>
      <c r="G130" s="65"/>
      <c r="H130" s="69"/>
      <c r="I130" s="70"/>
      <c r="J130" s="70"/>
      <c r="K130" s="34" t="s">
        <v>65</v>
      </c>
      <c r="L130" s="77">
        <v>130</v>
      </c>
      <c r="M130" s="77"/>
      <c r="N130" s="72"/>
      <c r="O130" s="79" t="s">
        <v>444</v>
      </c>
      <c r="P130" s="81">
        <v>43683.85194444445</v>
      </c>
      <c r="Q130" s="79" t="s">
        <v>471</v>
      </c>
      <c r="R130" s="79"/>
      <c r="S130" s="79"/>
      <c r="T130" s="79" t="s">
        <v>771</v>
      </c>
      <c r="U130" s="79"/>
      <c r="V130" s="82" t="s">
        <v>954</v>
      </c>
      <c r="W130" s="81">
        <v>43683.85194444445</v>
      </c>
      <c r="X130" s="82" t="s">
        <v>1144</v>
      </c>
      <c r="Y130" s="79"/>
      <c r="Z130" s="79"/>
      <c r="AA130" s="85" t="s">
        <v>1501</v>
      </c>
      <c r="AB130" s="79"/>
      <c r="AC130" s="79" t="b">
        <v>0</v>
      </c>
      <c r="AD130" s="79">
        <v>0</v>
      </c>
      <c r="AE130" s="85" t="s">
        <v>1761</v>
      </c>
      <c r="AF130" s="79" t="b">
        <v>0</v>
      </c>
      <c r="AG130" s="79" t="s">
        <v>1774</v>
      </c>
      <c r="AH130" s="79"/>
      <c r="AI130" s="85" t="s">
        <v>1761</v>
      </c>
      <c r="AJ130" s="79" t="b">
        <v>0</v>
      </c>
      <c r="AK130" s="79">
        <v>2</v>
      </c>
      <c r="AL130" s="85" t="s">
        <v>1631</v>
      </c>
      <c r="AM130" s="79" t="s">
        <v>1817</v>
      </c>
      <c r="AN130" s="79" t="b">
        <v>0</v>
      </c>
      <c r="AO130" s="85" t="s">
        <v>1631</v>
      </c>
      <c r="AP130" s="79" t="s">
        <v>176</v>
      </c>
      <c r="AQ130" s="79">
        <v>0</v>
      </c>
      <c r="AR130" s="79">
        <v>0</v>
      </c>
      <c r="AS130" s="79"/>
      <c r="AT130" s="79"/>
      <c r="AU130" s="79"/>
      <c r="AV130" s="79"/>
      <c r="AW130" s="79"/>
      <c r="AX130" s="79"/>
      <c r="AY130" s="79"/>
      <c r="AZ130" s="79"/>
      <c r="BA130">
        <v>7</v>
      </c>
      <c r="BB130" s="78" t="str">
        <f>REPLACE(INDEX(GroupVertices[Group],MATCH(Edges[[#This Row],[Vertex 1]],GroupVertices[Vertex],0)),1,1,"")</f>
        <v>4</v>
      </c>
      <c r="BC130" s="78" t="str">
        <f>REPLACE(INDEX(GroupVertices[Group],MATCH(Edges[[#This Row],[Vertex 2]],GroupVertices[Vertex],0)),1,1,"")</f>
        <v>4</v>
      </c>
      <c r="BD130" s="48">
        <v>1</v>
      </c>
      <c r="BE130" s="49">
        <v>6.25</v>
      </c>
      <c r="BF130" s="48">
        <v>0</v>
      </c>
      <c r="BG130" s="49">
        <v>0</v>
      </c>
      <c r="BH130" s="48">
        <v>0</v>
      </c>
      <c r="BI130" s="49">
        <v>0</v>
      </c>
      <c r="BJ130" s="48">
        <v>15</v>
      </c>
      <c r="BK130" s="49">
        <v>93.75</v>
      </c>
      <c r="BL130" s="48">
        <v>16</v>
      </c>
    </row>
    <row r="131" spans="1:64" ht="15">
      <c r="A131" s="64" t="s">
        <v>288</v>
      </c>
      <c r="B131" s="64" t="s">
        <v>356</v>
      </c>
      <c r="C131" s="65" t="s">
        <v>4712</v>
      </c>
      <c r="D131" s="66">
        <v>4.166666666666667</v>
      </c>
      <c r="E131" s="67" t="s">
        <v>136</v>
      </c>
      <c r="F131" s="68">
        <v>31.166666666666668</v>
      </c>
      <c r="G131" s="65"/>
      <c r="H131" s="69"/>
      <c r="I131" s="70"/>
      <c r="J131" s="70"/>
      <c r="K131" s="34" t="s">
        <v>65</v>
      </c>
      <c r="L131" s="77">
        <v>131</v>
      </c>
      <c r="M131" s="77"/>
      <c r="N131" s="72"/>
      <c r="O131" s="79" t="s">
        <v>444</v>
      </c>
      <c r="P131" s="81">
        <v>43685.18431712963</v>
      </c>
      <c r="Q131" s="79" t="s">
        <v>471</v>
      </c>
      <c r="R131" s="79"/>
      <c r="S131" s="79"/>
      <c r="T131" s="79" t="s">
        <v>771</v>
      </c>
      <c r="U131" s="79"/>
      <c r="V131" s="82" t="s">
        <v>954</v>
      </c>
      <c r="W131" s="81">
        <v>43685.18431712963</v>
      </c>
      <c r="X131" s="82" t="s">
        <v>1145</v>
      </c>
      <c r="Y131" s="79"/>
      <c r="Z131" s="79"/>
      <c r="AA131" s="85" t="s">
        <v>1502</v>
      </c>
      <c r="AB131" s="79"/>
      <c r="AC131" s="79" t="b">
        <v>0</v>
      </c>
      <c r="AD131" s="79">
        <v>0</v>
      </c>
      <c r="AE131" s="85" t="s">
        <v>1761</v>
      </c>
      <c r="AF131" s="79" t="b">
        <v>0</v>
      </c>
      <c r="AG131" s="79" t="s">
        <v>1774</v>
      </c>
      <c r="AH131" s="79"/>
      <c r="AI131" s="85" t="s">
        <v>1761</v>
      </c>
      <c r="AJ131" s="79" t="b">
        <v>0</v>
      </c>
      <c r="AK131" s="79">
        <v>3</v>
      </c>
      <c r="AL131" s="85" t="s">
        <v>1646</v>
      </c>
      <c r="AM131" s="79" t="s">
        <v>1817</v>
      </c>
      <c r="AN131" s="79" t="b">
        <v>0</v>
      </c>
      <c r="AO131" s="85" t="s">
        <v>1646</v>
      </c>
      <c r="AP131" s="79" t="s">
        <v>176</v>
      </c>
      <c r="AQ131" s="79">
        <v>0</v>
      </c>
      <c r="AR131" s="79">
        <v>0</v>
      </c>
      <c r="AS131" s="79"/>
      <c r="AT131" s="79"/>
      <c r="AU131" s="79"/>
      <c r="AV131" s="79"/>
      <c r="AW131" s="79"/>
      <c r="AX131" s="79"/>
      <c r="AY131" s="79"/>
      <c r="AZ131" s="79"/>
      <c r="BA131">
        <v>7</v>
      </c>
      <c r="BB131" s="78" t="str">
        <f>REPLACE(INDEX(GroupVertices[Group],MATCH(Edges[[#This Row],[Vertex 1]],GroupVertices[Vertex],0)),1,1,"")</f>
        <v>4</v>
      </c>
      <c r="BC131" s="78" t="str">
        <f>REPLACE(INDEX(GroupVertices[Group],MATCH(Edges[[#This Row],[Vertex 2]],GroupVertices[Vertex],0)),1,1,"")</f>
        <v>4</v>
      </c>
      <c r="BD131" s="48">
        <v>1</v>
      </c>
      <c r="BE131" s="49">
        <v>6.25</v>
      </c>
      <c r="BF131" s="48">
        <v>0</v>
      </c>
      <c r="BG131" s="49">
        <v>0</v>
      </c>
      <c r="BH131" s="48">
        <v>0</v>
      </c>
      <c r="BI131" s="49">
        <v>0</v>
      </c>
      <c r="BJ131" s="48">
        <v>15</v>
      </c>
      <c r="BK131" s="49">
        <v>93.75</v>
      </c>
      <c r="BL131" s="48">
        <v>16</v>
      </c>
    </row>
    <row r="132" spans="1:64" ht="15">
      <c r="A132" s="64" t="s">
        <v>288</v>
      </c>
      <c r="B132" s="64" t="s">
        <v>356</v>
      </c>
      <c r="C132" s="65" t="s">
        <v>4712</v>
      </c>
      <c r="D132" s="66">
        <v>4.166666666666667</v>
      </c>
      <c r="E132" s="67" t="s">
        <v>136</v>
      </c>
      <c r="F132" s="68">
        <v>31.166666666666668</v>
      </c>
      <c r="G132" s="65"/>
      <c r="H132" s="69"/>
      <c r="I132" s="70"/>
      <c r="J132" s="70"/>
      <c r="K132" s="34" t="s">
        <v>65</v>
      </c>
      <c r="L132" s="77">
        <v>132</v>
      </c>
      <c r="M132" s="77"/>
      <c r="N132" s="72"/>
      <c r="O132" s="79" t="s">
        <v>444</v>
      </c>
      <c r="P132" s="81">
        <v>43685.8097337963</v>
      </c>
      <c r="Q132" s="79" t="s">
        <v>457</v>
      </c>
      <c r="R132" s="79"/>
      <c r="S132" s="79"/>
      <c r="T132" s="79" t="s">
        <v>771</v>
      </c>
      <c r="U132" s="79"/>
      <c r="V132" s="82" t="s">
        <v>954</v>
      </c>
      <c r="W132" s="81">
        <v>43685.8097337963</v>
      </c>
      <c r="X132" s="82" t="s">
        <v>1146</v>
      </c>
      <c r="Y132" s="79"/>
      <c r="Z132" s="79"/>
      <c r="AA132" s="85" t="s">
        <v>1503</v>
      </c>
      <c r="AB132" s="79"/>
      <c r="AC132" s="79" t="b">
        <v>0</v>
      </c>
      <c r="AD132" s="79">
        <v>0</v>
      </c>
      <c r="AE132" s="85" t="s">
        <v>1761</v>
      </c>
      <c r="AF132" s="79" t="b">
        <v>0</v>
      </c>
      <c r="AG132" s="79" t="s">
        <v>1774</v>
      </c>
      <c r="AH132" s="79"/>
      <c r="AI132" s="85" t="s">
        <v>1761</v>
      </c>
      <c r="AJ132" s="79" t="b">
        <v>0</v>
      </c>
      <c r="AK132" s="79">
        <v>2</v>
      </c>
      <c r="AL132" s="85" t="s">
        <v>1651</v>
      </c>
      <c r="AM132" s="79" t="s">
        <v>1817</v>
      </c>
      <c r="AN132" s="79" t="b">
        <v>0</v>
      </c>
      <c r="AO132" s="85" t="s">
        <v>1651</v>
      </c>
      <c r="AP132" s="79" t="s">
        <v>176</v>
      </c>
      <c r="AQ132" s="79">
        <v>0</v>
      </c>
      <c r="AR132" s="79">
        <v>0</v>
      </c>
      <c r="AS132" s="79"/>
      <c r="AT132" s="79"/>
      <c r="AU132" s="79"/>
      <c r="AV132" s="79"/>
      <c r="AW132" s="79"/>
      <c r="AX132" s="79"/>
      <c r="AY132" s="79"/>
      <c r="AZ132" s="79"/>
      <c r="BA132">
        <v>7</v>
      </c>
      <c r="BB132" s="78" t="str">
        <f>REPLACE(INDEX(GroupVertices[Group],MATCH(Edges[[#This Row],[Vertex 1]],GroupVertices[Vertex],0)),1,1,"")</f>
        <v>4</v>
      </c>
      <c r="BC132" s="78" t="str">
        <f>REPLACE(INDEX(GroupVertices[Group],MATCH(Edges[[#This Row],[Vertex 2]],GroupVertices[Vertex],0)),1,1,"")</f>
        <v>4</v>
      </c>
      <c r="BD132" s="48">
        <v>1</v>
      </c>
      <c r="BE132" s="49">
        <v>6.25</v>
      </c>
      <c r="BF132" s="48">
        <v>0</v>
      </c>
      <c r="BG132" s="49">
        <v>0</v>
      </c>
      <c r="BH132" s="48">
        <v>0</v>
      </c>
      <c r="BI132" s="49">
        <v>0</v>
      </c>
      <c r="BJ132" s="48">
        <v>15</v>
      </c>
      <c r="BK132" s="49">
        <v>93.75</v>
      </c>
      <c r="BL132" s="48">
        <v>16</v>
      </c>
    </row>
    <row r="133" spans="1:64" ht="15">
      <c r="A133" s="64" t="s">
        <v>289</v>
      </c>
      <c r="B133" s="64" t="s">
        <v>418</v>
      </c>
      <c r="C133" s="65" t="s">
        <v>4709</v>
      </c>
      <c r="D133" s="66">
        <v>3</v>
      </c>
      <c r="E133" s="67" t="s">
        <v>132</v>
      </c>
      <c r="F133" s="68">
        <v>35</v>
      </c>
      <c r="G133" s="65"/>
      <c r="H133" s="69"/>
      <c r="I133" s="70"/>
      <c r="J133" s="70"/>
      <c r="K133" s="34" t="s">
        <v>65</v>
      </c>
      <c r="L133" s="77">
        <v>133</v>
      </c>
      <c r="M133" s="77"/>
      <c r="N133" s="72"/>
      <c r="O133" s="79" t="s">
        <v>444</v>
      </c>
      <c r="P133" s="81">
        <v>43685.819861111115</v>
      </c>
      <c r="Q133" s="79" t="s">
        <v>510</v>
      </c>
      <c r="R133" s="82" t="s">
        <v>653</v>
      </c>
      <c r="S133" s="79" t="s">
        <v>740</v>
      </c>
      <c r="T133" s="79" t="s">
        <v>403</v>
      </c>
      <c r="U133" s="79"/>
      <c r="V133" s="82" t="s">
        <v>955</v>
      </c>
      <c r="W133" s="81">
        <v>43685.819861111115</v>
      </c>
      <c r="X133" s="82" t="s">
        <v>1147</v>
      </c>
      <c r="Y133" s="79"/>
      <c r="Z133" s="79"/>
      <c r="AA133" s="85" t="s">
        <v>1504</v>
      </c>
      <c r="AB133" s="79"/>
      <c r="AC133" s="79" t="b">
        <v>0</v>
      </c>
      <c r="AD133" s="79">
        <v>6</v>
      </c>
      <c r="AE133" s="85" t="s">
        <v>1761</v>
      </c>
      <c r="AF133" s="79" t="b">
        <v>1</v>
      </c>
      <c r="AG133" s="79" t="s">
        <v>1774</v>
      </c>
      <c r="AH133" s="79"/>
      <c r="AI133" s="85" t="s">
        <v>1787</v>
      </c>
      <c r="AJ133" s="79" t="b">
        <v>0</v>
      </c>
      <c r="AK133" s="79">
        <v>0</v>
      </c>
      <c r="AL133" s="85" t="s">
        <v>1761</v>
      </c>
      <c r="AM133" s="79" t="s">
        <v>1790</v>
      </c>
      <c r="AN133" s="79" t="b">
        <v>0</v>
      </c>
      <c r="AO133" s="85" t="s">
        <v>1504</v>
      </c>
      <c r="AP133" s="79" t="s">
        <v>176</v>
      </c>
      <c r="AQ133" s="79">
        <v>0</v>
      </c>
      <c r="AR133" s="79">
        <v>0</v>
      </c>
      <c r="AS133" s="79"/>
      <c r="AT133" s="79"/>
      <c r="AU133" s="79"/>
      <c r="AV133" s="79"/>
      <c r="AW133" s="79"/>
      <c r="AX133" s="79"/>
      <c r="AY133" s="79"/>
      <c r="AZ133" s="79"/>
      <c r="BA133">
        <v>1</v>
      </c>
      <c r="BB133" s="78" t="str">
        <f>REPLACE(INDEX(GroupVertices[Group],MATCH(Edges[[#This Row],[Vertex 1]],GroupVertices[Vertex],0)),1,1,"")</f>
        <v>6</v>
      </c>
      <c r="BC133" s="78" t="str">
        <f>REPLACE(INDEX(GroupVertices[Group],MATCH(Edges[[#This Row],[Vertex 2]],GroupVertices[Vertex],0)),1,1,"")</f>
        <v>6</v>
      </c>
      <c r="BD133" s="48">
        <v>2</v>
      </c>
      <c r="BE133" s="49">
        <v>18.181818181818183</v>
      </c>
      <c r="BF133" s="48">
        <v>0</v>
      </c>
      <c r="BG133" s="49">
        <v>0</v>
      </c>
      <c r="BH133" s="48">
        <v>0</v>
      </c>
      <c r="BI133" s="49">
        <v>0</v>
      </c>
      <c r="BJ133" s="48">
        <v>9</v>
      </c>
      <c r="BK133" s="49">
        <v>81.81818181818181</v>
      </c>
      <c r="BL133" s="48">
        <v>11</v>
      </c>
    </row>
    <row r="134" spans="1:64" ht="15">
      <c r="A134" s="64" t="s">
        <v>289</v>
      </c>
      <c r="B134" s="64" t="s">
        <v>220</v>
      </c>
      <c r="C134" s="65" t="s">
        <v>4709</v>
      </c>
      <c r="D134" s="66">
        <v>3</v>
      </c>
      <c r="E134" s="67" t="s">
        <v>132</v>
      </c>
      <c r="F134" s="68">
        <v>35</v>
      </c>
      <c r="G134" s="65"/>
      <c r="H134" s="69"/>
      <c r="I134" s="70"/>
      <c r="J134" s="70"/>
      <c r="K134" s="34" t="s">
        <v>65</v>
      </c>
      <c r="L134" s="77">
        <v>134</v>
      </c>
      <c r="M134" s="77"/>
      <c r="N134" s="72"/>
      <c r="O134" s="79" t="s">
        <v>444</v>
      </c>
      <c r="P134" s="81">
        <v>43685.819861111115</v>
      </c>
      <c r="Q134" s="79" t="s">
        <v>510</v>
      </c>
      <c r="R134" s="82" t="s">
        <v>653</v>
      </c>
      <c r="S134" s="79" t="s">
        <v>740</v>
      </c>
      <c r="T134" s="79" t="s">
        <v>403</v>
      </c>
      <c r="U134" s="79"/>
      <c r="V134" s="82" t="s">
        <v>955</v>
      </c>
      <c r="W134" s="81">
        <v>43685.819861111115</v>
      </c>
      <c r="X134" s="82" t="s">
        <v>1147</v>
      </c>
      <c r="Y134" s="79"/>
      <c r="Z134" s="79"/>
      <c r="AA134" s="85" t="s">
        <v>1504</v>
      </c>
      <c r="AB134" s="79"/>
      <c r="AC134" s="79" t="b">
        <v>0</v>
      </c>
      <c r="AD134" s="79">
        <v>6</v>
      </c>
      <c r="AE134" s="85" t="s">
        <v>1761</v>
      </c>
      <c r="AF134" s="79" t="b">
        <v>1</v>
      </c>
      <c r="AG134" s="79" t="s">
        <v>1774</v>
      </c>
      <c r="AH134" s="79"/>
      <c r="AI134" s="85" t="s">
        <v>1787</v>
      </c>
      <c r="AJ134" s="79" t="b">
        <v>0</v>
      </c>
      <c r="AK134" s="79">
        <v>0</v>
      </c>
      <c r="AL134" s="85" t="s">
        <v>1761</v>
      </c>
      <c r="AM134" s="79" t="s">
        <v>1790</v>
      </c>
      <c r="AN134" s="79" t="b">
        <v>0</v>
      </c>
      <c r="AO134" s="85" t="s">
        <v>1504</v>
      </c>
      <c r="AP134" s="79" t="s">
        <v>176</v>
      </c>
      <c r="AQ134" s="79">
        <v>0</v>
      </c>
      <c r="AR134" s="79">
        <v>0</v>
      </c>
      <c r="AS134" s="79"/>
      <c r="AT134" s="79"/>
      <c r="AU134" s="79"/>
      <c r="AV134" s="79"/>
      <c r="AW134" s="79"/>
      <c r="AX134" s="79"/>
      <c r="AY134" s="79"/>
      <c r="AZ134" s="79"/>
      <c r="BA134">
        <v>1</v>
      </c>
      <c r="BB134" s="78" t="str">
        <f>REPLACE(INDEX(GroupVertices[Group],MATCH(Edges[[#This Row],[Vertex 1]],GroupVertices[Vertex],0)),1,1,"")</f>
        <v>6</v>
      </c>
      <c r="BC134" s="78" t="str">
        <f>REPLACE(INDEX(GroupVertices[Group],MATCH(Edges[[#This Row],[Vertex 2]],GroupVertices[Vertex],0)),1,1,"")</f>
        <v>6</v>
      </c>
      <c r="BD134" s="48"/>
      <c r="BE134" s="49"/>
      <c r="BF134" s="48"/>
      <c r="BG134" s="49"/>
      <c r="BH134" s="48"/>
      <c r="BI134" s="49"/>
      <c r="BJ134" s="48"/>
      <c r="BK134" s="49"/>
      <c r="BL134" s="48"/>
    </row>
    <row r="135" spans="1:64" ht="15">
      <c r="A135" s="64" t="s">
        <v>290</v>
      </c>
      <c r="B135" s="64" t="s">
        <v>290</v>
      </c>
      <c r="C135" s="65" t="s">
        <v>4710</v>
      </c>
      <c r="D135" s="66">
        <v>3.1944444444444446</v>
      </c>
      <c r="E135" s="67" t="s">
        <v>136</v>
      </c>
      <c r="F135" s="68">
        <v>34.361111111111114</v>
      </c>
      <c r="G135" s="65"/>
      <c r="H135" s="69"/>
      <c r="I135" s="70"/>
      <c r="J135" s="70"/>
      <c r="K135" s="34" t="s">
        <v>65</v>
      </c>
      <c r="L135" s="77">
        <v>135</v>
      </c>
      <c r="M135" s="77"/>
      <c r="N135" s="72"/>
      <c r="O135" s="79" t="s">
        <v>176</v>
      </c>
      <c r="P135" s="81">
        <v>43685.1384837963</v>
      </c>
      <c r="Q135" s="79" t="s">
        <v>511</v>
      </c>
      <c r="R135" s="79"/>
      <c r="S135" s="79"/>
      <c r="T135" s="79" t="s">
        <v>799</v>
      </c>
      <c r="U135" s="82" t="s">
        <v>858</v>
      </c>
      <c r="V135" s="82" t="s">
        <v>858</v>
      </c>
      <c r="W135" s="81">
        <v>43685.1384837963</v>
      </c>
      <c r="X135" s="82" t="s">
        <v>1148</v>
      </c>
      <c r="Y135" s="79"/>
      <c r="Z135" s="79"/>
      <c r="AA135" s="85" t="s">
        <v>1505</v>
      </c>
      <c r="AB135" s="79"/>
      <c r="AC135" s="79" t="b">
        <v>0</v>
      </c>
      <c r="AD135" s="79">
        <v>0</v>
      </c>
      <c r="AE135" s="85" t="s">
        <v>1761</v>
      </c>
      <c r="AF135" s="79" t="b">
        <v>0</v>
      </c>
      <c r="AG135" s="79" t="s">
        <v>1774</v>
      </c>
      <c r="AH135" s="79"/>
      <c r="AI135" s="85" t="s">
        <v>1761</v>
      </c>
      <c r="AJ135" s="79" t="b">
        <v>0</v>
      </c>
      <c r="AK135" s="79">
        <v>0</v>
      </c>
      <c r="AL135" s="85" t="s">
        <v>1761</v>
      </c>
      <c r="AM135" s="79" t="s">
        <v>1790</v>
      </c>
      <c r="AN135" s="79" t="b">
        <v>0</v>
      </c>
      <c r="AO135" s="85" t="s">
        <v>1505</v>
      </c>
      <c r="AP135" s="79" t="s">
        <v>176</v>
      </c>
      <c r="AQ135" s="79">
        <v>0</v>
      </c>
      <c r="AR135" s="79">
        <v>0</v>
      </c>
      <c r="AS135" s="79"/>
      <c r="AT135" s="79"/>
      <c r="AU135" s="79"/>
      <c r="AV135" s="79"/>
      <c r="AW135" s="79"/>
      <c r="AX135" s="79"/>
      <c r="AY135" s="79"/>
      <c r="AZ135" s="79"/>
      <c r="BA135">
        <v>2</v>
      </c>
      <c r="BB135" s="78" t="str">
        <f>REPLACE(INDEX(GroupVertices[Group],MATCH(Edges[[#This Row],[Vertex 1]],GroupVertices[Vertex],0)),1,1,"")</f>
        <v>1</v>
      </c>
      <c r="BC135" s="78" t="str">
        <f>REPLACE(INDEX(GroupVertices[Group],MATCH(Edges[[#This Row],[Vertex 2]],GroupVertices[Vertex],0)),1,1,"")</f>
        <v>1</v>
      </c>
      <c r="BD135" s="48">
        <v>0</v>
      </c>
      <c r="BE135" s="49">
        <v>0</v>
      </c>
      <c r="BF135" s="48">
        <v>2</v>
      </c>
      <c r="BG135" s="49">
        <v>8.333333333333334</v>
      </c>
      <c r="BH135" s="48">
        <v>0</v>
      </c>
      <c r="BI135" s="49">
        <v>0</v>
      </c>
      <c r="BJ135" s="48">
        <v>22</v>
      </c>
      <c r="BK135" s="49">
        <v>91.66666666666667</v>
      </c>
      <c r="BL135" s="48">
        <v>24</v>
      </c>
    </row>
    <row r="136" spans="1:64" ht="15">
      <c r="A136" s="64" t="s">
        <v>290</v>
      </c>
      <c r="B136" s="64" t="s">
        <v>290</v>
      </c>
      <c r="C136" s="65" t="s">
        <v>4710</v>
      </c>
      <c r="D136" s="66">
        <v>3.1944444444444446</v>
      </c>
      <c r="E136" s="67" t="s">
        <v>136</v>
      </c>
      <c r="F136" s="68">
        <v>34.361111111111114</v>
      </c>
      <c r="G136" s="65"/>
      <c r="H136" s="69"/>
      <c r="I136" s="70"/>
      <c r="J136" s="70"/>
      <c r="K136" s="34" t="s">
        <v>65</v>
      </c>
      <c r="L136" s="77">
        <v>136</v>
      </c>
      <c r="M136" s="77"/>
      <c r="N136" s="72"/>
      <c r="O136" s="79" t="s">
        <v>176</v>
      </c>
      <c r="P136" s="81">
        <v>43686.01547453704</v>
      </c>
      <c r="Q136" s="79" t="s">
        <v>512</v>
      </c>
      <c r="R136" s="79"/>
      <c r="S136" s="79"/>
      <c r="T136" s="79" t="s">
        <v>800</v>
      </c>
      <c r="U136" s="82" t="s">
        <v>859</v>
      </c>
      <c r="V136" s="82" t="s">
        <v>859</v>
      </c>
      <c r="W136" s="81">
        <v>43686.01547453704</v>
      </c>
      <c r="X136" s="82" t="s">
        <v>1149</v>
      </c>
      <c r="Y136" s="79"/>
      <c r="Z136" s="79"/>
      <c r="AA136" s="85" t="s">
        <v>1506</v>
      </c>
      <c r="AB136" s="79"/>
      <c r="AC136" s="79" t="b">
        <v>0</v>
      </c>
      <c r="AD136" s="79">
        <v>0</v>
      </c>
      <c r="AE136" s="85" t="s">
        <v>1761</v>
      </c>
      <c r="AF136" s="79" t="b">
        <v>0</v>
      </c>
      <c r="AG136" s="79" t="s">
        <v>1774</v>
      </c>
      <c r="AH136" s="79"/>
      <c r="AI136" s="85" t="s">
        <v>1761</v>
      </c>
      <c r="AJ136" s="79" t="b">
        <v>0</v>
      </c>
      <c r="AK136" s="79">
        <v>0</v>
      </c>
      <c r="AL136" s="85" t="s">
        <v>1761</v>
      </c>
      <c r="AM136" s="79" t="s">
        <v>1793</v>
      </c>
      <c r="AN136" s="79" t="b">
        <v>0</v>
      </c>
      <c r="AO136" s="85" t="s">
        <v>1506</v>
      </c>
      <c r="AP136" s="79" t="s">
        <v>176</v>
      </c>
      <c r="AQ136" s="79">
        <v>0</v>
      </c>
      <c r="AR136" s="79">
        <v>0</v>
      </c>
      <c r="AS136" s="79"/>
      <c r="AT136" s="79"/>
      <c r="AU136" s="79"/>
      <c r="AV136" s="79"/>
      <c r="AW136" s="79"/>
      <c r="AX136" s="79"/>
      <c r="AY136" s="79"/>
      <c r="AZ136" s="79"/>
      <c r="BA136">
        <v>2</v>
      </c>
      <c r="BB136" s="78" t="str">
        <f>REPLACE(INDEX(GroupVertices[Group],MATCH(Edges[[#This Row],[Vertex 1]],GroupVertices[Vertex],0)),1,1,"")</f>
        <v>1</v>
      </c>
      <c r="BC136" s="78" t="str">
        <f>REPLACE(INDEX(GroupVertices[Group],MATCH(Edges[[#This Row],[Vertex 2]],GroupVertices[Vertex],0)),1,1,"")</f>
        <v>1</v>
      </c>
      <c r="BD136" s="48">
        <v>1</v>
      </c>
      <c r="BE136" s="49">
        <v>3.8461538461538463</v>
      </c>
      <c r="BF136" s="48">
        <v>1</v>
      </c>
      <c r="BG136" s="49">
        <v>3.8461538461538463</v>
      </c>
      <c r="BH136" s="48">
        <v>0</v>
      </c>
      <c r="BI136" s="49">
        <v>0</v>
      </c>
      <c r="BJ136" s="48">
        <v>24</v>
      </c>
      <c r="BK136" s="49">
        <v>92.3076923076923</v>
      </c>
      <c r="BL136" s="48">
        <v>26</v>
      </c>
    </row>
    <row r="137" spans="1:64" ht="15">
      <c r="A137" s="64" t="s">
        <v>291</v>
      </c>
      <c r="B137" s="64" t="s">
        <v>291</v>
      </c>
      <c r="C137" s="65" t="s">
        <v>4709</v>
      </c>
      <c r="D137" s="66">
        <v>3</v>
      </c>
      <c r="E137" s="67" t="s">
        <v>132</v>
      </c>
      <c r="F137" s="68">
        <v>35</v>
      </c>
      <c r="G137" s="65"/>
      <c r="H137" s="69"/>
      <c r="I137" s="70"/>
      <c r="J137" s="70"/>
      <c r="K137" s="34" t="s">
        <v>65</v>
      </c>
      <c r="L137" s="77">
        <v>137</v>
      </c>
      <c r="M137" s="77"/>
      <c r="N137" s="72"/>
      <c r="O137" s="79" t="s">
        <v>176</v>
      </c>
      <c r="P137" s="81">
        <v>43686.356412037036</v>
      </c>
      <c r="Q137" s="79" t="s">
        <v>513</v>
      </c>
      <c r="R137" s="79"/>
      <c r="S137" s="79"/>
      <c r="T137" s="79" t="s">
        <v>801</v>
      </c>
      <c r="U137" s="82" t="s">
        <v>860</v>
      </c>
      <c r="V137" s="82" t="s">
        <v>860</v>
      </c>
      <c r="W137" s="81">
        <v>43686.356412037036</v>
      </c>
      <c r="X137" s="82" t="s">
        <v>1150</v>
      </c>
      <c r="Y137" s="79"/>
      <c r="Z137" s="79"/>
      <c r="AA137" s="85" t="s">
        <v>1507</v>
      </c>
      <c r="AB137" s="79"/>
      <c r="AC137" s="79" t="b">
        <v>0</v>
      </c>
      <c r="AD137" s="79">
        <v>2</v>
      </c>
      <c r="AE137" s="85" t="s">
        <v>1761</v>
      </c>
      <c r="AF137" s="79" t="b">
        <v>0</v>
      </c>
      <c r="AG137" s="79" t="s">
        <v>1774</v>
      </c>
      <c r="AH137" s="79"/>
      <c r="AI137" s="85" t="s">
        <v>1761</v>
      </c>
      <c r="AJ137" s="79" t="b">
        <v>0</v>
      </c>
      <c r="AK137" s="79">
        <v>0</v>
      </c>
      <c r="AL137" s="85" t="s">
        <v>1761</v>
      </c>
      <c r="AM137" s="79" t="s">
        <v>1789</v>
      </c>
      <c r="AN137" s="79" t="b">
        <v>0</v>
      </c>
      <c r="AO137" s="85" t="s">
        <v>1507</v>
      </c>
      <c r="AP137" s="79" t="s">
        <v>176</v>
      </c>
      <c r="AQ137" s="79">
        <v>0</v>
      </c>
      <c r="AR137" s="79">
        <v>0</v>
      </c>
      <c r="AS137" s="79"/>
      <c r="AT137" s="79"/>
      <c r="AU137" s="79"/>
      <c r="AV137" s="79"/>
      <c r="AW137" s="79"/>
      <c r="AX137" s="79"/>
      <c r="AY137" s="79"/>
      <c r="AZ137" s="79"/>
      <c r="BA137">
        <v>1</v>
      </c>
      <c r="BB137" s="78" t="str">
        <f>REPLACE(INDEX(GroupVertices[Group],MATCH(Edges[[#This Row],[Vertex 1]],GroupVertices[Vertex],0)),1,1,"")</f>
        <v>1</v>
      </c>
      <c r="BC137" s="78" t="str">
        <f>REPLACE(INDEX(GroupVertices[Group],MATCH(Edges[[#This Row],[Vertex 2]],GroupVertices[Vertex],0)),1,1,"")</f>
        <v>1</v>
      </c>
      <c r="BD137" s="48">
        <v>0</v>
      </c>
      <c r="BE137" s="49">
        <v>0</v>
      </c>
      <c r="BF137" s="48">
        <v>0</v>
      </c>
      <c r="BG137" s="49">
        <v>0</v>
      </c>
      <c r="BH137" s="48">
        <v>0</v>
      </c>
      <c r="BI137" s="49">
        <v>0</v>
      </c>
      <c r="BJ137" s="48">
        <v>14</v>
      </c>
      <c r="BK137" s="49">
        <v>100</v>
      </c>
      <c r="BL137" s="48">
        <v>14</v>
      </c>
    </row>
    <row r="138" spans="1:64" ht="15">
      <c r="A138" s="64" t="s">
        <v>292</v>
      </c>
      <c r="B138" s="64" t="s">
        <v>292</v>
      </c>
      <c r="C138" s="65" t="s">
        <v>4709</v>
      </c>
      <c r="D138" s="66">
        <v>3</v>
      </c>
      <c r="E138" s="67" t="s">
        <v>132</v>
      </c>
      <c r="F138" s="68">
        <v>35</v>
      </c>
      <c r="G138" s="65"/>
      <c r="H138" s="69"/>
      <c r="I138" s="70"/>
      <c r="J138" s="70"/>
      <c r="K138" s="34" t="s">
        <v>65</v>
      </c>
      <c r="L138" s="77">
        <v>138</v>
      </c>
      <c r="M138" s="77"/>
      <c r="N138" s="72"/>
      <c r="O138" s="79" t="s">
        <v>176</v>
      </c>
      <c r="P138" s="81">
        <v>42324.544224537036</v>
      </c>
      <c r="Q138" s="79" t="s">
        <v>514</v>
      </c>
      <c r="R138" s="82" t="s">
        <v>654</v>
      </c>
      <c r="S138" s="79" t="s">
        <v>737</v>
      </c>
      <c r="T138" s="79" t="s">
        <v>403</v>
      </c>
      <c r="U138" s="82" t="s">
        <v>861</v>
      </c>
      <c r="V138" s="82" t="s">
        <v>861</v>
      </c>
      <c r="W138" s="81">
        <v>42324.544224537036</v>
      </c>
      <c r="X138" s="82" t="s">
        <v>1151</v>
      </c>
      <c r="Y138" s="79"/>
      <c r="Z138" s="79"/>
      <c r="AA138" s="85" t="s">
        <v>1508</v>
      </c>
      <c r="AB138" s="79"/>
      <c r="AC138" s="79" t="b">
        <v>0</v>
      </c>
      <c r="AD138" s="79">
        <v>16</v>
      </c>
      <c r="AE138" s="85" t="s">
        <v>1761</v>
      </c>
      <c r="AF138" s="79" t="b">
        <v>0</v>
      </c>
      <c r="AG138" s="79" t="s">
        <v>1774</v>
      </c>
      <c r="AH138" s="79"/>
      <c r="AI138" s="85" t="s">
        <v>1761</v>
      </c>
      <c r="AJ138" s="79" t="b">
        <v>0</v>
      </c>
      <c r="AK138" s="79">
        <v>4</v>
      </c>
      <c r="AL138" s="85" t="s">
        <v>1761</v>
      </c>
      <c r="AM138" s="79" t="s">
        <v>1790</v>
      </c>
      <c r="AN138" s="79" t="b">
        <v>0</v>
      </c>
      <c r="AO138" s="85" t="s">
        <v>1508</v>
      </c>
      <c r="AP138" s="79" t="s">
        <v>1829</v>
      </c>
      <c r="AQ138" s="79">
        <v>0</v>
      </c>
      <c r="AR138" s="79">
        <v>0</v>
      </c>
      <c r="AS138" s="79"/>
      <c r="AT138" s="79"/>
      <c r="AU138" s="79"/>
      <c r="AV138" s="79"/>
      <c r="AW138" s="79"/>
      <c r="AX138" s="79"/>
      <c r="AY138" s="79"/>
      <c r="AZ138" s="79"/>
      <c r="BA138">
        <v>1</v>
      </c>
      <c r="BB138" s="78" t="str">
        <f>REPLACE(INDEX(GroupVertices[Group],MATCH(Edges[[#This Row],[Vertex 1]],GroupVertices[Vertex],0)),1,1,"")</f>
        <v>27</v>
      </c>
      <c r="BC138" s="78" t="str">
        <f>REPLACE(INDEX(GroupVertices[Group],MATCH(Edges[[#This Row],[Vertex 2]],GroupVertices[Vertex],0)),1,1,"")</f>
        <v>27</v>
      </c>
      <c r="BD138" s="48">
        <v>0</v>
      </c>
      <c r="BE138" s="49">
        <v>0</v>
      </c>
      <c r="BF138" s="48">
        <v>1</v>
      </c>
      <c r="BG138" s="49">
        <v>7.6923076923076925</v>
      </c>
      <c r="BH138" s="48">
        <v>0</v>
      </c>
      <c r="BI138" s="49">
        <v>0</v>
      </c>
      <c r="BJ138" s="48">
        <v>12</v>
      </c>
      <c r="BK138" s="49">
        <v>92.3076923076923</v>
      </c>
      <c r="BL138" s="48">
        <v>13</v>
      </c>
    </row>
    <row r="139" spans="1:64" ht="15">
      <c r="A139" s="64" t="s">
        <v>293</v>
      </c>
      <c r="B139" s="64" t="s">
        <v>292</v>
      </c>
      <c r="C139" s="65" t="s">
        <v>4709</v>
      </c>
      <c r="D139" s="66">
        <v>3</v>
      </c>
      <c r="E139" s="67" t="s">
        <v>132</v>
      </c>
      <c r="F139" s="68">
        <v>35</v>
      </c>
      <c r="G139" s="65"/>
      <c r="H139" s="69"/>
      <c r="I139" s="70"/>
      <c r="J139" s="70"/>
      <c r="K139" s="34" t="s">
        <v>65</v>
      </c>
      <c r="L139" s="77">
        <v>139</v>
      </c>
      <c r="M139" s="77"/>
      <c r="N139" s="72"/>
      <c r="O139" s="79" t="s">
        <v>444</v>
      </c>
      <c r="P139" s="81">
        <v>43686.40640046296</v>
      </c>
      <c r="Q139" s="79" t="s">
        <v>515</v>
      </c>
      <c r="R139" s="82" t="s">
        <v>654</v>
      </c>
      <c r="S139" s="79" t="s">
        <v>737</v>
      </c>
      <c r="T139" s="79" t="s">
        <v>403</v>
      </c>
      <c r="U139" s="79"/>
      <c r="V139" s="82" t="s">
        <v>956</v>
      </c>
      <c r="W139" s="81">
        <v>43686.40640046296</v>
      </c>
      <c r="X139" s="82" t="s">
        <v>1152</v>
      </c>
      <c r="Y139" s="79"/>
      <c r="Z139" s="79"/>
      <c r="AA139" s="85" t="s">
        <v>1509</v>
      </c>
      <c r="AB139" s="79"/>
      <c r="AC139" s="79" t="b">
        <v>0</v>
      </c>
      <c r="AD139" s="79">
        <v>0</v>
      </c>
      <c r="AE139" s="85" t="s">
        <v>1761</v>
      </c>
      <c r="AF139" s="79" t="b">
        <v>0</v>
      </c>
      <c r="AG139" s="79" t="s">
        <v>1774</v>
      </c>
      <c r="AH139" s="79"/>
      <c r="AI139" s="85" t="s">
        <v>1761</v>
      </c>
      <c r="AJ139" s="79" t="b">
        <v>0</v>
      </c>
      <c r="AK139" s="79">
        <v>4</v>
      </c>
      <c r="AL139" s="85" t="s">
        <v>1508</v>
      </c>
      <c r="AM139" s="79" t="s">
        <v>1789</v>
      </c>
      <c r="AN139" s="79" t="b">
        <v>0</v>
      </c>
      <c r="AO139" s="85" t="s">
        <v>1508</v>
      </c>
      <c r="AP139" s="79" t="s">
        <v>176</v>
      </c>
      <c r="AQ139" s="79">
        <v>0</v>
      </c>
      <c r="AR139" s="79">
        <v>0</v>
      </c>
      <c r="AS139" s="79"/>
      <c r="AT139" s="79"/>
      <c r="AU139" s="79"/>
      <c r="AV139" s="79"/>
      <c r="AW139" s="79"/>
      <c r="AX139" s="79"/>
      <c r="AY139" s="79"/>
      <c r="AZ139" s="79"/>
      <c r="BA139">
        <v>1</v>
      </c>
      <c r="BB139" s="78" t="str">
        <f>REPLACE(INDEX(GroupVertices[Group],MATCH(Edges[[#This Row],[Vertex 1]],GroupVertices[Vertex],0)),1,1,"")</f>
        <v>27</v>
      </c>
      <c r="BC139" s="78" t="str">
        <f>REPLACE(INDEX(GroupVertices[Group],MATCH(Edges[[#This Row],[Vertex 2]],GroupVertices[Vertex],0)),1,1,"")</f>
        <v>27</v>
      </c>
      <c r="BD139" s="48">
        <v>0</v>
      </c>
      <c r="BE139" s="49">
        <v>0</v>
      </c>
      <c r="BF139" s="48">
        <v>1</v>
      </c>
      <c r="BG139" s="49">
        <v>6.666666666666667</v>
      </c>
      <c r="BH139" s="48">
        <v>0</v>
      </c>
      <c r="BI139" s="49">
        <v>0</v>
      </c>
      <c r="BJ139" s="48">
        <v>14</v>
      </c>
      <c r="BK139" s="49">
        <v>93.33333333333333</v>
      </c>
      <c r="BL139" s="48">
        <v>15</v>
      </c>
    </row>
    <row r="140" spans="1:64" ht="15">
      <c r="A140" s="64" t="s">
        <v>294</v>
      </c>
      <c r="B140" s="64" t="s">
        <v>294</v>
      </c>
      <c r="C140" s="65" t="s">
        <v>4709</v>
      </c>
      <c r="D140" s="66">
        <v>3</v>
      </c>
      <c r="E140" s="67" t="s">
        <v>132</v>
      </c>
      <c r="F140" s="68">
        <v>35</v>
      </c>
      <c r="G140" s="65"/>
      <c r="H140" s="69"/>
      <c r="I140" s="70"/>
      <c r="J140" s="70"/>
      <c r="K140" s="34" t="s">
        <v>65</v>
      </c>
      <c r="L140" s="77">
        <v>140</v>
      </c>
      <c r="M140" s="77"/>
      <c r="N140" s="72"/>
      <c r="O140" s="79" t="s">
        <v>176</v>
      </c>
      <c r="P140" s="81">
        <v>43686.42359953704</v>
      </c>
      <c r="Q140" s="79" t="s">
        <v>516</v>
      </c>
      <c r="R140" s="82" t="s">
        <v>655</v>
      </c>
      <c r="S140" s="79" t="s">
        <v>746</v>
      </c>
      <c r="T140" s="79" t="s">
        <v>403</v>
      </c>
      <c r="U140" s="79"/>
      <c r="V140" s="82" t="s">
        <v>957</v>
      </c>
      <c r="W140" s="81">
        <v>43686.42359953704</v>
      </c>
      <c r="X140" s="82" t="s">
        <v>1153</v>
      </c>
      <c r="Y140" s="79"/>
      <c r="Z140" s="79"/>
      <c r="AA140" s="85" t="s">
        <v>1510</v>
      </c>
      <c r="AB140" s="79"/>
      <c r="AC140" s="79" t="b">
        <v>0</v>
      </c>
      <c r="AD140" s="79">
        <v>0</v>
      </c>
      <c r="AE140" s="85" t="s">
        <v>1761</v>
      </c>
      <c r="AF140" s="79" t="b">
        <v>0</v>
      </c>
      <c r="AG140" s="79" t="s">
        <v>1774</v>
      </c>
      <c r="AH140" s="79"/>
      <c r="AI140" s="85" t="s">
        <v>1761</v>
      </c>
      <c r="AJ140" s="79" t="b">
        <v>0</v>
      </c>
      <c r="AK140" s="79">
        <v>0</v>
      </c>
      <c r="AL140" s="85" t="s">
        <v>1761</v>
      </c>
      <c r="AM140" s="79" t="s">
        <v>1818</v>
      </c>
      <c r="AN140" s="79" t="b">
        <v>0</v>
      </c>
      <c r="AO140" s="85" t="s">
        <v>1510</v>
      </c>
      <c r="AP140" s="79" t="s">
        <v>176</v>
      </c>
      <c r="AQ140" s="79">
        <v>0</v>
      </c>
      <c r="AR140" s="79">
        <v>0</v>
      </c>
      <c r="AS140" s="79"/>
      <c r="AT140" s="79"/>
      <c r="AU140" s="79"/>
      <c r="AV140" s="79"/>
      <c r="AW140" s="79"/>
      <c r="AX140" s="79"/>
      <c r="AY140" s="79"/>
      <c r="AZ140" s="79"/>
      <c r="BA140">
        <v>1</v>
      </c>
      <c r="BB140" s="78" t="str">
        <f>REPLACE(INDEX(GroupVertices[Group],MATCH(Edges[[#This Row],[Vertex 1]],GroupVertices[Vertex],0)),1,1,"")</f>
        <v>1</v>
      </c>
      <c r="BC140" s="78" t="str">
        <f>REPLACE(INDEX(GroupVertices[Group],MATCH(Edges[[#This Row],[Vertex 2]],GroupVertices[Vertex],0)),1,1,"")</f>
        <v>1</v>
      </c>
      <c r="BD140" s="48">
        <v>1</v>
      </c>
      <c r="BE140" s="49">
        <v>7.142857142857143</v>
      </c>
      <c r="BF140" s="48">
        <v>0</v>
      </c>
      <c r="BG140" s="49">
        <v>0</v>
      </c>
      <c r="BH140" s="48">
        <v>0</v>
      </c>
      <c r="BI140" s="49">
        <v>0</v>
      </c>
      <c r="BJ140" s="48">
        <v>13</v>
      </c>
      <c r="BK140" s="49">
        <v>92.85714285714286</v>
      </c>
      <c r="BL140" s="48">
        <v>14</v>
      </c>
    </row>
    <row r="141" spans="1:64" ht="15">
      <c r="A141" s="64" t="s">
        <v>295</v>
      </c>
      <c r="B141" s="64" t="s">
        <v>295</v>
      </c>
      <c r="C141" s="65" t="s">
        <v>4709</v>
      </c>
      <c r="D141" s="66">
        <v>3</v>
      </c>
      <c r="E141" s="67" t="s">
        <v>132</v>
      </c>
      <c r="F141" s="68">
        <v>35</v>
      </c>
      <c r="G141" s="65"/>
      <c r="H141" s="69"/>
      <c r="I141" s="70"/>
      <c r="J141" s="70"/>
      <c r="K141" s="34" t="s">
        <v>65</v>
      </c>
      <c r="L141" s="77">
        <v>141</v>
      </c>
      <c r="M141" s="77"/>
      <c r="N141" s="72"/>
      <c r="O141" s="79" t="s">
        <v>176</v>
      </c>
      <c r="P141" s="81">
        <v>43686.446180555555</v>
      </c>
      <c r="Q141" s="79" t="s">
        <v>517</v>
      </c>
      <c r="R141" s="82" t="s">
        <v>656</v>
      </c>
      <c r="S141" s="79" t="s">
        <v>747</v>
      </c>
      <c r="T141" s="79" t="s">
        <v>802</v>
      </c>
      <c r="U141" s="79"/>
      <c r="V141" s="82" t="s">
        <v>958</v>
      </c>
      <c r="W141" s="81">
        <v>43686.446180555555</v>
      </c>
      <c r="X141" s="82" t="s">
        <v>1154</v>
      </c>
      <c r="Y141" s="79"/>
      <c r="Z141" s="79"/>
      <c r="AA141" s="85" t="s">
        <v>1511</v>
      </c>
      <c r="AB141" s="79"/>
      <c r="AC141" s="79" t="b">
        <v>0</v>
      </c>
      <c r="AD141" s="79">
        <v>0</v>
      </c>
      <c r="AE141" s="85" t="s">
        <v>1761</v>
      </c>
      <c r="AF141" s="79" t="b">
        <v>0</v>
      </c>
      <c r="AG141" s="79" t="s">
        <v>1775</v>
      </c>
      <c r="AH141" s="79"/>
      <c r="AI141" s="85" t="s">
        <v>1761</v>
      </c>
      <c r="AJ141" s="79" t="b">
        <v>0</v>
      </c>
      <c r="AK141" s="79">
        <v>0</v>
      </c>
      <c r="AL141" s="85" t="s">
        <v>1761</v>
      </c>
      <c r="AM141" s="79" t="s">
        <v>1819</v>
      </c>
      <c r="AN141" s="79" t="b">
        <v>0</v>
      </c>
      <c r="AO141" s="85" t="s">
        <v>1511</v>
      </c>
      <c r="AP141" s="79" t="s">
        <v>176</v>
      </c>
      <c r="AQ141" s="79">
        <v>0</v>
      </c>
      <c r="AR141" s="79">
        <v>0</v>
      </c>
      <c r="AS141" s="79"/>
      <c r="AT141" s="79"/>
      <c r="AU141" s="79"/>
      <c r="AV141" s="79"/>
      <c r="AW141" s="79"/>
      <c r="AX141" s="79"/>
      <c r="AY141" s="79"/>
      <c r="AZ141" s="79"/>
      <c r="BA141">
        <v>1</v>
      </c>
      <c r="BB141" s="78" t="str">
        <f>REPLACE(INDEX(GroupVertices[Group],MATCH(Edges[[#This Row],[Vertex 1]],GroupVertices[Vertex],0)),1,1,"")</f>
        <v>1</v>
      </c>
      <c r="BC141" s="78" t="str">
        <f>REPLACE(INDEX(GroupVertices[Group],MATCH(Edges[[#This Row],[Vertex 2]],GroupVertices[Vertex],0)),1,1,"")</f>
        <v>1</v>
      </c>
      <c r="BD141" s="48">
        <v>1</v>
      </c>
      <c r="BE141" s="49">
        <v>4.545454545454546</v>
      </c>
      <c r="BF141" s="48">
        <v>0</v>
      </c>
      <c r="BG141" s="49">
        <v>0</v>
      </c>
      <c r="BH141" s="48">
        <v>0</v>
      </c>
      <c r="BI141" s="49">
        <v>0</v>
      </c>
      <c r="BJ141" s="48">
        <v>21</v>
      </c>
      <c r="BK141" s="49">
        <v>95.45454545454545</v>
      </c>
      <c r="BL141" s="48">
        <v>22</v>
      </c>
    </row>
    <row r="142" spans="1:64" ht="15">
      <c r="A142" s="64" t="s">
        <v>296</v>
      </c>
      <c r="B142" s="64" t="s">
        <v>419</v>
      </c>
      <c r="C142" s="65" t="s">
        <v>4709</v>
      </c>
      <c r="D142" s="66">
        <v>3</v>
      </c>
      <c r="E142" s="67" t="s">
        <v>132</v>
      </c>
      <c r="F142" s="68">
        <v>35</v>
      </c>
      <c r="G142" s="65"/>
      <c r="H142" s="69"/>
      <c r="I142" s="70"/>
      <c r="J142" s="70"/>
      <c r="K142" s="34" t="s">
        <v>65</v>
      </c>
      <c r="L142" s="77">
        <v>142</v>
      </c>
      <c r="M142" s="77"/>
      <c r="N142" s="72"/>
      <c r="O142" s="79" t="s">
        <v>445</v>
      </c>
      <c r="P142" s="81">
        <v>43686.49795138889</v>
      </c>
      <c r="Q142" s="79" t="s">
        <v>518</v>
      </c>
      <c r="R142" s="79"/>
      <c r="S142" s="79"/>
      <c r="T142" s="79" t="s">
        <v>403</v>
      </c>
      <c r="U142" s="79"/>
      <c r="V142" s="82" t="s">
        <v>959</v>
      </c>
      <c r="W142" s="81">
        <v>43686.49795138889</v>
      </c>
      <c r="X142" s="82" t="s">
        <v>1155</v>
      </c>
      <c r="Y142" s="79"/>
      <c r="Z142" s="79"/>
      <c r="AA142" s="85" t="s">
        <v>1512</v>
      </c>
      <c r="AB142" s="85" t="s">
        <v>1756</v>
      </c>
      <c r="AC142" s="79" t="b">
        <v>0</v>
      </c>
      <c r="AD142" s="79">
        <v>0</v>
      </c>
      <c r="AE142" s="85" t="s">
        <v>1770</v>
      </c>
      <c r="AF142" s="79" t="b">
        <v>0</v>
      </c>
      <c r="AG142" s="79" t="s">
        <v>1774</v>
      </c>
      <c r="AH142" s="79"/>
      <c r="AI142" s="85" t="s">
        <v>1761</v>
      </c>
      <c r="AJ142" s="79" t="b">
        <v>0</v>
      </c>
      <c r="AK142" s="79">
        <v>0</v>
      </c>
      <c r="AL142" s="85" t="s">
        <v>1761</v>
      </c>
      <c r="AM142" s="79" t="s">
        <v>1793</v>
      </c>
      <c r="AN142" s="79" t="b">
        <v>0</v>
      </c>
      <c r="AO142" s="85" t="s">
        <v>1756</v>
      </c>
      <c r="AP142" s="79" t="s">
        <v>176</v>
      </c>
      <c r="AQ142" s="79">
        <v>0</v>
      </c>
      <c r="AR142" s="79">
        <v>0</v>
      </c>
      <c r="AS142" s="79"/>
      <c r="AT142" s="79"/>
      <c r="AU142" s="79"/>
      <c r="AV142" s="79"/>
      <c r="AW142" s="79"/>
      <c r="AX142" s="79"/>
      <c r="AY142" s="79"/>
      <c r="AZ142" s="79"/>
      <c r="BA142">
        <v>1</v>
      </c>
      <c r="BB142" s="78" t="str">
        <f>REPLACE(INDEX(GroupVertices[Group],MATCH(Edges[[#This Row],[Vertex 1]],GroupVertices[Vertex],0)),1,1,"")</f>
        <v>26</v>
      </c>
      <c r="BC142" s="78" t="str">
        <f>REPLACE(INDEX(GroupVertices[Group],MATCH(Edges[[#This Row],[Vertex 2]],GroupVertices[Vertex],0)),1,1,"")</f>
        <v>26</v>
      </c>
      <c r="BD142" s="48">
        <v>1</v>
      </c>
      <c r="BE142" s="49">
        <v>6.666666666666667</v>
      </c>
      <c r="BF142" s="48">
        <v>0</v>
      </c>
      <c r="BG142" s="49">
        <v>0</v>
      </c>
      <c r="BH142" s="48">
        <v>0</v>
      </c>
      <c r="BI142" s="49">
        <v>0</v>
      </c>
      <c r="BJ142" s="48">
        <v>14</v>
      </c>
      <c r="BK142" s="49">
        <v>93.33333333333333</v>
      </c>
      <c r="BL142" s="48">
        <v>15</v>
      </c>
    </row>
    <row r="143" spans="1:64" ht="15">
      <c r="A143" s="64" t="s">
        <v>297</v>
      </c>
      <c r="B143" s="64" t="s">
        <v>297</v>
      </c>
      <c r="C143" s="65" t="s">
        <v>4709</v>
      </c>
      <c r="D143" s="66">
        <v>3</v>
      </c>
      <c r="E143" s="67" t="s">
        <v>132</v>
      </c>
      <c r="F143" s="68">
        <v>35</v>
      </c>
      <c r="G143" s="65"/>
      <c r="H143" s="69"/>
      <c r="I143" s="70"/>
      <c r="J143" s="70"/>
      <c r="K143" s="34" t="s">
        <v>65</v>
      </c>
      <c r="L143" s="77">
        <v>143</v>
      </c>
      <c r="M143" s="77"/>
      <c r="N143" s="72"/>
      <c r="O143" s="79" t="s">
        <v>176</v>
      </c>
      <c r="P143" s="81">
        <v>43686.53340277778</v>
      </c>
      <c r="Q143" s="79" t="s">
        <v>519</v>
      </c>
      <c r="R143" s="82" t="s">
        <v>657</v>
      </c>
      <c r="S143" s="79" t="s">
        <v>746</v>
      </c>
      <c r="T143" s="79" t="s">
        <v>803</v>
      </c>
      <c r="U143" s="79"/>
      <c r="V143" s="82" t="s">
        <v>960</v>
      </c>
      <c r="W143" s="81">
        <v>43686.53340277778</v>
      </c>
      <c r="X143" s="82" t="s">
        <v>1156</v>
      </c>
      <c r="Y143" s="79"/>
      <c r="Z143" s="79"/>
      <c r="AA143" s="85" t="s">
        <v>1513</v>
      </c>
      <c r="AB143" s="79"/>
      <c r="AC143" s="79" t="b">
        <v>0</v>
      </c>
      <c r="AD143" s="79">
        <v>0</v>
      </c>
      <c r="AE143" s="85" t="s">
        <v>1761</v>
      </c>
      <c r="AF143" s="79" t="b">
        <v>0</v>
      </c>
      <c r="AG143" s="79" t="s">
        <v>1774</v>
      </c>
      <c r="AH143" s="79"/>
      <c r="AI143" s="85" t="s">
        <v>1761</v>
      </c>
      <c r="AJ143" s="79" t="b">
        <v>0</v>
      </c>
      <c r="AK143" s="79">
        <v>0</v>
      </c>
      <c r="AL143" s="85" t="s">
        <v>1761</v>
      </c>
      <c r="AM143" s="79" t="s">
        <v>1818</v>
      </c>
      <c r="AN143" s="79" t="b">
        <v>0</v>
      </c>
      <c r="AO143" s="85" t="s">
        <v>1513</v>
      </c>
      <c r="AP143" s="79" t="s">
        <v>176</v>
      </c>
      <c r="AQ143" s="79">
        <v>0</v>
      </c>
      <c r="AR143" s="79">
        <v>0</v>
      </c>
      <c r="AS143" s="79"/>
      <c r="AT143" s="79"/>
      <c r="AU143" s="79"/>
      <c r="AV143" s="79"/>
      <c r="AW143" s="79"/>
      <c r="AX143" s="79"/>
      <c r="AY143" s="79"/>
      <c r="AZ143" s="79"/>
      <c r="BA143">
        <v>1</v>
      </c>
      <c r="BB143" s="78" t="str">
        <f>REPLACE(INDEX(GroupVertices[Group],MATCH(Edges[[#This Row],[Vertex 1]],GroupVertices[Vertex],0)),1,1,"")</f>
        <v>1</v>
      </c>
      <c r="BC143" s="78" t="str">
        <f>REPLACE(INDEX(GroupVertices[Group],MATCH(Edges[[#This Row],[Vertex 2]],GroupVertices[Vertex],0)),1,1,"")</f>
        <v>1</v>
      </c>
      <c r="BD143" s="48">
        <v>3</v>
      </c>
      <c r="BE143" s="49">
        <v>6.666666666666667</v>
      </c>
      <c r="BF143" s="48">
        <v>1</v>
      </c>
      <c r="BG143" s="49">
        <v>2.2222222222222223</v>
      </c>
      <c r="BH143" s="48">
        <v>0</v>
      </c>
      <c r="BI143" s="49">
        <v>0</v>
      </c>
      <c r="BJ143" s="48">
        <v>41</v>
      </c>
      <c r="BK143" s="49">
        <v>91.11111111111111</v>
      </c>
      <c r="BL143" s="48">
        <v>45</v>
      </c>
    </row>
    <row r="144" spans="1:64" ht="15">
      <c r="A144" s="64" t="s">
        <v>298</v>
      </c>
      <c r="B144" s="64" t="s">
        <v>403</v>
      </c>
      <c r="C144" s="65" t="s">
        <v>4710</v>
      </c>
      <c r="D144" s="66">
        <v>3.1944444444444446</v>
      </c>
      <c r="E144" s="67" t="s">
        <v>136</v>
      </c>
      <c r="F144" s="68">
        <v>34.361111111111114</v>
      </c>
      <c r="G144" s="65"/>
      <c r="H144" s="69"/>
      <c r="I144" s="70"/>
      <c r="J144" s="70"/>
      <c r="K144" s="34" t="s">
        <v>65</v>
      </c>
      <c r="L144" s="77">
        <v>144</v>
      </c>
      <c r="M144" s="77"/>
      <c r="N144" s="72"/>
      <c r="O144" s="79" t="s">
        <v>444</v>
      </c>
      <c r="P144" s="81">
        <v>43678.333333333336</v>
      </c>
      <c r="Q144" s="79" t="s">
        <v>520</v>
      </c>
      <c r="R144" s="82" t="s">
        <v>658</v>
      </c>
      <c r="S144" s="79" t="s">
        <v>748</v>
      </c>
      <c r="T144" s="79" t="s">
        <v>804</v>
      </c>
      <c r="U144" s="82" t="s">
        <v>862</v>
      </c>
      <c r="V144" s="82" t="s">
        <v>862</v>
      </c>
      <c r="W144" s="81">
        <v>43678.333333333336</v>
      </c>
      <c r="X144" s="82" t="s">
        <v>1157</v>
      </c>
      <c r="Y144" s="79"/>
      <c r="Z144" s="79"/>
      <c r="AA144" s="85" t="s">
        <v>1514</v>
      </c>
      <c r="AB144" s="79"/>
      <c r="AC144" s="79" t="b">
        <v>0</v>
      </c>
      <c r="AD144" s="79">
        <v>0</v>
      </c>
      <c r="AE144" s="85" t="s">
        <v>1761</v>
      </c>
      <c r="AF144" s="79" t="b">
        <v>0</v>
      </c>
      <c r="AG144" s="79" t="s">
        <v>1780</v>
      </c>
      <c r="AH144" s="79"/>
      <c r="AI144" s="85" t="s">
        <v>1761</v>
      </c>
      <c r="AJ144" s="79" t="b">
        <v>0</v>
      </c>
      <c r="AK144" s="79">
        <v>0</v>
      </c>
      <c r="AL144" s="85" t="s">
        <v>1761</v>
      </c>
      <c r="AM144" s="79" t="s">
        <v>1820</v>
      </c>
      <c r="AN144" s="79" t="b">
        <v>0</v>
      </c>
      <c r="AO144" s="85" t="s">
        <v>1514</v>
      </c>
      <c r="AP144" s="79" t="s">
        <v>176</v>
      </c>
      <c r="AQ144" s="79">
        <v>0</v>
      </c>
      <c r="AR144" s="79">
        <v>0</v>
      </c>
      <c r="AS144" s="79"/>
      <c r="AT144" s="79"/>
      <c r="AU144" s="79"/>
      <c r="AV144" s="79"/>
      <c r="AW144" s="79"/>
      <c r="AX144" s="79"/>
      <c r="AY144" s="79"/>
      <c r="AZ144" s="79"/>
      <c r="BA144">
        <v>2</v>
      </c>
      <c r="BB144" s="78" t="str">
        <f>REPLACE(INDEX(GroupVertices[Group],MATCH(Edges[[#This Row],[Vertex 1]],GroupVertices[Vertex],0)),1,1,"")</f>
        <v>5</v>
      </c>
      <c r="BC144" s="78" t="str">
        <f>REPLACE(INDEX(GroupVertices[Group],MATCH(Edges[[#This Row],[Vertex 2]],GroupVertices[Vertex],0)),1,1,"")</f>
        <v>5</v>
      </c>
      <c r="BD144" s="48">
        <v>0</v>
      </c>
      <c r="BE144" s="49">
        <v>0</v>
      </c>
      <c r="BF144" s="48">
        <v>0</v>
      </c>
      <c r="BG144" s="49">
        <v>0</v>
      </c>
      <c r="BH144" s="48">
        <v>0</v>
      </c>
      <c r="BI144" s="49">
        <v>0</v>
      </c>
      <c r="BJ144" s="48">
        <v>21</v>
      </c>
      <c r="BK144" s="49">
        <v>100</v>
      </c>
      <c r="BL144" s="48">
        <v>21</v>
      </c>
    </row>
    <row r="145" spans="1:64" ht="15">
      <c r="A145" s="64" t="s">
        <v>298</v>
      </c>
      <c r="B145" s="64" t="s">
        <v>403</v>
      </c>
      <c r="C145" s="65" t="s">
        <v>4710</v>
      </c>
      <c r="D145" s="66">
        <v>3.1944444444444446</v>
      </c>
      <c r="E145" s="67" t="s">
        <v>136</v>
      </c>
      <c r="F145" s="68">
        <v>34.361111111111114</v>
      </c>
      <c r="G145" s="65"/>
      <c r="H145" s="69"/>
      <c r="I145" s="70"/>
      <c r="J145" s="70"/>
      <c r="K145" s="34" t="s">
        <v>65</v>
      </c>
      <c r="L145" s="77">
        <v>145</v>
      </c>
      <c r="M145" s="77"/>
      <c r="N145" s="72"/>
      <c r="O145" s="79" t="s">
        <v>444</v>
      </c>
      <c r="P145" s="81">
        <v>43686.541666666664</v>
      </c>
      <c r="Q145" s="79" t="s">
        <v>521</v>
      </c>
      <c r="R145" s="82" t="s">
        <v>658</v>
      </c>
      <c r="S145" s="79" t="s">
        <v>748</v>
      </c>
      <c r="T145" s="79" t="s">
        <v>804</v>
      </c>
      <c r="U145" s="82" t="s">
        <v>862</v>
      </c>
      <c r="V145" s="82" t="s">
        <v>862</v>
      </c>
      <c r="W145" s="81">
        <v>43686.541666666664</v>
      </c>
      <c r="X145" s="82" t="s">
        <v>1158</v>
      </c>
      <c r="Y145" s="79"/>
      <c r="Z145" s="79"/>
      <c r="AA145" s="85" t="s">
        <v>1515</v>
      </c>
      <c r="AB145" s="79"/>
      <c r="AC145" s="79" t="b">
        <v>0</v>
      </c>
      <c r="AD145" s="79">
        <v>0</v>
      </c>
      <c r="AE145" s="85" t="s">
        <v>1761</v>
      </c>
      <c r="AF145" s="79" t="b">
        <v>0</v>
      </c>
      <c r="AG145" s="79" t="s">
        <v>1780</v>
      </c>
      <c r="AH145" s="79"/>
      <c r="AI145" s="85" t="s">
        <v>1761</v>
      </c>
      <c r="AJ145" s="79" t="b">
        <v>0</v>
      </c>
      <c r="AK145" s="79">
        <v>0</v>
      </c>
      <c r="AL145" s="85" t="s">
        <v>1761</v>
      </c>
      <c r="AM145" s="79" t="s">
        <v>1820</v>
      </c>
      <c r="AN145" s="79" t="b">
        <v>0</v>
      </c>
      <c r="AO145" s="85" t="s">
        <v>1515</v>
      </c>
      <c r="AP145" s="79" t="s">
        <v>176</v>
      </c>
      <c r="AQ145" s="79">
        <v>0</v>
      </c>
      <c r="AR145" s="79">
        <v>0</v>
      </c>
      <c r="AS145" s="79"/>
      <c r="AT145" s="79"/>
      <c r="AU145" s="79"/>
      <c r="AV145" s="79"/>
      <c r="AW145" s="79"/>
      <c r="AX145" s="79"/>
      <c r="AY145" s="79"/>
      <c r="AZ145" s="79"/>
      <c r="BA145">
        <v>2</v>
      </c>
      <c r="BB145" s="78" t="str">
        <f>REPLACE(INDEX(GroupVertices[Group],MATCH(Edges[[#This Row],[Vertex 1]],GroupVertices[Vertex],0)),1,1,"")</f>
        <v>5</v>
      </c>
      <c r="BC145" s="78" t="str">
        <f>REPLACE(INDEX(GroupVertices[Group],MATCH(Edges[[#This Row],[Vertex 2]],GroupVertices[Vertex],0)),1,1,"")</f>
        <v>5</v>
      </c>
      <c r="BD145" s="48">
        <v>0</v>
      </c>
      <c r="BE145" s="49">
        <v>0</v>
      </c>
      <c r="BF145" s="48">
        <v>0</v>
      </c>
      <c r="BG145" s="49">
        <v>0</v>
      </c>
      <c r="BH145" s="48">
        <v>0</v>
      </c>
      <c r="BI145" s="49">
        <v>0</v>
      </c>
      <c r="BJ145" s="48">
        <v>21</v>
      </c>
      <c r="BK145" s="49">
        <v>100</v>
      </c>
      <c r="BL145" s="48">
        <v>21</v>
      </c>
    </row>
    <row r="146" spans="1:64" ht="15">
      <c r="A146" s="64" t="s">
        <v>299</v>
      </c>
      <c r="B146" s="64" t="s">
        <v>299</v>
      </c>
      <c r="C146" s="65" t="s">
        <v>4709</v>
      </c>
      <c r="D146" s="66">
        <v>3</v>
      </c>
      <c r="E146" s="67" t="s">
        <v>132</v>
      </c>
      <c r="F146" s="68">
        <v>35</v>
      </c>
      <c r="G146" s="65"/>
      <c r="H146" s="69"/>
      <c r="I146" s="70"/>
      <c r="J146" s="70"/>
      <c r="K146" s="34" t="s">
        <v>65</v>
      </c>
      <c r="L146" s="77">
        <v>146</v>
      </c>
      <c r="M146" s="77"/>
      <c r="N146" s="72"/>
      <c r="O146" s="79" t="s">
        <v>176</v>
      </c>
      <c r="P146" s="81">
        <v>43686.93456018518</v>
      </c>
      <c r="Q146" s="79" t="s">
        <v>522</v>
      </c>
      <c r="R146" s="82" t="s">
        <v>659</v>
      </c>
      <c r="S146" s="79" t="s">
        <v>739</v>
      </c>
      <c r="T146" s="79" t="s">
        <v>805</v>
      </c>
      <c r="U146" s="82" t="s">
        <v>863</v>
      </c>
      <c r="V146" s="82" t="s">
        <v>863</v>
      </c>
      <c r="W146" s="81">
        <v>43686.93456018518</v>
      </c>
      <c r="X146" s="82" t="s">
        <v>1159</v>
      </c>
      <c r="Y146" s="79"/>
      <c r="Z146" s="79"/>
      <c r="AA146" s="85" t="s">
        <v>1516</v>
      </c>
      <c r="AB146" s="79"/>
      <c r="AC146" s="79" t="b">
        <v>0</v>
      </c>
      <c r="AD146" s="79">
        <v>0</v>
      </c>
      <c r="AE146" s="85" t="s">
        <v>1761</v>
      </c>
      <c r="AF146" s="79" t="b">
        <v>0</v>
      </c>
      <c r="AG146" s="79" t="s">
        <v>1774</v>
      </c>
      <c r="AH146" s="79"/>
      <c r="AI146" s="85" t="s">
        <v>1761</v>
      </c>
      <c r="AJ146" s="79" t="b">
        <v>0</v>
      </c>
      <c r="AK146" s="79">
        <v>0</v>
      </c>
      <c r="AL146" s="85" t="s">
        <v>1761</v>
      </c>
      <c r="AM146" s="79" t="s">
        <v>1793</v>
      </c>
      <c r="AN146" s="79" t="b">
        <v>0</v>
      </c>
      <c r="AO146" s="85" t="s">
        <v>1516</v>
      </c>
      <c r="AP146" s="79" t="s">
        <v>176</v>
      </c>
      <c r="AQ146" s="79">
        <v>0</v>
      </c>
      <c r="AR146" s="79">
        <v>0</v>
      </c>
      <c r="AS146" s="79"/>
      <c r="AT146" s="79"/>
      <c r="AU146" s="79"/>
      <c r="AV146" s="79"/>
      <c r="AW146" s="79"/>
      <c r="AX146" s="79"/>
      <c r="AY146" s="79"/>
      <c r="AZ146" s="79"/>
      <c r="BA146">
        <v>1</v>
      </c>
      <c r="BB146" s="78" t="str">
        <f>REPLACE(INDEX(GroupVertices[Group],MATCH(Edges[[#This Row],[Vertex 1]],GroupVertices[Vertex],0)),1,1,"")</f>
        <v>1</v>
      </c>
      <c r="BC146" s="78" t="str">
        <f>REPLACE(INDEX(GroupVertices[Group],MATCH(Edges[[#This Row],[Vertex 2]],GroupVertices[Vertex],0)),1,1,"")</f>
        <v>1</v>
      </c>
      <c r="BD146" s="48">
        <v>2</v>
      </c>
      <c r="BE146" s="49">
        <v>4.545454545454546</v>
      </c>
      <c r="BF146" s="48">
        <v>1</v>
      </c>
      <c r="BG146" s="49">
        <v>2.272727272727273</v>
      </c>
      <c r="BH146" s="48">
        <v>0</v>
      </c>
      <c r="BI146" s="49">
        <v>0</v>
      </c>
      <c r="BJ146" s="48">
        <v>41</v>
      </c>
      <c r="BK146" s="49">
        <v>93.18181818181819</v>
      </c>
      <c r="BL146" s="48">
        <v>44</v>
      </c>
    </row>
    <row r="147" spans="1:64" ht="15">
      <c r="A147" s="64" t="s">
        <v>300</v>
      </c>
      <c r="B147" s="64" t="s">
        <v>300</v>
      </c>
      <c r="C147" s="65" t="s">
        <v>4711</v>
      </c>
      <c r="D147" s="66">
        <v>3.388888888888889</v>
      </c>
      <c r="E147" s="67" t="s">
        <v>136</v>
      </c>
      <c r="F147" s="68">
        <v>33.72222222222222</v>
      </c>
      <c r="G147" s="65"/>
      <c r="H147" s="69"/>
      <c r="I147" s="70"/>
      <c r="J147" s="70"/>
      <c r="K147" s="34" t="s">
        <v>65</v>
      </c>
      <c r="L147" s="77">
        <v>147</v>
      </c>
      <c r="M147" s="77"/>
      <c r="N147" s="72"/>
      <c r="O147" s="79" t="s">
        <v>176</v>
      </c>
      <c r="P147" s="81">
        <v>43684.845300925925</v>
      </c>
      <c r="Q147" s="79" t="s">
        <v>523</v>
      </c>
      <c r="R147" s="82" t="s">
        <v>660</v>
      </c>
      <c r="S147" s="79" t="s">
        <v>738</v>
      </c>
      <c r="T147" s="79" t="s">
        <v>806</v>
      </c>
      <c r="U147" s="79"/>
      <c r="V147" s="82" t="s">
        <v>961</v>
      </c>
      <c r="W147" s="81">
        <v>43684.845300925925</v>
      </c>
      <c r="X147" s="82" t="s">
        <v>1160</v>
      </c>
      <c r="Y147" s="79"/>
      <c r="Z147" s="79"/>
      <c r="AA147" s="85" t="s">
        <v>1517</v>
      </c>
      <c r="AB147" s="79"/>
      <c r="AC147" s="79" t="b">
        <v>0</v>
      </c>
      <c r="AD147" s="79">
        <v>0</v>
      </c>
      <c r="AE147" s="85" t="s">
        <v>1761</v>
      </c>
      <c r="AF147" s="79" t="b">
        <v>0</v>
      </c>
      <c r="AG147" s="79" t="s">
        <v>1781</v>
      </c>
      <c r="AH147" s="79"/>
      <c r="AI147" s="85" t="s">
        <v>1761</v>
      </c>
      <c r="AJ147" s="79" t="b">
        <v>0</v>
      </c>
      <c r="AK147" s="79">
        <v>0</v>
      </c>
      <c r="AL147" s="85" t="s">
        <v>1761</v>
      </c>
      <c r="AM147" s="79" t="s">
        <v>1795</v>
      </c>
      <c r="AN147" s="79" t="b">
        <v>0</v>
      </c>
      <c r="AO147" s="85" t="s">
        <v>1517</v>
      </c>
      <c r="AP147" s="79" t="s">
        <v>176</v>
      </c>
      <c r="AQ147" s="79">
        <v>0</v>
      </c>
      <c r="AR147" s="79">
        <v>0</v>
      </c>
      <c r="AS147" s="79"/>
      <c r="AT147" s="79"/>
      <c r="AU147" s="79"/>
      <c r="AV147" s="79"/>
      <c r="AW147" s="79"/>
      <c r="AX147" s="79"/>
      <c r="AY147" s="79"/>
      <c r="AZ147" s="79"/>
      <c r="BA147">
        <v>3</v>
      </c>
      <c r="BB147" s="78" t="str">
        <f>REPLACE(INDEX(GroupVertices[Group],MATCH(Edges[[#This Row],[Vertex 1]],GroupVertices[Vertex],0)),1,1,"")</f>
        <v>1</v>
      </c>
      <c r="BC147" s="78" t="str">
        <f>REPLACE(INDEX(GroupVertices[Group],MATCH(Edges[[#This Row],[Vertex 2]],GroupVertices[Vertex],0)),1,1,"")</f>
        <v>1</v>
      </c>
      <c r="BD147" s="48">
        <v>2</v>
      </c>
      <c r="BE147" s="49">
        <v>8.333333333333334</v>
      </c>
      <c r="BF147" s="48">
        <v>0</v>
      </c>
      <c r="BG147" s="49">
        <v>0</v>
      </c>
      <c r="BH147" s="48">
        <v>0</v>
      </c>
      <c r="BI147" s="49">
        <v>0</v>
      </c>
      <c r="BJ147" s="48">
        <v>22</v>
      </c>
      <c r="BK147" s="49">
        <v>91.66666666666667</v>
      </c>
      <c r="BL147" s="48">
        <v>24</v>
      </c>
    </row>
    <row r="148" spans="1:64" ht="15">
      <c r="A148" s="64" t="s">
        <v>300</v>
      </c>
      <c r="B148" s="64" t="s">
        <v>300</v>
      </c>
      <c r="C148" s="65" t="s">
        <v>4711</v>
      </c>
      <c r="D148" s="66">
        <v>3.388888888888889</v>
      </c>
      <c r="E148" s="67" t="s">
        <v>136</v>
      </c>
      <c r="F148" s="68">
        <v>33.72222222222222</v>
      </c>
      <c r="G148" s="65"/>
      <c r="H148" s="69"/>
      <c r="I148" s="70"/>
      <c r="J148" s="70"/>
      <c r="K148" s="34" t="s">
        <v>65</v>
      </c>
      <c r="L148" s="77">
        <v>148</v>
      </c>
      <c r="M148" s="77"/>
      <c r="N148" s="72"/>
      <c r="O148" s="79" t="s">
        <v>176</v>
      </c>
      <c r="P148" s="81">
        <v>43684.85005787037</v>
      </c>
      <c r="Q148" s="79" t="s">
        <v>524</v>
      </c>
      <c r="R148" s="82" t="s">
        <v>661</v>
      </c>
      <c r="S148" s="79" t="s">
        <v>738</v>
      </c>
      <c r="T148" s="79" t="s">
        <v>807</v>
      </c>
      <c r="U148" s="79"/>
      <c r="V148" s="82" t="s">
        <v>961</v>
      </c>
      <c r="W148" s="81">
        <v>43684.85005787037</v>
      </c>
      <c r="X148" s="82" t="s">
        <v>1161</v>
      </c>
      <c r="Y148" s="79"/>
      <c r="Z148" s="79"/>
      <c r="AA148" s="85" t="s">
        <v>1518</v>
      </c>
      <c r="AB148" s="79"/>
      <c r="AC148" s="79" t="b">
        <v>0</v>
      </c>
      <c r="AD148" s="79">
        <v>0</v>
      </c>
      <c r="AE148" s="85" t="s">
        <v>1761</v>
      </c>
      <c r="AF148" s="79" t="b">
        <v>0</v>
      </c>
      <c r="AG148" s="79" t="s">
        <v>1781</v>
      </c>
      <c r="AH148" s="79"/>
      <c r="AI148" s="85" t="s">
        <v>1761</v>
      </c>
      <c r="AJ148" s="79" t="b">
        <v>0</v>
      </c>
      <c r="AK148" s="79">
        <v>0</v>
      </c>
      <c r="AL148" s="85" t="s">
        <v>1761</v>
      </c>
      <c r="AM148" s="79" t="s">
        <v>1795</v>
      </c>
      <c r="AN148" s="79" t="b">
        <v>0</v>
      </c>
      <c r="AO148" s="85" t="s">
        <v>1518</v>
      </c>
      <c r="AP148" s="79" t="s">
        <v>176</v>
      </c>
      <c r="AQ148" s="79">
        <v>0</v>
      </c>
      <c r="AR148" s="79">
        <v>0</v>
      </c>
      <c r="AS148" s="79"/>
      <c r="AT148" s="79"/>
      <c r="AU148" s="79"/>
      <c r="AV148" s="79"/>
      <c r="AW148" s="79"/>
      <c r="AX148" s="79"/>
      <c r="AY148" s="79"/>
      <c r="AZ148" s="79"/>
      <c r="BA148">
        <v>3</v>
      </c>
      <c r="BB148" s="78" t="str">
        <f>REPLACE(INDEX(GroupVertices[Group],MATCH(Edges[[#This Row],[Vertex 1]],GroupVertices[Vertex],0)),1,1,"")</f>
        <v>1</v>
      </c>
      <c r="BC148" s="78" t="str">
        <f>REPLACE(INDEX(GroupVertices[Group],MATCH(Edges[[#This Row],[Vertex 2]],GroupVertices[Vertex],0)),1,1,"")</f>
        <v>1</v>
      </c>
      <c r="BD148" s="48">
        <v>2</v>
      </c>
      <c r="BE148" s="49">
        <v>8</v>
      </c>
      <c r="BF148" s="48">
        <v>0</v>
      </c>
      <c r="BG148" s="49">
        <v>0</v>
      </c>
      <c r="BH148" s="48">
        <v>0</v>
      </c>
      <c r="BI148" s="49">
        <v>0</v>
      </c>
      <c r="BJ148" s="48">
        <v>23</v>
      </c>
      <c r="BK148" s="49">
        <v>92</v>
      </c>
      <c r="BL148" s="48">
        <v>25</v>
      </c>
    </row>
    <row r="149" spans="1:64" ht="15">
      <c r="A149" s="64" t="s">
        <v>300</v>
      </c>
      <c r="B149" s="64" t="s">
        <v>300</v>
      </c>
      <c r="C149" s="65" t="s">
        <v>4711</v>
      </c>
      <c r="D149" s="66">
        <v>3.388888888888889</v>
      </c>
      <c r="E149" s="67" t="s">
        <v>136</v>
      </c>
      <c r="F149" s="68">
        <v>33.72222222222222</v>
      </c>
      <c r="G149" s="65"/>
      <c r="H149" s="69"/>
      <c r="I149" s="70"/>
      <c r="J149" s="70"/>
      <c r="K149" s="34" t="s">
        <v>65</v>
      </c>
      <c r="L149" s="77">
        <v>149</v>
      </c>
      <c r="M149" s="77"/>
      <c r="N149" s="72"/>
      <c r="O149" s="79" t="s">
        <v>176</v>
      </c>
      <c r="P149" s="81">
        <v>43687.08940972222</v>
      </c>
      <c r="Q149" s="79" t="s">
        <v>525</v>
      </c>
      <c r="R149" s="82" t="s">
        <v>662</v>
      </c>
      <c r="S149" s="79" t="s">
        <v>738</v>
      </c>
      <c r="T149" s="79" t="s">
        <v>808</v>
      </c>
      <c r="U149" s="79"/>
      <c r="V149" s="82" t="s">
        <v>961</v>
      </c>
      <c r="W149" s="81">
        <v>43687.08940972222</v>
      </c>
      <c r="X149" s="82" t="s">
        <v>1162</v>
      </c>
      <c r="Y149" s="79"/>
      <c r="Z149" s="79"/>
      <c r="AA149" s="85" t="s">
        <v>1519</v>
      </c>
      <c r="AB149" s="79"/>
      <c r="AC149" s="79" t="b">
        <v>0</v>
      </c>
      <c r="AD149" s="79">
        <v>0</v>
      </c>
      <c r="AE149" s="85" t="s">
        <v>1761</v>
      </c>
      <c r="AF149" s="79" t="b">
        <v>0</v>
      </c>
      <c r="AG149" s="79" t="s">
        <v>1774</v>
      </c>
      <c r="AH149" s="79"/>
      <c r="AI149" s="85" t="s">
        <v>1761</v>
      </c>
      <c r="AJ149" s="79" t="b">
        <v>0</v>
      </c>
      <c r="AK149" s="79">
        <v>0</v>
      </c>
      <c r="AL149" s="85" t="s">
        <v>1761</v>
      </c>
      <c r="AM149" s="79" t="s">
        <v>1795</v>
      </c>
      <c r="AN149" s="79" t="b">
        <v>0</v>
      </c>
      <c r="AO149" s="85" t="s">
        <v>1519</v>
      </c>
      <c r="AP149" s="79" t="s">
        <v>176</v>
      </c>
      <c r="AQ149" s="79">
        <v>0</v>
      </c>
      <c r="AR149" s="79">
        <v>0</v>
      </c>
      <c r="AS149" s="79"/>
      <c r="AT149" s="79"/>
      <c r="AU149" s="79"/>
      <c r="AV149" s="79"/>
      <c r="AW149" s="79"/>
      <c r="AX149" s="79"/>
      <c r="AY149" s="79"/>
      <c r="AZ149" s="79"/>
      <c r="BA149">
        <v>3</v>
      </c>
      <c r="BB149" s="78" t="str">
        <f>REPLACE(INDEX(GroupVertices[Group],MATCH(Edges[[#This Row],[Vertex 1]],GroupVertices[Vertex],0)),1,1,"")</f>
        <v>1</v>
      </c>
      <c r="BC149" s="78" t="str">
        <f>REPLACE(INDEX(GroupVertices[Group],MATCH(Edges[[#This Row],[Vertex 2]],GroupVertices[Vertex],0)),1,1,"")</f>
        <v>1</v>
      </c>
      <c r="BD149" s="48">
        <v>1</v>
      </c>
      <c r="BE149" s="49">
        <v>4.761904761904762</v>
      </c>
      <c r="BF149" s="48">
        <v>0</v>
      </c>
      <c r="BG149" s="49">
        <v>0</v>
      </c>
      <c r="BH149" s="48">
        <v>0</v>
      </c>
      <c r="BI149" s="49">
        <v>0</v>
      </c>
      <c r="BJ149" s="48">
        <v>20</v>
      </c>
      <c r="BK149" s="49">
        <v>95.23809523809524</v>
      </c>
      <c r="BL149" s="48">
        <v>21</v>
      </c>
    </row>
    <row r="150" spans="1:64" ht="15">
      <c r="A150" s="64" t="s">
        <v>301</v>
      </c>
      <c r="B150" s="64" t="s">
        <v>301</v>
      </c>
      <c r="C150" s="65" t="s">
        <v>4709</v>
      </c>
      <c r="D150" s="66">
        <v>3</v>
      </c>
      <c r="E150" s="67" t="s">
        <v>132</v>
      </c>
      <c r="F150" s="68">
        <v>35</v>
      </c>
      <c r="G150" s="65"/>
      <c r="H150" s="69"/>
      <c r="I150" s="70"/>
      <c r="J150" s="70"/>
      <c r="K150" s="34" t="s">
        <v>65</v>
      </c>
      <c r="L150" s="77">
        <v>150</v>
      </c>
      <c r="M150" s="77"/>
      <c r="N150" s="72"/>
      <c r="O150" s="79" t="s">
        <v>176</v>
      </c>
      <c r="P150" s="81">
        <v>43687.64613425926</v>
      </c>
      <c r="Q150" s="79" t="s">
        <v>526</v>
      </c>
      <c r="R150" s="82" t="s">
        <v>663</v>
      </c>
      <c r="S150" s="79" t="s">
        <v>749</v>
      </c>
      <c r="T150" s="79" t="s">
        <v>403</v>
      </c>
      <c r="U150" s="79"/>
      <c r="V150" s="82" t="s">
        <v>962</v>
      </c>
      <c r="W150" s="81">
        <v>43687.64613425926</v>
      </c>
      <c r="X150" s="82" t="s">
        <v>1163</v>
      </c>
      <c r="Y150" s="79"/>
      <c r="Z150" s="79"/>
      <c r="AA150" s="85" t="s">
        <v>1520</v>
      </c>
      <c r="AB150" s="79"/>
      <c r="AC150" s="79" t="b">
        <v>0</v>
      </c>
      <c r="AD150" s="79">
        <v>1</v>
      </c>
      <c r="AE150" s="85" t="s">
        <v>1761</v>
      </c>
      <c r="AF150" s="79" t="b">
        <v>0</v>
      </c>
      <c r="AG150" s="79" t="s">
        <v>1774</v>
      </c>
      <c r="AH150" s="79"/>
      <c r="AI150" s="85" t="s">
        <v>1761</v>
      </c>
      <c r="AJ150" s="79" t="b">
        <v>0</v>
      </c>
      <c r="AK150" s="79">
        <v>0</v>
      </c>
      <c r="AL150" s="85" t="s">
        <v>1761</v>
      </c>
      <c r="AM150" s="79" t="s">
        <v>1791</v>
      </c>
      <c r="AN150" s="79" t="b">
        <v>0</v>
      </c>
      <c r="AO150" s="85" t="s">
        <v>1520</v>
      </c>
      <c r="AP150" s="79" t="s">
        <v>176</v>
      </c>
      <c r="AQ150" s="79">
        <v>0</v>
      </c>
      <c r="AR150" s="79">
        <v>0</v>
      </c>
      <c r="AS150" s="79"/>
      <c r="AT150" s="79"/>
      <c r="AU150" s="79"/>
      <c r="AV150" s="79"/>
      <c r="AW150" s="79"/>
      <c r="AX150" s="79"/>
      <c r="AY150" s="79"/>
      <c r="AZ150" s="79"/>
      <c r="BA150">
        <v>1</v>
      </c>
      <c r="BB150" s="78" t="str">
        <f>REPLACE(INDEX(GroupVertices[Group],MATCH(Edges[[#This Row],[Vertex 1]],GroupVertices[Vertex],0)),1,1,"")</f>
        <v>1</v>
      </c>
      <c r="BC150" s="78" t="str">
        <f>REPLACE(INDEX(GroupVertices[Group],MATCH(Edges[[#This Row],[Vertex 2]],GroupVertices[Vertex],0)),1,1,"")</f>
        <v>1</v>
      </c>
      <c r="BD150" s="48">
        <v>2</v>
      </c>
      <c r="BE150" s="49">
        <v>5</v>
      </c>
      <c r="BF150" s="48">
        <v>0</v>
      </c>
      <c r="BG150" s="49">
        <v>0</v>
      </c>
      <c r="BH150" s="48">
        <v>0</v>
      </c>
      <c r="BI150" s="49">
        <v>0</v>
      </c>
      <c r="BJ150" s="48">
        <v>38</v>
      </c>
      <c r="BK150" s="49">
        <v>95</v>
      </c>
      <c r="BL150" s="48">
        <v>40</v>
      </c>
    </row>
    <row r="151" spans="1:64" ht="15">
      <c r="A151" s="64" t="s">
        <v>302</v>
      </c>
      <c r="B151" s="64" t="s">
        <v>302</v>
      </c>
      <c r="C151" s="65" t="s">
        <v>4709</v>
      </c>
      <c r="D151" s="66">
        <v>3</v>
      </c>
      <c r="E151" s="67" t="s">
        <v>132</v>
      </c>
      <c r="F151" s="68">
        <v>35</v>
      </c>
      <c r="G151" s="65"/>
      <c r="H151" s="69"/>
      <c r="I151" s="70"/>
      <c r="J151" s="70"/>
      <c r="K151" s="34" t="s">
        <v>65</v>
      </c>
      <c r="L151" s="77">
        <v>151</v>
      </c>
      <c r="M151" s="77"/>
      <c r="N151" s="72"/>
      <c r="O151" s="79" t="s">
        <v>176</v>
      </c>
      <c r="P151" s="81">
        <v>43687.67481481482</v>
      </c>
      <c r="Q151" s="79" t="s">
        <v>527</v>
      </c>
      <c r="R151" s="82" t="s">
        <v>664</v>
      </c>
      <c r="S151" s="79" t="s">
        <v>738</v>
      </c>
      <c r="T151" s="79" t="s">
        <v>809</v>
      </c>
      <c r="U151" s="79"/>
      <c r="V151" s="82" t="s">
        <v>963</v>
      </c>
      <c r="W151" s="81">
        <v>43687.67481481482</v>
      </c>
      <c r="X151" s="82" t="s">
        <v>1164</v>
      </c>
      <c r="Y151" s="79">
        <v>30.4072</v>
      </c>
      <c r="Z151" s="79">
        <v>-98.05783</v>
      </c>
      <c r="AA151" s="85" t="s">
        <v>1521</v>
      </c>
      <c r="AB151" s="79"/>
      <c r="AC151" s="79" t="b">
        <v>0</v>
      </c>
      <c r="AD151" s="79">
        <v>1</v>
      </c>
      <c r="AE151" s="85" t="s">
        <v>1761</v>
      </c>
      <c r="AF151" s="79" t="b">
        <v>0</v>
      </c>
      <c r="AG151" s="79" t="s">
        <v>1774</v>
      </c>
      <c r="AH151" s="79"/>
      <c r="AI151" s="85" t="s">
        <v>1761</v>
      </c>
      <c r="AJ151" s="79" t="b">
        <v>0</v>
      </c>
      <c r="AK151" s="79">
        <v>0</v>
      </c>
      <c r="AL151" s="85" t="s">
        <v>1761</v>
      </c>
      <c r="AM151" s="79" t="s">
        <v>1795</v>
      </c>
      <c r="AN151" s="79" t="b">
        <v>0</v>
      </c>
      <c r="AO151" s="85" t="s">
        <v>1521</v>
      </c>
      <c r="AP151" s="79" t="s">
        <v>176</v>
      </c>
      <c r="AQ151" s="79">
        <v>0</v>
      </c>
      <c r="AR151" s="79">
        <v>0</v>
      </c>
      <c r="AS151" s="79" t="s">
        <v>1834</v>
      </c>
      <c r="AT151" s="79" t="s">
        <v>1837</v>
      </c>
      <c r="AU151" s="79" t="s">
        <v>1841</v>
      </c>
      <c r="AV151" s="79" t="s">
        <v>1848</v>
      </c>
      <c r="AW151" s="79" t="s">
        <v>1854</v>
      </c>
      <c r="AX151" s="79" t="s">
        <v>1860</v>
      </c>
      <c r="AY151" s="79" t="s">
        <v>1863</v>
      </c>
      <c r="AZ151" s="82" t="s">
        <v>1868</v>
      </c>
      <c r="BA151">
        <v>1</v>
      </c>
      <c r="BB151" s="78" t="str">
        <f>REPLACE(INDEX(GroupVertices[Group],MATCH(Edges[[#This Row],[Vertex 1]],GroupVertices[Vertex],0)),1,1,"")</f>
        <v>1</v>
      </c>
      <c r="BC151" s="78" t="str">
        <f>REPLACE(INDEX(GroupVertices[Group],MATCH(Edges[[#This Row],[Vertex 2]],GroupVertices[Vertex],0)),1,1,"")</f>
        <v>1</v>
      </c>
      <c r="BD151" s="48">
        <v>0</v>
      </c>
      <c r="BE151" s="49">
        <v>0</v>
      </c>
      <c r="BF151" s="48">
        <v>0</v>
      </c>
      <c r="BG151" s="49">
        <v>0</v>
      </c>
      <c r="BH151" s="48">
        <v>0</v>
      </c>
      <c r="BI151" s="49">
        <v>0</v>
      </c>
      <c r="BJ151" s="48">
        <v>13</v>
      </c>
      <c r="BK151" s="49">
        <v>100</v>
      </c>
      <c r="BL151" s="48">
        <v>13</v>
      </c>
    </row>
    <row r="152" spans="1:64" ht="15">
      <c r="A152" s="64" t="s">
        <v>303</v>
      </c>
      <c r="B152" s="64" t="s">
        <v>362</v>
      </c>
      <c r="C152" s="65" t="s">
        <v>4709</v>
      </c>
      <c r="D152" s="66">
        <v>3</v>
      </c>
      <c r="E152" s="67" t="s">
        <v>132</v>
      </c>
      <c r="F152" s="68">
        <v>35</v>
      </c>
      <c r="G152" s="65"/>
      <c r="H152" s="69"/>
      <c r="I152" s="70"/>
      <c r="J152" s="70"/>
      <c r="K152" s="34" t="s">
        <v>65</v>
      </c>
      <c r="L152" s="77">
        <v>152</v>
      </c>
      <c r="M152" s="77"/>
      <c r="N152" s="72"/>
      <c r="O152" s="79" t="s">
        <v>444</v>
      </c>
      <c r="P152" s="81">
        <v>43687.76732638889</v>
      </c>
      <c r="Q152" s="79" t="s">
        <v>528</v>
      </c>
      <c r="R152" s="79"/>
      <c r="S152" s="79"/>
      <c r="T152" s="79"/>
      <c r="U152" s="79"/>
      <c r="V152" s="82" t="s">
        <v>964</v>
      </c>
      <c r="W152" s="81">
        <v>43687.76732638889</v>
      </c>
      <c r="X152" s="82" t="s">
        <v>1165</v>
      </c>
      <c r="Y152" s="79"/>
      <c r="Z152" s="79"/>
      <c r="AA152" s="85" t="s">
        <v>1522</v>
      </c>
      <c r="AB152" s="79"/>
      <c r="AC152" s="79" t="b">
        <v>0</v>
      </c>
      <c r="AD152" s="79">
        <v>0</v>
      </c>
      <c r="AE152" s="85" t="s">
        <v>1761</v>
      </c>
      <c r="AF152" s="79" t="b">
        <v>0</v>
      </c>
      <c r="AG152" s="79" t="s">
        <v>1774</v>
      </c>
      <c r="AH152" s="79"/>
      <c r="AI152" s="85" t="s">
        <v>1761</v>
      </c>
      <c r="AJ152" s="79" t="b">
        <v>0</v>
      </c>
      <c r="AK152" s="79">
        <v>5</v>
      </c>
      <c r="AL152" s="85" t="s">
        <v>1696</v>
      </c>
      <c r="AM152" s="79" t="s">
        <v>1793</v>
      </c>
      <c r="AN152" s="79" t="b">
        <v>0</v>
      </c>
      <c r="AO152" s="85" t="s">
        <v>1696</v>
      </c>
      <c r="AP152" s="79" t="s">
        <v>176</v>
      </c>
      <c r="AQ152" s="79">
        <v>0</v>
      </c>
      <c r="AR152" s="79">
        <v>0</v>
      </c>
      <c r="AS152" s="79"/>
      <c r="AT152" s="79"/>
      <c r="AU152" s="79"/>
      <c r="AV152" s="79"/>
      <c r="AW152" s="79"/>
      <c r="AX152" s="79"/>
      <c r="AY152" s="79"/>
      <c r="AZ152" s="79"/>
      <c r="BA152">
        <v>1</v>
      </c>
      <c r="BB152" s="78" t="str">
        <f>REPLACE(INDEX(GroupVertices[Group],MATCH(Edges[[#This Row],[Vertex 1]],GroupVertices[Vertex],0)),1,1,"")</f>
        <v>7</v>
      </c>
      <c r="BC152" s="78" t="str">
        <f>REPLACE(INDEX(GroupVertices[Group],MATCH(Edges[[#This Row],[Vertex 2]],GroupVertices[Vertex],0)),1,1,"")</f>
        <v>7</v>
      </c>
      <c r="BD152" s="48">
        <v>0</v>
      </c>
      <c r="BE152" s="49">
        <v>0</v>
      </c>
      <c r="BF152" s="48">
        <v>1</v>
      </c>
      <c r="BG152" s="49">
        <v>4</v>
      </c>
      <c r="BH152" s="48">
        <v>0</v>
      </c>
      <c r="BI152" s="49">
        <v>0</v>
      </c>
      <c r="BJ152" s="48">
        <v>24</v>
      </c>
      <c r="BK152" s="49">
        <v>96</v>
      </c>
      <c r="BL152" s="48">
        <v>25</v>
      </c>
    </row>
    <row r="153" spans="1:64" ht="15">
      <c r="A153" s="64" t="s">
        <v>304</v>
      </c>
      <c r="B153" s="64" t="s">
        <v>362</v>
      </c>
      <c r="C153" s="65" t="s">
        <v>4709</v>
      </c>
      <c r="D153" s="66">
        <v>3</v>
      </c>
      <c r="E153" s="67" t="s">
        <v>132</v>
      </c>
      <c r="F153" s="68">
        <v>35</v>
      </c>
      <c r="G153" s="65"/>
      <c r="H153" s="69"/>
      <c r="I153" s="70"/>
      <c r="J153" s="70"/>
      <c r="K153" s="34" t="s">
        <v>65</v>
      </c>
      <c r="L153" s="77">
        <v>153</v>
      </c>
      <c r="M153" s="77"/>
      <c r="N153" s="72"/>
      <c r="O153" s="79" t="s">
        <v>444</v>
      </c>
      <c r="P153" s="81">
        <v>43687.77601851852</v>
      </c>
      <c r="Q153" s="79" t="s">
        <v>528</v>
      </c>
      <c r="R153" s="79"/>
      <c r="S153" s="79"/>
      <c r="T153" s="79"/>
      <c r="U153" s="79"/>
      <c r="V153" s="82" t="s">
        <v>965</v>
      </c>
      <c r="W153" s="81">
        <v>43687.77601851852</v>
      </c>
      <c r="X153" s="82" t="s">
        <v>1166</v>
      </c>
      <c r="Y153" s="79"/>
      <c r="Z153" s="79"/>
      <c r="AA153" s="85" t="s">
        <v>1523</v>
      </c>
      <c r="AB153" s="79"/>
      <c r="AC153" s="79" t="b">
        <v>0</v>
      </c>
      <c r="AD153" s="79">
        <v>0</v>
      </c>
      <c r="AE153" s="85" t="s">
        <v>1761</v>
      </c>
      <c r="AF153" s="79" t="b">
        <v>0</v>
      </c>
      <c r="AG153" s="79" t="s">
        <v>1774</v>
      </c>
      <c r="AH153" s="79"/>
      <c r="AI153" s="85" t="s">
        <v>1761</v>
      </c>
      <c r="AJ153" s="79" t="b">
        <v>0</v>
      </c>
      <c r="AK153" s="79">
        <v>5</v>
      </c>
      <c r="AL153" s="85" t="s">
        <v>1696</v>
      </c>
      <c r="AM153" s="79" t="s">
        <v>1793</v>
      </c>
      <c r="AN153" s="79" t="b">
        <v>0</v>
      </c>
      <c r="AO153" s="85" t="s">
        <v>1696</v>
      </c>
      <c r="AP153" s="79" t="s">
        <v>176</v>
      </c>
      <c r="AQ153" s="79">
        <v>0</v>
      </c>
      <c r="AR153" s="79">
        <v>0</v>
      </c>
      <c r="AS153" s="79"/>
      <c r="AT153" s="79"/>
      <c r="AU153" s="79"/>
      <c r="AV153" s="79"/>
      <c r="AW153" s="79"/>
      <c r="AX153" s="79"/>
      <c r="AY153" s="79"/>
      <c r="AZ153" s="79"/>
      <c r="BA153">
        <v>1</v>
      </c>
      <c r="BB153" s="78" t="str">
        <f>REPLACE(INDEX(GroupVertices[Group],MATCH(Edges[[#This Row],[Vertex 1]],GroupVertices[Vertex],0)),1,1,"")</f>
        <v>7</v>
      </c>
      <c r="BC153" s="78" t="str">
        <f>REPLACE(INDEX(GroupVertices[Group],MATCH(Edges[[#This Row],[Vertex 2]],GroupVertices[Vertex],0)),1,1,"")</f>
        <v>7</v>
      </c>
      <c r="BD153" s="48">
        <v>0</v>
      </c>
      <c r="BE153" s="49">
        <v>0</v>
      </c>
      <c r="BF153" s="48">
        <v>1</v>
      </c>
      <c r="BG153" s="49">
        <v>4</v>
      </c>
      <c r="BH153" s="48">
        <v>0</v>
      </c>
      <c r="BI153" s="49">
        <v>0</v>
      </c>
      <c r="BJ153" s="48">
        <v>24</v>
      </c>
      <c r="BK153" s="49">
        <v>96</v>
      </c>
      <c r="BL153" s="48">
        <v>25</v>
      </c>
    </row>
    <row r="154" spans="1:64" ht="15">
      <c r="A154" s="64" t="s">
        <v>305</v>
      </c>
      <c r="B154" s="64" t="s">
        <v>362</v>
      </c>
      <c r="C154" s="65" t="s">
        <v>4709</v>
      </c>
      <c r="D154" s="66">
        <v>3</v>
      </c>
      <c r="E154" s="67" t="s">
        <v>132</v>
      </c>
      <c r="F154" s="68">
        <v>35</v>
      </c>
      <c r="G154" s="65"/>
      <c r="H154" s="69"/>
      <c r="I154" s="70"/>
      <c r="J154" s="70"/>
      <c r="K154" s="34" t="s">
        <v>65</v>
      </c>
      <c r="L154" s="77">
        <v>154</v>
      </c>
      <c r="M154" s="77"/>
      <c r="N154" s="72"/>
      <c r="O154" s="79" t="s">
        <v>444</v>
      </c>
      <c r="P154" s="81">
        <v>43687.81199074074</v>
      </c>
      <c r="Q154" s="79" t="s">
        <v>528</v>
      </c>
      <c r="R154" s="79"/>
      <c r="S154" s="79"/>
      <c r="T154" s="79"/>
      <c r="U154" s="79"/>
      <c r="V154" s="82" t="s">
        <v>966</v>
      </c>
      <c r="W154" s="81">
        <v>43687.81199074074</v>
      </c>
      <c r="X154" s="82" t="s">
        <v>1167</v>
      </c>
      <c r="Y154" s="79"/>
      <c r="Z154" s="79"/>
      <c r="AA154" s="85" t="s">
        <v>1524</v>
      </c>
      <c r="AB154" s="79"/>
      <c r="AC154" s="79" t="b">
        <v>0</v>
      </c>
      <c r="AD154" s="79">
        <v>0</v>
      </c>
      <c r="AE154" s="85" t="s">
        <v>1761</v>
      </c>
      <c r="AF154" s="79" t="b">
        <v>0</v>
      </c>
      <c r="AG154" s="79" t="s">
        <v>1774</v>
      </c>
      <c r="AH154" s="79"/>
      <c r="AI154" s="85" t="s">
        <v>1761</v>
      </c>
      <c r="AJ154" s="79" t="b">
        <v>0</v>
      </c>
      <c r="AK154" s="79">
        <v>5</v>
      </c>
      <c r="AL154" s="85" t="s">
        <v>1696</v>
      </c>
      <c r="AM154" s="79" t="s">
        <v>1793</v>
      </c>
      <c r="AN154" s="79" t="b">
        <v>0</v>
      </c>
      <c r="AO154" s="85" t="s">
        <v>1696</v>
      </c>
      <c r="AP154" s="79" t="s">
        <v>176</v>
      </c>
      <c r="AQ154" s="79">
        <v>0</v>
      </c>
      <c r="AR154" s="79">
        <v>0</v>
      </c>
      <c r="AS154" s="79"/>
      <c r="AT154" s="79"/>
      <c r="AU154" s="79"/>
      <c r="AV154" s="79"/>
      <c r="AW154" s="79"/>
      <c r="AX154" s="79"/>
      <c r="AY154" s="79"/>
      <c r="AZ154" s="79"/>
      <c r="BA154">
        <v>1</v>
      </c>
      <c r="BB154" s="78" t="str">
        <f>REPLACE(INDEX(GroupVertices[Group],MATCH(Edges[[#This Row],[Vertex 1]],GroupVertices[Vertex],0)),1,1,"")</f>
        <v>7</v>
      </c>
      <c r="BC154" s="78" t="str">
        <f>REPLACE(INDEX(GroupVertices[Group],MATCH(Edges[[#This Row],[Vertex 2]],GroupVertices[Vertex],0)),1,1,"")</f>
        <v>7</v>
      </c>
      <c r="BD154" s="48">
        <v>0</v>
      </c>
      <c r="BE154" s="49">
        <v>0</v>
      </c>
      <c r="BF154" s="48">
        <v>1</v>
      </c>
      <c r="BG154" s="49">
        <v>4</v>
      </c>
      <c r="BH154" s="48">
        <v>0</v>
      </c>
      <c r="BI154" s="49">
        <v>0</v>
      </c>
      <c r="BJ154" s="48">
        <v>24</v>
      </c>
      <c r="BK154" s="49">
        <v>96</v>
      </c>
      <c r="BL154" s="48">
        <v>25</v>
      </c>
    </row>
    <row r="155" spans="1:64" ht="15">
      <c r="A155" s="64" t="s">
        <v>306</v>
      </c>
      <c r="B155" s="64" t="s">
        <v>362</v>
      </c>
      <c r="C155" s="65" t="s">
        <v>4709</v>
      </c>
      <c r="D155" s="66">
        <v>3</v>
      </c>
      <c r="E155" s="67" t="s">
        <v>132</v>
      </c>
      <c r="F155" s="68">
        <v>35</v>
      </c>
      <c r="G155" s="65"/>
      <c r="H155" s="69"/>
      <c r="I155" s="70"/>
      <c r="J155" s="70"/>
      <c r="K155" s="34" t="s">
        <v>65</v>
      </c>
      <c r="L155" s="77">
        <v>155</v>
      </c>
      <c r="M155" s="77"/>
      <c r="N155" s="72"/>
      <c r="O155" s="79" t="s">
        <v>444</v>
      </c>
      <c r="P155" s="81">
        <v>43687.86293981481</v>
      </c>
      <c r="Q155" s="79" t="s">
        <v>528</v>
      </c>
      <c r="R155" s="79"/>
      <c r="S155" s="79"/>
      <c r="T155" s="79"/>
      <c r="U155" s="79"/>
      <c r="V155" s="82" t="s">
        <v>967</v>
      </c>
      <c r="W155" s="81">
        <v>43687.86293981481</v>
      </c>
      <c r="X155" s="82" t="s">
        <v>1168</v>
      </c>
      <c r="Y155" s="79"/>
      <c r="Z155" s="79"/>
      <c r="AA155" s="85" t="s">
        <v>1525</v>
      </c>
      <c r="AB155" s="79"/>
      <c r="AC155" s="79" t="b">
        <v>0</v>
      </c>
      <c r="AD155" s="79">
        <v>0</v>
      </c>
      <c r="AE155" s="85" t="s">
        <v>1761</v>
      </c>
      <c r="AF155" s="79" t="b">
        <v>0</v>
      </c>
      <c r="AG155" s="79" t="s">
        <v>1774</v>
      </c>
      <c r="AH155" s="79"/>
      <c r="AI155" s="85" t="s">
        <v>1761</v>
      </c>
      <c r="AJ155" s="79" t="b">
        <v>0</v>
      </c>
      <c r="AK155" s="79">
        <v>5</v>
      </c>
      <c r="AL155" s="85" t="s">
        <v>1696</v>
      </c>
      <c r="AM155" s="79" t="s">
        <v>1793</v>
      </c>
      <c r="AN155" s="79" t="b">
        <v>0</v>
      </c>
      <c r="AO155" s="85" t="s">
        <v>1696</v>
      </c>
      <c r="AP155" s="79" t="s">
        <v>176</v>
      </c>
      <c r="AQ155" s="79">
        <v>0</v>
      </c>
      <c r="AR155" s="79">
        <v>0</v>
      </c>
      <c r="AS155" s="79"/>
      <c r="AT155" s="79"/>
      <c r="AU155" s="79"/>
      <c r="AV155" s="79"/>
      <c r="AW155" s="79"/>
      <c r="AX155" s="79"/>
      <c r="AY155" s="79"/>
      <c r="AZ155" s="79"/>
      <c r="BA155">
        <v>1</v>
      </c>
      <c r="BB155" s="78" t="str">
        <f>REPLACE(INDEX(GroupVertices[Group],MATCH(Edges[[#This Row],[Vertex 1]],GroupVertices[Vertex],0)),1,1,"")</f>
        <v>7</v>
      </c>
      <c r="BC155" s="78" t="str">
        <f>REPLACE(INDEX(GroupVertices[Group],MATCH(Edges[[#This Row],[Vertex 2]],GroupVertices[Vertex],0)),1,1,"")</f>
        <v>7</v>
      </c>
      <c r="BD155" s="48">
        <v>0</v>
      </c>
      <c r="BE155" s="49">
        <v>0</v>
      </c>
      <c r="BF155" s="48">
        <v>1</v>
      </c>
      <c r="BG155" s="49">
        <v>4</v>
      </c>
      <c r="BH155" s="48">
        <v>0</v>
      </c>
      <c r="BI155" s="49">
        <v>0</v>
      </c>
      <c r="BJ155" s="48">
        <v>24</v>
      </c>
      <c r="BK155" s="49">
        <v>96</v>
      </c>
      <c r="BL155" s="48">
        <v>25</v>
      </c>
    </row>
    <row r="156" spans="1:64" ht="15">
      <c r="A156" s="64" t="s">
        <v>307</v>
      </c>
      <c r="B156" s="64" t="s">
        <v>420</v>
      </c>
      <c r="C156" s="65" t="s">
        <v>4709</v>
      </c>
      <c r="D156" s="66">
        <v>3</v>
      </c>
      <c r="E156" s="67" t="s">
        <v>132</v>
      </c>
      <c r="F156" s="68">
        <v>35</v>
      </c>
      <c r="G156" s="65"/>
      <c r="H156" s="69"/>
      <c r="I156" s="70"/>
      <c r="J156" s="70"/>
      <c r="K156" s="34" t="s">
        <v>65</v>
      </c>
      <c r="L156" s="77">
        <v>156</v>
      </c>
      <c r="M156" s="77"/>
      <c r="N156" s="72"/>
      <c r="O156" s="79" t="s">
        <v>444</v>
      </c>
      <c r="P156" s="81">
        <v>43687.69420138889</v>
      </c>
      <c r="Q156" s="79" t="s">
        <v>529</v>
      </c>
      <c r="R156" s="79"/>
      <c r="S156" s="79"/>
      <c r="T156" s="79" t="s">
        <v>810</v>
      </c>
      <c r="U156" s="82" t="s">
        <v>864</v>
      </c>
      <c r="V156" s="82" t="s">
        <v>864</v>
      </c>
      <c r="W156" s="81">
        <v>43687.69420138889</v>
      </c>
      <c r="X156" s="82" t="s">
        <v>1169</v>
      </c>
      <c r="Y156" s="79"/>
      <c r="Z156" s="79"/>
      <c r="AA156" s="85" t="s">
        <v>1526</v>
      </c>
      <c r="AB156" s="79"/>
      <c r="AC156" s="79" t="b">
        <v>0</v>
      </c>
      <c r="AD156" s="79">
        <v>6</v>
      </c>
      <c r="AE156" s="85" t="s">
        <v>1761</v>
      </c>
      <c r="AF156" s="79" t="b">
        <v>0</v>
      </c>
      <c r="AG156" s="79" t="s">
        <v>1774</v>
      </c>
      <c r="AH156" s="79"/>
      <c r="AI156" s="85" t="s">
        <v>1761</v>
      </c>
      <c r="AJ156" s="79" t="b">
        <v>0</v>
      </c>
      <c r="AK156" s="79">
        <v>1</v>
      </c>
      <c r="AL156" s="85" t="s">
        <v>1761</v>
      </c>
      <c r="AM156" s="79" t="s">
        <v>1793</v>
      </c>
      <c r="AN156" s="79" t="b">
        <v>0</v>
      </c>
      <c r="AO156" s="85" t="s">
        <v>1526</v>
      </c>
      <c r="AP156" s="79" t="s">
        <v>176</v>
      </c>
      <c r="AQ156" s="79">
        <v>0</v>
      </c>
      <c r="AR156" s="79">
        <v>0</v>
      </c>
      <c r="AS156" s="79"/>
      <c r="AT156" s="79"/>
      <c r="AU156" s="79"/>
      <c r="AV156" s="79"/>
      <c r="AW156" s="79"/>
      <c r="AX156" s="79"/>
      <c r="AY156" s="79"/>
      <c r="AZ156" s="79"/>
      <c r="BA156">
        <v>1</v>
      </c>
      <c r="BB156" s="78" t="str">
        <f>REPLACE(INDEX(GroupVertices[Group],MATCH(Edges[[#This Row],[Vertex 1]],GroupVertices[Vertex],0)),1,1,"")</f>
        <v>15</v>
      </c>
      <c r="BC156" s="78" t="str">
        <f>REPLACE(INDEX(GroupVertices[Group],MATCH(Edges[[#This Row],[Vertex 2]],GroupVertices[Vertex],0)),1,1,"")</f>
        <v>15</v>
      </c>
      <c r="BD156" s="48">
        <v>3</v>
      </c>
      <c r="BE156" s="49">
        <v>9.090909090909092</v>
      </c>
      <c r="BF156" s="48">
        <v>0</v>
      </c>
      <c r="BG156" s="49">
        <v>0</v>
      </c>
      <c r="BH156" s="48">
        <v>0</v>
      </c>
      <c r="BI156" s="49">
        <v>0</v>
      </c>
      <c r="BJ156" s="48">
        <v>30</v>
      </c>
      <c r="BK156" s="49">
        <v>90.9090909090909</v>
      </c>
      <c r="BL156" s="48">
        <v>33</v>
      </c>
    </row>
    <row r="157" spans="1:64" ht="15">
      <c r="A157" s="64" t="s">
        <v>308</v>
      </c>
      <c r="B157" s="64" t="s">
        <v>420</v>
      </c>
      <c r="C157" s="65" t="s">
        <v>4709</v>
      </c>
      <c r="D157" s="66">
        <v>3</v>
      </c>
      <c r="E157" s="67" t="s">
        <v>132</v>
      </c>
      <c r="F157" s="68">
        <v>35</v>
      </c>
      <c r="G157" s="65"/>
      <c r="H157" s="69"/>
      <c r="I157" s="70"/>
      <c r="J157" s="70"/>
      <c r="K157" s="34" t="s">
        <v>65</v>
      </c>
      <c r="L157" s="77">
        <v>157</v>
      </c>
      <c r="M157" s="77"/>
      <c r="N157" s="72"/>
      <c r="O157" s="79" t="s">
        <v>444</v>
      </c>
      <c r="P157" s="81">
        <v>43687.878796296296</v>
      </c>
      <c r="Q157" s="79" t="s">
        <v>530</v>
      </c>
      <c r="R157" s="79"/>
      <c r="S157" s="79"/>
      <c r="T157" s="79" t="s">
        <v>811</v>
      </c>
      <c r="U157" s="79"/>
      <c r="V157" s="82" t="s">
        <v>968</v>
      </c>
      <c r="W157" s="81">
        <v>43687.878796296296</v>
      </c>
      <c r="X157" s="82" t="s">
        <v>1170</v>
      </c>
      <c r="Y157" s="79"/>
      <c r="Z157" s="79"/>
      <c r="AA157" s="85" t="s">
        <v>1527</v>
      </c>
      <c r="AB157" s="79"/>
      <c r="AC157" s="79" t="b">
        <v>0</v>
      </c>
      <c r="AD157" s="79">
        <v>0</v>
      </c>
      <c r="AE157" s="85" t="s">
        <v>1761</v>
      </c>
      <c r="AF157" s="79" t="b">
        <v>0</v>
      </c>
      <c r="AG157" s="79" t="s">
        <v>1774</v>
      </c>
      <c r="AH157" s="79"/>
      <c r="AI157" s="85" t="s">
        <v>1761</v>
      </c>
      <c r="AJ157" s="79" t="b">
        <v>0</v>
      </c>
      <c r="AK157" s="79">
        <v>1</v>
      </c>
      <c r="AL157" s="85" t="s">
        <v>1526</v>
      </c>
      <c r="AM157" s="79" t="s">
        <v>1790</v>
      </c>
      <c r="AN157" s="79" t="b">
        <v>0</v>
      </c>
      <c r="AO157" s="85" t="s">
        <v>1526</v>
      </c>
      <c r="AP157" s="79" t="s">
        <v>176</v>
      </c>
      <c r="AQ157" s="79">
        <v>0</v>
      </c>
      <c r="AR157" s="79">
        <v>0</v>
      </c>
      <c r="AS157" s="79"/>
      <c r="AT157" s="79"/>
      <c r="AU157" s="79"/>
      <c r="AV157" s="79"/>
      <c r="AW157" s="79"/>
      <c r="AX157" s="79"/>
      <c r="AY157" s="79"/>
      <c r="AZ157" s="79"/>
      <c r="BA157">
        <v>1</v>
      </c>
      <c r="BB157" s="78" t="str">
        <f>REPLACE(INDEX(GroupVertices[Group],MATCH(Edges[[#This Row],[Vertex 1]],GroupVertices[Vertex],0)),1,1,"")</f>
        <v>15</v>
      </c>
      <c r="BC157" s="78" t="str">
        <f>REPLACE(INDEX(GroupVertices[Group],MATCH(Edges[[#This Row],[Vertex 2]],GroupVertices[Vertex],0)),1,1,"")</f>
        <v>15</v>
      </c>
      <c r="BD157" s="48"/>
      <c r="BE157" s="49"/>
      <c r="BF157" s="48"/>
      <c r="BG157" s="49"/>
      <c r="BH157" s="48"/>
      <c r="BI157" s="49"/>
      <c r="BJ157" s="48"/>
      <c r="BK157" s="49"/>
      <c r="BL157" s="48"/>
    </row>
    <row r="158" spans="1:64" ht="15">
      <c r="A158" s="64" t="s">
        <v>308</v>
      </c>
      <c r="B158" s="64" t="s">
        <v>307</v>
      </c>
      <c r="C158" s="65" t="s">
        <v>4709</v>
      </c>
      <c r="D158" s="66">
        <v>3</v>
      </c>
      <c r="E158" s="67" t="s">
        <v>132</v>
      </c>
      <c r="F158" s="68">
        <v>35</v>
      </c>
      <c r="G158" s="65"/>
      <c r="H158" s="69"/>
      <c r="I158" s="70"/>
      <c r="J158" s="70"/>
      <c r="K158" s="34" t="s">
        <v>65</v>
      </c>
      <c r="L158" s="77">
        <v>158</v>
      </c>
      <c r="M158" s="77"/>
      <c r="N158" s="72"/>
      <c r="O158" s="79" t="s">
        <v>444</v>
      </c>
      <c r="P158" s="81">
        <v>43687.878796296296</v>
      </c>
      <c r="Q158" s="79" t="s">
        <v>530</v>
      </c>
      <c r="R158" s="79"/>
      <c r="S158" s="79"/>
      <c r="T158" s="79" t="s">
        <v>811</v>
      </c>
      <c r="U158" s="79"/>
      <c r="V158" s="82" t="s">
        <v>968</v>
      </c>
      <c r="W158" s="81">
        <v>43687.878796296296</v>
      </c>
      <c r="X158" s="82" t="s">
        <v>1170</v>
      </c>
      <c r="Y158" s="79"/>
      <c r="Z158" s="79"/>
      <c r="AA158" s="85" t="s">
        <v>1527</v>
      </c>
      <c r="AB158" s="79"/>
      <c r="AC158" s="79" t="b">
        <v>0</v>
      </c>
      <c r="AD158" s="79">
        <v>0</v>
      </c>
      <c r="AE158" s="85" t="s">
        <v>1761</v>
      </c>
      <c r="AF158" s="79" t="b">
        <v>0</v>
      </c>
      <c r="AG158" s="79" t="s">
        <v>1774</v>
      </c>
      <c r="AH158" s="79"/>
      <c r="AI158" s="85" t="s">
        <v>1761</v>
      </c>
      <c r="AJ158" s="79" t="b">
        <v>0</v>
      </c>
      <c r="AK158" s="79">
        <v>1</v>
      </c>
      <c r="AL158" s="85" t="s">
        <v>1526</v>
      </c>
      <c r="AM158" s="79" t="s">
        <v>1790</v>
      </c>
      <c r="AN158" s="79" t="b">
        <v>0</v>
      </c>
      <c r="AO158" s="85" t="s">
        <v>1526</v>
      </c>
      <c r="AP158" s="79" t="s">
        <v>176</v>
      </c>
      <c r="AQ158" s="79">
        <v>0</v>
      </c>
      <c r="AR158" s="79">
        <v>0</v>
      </c>
      <c r="AS158" s="79"/>
      <c r="AT158" s="79"/>
      <c r="AU158" s="79"/>
      <c r="AV158" s="79"/>
      <c r="AW158" s="79"/>
      <c r="AX158" s="79"/>
      <c r="AY158" s="79"/>
      <c r="AZ158" s="79"/>
      <c r="BA158">
        <v>1</v>
      </c>
      <c r="BB158" s="78" t="str">
        <f>REPLACE(INDEX(GroupVertices[Group],MATCH(Edges[[#This Row],[Vertex 1]],GroupVertices[Vertex],0)),1,1,"")</f>
        <v>15</v>
      </c>
      <c r="BC158" s="78" t="str">
        <f>REPLACE(INDEX(GroupVertices[Group],MATCH(Edges[[#This Row],[Vertex 2]],GroupVertices[Vertex],0)),1,1,"")</f>
        <v>15</v>
      </c>
      <c r="BD158" s="48">
        <v>3</v>
      </c>
      <c r="BE158" s="49">
        <v>13.636363636363637</v>
      </c>
      <c r="BF158" s="48">
        <v>0</v>
      </c>
      <c r="BG158" s="49">
        <v>0</v>
      </c>
      <c r="BH158" s="48">
        <v>0</v>
      </c>
      <c r="BI158" s="49">
        <v>0</v>
      </c>
      <c r="BJ158" s="48">
        <v>19</v>
      </c>
      <c r="BK158" s="49">
        <v>86.36363636363636</v>
      </c>
      <c r="BL158" s="48">
        <v>22</v>
      </c>
    </row>
    <row r="159" spans="1:64" ht="15">
      <c r="A159" s="64" t="s">
        <v>309</v>
      </c>
      <c r="B159" s="64" t="s">
        <v>309</v>
      </c>
      <c r="C159" s="65" t="s">
        <v>4709</v>
      </c>
      <c r="D159" s="66">
        <v>3</v>
      </c>
      <c r="E159" s="67" t="s">
        <v>132</v>
      </c>
      <c r="F159" s="68">
        <v>35</v>
      </c>
      <c r="G159" s="65"/>
      <c r="H159" s="69"/>
      <c r="I159" s="70"/>
      <c r="J159" s="70"/>
      <c r="K159" s="34" t="s">
        <v>65</v>
      </c>
      <c r="L159" s="77">
        <v>159</v>
      </c>
      <c r="M159" s="77"/>
      <c r="N159" s="72"/>
      <c r="O159" s="79" t="s">
        <v>176</v>
      </c>
      <c r="P159" s="81">
        <v>43688.13636574074</v>
      </c>
      <c r="Q159" s="79" t="s">
        <v>531</v>
      </c>
      <c r="R159" s="82" t="s">
        <v>665</v>
      </c>
      <c r="S159" s="79" t="s">
        <v>738</v>
      </c>
      <c r="T159" s="79" t="s">
        <v>812</v>
      </c>
      <c r="U159" s="79"/>
      <c r="V159" s="82" t="s">
        <v>969</v>
      </c>
      <c r="W159" s="81">
        <v>43688.13636574074</v>
      </c>
      <c r="X159" s="82" t="s">
        <v>1171</v>
      </c>
      <c r="Y159" s="79">
        <v>38.79066579</v>
      </c>
      <c r="Z159" s="79">
        <v>-104.90376806</v>
      </c>
      <c r="AA159" s="85" t="s">
        <v>1528</v>
      </c>
      <c r="AB159" s="79"/>
      <c r="AC159" s="79" t="b">
        <v>0</v>
      </c>
      <c r="AD159" s="79">
        <v>0</v>
      </c>
      <c r="AE159" s="85" t="s">
        <v>1761</v>
      </c>
      <c r="AF159" s="79" t="b">
        <v>0</v>
      </c>
      <c r="AG159" s="79" t="s">
        <v>1774</v>
      </c>
      <c r="AH159" s="79"/>
      <c r="AI159" s="85" t="s">
        <v>1761</v>
      </c>
      <c r="AJ159" s="79" t="b">
        <v>0</v>
      </c>
      <c r="AK159" s="79">
        <v>0</v>
      </c>
      <c r="AL159" s="85" t="s">
        <v>1761</v>
      </c>
      <c r="AM159" s="79" t="s">
        <v>1795</v>
      </c>
      <c r="AN159" s="79" t="b">
        <v>0</v>
      </c>
      <c r="AO159" s="85" t="s">
        <v>1528</v>
      </c>
      <c r="AP159" s="79" t="s">
        <v>176</v>
      </c>
      <c r="AQ159" s="79">
        <v>0</v>
      </c>
      <c r="AR159" s="79">
        <v>0</v>
      </c>
      <c r="AS159" s="79" t="s">
        <v>1835</v>
      </c>
      <c r="AT159" s="79" t="s">
        <v>1837</v>
      </c>
      <c r="AU159" s="79" t="s">
        <v>1841</v>
      </c>
      <c r="AV159" s="79" t="s">
        <v>1849</v>
      </c>
      <c r="AW159" s="79" t="s">
        <v>1855</v>
      </c>
      <c r="AX159" s="79" t="s">
        <v>1861</v>
      </c>
      <c r="AY159" s="79" t="s">
        <v>1863</v>
      </c>
      <c r="AZ159" s="82" t="s">
        <v>1869</v>
      </c>
      <c r="BA159">
        <v>1</v>
      </c>
      <c r="BB159" s="78" t="str">
        <f>REPLACE(INDEX(GroupVertices[Group],MATCH(Edges[[#This Row],[Vertex 1]],GroupVertices[Vertex],0)),1,1,"")</f>
        <v>1</v>
      </c>
      <c r="BC159" s="78" t="str">
        <f>REPLACE(INDEX(GroupVertices[Group],MATCH(Edges[[#This Row],[Vertex 2]],GroupVertices[Vertex],0)),1,1,"")</f>
        <v>1</v>
      </c>
      <c r="BD159" s="48">
        <v>0</v>
      </c>
      <c r="BE159" s="49">
        <v>0</v>
      </c>
      <c r="BF159" s="48">
        <v>0</v>
      </c>
      <c r="BG159" s="49">
        <v>0</v>
      </c>
      <c r="BH159" s="48">
        <v>0</v>
      </c>
      <c r="BI159" s="49">
        <v>0</v>
      </c>
      <c r="BJ159" s="48">
        <v>15</v>
      </c>
      <c r="BK159" s="49">
        <v>100</v>
      </c>
      <c r="BL159" s="48">
        <v>15</v>
      </c>
    </row>
    <row r="160" spans="1:64" ht="15">
      <c r="A160" s="64" t="s">
        <v>310</v>
      </c>
      <c r="B160" s="64" t="s">
        <v>421</v>
      </c>
      <c r="C160" s="65" t="s">
        <v>4709</v>
      </c>
      <c r="D160" s="66">
        <v>3</v>
      </c>
      <c r="E160" s="67" t="s">
        <v>132</v>
      </c>
      <c r="F160" s="68">
        <v>35</v>
      </c>
      <c r="G160" s="65"/>
      <c r="H160" s="69"/>
      <c r="I160" s="70"/>
      <c r="J160" s="70"/>
      <c r="K160" s="34" t="s">
        <v>65</v>
      </c>
      <c r="L160" s="77">
        <v>160</v>
      </c>
      <c r="M160" s="77"/>
      <c r="N160" s="72"/>
      <c r="O160" s="79" t="s">
        <v>444</v>
      </c>
      <c r="P160" s="81">
        <v>43688.16905092593</v>
      </c>
      <c r="Q160" s="79" t="s">
        <v>532</v>
      </c>
      <c r="R160" s="82" t="s">
        <v>666</v>
      </c>
      <c r="S160" s="79" t="s">
        <v>738</v>
      </c>
      <c r="T160" s="79" t="s">
        <v>813</v>
      </c>
      <c r="U160" s="79"/>
      <c r="V160" s="82" t="s">
        <v>970</v>
      </c>
      <c r="W160" s="81">
        <v>43688.16905092593</v>
      </c>
      <c r="X160" s="82" t="s">
        <v>1172</v>
      </c>
      <c r="Y160" s="79"/>
      <c r="Z160" s="79"/>
      <c r="AA160" s="85" t="s">
        <v>1529</v>
      </c>
      <c r="AB160" s="79"/>
      <c r="AC160" s="79" t="b">
        <v>0</v>
      </c>
      <c r="AD160" s="79">
        <v>0</v>
      </c>
      <c r="AE160" s="85" t="s">
        <v>1761</v>
      </c>
      <c r="AF160" s="79" t="b">
        <v>0</v>
      </c>
      <c r="AG160" s="79" t="s">
        <v>1774</v>
      </c>
      <c r="AH160" s="79"/>
      <c r="AI160" s="85" t="s">
        <v>1761</v>
      </c>
      <c r="AJ160" s="79" t="b">
        <v>0</v>
      </c>
      <c r="AK160" s="79">
        <v>0</v>
      </c>
      <c r="AL160" s="85" t="s">
        <v>1761</v>
      </c>
      <c r="AM160" s="79" t="s">
        <v>1795</v>
      </c>
      <c r="AN160" s="79" t="b">
        <v>0</v>
      </c>
      <c r="AO160" s="85" t="s">
        <v>1529</v>
      </c>
      <c r="AP160" s="79" t="s">
        <v>176</v>
      </c>
      <c r="AQ160" s="79">
        <v>0</v>
      </c>
      <c r="AR160" s="79">
        <v>0</v>
      </c>
      <c r="AS160" s="79"/>
      <c r="AT160" s="79"/>
      <c r="AU160" s="79"/>
      <c r="AV160" s="79"/>
      <c r="AW160" s="79"/>
      <c r="AX160" s="79"/>
      <c r="AY160" s="79"/>
      <c r="AZ160" s="79"/>
      <c r="BA160">
        <v>1</v>
      </c>
      <c r="BB160" s="78" t="str">
        <f>REPLACE(INDEX(GroupVertices[Group],MATCH(Edges[[#This Row],[Vertex 1]],GroupVertices[Vertex],0)),1,1,"")</f>
        <v>14</v>
      </c>
      <c r="BC160" s="78" t="str">
        <f>REPLACE(INDEX(GroupVertices[Group],MATCH(Edges[[#This Row],[Vertex 2]],GroupVertices[Vertex],0)),1,1,"")</f>
        <v>14</v>
      </c>
      <c r="BD160" s="48"/>
      <c r="BE160" s="49"/>
      <c r="BF160" s="48"/>
      <c r="BG160" s="49"/>
      <c r="BH160" s="48"/>
      <c r="BI160" s="49"/>
      <c r="BJ160" s="48"/>
      <c r="BK160" s="49"/>
      <c r="BL160" s="48"/>
    </row>
    <row r="161" spans="1:64" ht="15">
      <c r="A161" s="64" t="s">
        <v>310</v>
      </c>
      <c r="B161" s="64" t="s">
        <v>422</v>
      </c>
      <c r="C161" s="65" t="s">
        <v>4709</v>
      </c>
      <c r="D161" s="66">
        <v>3</v>
      </c>
      <c r="E161" s="67" t="s">
        <v>132</v>
      </c>
      <c r="F161" s="68">
        <v>35</v>
      </c>
      <c r="G161" s="65"/>
      <c r="H161" s="69"/>
      <c r="I161" s="70"/>
      <c r="J161" s="70"/>
      <c r="K161" s="34" t="s">
        <v>65</v>
      </c>
      <c r="L161" s="77">
        <v>161</v>
      </c>
      <c r="M161" s="77"/>
      <c r="N161" s="72"/>
      <c r="O161" s="79" t="s">
        <v>444</v>
      </c>
      <c r="P161" s="81">
        <v>43688.16905092593</v>
      </c>
      <c r="Q161" s="79" t="s">
        <v>532</v>
      </c>
      <c r="R161" s="82" t="s">
        <v>666</v>
      </c>
      <c r="S161" s="79" t="s">
        <v>738</v>
      </c>
      <c r="T161" s="79" t="s">
        <v>813</v>
      </c>
      <c r="U161" s="79"/>
      <c r="V161" s="82" t="s">
        <v>970</v>
      </c>
      <c r="W161" s="81">
        <v>43688.16905092593</v>
      </c>
      <c r="X161" s="82" t="s">
        <v>1172</v>
      </c>
      <c r="Y161" s="79"/>
      <c r="Z161" s="79"/>
      <c r="AA161" s="85" t="s">
        <v>1529</v>
      </c>
      <c r="AB161" s="79"/>
      <c r="AC161" s="79" t="b">
        <v>0</v>
      </c>
      <c r="AD161" s="79">
        <v>0</v>
      </c>
      <c r="AE161" s="85" t="s">
        <v>1761</v>
      </c>
      <c r="AF161" s="79" t="b">
        <v>0</v>
      </c>
      <c r="AG161" s="79" t="s">
        <v>1774</v>
      </c>
      <c r="AH161" s="79"/>
      <c r="AI161" s="85" t="s">
        <v>1761</v>
      </c>
      <c r="AJ161" s="79" t="b">
        <v>0</v>
      </c>
      <c r="AK161" s="79">
        <v>0</v>
      </c>
      <c r="AL161" s="85" t="s">
        <v>1761</v>
      </c>
      <c r="AM161" s="79" t="s">
        <v>1795</v>
      </c>
      <c r="AN161" s="79" t="b">
        <v>0</v>
      </c>
      <c r="AO161" s="85" t="s">
        <v>1529</v>
      </c>
      <c r="AP161" s="79" t="s">
        <v>176</v>
      </c>
      <c r="AQ161" s="79">
        <v>0</v>
      </c>
      <c r="AR161" s="79">
        <v>0</v>
      </c>
      <c r="AS161" s="79"/>
      <c r="AT161" s="79"/>
      <c r="AU161" s="79"/>
      <c r="AV161" s="79"/>
      <c r="AW161" s="79"/>
      <c r="AX161" s="79"/>
      <c r="AY161" s="79"/>
      <c r="AZ161" s="79"/>
      <c r="BA161">
        <v>1</v>
      </c>
      <c r="BB161" s="78" t="str">
        <f>REPLACE(INDEX(GroupVertices[Group],MATCH(Edges[[#This Row],[Vertex 1]],GroupVertices[Vertex],0)),1,1,"")</f>
        <v>14</v>
      </c>
      <c r="BC161" s="78" t="str">
        <f>REPLACE(INDEX(GroupVertices[Group],MATCH(Edges[[#This Row],[Vertex 2]],GroupVertices[Vertex],0)),1,1,"")</f>
        <v>14</v>
      </c>
      <c r="BD161" s="48">
        <v>1</v>
      </c>
      <c r="BE161" s="49">
        <v>5.555555555555555</v>
      </c>
      <c r="BF161" s="48">
        <v>0</v>
      </c>
      <c r="BG161" s="49">
        <v>0</v>
      </c>
      <c r="BH161" s="48">
        <v>0</v>
      </c>
      <c r="BI161" s="49">
        <v>0</v>
      </c>
      <c r="BJ161" s="48">
        <v>17</v>
      </c>
      <c r="BK161" s="49">
        <v>94.44444444444444</v>
      </c>
      <c r="BL161" s="48">
        <v>18</v>
      </c>
    </row>
    <row r="162" spans="1:64" ht="15">
      <c r="A162" s="64" t="s">
        <v>311</v>
      </c>
      <c r="B162" s="64" t="s">
        <v>423</v>
      </c>
      <c r="C162" s="65" t="s">
        <v>4709</v>
      </c>
      <c r="D162" s="66">
        <v>3</v>
      </c>
      <c r="E162" s="67" t="s">
        <v>132</v>
      </c>
      <c r="F162" s="68">
        <v>35</v>
      </c>
      <c r="G162" s="65"/>
      <c r="H162" s="69"/>
      <c r="I162" s="70"/>
      <c r="J162" s="70"/>
      <c r="K162" s="34" t="s">
        <v>65</v>
      </c>
      <c r="L162" s="77">
        <v>162</v>
      </c>
      <c r="M162" s="77"/>
      <c r="N162" s="72"/>
      <c r="O162" s="79" t="s">
        <v>445</v>
      </c>
      <c r="P162" s="81">
        <v>43688.44378472222</v>
      </c>
      <c r="Q162" s="79" t="s">
        <v>533</v>
      </c>
      <c r="R162" s="79"/>
      <c r="S162" s="79"/>
      <c r="T162" s="79" t="s">
        <v>403</v>
      </c>
      <c r="U162" s="79"/>
      <c r="V162" s="82" t="s">
        <v>971</v>
      </c>
      <c r="W162" s="81">
        <v>43688.44378472222</v>
      </c>
      <c r="X162" s="82" t="s">
        <v>1173</v>
      </c>
      <c r="Y162" s="79"/>
      <c r="Z162" s="79"/>
      <c r="AA162" s="85" t="s">
        <v>1530</v>
      </c>
      <c r="AB162" s="85" t="s">
        <v>1757</v>
      </c>
      <c r="AC162" s="79" t="b">
        <v>0</v>
      </c>
      <c r="AD162" s="79">
        <v>0</v>
      </c>
      <c r="AE162" s="85" t="s">
        <v>1771</v>
      </c>
      <c r="AF162" s="79" t="b">
        <v>0</v>
      </c>
      <c r="AG162" s="79" t="s">
        <v>1776</v>
      </c>
      <c r="AH162" s="79"/>
      <c r="AI162" s="85" t="s">
        <v>1761</v>
      </c>
      <c r="AJ162" s="79" t="b">
        <v>0</v>
      </c>
      <c r="AK162" s="79">
        <v>0</v>
      </c>
      <c r="AL162" s="85" t="s">
        <v>1761</v>
      </c>
      <c r="AM162" s="79" t="s">
        <v>1789</v>
      </c>
      <c r="AN162" s="79" t="b">
        <v>0</v>
      </c>
      <c r="AO162" s="85" t="s">
        <v>1757</v>
      </c>
      <c r="AP162" s="79" t="s">
        <v>176</v>
      </c>
      <c r="AQ162" s="79">
        <v>0</v>
      </c>
      <c r="AR162" s="79">
        <v>0</v>
      </c>
      <c r="AS162" s="79"/>
      <c r="AT162" s="79"/>
      <c r="AU162" s="79"/>
      <c r="AV162" s="79"/>
      <c r="AW162" s="79"/>
      <c r="AX162" s="79"/>
      <c r="AY162" s="79"/>
      <c r="AZ162" s="79"/>
      <c r="BA162">
        <v>1</v>
      </c>
      <c r="BB162" s="78" t="str">
        <f>REPLACE(INDEX(GroupVertices[Group],MATCH(Edges[[#This Row],[Vertex 1]],GroupVertices[Vertex],0)),1,1,"")</f>
        <v>25</v>
      </c>
      <c r="BC162" s="78" t="str">
        <f>REPLACE(INDEX(GroupVertices[Group],MATCH(Edges[[#This Row],[Vertex 2]],GroupVertices[Vertex],0)),1,1,"")</f>
        <v>25</v>
      </c>
      <c r="BD162" s="48">
        <v>0</v>
      </c>
      <c r="BE162" s="49">
        <v>0</v>
      </c>
      <c r="BF162" s="48">
        <v>0</v>
      </c>
      <c r="BG162" s="49">
        <v>0</v>
      </c>
      <c r="BH162" s="48">
        <v>0</v>
      </c>
      <c r="BI162" s="49">
        <v>0</v>
      </c>
      <c r="BJ162" s="48">
        <v>2</v>
      </c>
      <c r="BK162" s="49">
        <v>100</v>
      </c>
      <c r="BL162" s="48">
        <v>2</v>
      </c>
    </row>
    <row r="163" spans="1:64" ht="15">
      <c r="A163" s="64" t="s">
        <v>312</v>
      </c>
      <c r="B163" s="64" t="s">
        <v>312</v>
      </c>
      <c r="C163" s="65" t="s">
        <v>4709</v>
      </c>
      <c r="D163" s="66">
        <v>3</v>
      </c>
      <c r="E163" s="67" t="s">
        <v>132</v>
      </c>
      <c r="F163" s="68">
        <v>35</v>
      </c>
      <c r="G163" s="65"/>
      <c r="H163" s="69"/>
      <c r="I163" s="70"/>
      <c r="J163" s="70"/>
      <c r="K163" s="34" t="s">
        <v>65</v>
      </c>
      <c r="L163" s="77">
        <v>163</v>
      </c>
      <c r="M163" s="77"/>
      <c r="N163" s="72"/>
      <c r="O163" s="79" t="s">
        <v>176</v>
      </c>
      <c r="P163" s="81">
        <v>43688.45384259259</v>
      </c>
      <c r="Q163" s="79" t="s">
        <v>534</v>
      </c>
      <c r="R163" s="82" t="s">
        <v>667</v>
      </c>
      <c r="S163" s="79" t="s">
        <v>743</v>
      </c>
      <c r="T163" s="79" t="s">
        <v>782</v>
      </c>
      <c r="U163" s="79"/>
      <c r="V163" s="82" t="s">
        <v>972</v>
      </c>
      <c r="W163" s="81">
        <v>43688.45384259259</v>
      </c>
      <c r="X163" s="82" t="s">
        <v>1174</v>
      </c>
      <c r="Y163" s="79"/>
      <c r="Z163" s="79"/>
      <c r="AA163" s="85" t="s">
        <v>1531</v>
      </c>
      <c r="AB163" s="79"/>
      <c r="AC163" s="79" t="b">
        <v>0</v>
      </c>
      <c r="AD163" s="79">
        <v>1</v>
      </c>
      <c r="AE163" s="85" t="s">
        <v>1761</v>
      </c>
      <c r="AF163" s="79" t="b">
        <v>0</v>
      </c>
      <c r="AG163" s="79" t="s">
        <v>1774</v>
      </c>
      <c r="AH163" s="79"/>
      <c r="AI163" s="85" t="s">
        <v>1761</v>
      </c>
      <c r="AJ163" s="79" t="b">
        <v>0</v>
      </c>
      <c r="AK163" s="79">
        <v>0</v>
      </c>
      <c r="AL163" s="85" t="s">
        <v>1761</v>
      </c>
      <c r="AM163" s="79" t="s">
        <v>1792</v>
      </c>
      <c r="AN163" s="79" t="b">
        <v>0</v>
      </c>
      <c r="AO163" s="85" t="s">
        <v>1531</v>
      </c>
      <c r="AP163" s="79" t="s">
        <v>176</v>
      </c>
      <c r="AQ163" s="79">
        <v>0</v>
      </c>
      <c r="AR163" s="79">
        <v>0</v>
      </c>
      <c r="AS163" s="79"/>
      <c r="AT163" s="79"/>
      <c r="AU163" s="79"/>
      <c r="AV163" s="79"/>
      <c r="AW163" s="79"/>
      <c r="AX163" s="79"/>
      <c r="AY163" s="79"/>
      <c r="AZ163" s="79"/>
      <c r="BA163">
        <v>1</v>
      </c>
      <c r="BB163" s="78" t="str">
        <f>REPLACE(INDEX(GroupVertices[Group],MATCH(Edges[[#This Row],[Vertex 1]],GroupVertices[Vertex],0)),1,1,"")</f>
        <v>1</v>
      </c>
      <c r="BC163" s="78" t="str">
        <f>REPLACE(INDEX(GroupVertices[Group],MATCH(Edges[[#This Row],[Vertex 2]],GroupVertices[Vertex],0)),1,1,"")</f>
        <v>1</v>
      </c>
      <c r="BD163" s="48">
        <v>0</v>
      </c>
      <c r="BE163" s="49">
        <v>0</v>
      </c>
      <c r="BF163" s="48">
        <v>1</v>
      </c>
      <c r="BG163" s="49">
        <v>3.3333333333333335</v>
      </c>
      <c r="BH163" s="48">
        <v>0</v>
      </c>
      <c r="BI163" s="49">
        <v>0</v>
      </c>
      <c r="BJ163" s="48">
        <v>29</v>
      </c>
      <c r="BK163" s="49">
        <v>96.66666666666667</v>
      </c>
      <c r="BL163" s="48">
        <v>30</v>
      </c>
    </row>
    <row r="164" spans="1:64" ht="15">
      <c r="A164" s="64" t="s">
        <v>313</v>
      </c>
      <c r="B164" s="64" t="s">
        <v>424</v>
      </c>
      <c r="C164" s="65" t="s">
        <v>4709</v>
      </c>
      <c r="D164" s="66">
        <v>3</v>
      </c>
      <c r="E164" s="67" t="s">
        <v>132</v>
      </c>
      <c r="F164" s="68">
        <v>35</v>
      </c>
      <c r="G164" s="65"/>
      <c r="H164" s="69"/>
      <c r="I164" s="70"/>
      <c r="J164" s="70"/>
      <c r="K164" s="34" t="s">
        <v>65</v>
      </c>
      <c r="L164" s="77">
        <v>164</v>
      </c>
      <c r="M164" s="77"/>
      <c r="N164" s="72"/>
      <c r="O164" s="79" t="s">
        <v>444</v>
      </c>
      <c r="P164" s="81">
        <v>43413.708344907405</v>
      </c>
      <c r="Q164" s="79" t="s">
        <v>535</v>
      </c>
      <c r="R164" s="82" t="s">
        <v>668</v>
      </c>
      <c r="S164" s="79" t="s">
        <v>750</v>
      </c>
      <c r="T164" s="79" t="s">
        <v>814</v>
      </c>
      <c r="U164" s="82" t="s">
        <v>865</v>
      </c>
      <c r="V164" s="82" t="s">
        <v>865</v>
      </c>
      <c r="W164" s="81">
        <v>43413.708344907405</v>
      </c>
      <c r="X164" s="82" t="s">
        <v>1175</v>
      </c>
      <c r="Y164" s="79"/>
      <c r="Z164" s="79"/>
      <c r="AA164" s="85" t="s">
        <v>1532</v>
      </c>
      <c r="AB164" s="79"/>
      <c r="AC164" s="79" t="b">
        <v>0</v>
      </c>
      <c r="AD164" s="79">
        <v>29</v>
      </c>
      <c r="AE164" s="85" t="s">
        <v>1761</v>
      </c>
      <c r="AF164" s="79" t="b">
        <v>0</v>
      </c>
      <c r="AG164" s="79" t="s">
        <v>1774</v>
      </c>
      <c r="AH164" s="79"/>
      <c r="AI164" s="85" t="s">
        <v>1761</v>
      </c>
      <c r="AJ164" s="79" t="b">
        <v>0</v>
      </c>
      <c r="AK164" s="79">
        <v>10</v>
      </c>
      <c r="AL164" s="85" t="s">
        <v>1761</v>
      </c>
      <c r="AM164" s="79" t="s">
        <v>1820</v>
      </c>
      <c r="AN164" s="79" t="b">
        <v>0</v>
      </c>
      <c r="AO164" s="85" t="s">
        <v>1532</v>
      </c>
      <c r="AP164" s="79" t="s">
        <v>1829</v>
      </c>
      <c r="AQ164" s="79">
        <v>0</v>
      </c>
      <c r="AR164" s="79">
        <v>0</v>
      </c>
      <c r="AS164" s="79"/>
      <c r="AT164" s="79"/>
      <c r="AU164" s="79"/>
      <c r="AV164" s="79"/>
      <c r="AW164" s="79"/>
      <c r="AX164" s="79"/>
      <c r="AY164" s="79"/>
      <c r="AZ164" s="79"/>
      <c r="BA164">
        <v>1</v>
      </c>
      <c r="BB164" s="78" t="str">
        <f>REPLACE(INDEX(GroupVertices[Group],MATCH(Edges[[#This Row],[Vertex 1]],GroupVertices[Vertex],0)),1,1,"")</f>
        <v>13</v>
      </c>
      <c r="BC164" s="78" t="str">
        <f>REPLACE(INDEX(GroupVertices[Group],MATCH(Edges[[#This Row],[Vertex 2]],GroupVertices[Vertex],0)),1,1,"")</f>
        <v>13</v>
      </c>
      <c r="BD164" s="48">
        <v>0</v>
      </c>
      <c r="BE164" s="49">
        <v>0</v>
      </c>
      <c r="BF164" s="48">
        <v>0</v>
      </c>
      <c r="BG164" s="49">
        <v>0</v>
      </c>
      <c r="BH164" s="48">
        <v>0</v>
      </c>
      <c r="BI164" s="49">
        <v>0</v>
      </c>
      <c r="BJ164" s="48">
        <v>17</v>
      </c>
      <c r="BK164" s="49">
        <v>100</v>
      </c>
      <c r="BL164" s="48">
        <v>17</v>
      </c>
    </row>
    <row r="165" spans="1:64" ht="15">
      <c r="A165" s="64" t="s">
        <v>314</v>
      </c>
      <c r="B165" s="64" t="s">
        <v>424</v>
      </c>
      <c r="C165" s="65" t="s">
        <v>4709</v>
      </c>
      <c r="D165" s="66">
        <v>3</v>
      </c>
      <c r="E165" s="67" t="s">
        <v>132</v>
      </c>
      <c r="F165" s="68">
        <v>35</v>
      </c>
      <c r="G165" s="65"/>
      <c r="H165" s="69"/>
      <c r="I165" s="70"/>
      <c r="J165" s="70"/>
      <c r="K165" s="34" t="s">
        <v>65</v>
      </c>
      <c r="L165" s="77">
        <v>165</v>
      </c>
      <c r="M165" s="77"/>
      <c r="N165" s="72"/>
      <c r="O165" s="79" t="s">
        <v>444</v>
      </c>
      <c r="P165" s="81">
        <v>43688.6271875</v>
      </c>
      <c r="Q165" s="79" t="s">
        <v>536</v>
      </c>
      <c r="R165" s="79"/>
      <c r="S165" s="79"/>
      <c r="T165" s="79" t="s">
        <v>815</v>
      </c>
      <c r="U165" s="79"/>
      <c r="V165" s="82" t="s">
        <v>973</v>
      </c>
      <c r="W165" s="81">
        <v>43688.6271875</v>
      </c>
      <c r="X165" s="82" t="s">
        <v>1176</v>
      </c>
      <c r="Y165" s="79"/>
      <c r="Z165" s="79"/>
      <c r="AA165" s="85" t="s">
        <v>1533</v>
      </c>
      <c r="AB165" s="79"/>
      <c r="AC165" s="79" t="b">
        <v>0</v>
      </c>
      <c r="AD165" s="79">
        <v>0</v>
      </c>
      <c r="AE165" s="85" t="s">
        <v>1761</v>
      </c>
      <c r="AF165" s="79" t="b">
        <v>0</v>
      </c>
      <c r="AG165" s="79" t="s">
        <v>1774</v>
      </c>
      <c r="AH165" s="79"/>
      <c r="AI165" s="85" t="s">
        <v>1761</v>
      </c>
      <c r="AJ165" s="79" t="b">
        <v>0</v>
      </c>
      <c r="AK165" s="79">
        <v>10</v>
      </c>
      <c r="AL165" s="85" t="s">
        <v>1532</v>
      </c>
      <c r="AM165" s="79" t="s">
        <v>1793</v>
      </c>
      <c r="AN165" s="79" t="b">
        <v>0</v>
      </c>
      <c r="AO165" s="85" t="s">
        <v>1532</v>
      </c>
      <c r="AP165" s="79" t="s">
        <v>176</v>
      </c>
      <c r="AQ165" s="79">
        <v>0</v>
      </c>
      <c r="AR165" s="79">
        <v>0</v>
      </c>
      <c r="AS165" s="79"/>
      <c r="AT165" s="79"/>
      <c r="AU165" s="79"/>
      <c r="AV165" s="79"/>
      <c r="AW165" s="79"/>
      <c r="AX165" s="79"/>
      <c r="AY165" s="79"/>
      <c r="AZ165" s="79"/>
      <c r="BA165">
        <v>1</v>
      </c>
      <c r="BB165" s="78" t="str">
        <f>REPLACE(INDEX(GroupVertices[Group],MATCH(Edges[[#This Row],[Vertex 1]],GroupVertices[Vertex],0)),1,1,"")</f>
        <v>13</v>
      </c>
      <c r="BC165" s="78" t="str">
        <f>REPLACE(INDEX(GroupVertices[Group],MATCH(Edges[[#This Row],[Vertex 2]],GroupVertices[Vertex],0)),1,1,"")</f>
        <v>13</v>
      </c>
      <c r="BD165" s="48"/>
      <c r="BE165" s="49"/>
      <c r="BF165" s="48"/>
      <c r="BG165" s="49"/>
      <c r="BH165" s="48"/>
      <c r="BI165" s="49"/>
      <c r="BJ165" s="48"/>
      <c r="BK165" s="49"/>
      <c r="BL165" s="48"/>
    </row>
    <row r="166" spans="1:64" ht="15">
      <c r="A166" s="64" t="s">
        <v>314</v>
      </c>
      <c r="B166" s="64" t="s">
        <v>313</v>
      </c>
      <c r="C166" s="65" t="s">
        <v>4709</v>
      </c>
      <c r="D166" s="66">
        <v>3</v>
      </c>
      <c r="E166" s="67" t="s">
        <v>132</v>
      </c>
      <c r="F166" s="68">
        <v>35</v>
      </c>
      <c r="G166" s="65"/>
      <c r="H166" s="69"/>
      <c r="I166" s="70"/>
      <c r="J166" s="70"/>
      <c r="K166" s="34" t="s">
        <v>65</v>
      </c>
      <c r="L166" s="77">
        <v>166</v>
      </c>
      <c r="M166" s="77"/>
      <c r="N166" s="72"/>
      <c r="O166" s="79" t="s">
        <v>444</v>
      </c>
      <c r="P166" s="81">
        <v>43688.6271875</v>
      </c>
      <c r="Q166" s="79" t="s">
        <v>536</v>
      </c>
      <c r="R166" s="79"/>
      <c r="S166" s="79"/>
      <c r="T166" s="79" t="s">
        <v>815</v>
      </c>
      <c r="U166" s="79"/>
      <c r="V166" s="82" t="s">
        <v>973</v>
      </c>
      <c r="W166" s="81">
        <v>43688.6271875</v>
      </c>
      <c r="X166" s="82" t="s">
        <v>1176</v>
      </c>
      <c r="Y166" s="79"/>
      <c r="Z166" s="79"/>
      <c r="AA166" s="85" t="s">
        <v>1533</v>
      </c>
      <c r="AB166" s="79"/>
      <c r="AC166" s="79" t="b">
        <v>0</v>
      </c>
      <c r="AD166" s="79">
        <v>0</v>
      </c>
      <c r="AE166" s="85" t="s">
        <v>1761</v>
      </c>
      <c r="AF166" s="79" t="b">
        <v>0</v>
      </c>
      <c r="AG166" s="79" t="s">
        <v>1774</v>
      </c>
      <c r="AH166" s="79"/>
      <c r="AI166" s="85" t="s">
        <v>1761</v>
      </c>
      <c r="AJ166" s="79" t="b">
        <v>0</v>
      </c>
      <c r="AK166" s="79">
        <v>10</v>
      </c>
      <c r="AL166" s="85" t="s">
        <v>1532</v>
      </c>
      <c r="AM166" s="79" t="s">
        <v>1793</v>
      </c>
      <c r="AN166" s="79" t="b">
        <v>0</v>
      </c>
      <c r="AO166" s="85" t="s">
        <v>1532</v>
      </c>
      <c r="AP166" s="79" t="s">
        <v>176</v>
      </c>
      <c r="AQ166" s="79">
        <v>0</v>
      </c>
      <c r="AR166" s="79">
        <v>0</v>
      </c>
      <c r="AS166" s="79"/>
      <c r="AT166" s="79"/>
      <c r="AU166" s="79"/>
      <c r="AV166" s="79"/>
      <c r="AW166" s="79"/>
      <c r="AX166" s="79"/>
      <c r="AY166" s="79"/>
      <c r="AZ166" s="79"/>
      <c r="BA166">
        <v>1</v>
      </c>
      <c r="BB166" s="78" t="str">
        <f>REPLACE(INDEX(GroupVertices[Group],MATCH(Edges[[#This Row],[Vertex 1]],GroupVertices[Vertex],0)),1,1,"")</f>
        <v>13</v>
      </c>
      <c r="BC166" s="78" t="str">
        <f>REPLACE(INDEX(GroupVertices[Group],MATCH(Edges[[#This Row],[Vertex 2]],GroupVertices[Vertex],0)),1,1,"")</f>
        <v>13</v>
      </c>
      <c r="BD166" s="48">
        <v>0</v>
      </c>
      <c r="BE166" s="49">
        <v>0</v>
      </c>
      <c r="BF166" s="48">
        <v>0</v>
      </c>
      <c r="BG166" s="49">
        <v>0</v>
      </c>
      <c r="BH166" s="48">
        <v>0</v>
      </c>
      <c r="BI166" s="49">
        <v>0</v>
      </c>
      <c r="BJ166" s="48">
        <v>19</v>
      </c>
      <c r="BK166" s="49">
        <v>100</v>
      </c>
      <c r="BL166" s="48">
        <v>19</v>
      </c>
    </row>
    <row r="167" spans="1:64" ht="15">
      <c r="A167" s="64" t="s">
        <v>315</v>
      </c>
      <c r="B167" s="64" t="s">
        <v>384</v>
      </c>
      <c r="C167" s="65" t="s">
        <v>4709</v>
      </c>
      <c r="D167" s="66">
        <v>3</v>
      </c>
      <c r="E167" s="67" t="s">
        <v>132</v>
      </c>
      <c r="F167" s="68">
        <v>35</v>
      </c>
      <c r="G167" s="65"/>
      <c r="H167" s="69"/>
      <c r="I167" s="70"/>
      <c r="J167" s="70"/>
      <c r="K167" s="34" t="s">
        <v>65</v>
      </c>
      <c r="L167" s="77">
        <v>167</v>
      </c>
      <c r="M167" s="77"/>
      <c r="N167" s="72"/>
      <c r="O167" s="79" t="s">
        <v>444</v>
      </c>
      <c r="P167" s="81">
        <v>43688.66275462963</v>
      </c>
      <c r="Q167" s="79" t="s">
        <v>537</v>
      </c>
      <c r="R167" s="82" t="s">
        <v>669</v>
      </c>
      <c r="S167" s="79" t="s">
        <v>751</v>
      </c>
      <c r="T167" s="79" t="s">
        <v>816</v>
      </c>
      <c r="U167" s="79"/>
      <c r="V167" s="82" t="s">
        <v>974</v>
      </c>
      <c r="W167" s="81">
        <v>43688.66275462963</v>
      </c>
      <c r="X167" s="82" t="s">
        <v>1177</v>
      </c>
      <c r="Y167" s="79"/>
      <c r="Z167" s="79"/>
      <c r="AA167" s="85" t="s">
        <v>1534</v>
      </c>
      <c r="AB167" s="79"/>
      <c r="AC167" s="79" t="b">
        <v>0</v>
      </c>
      <c r="AD167" s="79">
        <v>0</v>
      </c>
      <c r="AE167" s="85" t="s">
        <v>1761</v>
      </c>
      <c r="AF167" s="79" t="b">
        <v>0</v>
      </c>
      <c r="AG167" s="79" t="s">
        <v>1774</v>
      </c>
      <c r="AH167" s="79"/>
      <c r="AI167" s="85" t="s">
        <v>1761</v>
      </c>
      <c r="AJ167" s="79" t="b">
        <v>0</v>
      </c>
      <c r="AK167" s="79">
        <v>1</v>
      </c>
      <c r="AL167" s="85" t="s">
        <v>1727</v>
      </c>
      <c r="AM167" s="79" t="s">
        <v>1821</v>
      </c>
      <c r="AN167" s="79" t="b">
        <v>0</v>
      </c>
      <c r="AO167" s="85" t="s">
        <v>1727</v>
      </c>
      <c r="AP167" s="79" t="s">
        <v>176</v>
      </c>
      <c r="AQ167" s="79">
        <v>0</v>
      </c>
      <c r="AR167" s="79">
        <v>0</v>
      </c>
      <c r="AS167" s="79"/>
      <c r="AT167" s="79"/>
      <c r="AU167" s="79"/>
      <c r="AV167" s="79"/>
      <c r="AW167" s="79"/>
      <c r="AX167" s="79"/>
      <c r="AY167" s="79"/>
      <c r="AZ167" s="79"/>
      <c r="BA167">
        <v>1</v>
      </c>
      <c r="BB167" s="78" t="str">
        <f>REPLACE(INDEX(GroupVertices[Group],MATCH(Edges[[#This Row],[Vertex 1]],GroupVertices[Vertex],0)),1,1,"")</f>
        <v>24</v>
      </c>
      <c r="BC167" s="78" t="str">
        <f>REPLACE(INDEX(GroupVertices[Group],MATCH(Edges[[#This Row],[Vertex 2]],GroupVertices[Vertex],0)),1,1,"")</f>
        <v>24</v>
      </c>
      <c r="BD167" s="48">
        <v>0</v>
      </c>
      <c r="BE167" s="49">
        <v>0</v>
      </c>
      <c r="BF167" s="48">
        <v>1</v>
      </c>
      <c r="BG167" s="49">
        <v>6.25</v>
      </c>
      <c r="BH167" s="48">
        <v>0</v>
      </c>
      <c r="BI167" s="49">
        <v>0</v>
      </c>
      <c r="BJ167" s="48">
        <v>15</v>
      </c>
      <c r="BK167" s="49">
        <v>93.75</v>
      </c>
      <c r="BL167" s="48">
        <v>16</v>
      </c>
    </row>
    <row r="168" spans="1:64" ht="15">
      <c r="A168" s="64" t="s">
        <v>316</v>
      </c>
      <c r="B168" s="64" t="s">
        <v>362</v>
      </c>
      <c r="C168" s="65" t="s">
        <v>4709</v>
      </c>
      <c r="D168" s="66">
        <v>3</v>
      </c>
      <c r="E168" s="67" t="s">
        <v>132</v>
      </c>
      <c r="F168" s="68">
        <v>35</v>
      </c>
      <c r="G168" s="65"/>
      <c r="H168" s="69"/>
      <c r="I168" s="70"/>
      <c r="J168" s="70"/>
      <c r="K168" s="34" t="s">
        <v>65</v>
      </c>
      <c r="L168" s="77">
        <v>168</v>
      </c>
      <c r="M168" s="77"/>
      <c r="N168" s="72"/>
      <c r="O168" s="79" t="s">
        <v>444</v>
      </c>
      <c r="P168" s="81">
        <v>43688.75524305556</v>
      </c>
      <c r="Q168" s="79" t="s">
        <v>538</v>
      </c>
      <c r="R168" s="82" t="s">
        <v>670</v>
      </c>
      <c r="S168" s="79" t="s">
        <v>751</v>
      </c>
      <c r="T168" s="79" t="s">
        <v>817</v>
      </c>
      <c r="U168" s="79"/>
      <c r="V168" s="82" t="s">
        <v>975</v>
      </c>
      <c r="W168" s="81">
        <v>43688.75524305556</v>
      </c>
      <c r="X168" s="82" t="s">
        <v>1178</v>
      </c>
      <c r="Y168" s="79"/>
      <c r="Z168" s="79"/>
      <c r="AA168" s="85" t="s">
        <v>1535</v>
      </c>
      <c r="AB168" s="79"/>
      <c r="AC168" s="79" t="b">
        <v>0</v>
      </c>
      <c r="AD168" s="79">
        <v>0</v>
      </c>
      <c r="AE168" s="85" t="s">
        <v>1761</v>
      </c>
      <c r="AF168" s="79" t="b">
        <v>0</v>
      </c>
      <c r="AG168" s="79" t="s">
        <v>1774</v>
      </c>
      <c r="AH168" s="79"/>
      <c r="AI168" s="85" t="s">
        <v>1761</v>
      </c>
      <c r="AJ168" s="79" t="b">
        <v>0</v>
      </c>
      <c r="AK168" s="79">
        <v>4</v>
      </c>
      <c r="AL168" s="85" t="s">
        <v>1697</v>
      </c>
      <c r="AM168" s="79" t="s">
        <v>1789</v>
      </c>
      <c r="AN168" s="79" t="b">
        <v>0</v>
      </c>
      <c r="AO168" s="85" t="s">
        <v>1697</v>
      </c>
      <c r="AP168" s="79" t="s">
        <v>176</v>
      </c>
      <c r="AQ168" s="79">
        <v>0</v>
      </c>
      <c r="AR168" s="79">
        <v>0</v>
      </c>
      <c r="AS168" s="79"/>
      <c r="AT168" s="79"/>
      <c r="AU168" s="79"/>
      <c r="AV168" s="79"/>
      <c r="AW168" s="79"/>
      <c r="AX168" s="79"/>
      <c r="AY168" s="79"/>
      <c r="AZ168" s="79"/>
      <c r="BA168">
        <v>1</v>
      </c>
      <c r="BB168" s="78" t="str">
        <f>REPLACE(INDEX(GroupVertices[Group],MATCH(Edges[[#This Row],[Vertex 1]],GroupVertices[Vertex],0)),1,1,"")</f>
        <v>7</v>
      </c>
      <c r="BC168" s="78" t="str">
        <f>REPLACE(INDEX(GroupVertices[Group],MATCH(Edges[[#This Row],[Vertex 2]],GroupVertices[Vertex],0)),1,1,"")</f>
        <v>7</v>
      </c>
      <c r="BD168" s="48">
        <v>0</v>
      </c>
      <c r="BE168" s="49">
        <v>0</v>
      </c>
      <c r="BF168" s="48">
        <v>0</v>
      </c>
      <c r="BG168" s="49">
        <v>0</v>
      </c>
      <c r="BH168" s="48">
        <v>0</v>
      </c>
      <c r="BI168" s="49">
        <v>0</v>
      </c>
      <c r="BJ168" s="48">
        <v>15</v>
      </c>
      <c r="BK168" s="49">
        <v>100</v>
      </c>
      <c r="BL168" s="48">
        <v>15</v>
      </c>
    </row>
    <row r="169" spans="1:64" ht="15">
      <c r="A169" s="64" t="s">
        <v>317</v>
      </c>
      <c r="B169" s="64" t="s">
        <v>362</v>
      </c>
      <c r="C169" s="65" t="s">
        <v>4709</v>
      </c>
      <c r="D169" s="66">
        <v>3</v>
      </c>
      <c r="E169" s="67" t="s">
        <v>132</v>
      </c>
      <c r="F169" s="68">
        <v>35</v>
      </c>
      <c r="G169" s="65"/>
      <c r="H169" s="69"/>
      <c r="I169" s="70"/>
      <c r="J169" s="70"/>
      <c r="K169" s="34" t="s">
        <v>65</v>
      </c>
      <c r="L169" s="77">
        <v>169</v>
      </c>
      <c r="M169" s="77"/>
      <c r="N169" s="72"/>
      <c r="O169" s="79" t="s">
        <v>444</v>
      </c>
      <c r="P169" s="81">
        <v>43688.75686342592</v>
      </c>
      <c r="Q169" s="79" t="s">
        <v>538</v>
      </c>
      <c r="R169" s="82" t="s">
        <v>670</v>
      </c>
      <c r="S169" s="79" t="s">
        <v>751</v>
      </c>
      <c r="T169" s="79" t="s">
        <v>817</v>
      </c>
      <c r="U169" s="79"/>
      <c r="V169" s="82" t="s">
        <v>893</v>
      </c>
      <c r="W169" s="81">
        <v>43688.75686342592</v>
      </c>
      <c r="X169" s="82" t="s">
        <v>1179</v>
      </c>
      <c r="Y169" s="79"/>
      <c r="Z169" s="79"/>
      <c r="AA169" s="85" t="s">
        <v>1536</v>
      </c>
      <c r="AB169" s="79"/>
      <c r="AC169" s="79" t="b">
        <v>0</v>
      </c>
      <c r="AD169" s="79">
        <v>0</v>
      </c>
      <c r="AE169" s="85" t="s">
        <v>1761</v>
      </c>
      <c r="AF169" s="79" t="b">
        <v>0</v>
      </c>
      <c r="AG169" s="79" t="s">
        <v>1774</v>
      </c>
      <c r="AH169" s="79"/>
      <c r="AI169" s="85" t="s">
        <v>1761</v>
      </c>
      <c r="AJ169" s="79" t="b">
        <v>0</v>
      </c>
      <c r="AK169" s="79">
        <v>4</v>
      </c>
      <c r="AL169" s="85" t="s">
        <v>1697</v>
      </c>
      <c r="AM169" s="79" t="s">
        <v>1793</v>
      </c>
      <c r="AN169" s="79" t="b">
        <v>0</v>
      </c>
      <c r="AO169" s="85" t="s">
        <v>1697</v>
      </c>
      <c r="AP169" s="79" t="s">
        <v>176</v>
      </c>
      <c r="AQ169" s="79">
        <v>0</v>
      </c>
      <c r="AR169" s="79">
        <v>0</v>
      </c>
      <c r="AS169" s="79"/>
      <c r="AT169" s="79"/>
      <c r="AU169" s="79"/>
      <c r="AV169" s="79"/>
      <c r="AW169" s="79"/>
      <c r="AX169" s="79"/>
      <c r="AY169" s="79"/>
      <c r="AZ169" s="79"/>
      <c r="BA169">
        <v>1</v>
      </c>
      <c r="BB169" s="78" t="str">
        <f>REPLACE(INDEX(GroupVertices[Group],MATCH(Edges[[#This Row],[Vertex 1]],GroupVertices[Vertex],0)),1,1,"")</f>
        <v>7</v>
      </c>
      <c r="BC169" s="78" t="str">
        <f>REPLACE(INDEX(GroupVertices[Group],MATCH(Edges[[#This Row],[Vertex 2]],GroupVertices[Vertex],0)),1,1,"")</f>
        <v>7</v>
      </c>
      <c r="BD169" s="48">
        <v>0</v>
      </c>
      <c r="BE169" s="49">
        <v>0</v>
      </c>
      <c r="BF169" s="48">
        <v>0</v>
      </c>
      <c r="BG169" s="49">
        <v>0</v>
      </c>
      <c r="BH169" s="48">
        <v>0</v>
      </c>
      <c r="BI169" s="49">
        <v>0</v>
      </c>
      <c r="BJ169" s="48">
        <v>15</v>
      </c>
      <c r="BK169" s="49">
        <v>100</v>
      </c>
      <c r="BL169" s="48">
        <v>15</v>
      </c>
    </row>
    <row r="170" spans="1:64" ht="15">
      <c r="A170" s="64" t="s">
        <v>318</v>
      </c>
      <c r="B170" s="64" t="s">
        <v>362</v>
      </c>
      <c r="C170" s="65" t="s">
        <v>4710</v>
      </c>
      <c r="D170" s="66">
        <v>3.1944444444444446</v>
      </c>
      <c r="E170" s="67" t="s">
        <v>136</v>
      </c>
      <c r="F170" s="68">
        <v>34.361111111111114</v>
      </c>
      <c r="G170" s="65"/>
      <c r="H170" s="69"/>
      <c r="I170" s="70"/>
      <c r="J170" s="70"/>
      <c r="K170" s="34" t="s">
        <v>65</v>
      </c>
      <c r="L170" s="77">
        <v>170</v>
      </c>
      <c r="M170" s="77"/>
      <c r="N170" s="72"/>
      <c r="O170" s="79" t="s">
        <v>444</v>
      </c>
      <c r="P170" s="81">
        <v>43687.820069444446</v>
      </c>
      <c r="Q170" s="79" t="s">
        <v>528</v>
      </c>
      <c r="R170" s="79"/>
      <c r="S170" s="79"/>
      <c r="T170" s="79"/>
      <c r="U170" s="79"/>
      <c r="V170" s="82" t="s">
        <v>976</v>
      </c>
      <c r="W170" s="81">
        <v>43687.820069444446</v>
      </c>
      <c r="X170" s="82" t="s">
        <v>1180</v>
      </c>
      <c r="Y170" s="79"/>
      <c r="Z170" s="79"/>
      <c r="AA170" s="85" t="s">
        <v>1537</v>
      </c>
      <c r="AB170" s="79"/>
      <c r="AC170" s="79" t="b">
        <v>0</v>
      </c>
      <c r="AD170" s="79">
        <v>0</v>
      </c>
      <c r="AE170" s="85" t="s">
        <v>1761</v>
      </c>
      <c r="AF170" s="79" t="b">
        <v>0</v>
      </c>
      <c r="AG170" s="79" t="s">
        <v>1774</v>
      </c>
      <c r="AH170" s="79"/>
      <c r="AI170" s="85" t="s">
        <v>1761</v>
      </c>
      <c r="AJ170" s="79" t="b">
        <v>0</v>
      </c>
      <c r="AK170" s="79">
        <v>5</v>
      </c>
      <c r="AL170" s="85" t="s">
        <v>1696</v>
      </c>
      <c r="AM170" s="79" t="s">
        <v>1792</v>
      </c>
      <c r="AN170" s="79" t="b">
        <v>0</v>
      </c>
      <c r="AO170" s="85" t="s">
        <v>1696</v>
      </c>
      <c r="AP170" s="79" t="s">
        <v>176</v>
      </c>
      <c r="AQ170" s="79">
        <v>0</v>
      </c>
      <c r="AR170" s="79">
        <v>0</v>
      </c>
      <c r="AS170" s="79"/>
      <c r="AT170" s="79"/>
      <c r="AU170" s="79"/>
      <c r="AV170" s="79"/>
      <c r="AW170" s="79"/>
      <c r="AX170" s="79"/>
      <c r="AY170" s="79"/>
      <c r="AZ170" s="79"/>
      <c r="BA170">
        <v>2</v>
      </c>
      <c r="BB170" s="78" t="str">
        <f>REPLACE(INDEX(GroupVertices[Group],MATCH(Edges[[#This Row],[Vertex 1]],GroupVertices[Vertex],0)),1,1,"")</f>
        <v>7</v>
      </c>
      <c r="BC170" s="78" t="str">
        <f>REPLACE(INDEX(GroupVertices[Group],MATCH(Edges[[#This Row],[Vertex 2]],GroupVertices[Vertex],0)),1,1,"")</f>
        <v>7</v>
      </c>
      <c r="BD170" s="48">
        <v>0</v>
      </c>
      <c r="BE170" s="49">
        <v>0</v>
      </c>
      <c r="BF170" s="48">
        <v>1</v>
      </c>
      <c r="BG170" s="49">
        <v>4</v>
      </c>
      <c r="BH170" s="48">
        <v>0</v>
      </c>
      <c r="BI170" s="49">
        <v>0</v>
      </c>
      <c r="BJ170" s="48">
        <v>24</v>
      </c>
      <c r="BK170" s="49">
        <v>96</v>
      </c>
      <c r="BL170" s="48">
        <v>25</v>
      </c>
    </row>
    <row r="171" spans="1:64" ht="15">
      <c r="A171" s="64" t="s">
        <v>318</v>
      </c>
      <c r="B171" s="64" t="s">
        <v>362</v>
      </c>
      <c r="C171" s="65" t="s">
        <v>4710</v>
      </c>
      <c r="D171" s="66">
        <v>3.1944444444444446</v>
      </c>
      <c r="E171" s="67" t="s">
        <v>136</v>
      </c>
      <c r="F171" s="68">
        <v>34.361111111111114</v>
      </c>
      <c r="G171" s="65"/>
      <c r="H171" s="69"/>
      <c r="I171" s="70"/>
      <c r="J171" s="70"/>
      <c r="K171" s="34" t="s">
        <v>65</v>
      </c>
      <c r="L171" s="77">
        <v>171</v>
      </c>
      <c r="M171" s="77"/>
      <c r="N171" s="72"/>
      <c r="O171" s="79" t="s">
        <v>444</v>
      </c>
      <c r="P171" s="81">
        <v>43688.75813657408</v>
      </c>
      <c r="Q171" s="79" t="s">
        <v>538</v>
      </c>
      <c r="R171" s="82" t="s">
        <v>670</v>
      </c>
      <c r="S171" s="79" t="s">
        <v>751</v>
      </c>
      <c r="T171" s="79" t="s">
        <v>817</v>
      </c>
      <c r="U171" s="79"/>
      <c r="V171" s="82" t="s">
        <v>976</v>
      </c>
      <c r="W171" s="81">
        <v>43688.75813657408</v>
      </c>
      <c r="X171" s="82" t="s">
        <v>1181</v>
      </c>
      <c r="Y171" s="79"/>
      <c r="Z171" s="79"/>
      <c r="AA171" s="85" t="s">
        <v>1538</v>
      </c>
      <c r="AB171" s="79"/>
      <c r="AC171" s="79" t="b">
        <v>0</v>
      </c>
      <c r="AD171" s="79">
        <v>0</v>
      </c>
      <c r="AE171" s="85" t="s">
        <v>1761</v>
      </c>
      <c r="AF171" s="79" t="b">
        <v>0</v>
      </c>
      <c r="AG171" s="79" t="s">
        <v>1774</v>
      </c>
      <c r="AH171" s="79"/>
      <c r="AI171" s="85" t="s">
        <v>1761</v>
      </c>
      <c r="AJ171" s="79" t="b">
        <v>0</v>
      </c>
      <c r="AK171" s="79">
        <v>4</v>
      </c>
      <c r="AL171" s="85" t="s">
        <v>1697</v>
      </c>
      <c r="AM171" s="79" t="s">
        <v>1792</v>
      </c>
      <c r="AN171" s="79" t="b">
        <v>0</v>
      </c>
      <c r="AO171" s="85" t="s">
        <v>1697</v>
      </c>
      <c r="AP171" s="79" t="s">
        <v>176</v>
      </c>
      <c r="AQ171" s="79">
        <v>0</v>
      </c>
      <c r="AR171" s="79">
        <v>0</v>
      </c>
      <c r="AS171" s="79"/>
      <c r="AT171" s="79"/>
      <c r="AU171" s="79"/>
      <c r="AV171" s="79"/>
      <c r="AW171" s="79"/>
      <c r="AX171" s="79"/>
      <c r="AY171" s="79"/>
      <c r="AZ171" s="79"/>
      <c r="BA171">
        <v>2</v>
      </c>
      <c r="BB171" s="78" t="str">
        <f>REPLACE(INDEX(GroupVertices[Group],MATCH(Edges[[#This Row],[Vertex 1]],GroupVertices[Vertex],0)),1,1,"")</f>
        <v>7</v>
      </c>
      <c r="BC171" s="78" t="str">
        <f>REPLACE(INDEX(GroupVertices[Group],MATCH(Edges[[#This Row],[Vertex 2]],GroupVertices[Vertex],0)),1,1,"")</f>
        <v>7</v>
      </c>
      <c r="BD171" s="48">
        <v>0</v>
      </c>
      <c r="BE171" s="49">
        <v>0</v>
      </c>
      <c r="BF171" s="48">
        <v>0</v>
      </c>
      <c r="BG171" s="49">
        <v>0</v>
      </c>
      <c r="BH171" s="48">
        <v>0</v>
      </c>
      <c r="BI171" s="49">
        <v>0</v>
      </c>
      <c r="BJ171" s="48">
        <v>15</v>
      </c>
      <c r="BK171" s="49">
        <v>100</v>
      </c>
      <c r="BL171" s="48">
        <v>15</v>
      </c>
    </row>
    <row r="172" spans="1:64" ht="15">
      <c r="A172" s="64" t="s">
        <v>319</v>
      </c>
      <c r="B172" s="64" t="s">
        <v>362</v>
      </c>
      <c r="C172" s="65" t="s">
        <v>4709</v>
      </c>
      <c r="D172" s="66">
        <v>3</v>
      </c>
      <c r="E172" s="67" t="s">
        <v>132</v>
      </c>
      <c r="F172" s="68">
        <v>35</v>
      </c>
      <c r="G172" s="65"/>
      <c r="H172" s="69"/>
      <c r="I172" s="70"/>
      <c r="J172" s="70"/>
      <c r="K172" s="34" t="s">
        <v>65</v>
      </c>
      <c r="L172" s="77">
        <v>172</v>
      </c>
      <c r="M172" s="77"/>
      <c r="N172" s="72"/>
      <c r="O172" s="79" t="s">
        <v>444</v>
      </c>
      <c r="P172" s="81">
        <v>43688.76598379629</v>
      </c>
      <c r="Q172" s="79" t="s">
        <v>538</v>
      </c>
      <c r="R172" s="82" t="s">
        <v>670</v>
      </c>
      <c r="S172" s="79" t="s">
        <v>751</v>
      </c>
      <c r="T172" s="79" t="s">
        <v>817</v>
      </c>
      <c r="U172" s="79"/>
      <c r="V172" s="82" t="s">
        <v>977</v>
      </c>
      <c r="W172" s="81">
        <v>43688.76598379629</v>
      </c>
      <c r="X172" s="82" t="s">
        <v>1182</v>
      </c>
      <c r="Y172" s="79"/>
      <c r="Z172" s="79"/>
      <c r="AA172" s="85" t="s">
        <v>1539</v>
      </c>
      <c r="AB172" s="79"/>
      <c r="AC172" s="79" t="b">
        <v>0</v>
      </c>
      <c r="AD172" s="79">
        <v>0</v>
      </c>
      <c r="AE172" s="85" t="s">
        <v>1761</v>
      </c>
      <c r="AF172" s="79" t="b">
        <v>0</v>
      </c>
      <c r="AG172" s="79" t="s">
        <v>1774</v>
      </c>
      <c r="AH172" s="79"/>
      <c r="AI172" s="85" t="s">
        <v>1761</v>
      </c>
      <c r="AJ172" s="79" t="b">
        <v>0</v>
      </c>
      <c r="AK172" s="79">
        <v>4</v>
      </c>
      <c r="AL172" s="85" t="s">
        <v>1697</v>
      </c>
      <c r="AM172" s="79" t="s">
        <v>1793</v>
      </c>
      <c r="AN172" s="79" t="b">
        <v>0</v>
      </c>
      <c r="AO172" s="85" t="s">
        <v>1697</v>
      </c>
      <c r="AP172" s="79" t="s">
        <v>176</v>
      </c>
      <c r="AQ172" s="79">
        <v>0</v>
      </c>
      <c r="AR172" s="79">
        <v>0</v>
      </c>
      <c r="AS172" s="79"/>
      <c r="AT172" s="79"/>
      <c r="AU172" s="79"/>
      <c r="AV172" s="79"/>
      <c r="AW172" s="79"/>
      <c r="AX172" s="79"/>
      <c r="AY172" s="79"/>
      <c r="AZ172" s="79"/>
      <c r="BA172">
        <v>1</v>
      </c>
      <c r="BB172" s="78" t="str">
        <f>REPLACE(INDEX(GroupVertices[Group],MATCH(Edges[[#This Row],[Vertex 1]],GroupVertices[Vertex],0)),1,1,"")</f>
        <v>7</v>
      </c>
      <c r="BC172" s="78" t="str">
        <f>REPLACE(INDEX(GroupVertices[Group],MATCH(Edges[[#This Row],[Vertex 2]],GroupVertices[Vertex],0)),1,1,"")</f>
        <v>7</v>
      </c>
      <c r="BD172" s="48">
        <v>0</v>
      </c>
      <c r="BE172" s="49">
        <v>0</v>
      </c>
      <c r="BF172" s="48">
        <v>0</v>
      </c>
      <c r="BG172" s="49">
        <v>0</v>
      </c>
      <c r="BH172" s="48">
        <v>0</v>
      </c>
      <c r="BI172" s="49">
        <v>0</v>
      </c>
      <c r="BJ172" s="48">
        <v>15</v>
      </c>
      <c r="BK172" s="49">
        <v>100</v>
      </c>
      <c r="BL172" s="48">
        <v>15</v>
      </c>
    </row>
    <row r="173" spans="1:64" ht="15">
      <c r="A173" s="64" t="s">
        <v>320</v>
      </c>
      <c r="B173" s="64" t="s">
        <v>320</v>
      </c>
      <c r="C173" s="65" t="s">
        <v>4709</v>
      </c>
      <c r="D173" s="66">
        <v>3</v>
      </c>
      <c r="E173" s="67" t="s">
        <v>132</v>
      </c>
      <c r="F173" s="68">
        <v>35</v>
      </c>
      <c r="G173" s="65"/>
      <c r="H173" s="69"/>
      <c r="I173" s="70"/>
      <c r="J173" s="70"/>
      <c r="K173" s="34" t="s">
        <v>65</v>
      </c>
      <c r="L173" s="77">
        <v>173</v>
      </c>
      <c r="M173" s="77"/>
      <c r="N173" s="72"/>
      <c r="O173" s="79" t="s">
        <v>176</v>
      </c>
      <c r="P173" s="81">
        <v>43688.8303125</v>
      </c>
      <c r="Q173" s="79" t="s">
        <v>539</v>
      </c>
      <c r="R173" s="82" t="s">
        <v>671</v>
      </c>
      <c r="S173" s="79" t="s">
        <v>752</v>
      </c>
      <c r="T173" s="79" t="s">
        <v>818</v>
      </c>
      <c r="U173" s="79"/>
      <c r="V173" s="82" t="s">
        <v>978</v>
      </c>
      <c r="W173" s="81">
        <v>43688.8303125</v>
      </c>
      <c r="X173" s="82" t="s">
        <v>1183</v>
      </c>
      <c r="Y173" s="79"/>
      <c r="Z173" s="79"/>
      <c r="AA173" s="85" t="s">
        <v>1540</v>
      </c>
      <c r="AB173" s="79"/>
      <c r="AC173" s="79" t="b">
        <v>0</v>
      </c>
      <c r="AD173" s="79">
        <v>2</v>
      </c>
      <c r="AE173" s="85" t="s">
        <v>1761</v>
      </c>
      <c r="AF173" s="79" t="b">
        <v>0</v>
      </c>
      <c r="AG173" s="79" t="s">
        <v>1774</v>
      </c>
      <c r="AH173" s="79"/>
      <c r="AI173" s="85" t="s">
        <v>1761</v>
      </c>
      <c r="AJ173" s="79" t="b">
        <v>0</v>
      </c>
      <c r="AK173" s="79">
        <v>0</v>
      </c>
      <c r="AL173" s="85" t="s">
        <v>1761</v>
      </c>
      <c r="AM173" s="79" t="s">
        <v>1792</v>
      </c>
      <c r="AN173" s="79" t="b">
        <v>0</v>
      </c>
      <c r="AO173" s="85" t="s">
        <v>1540</v>
      </c>
      <c r="AP173" s="79" t="s">
        <v>176</v>
      </c>
      <c r="AQ173" s="79">
        <v>0</v>
      </c>
      <c r="AR173" s="79">
        <v>0</v>
      </c>
      <c r="AS173" s="79"/>
      <c r="AT173" s="79"/>
      <c r="AU173" s="79"/>
      <c r="AV173" s="79"/>
      <c r="AW173" s="79"/>
      <c r="AX173" s="79"/>
      <c r="AY173" s="79"/>
      <c r="AZ173" s="79"/>
      <c r="BA173">
        <v>1</v>
      </c>
      <c r="BB173" s="78" t="str">
        <f>REPLACE(INDEX(GroupVertices[Group],MATCH(Edges[[#This Row],[Vertex 1]],GroupVertices[Vertex],0)),1,1,"")</f>
        <v>1</v>
      </c>
      <c r="BC173" s="78" t="str">
        <f>REPLACE(INDEX(GroupVertices[Group],MATCH(Edges[[#This Row],[Vertex 2]],GroupVertices[Vertex],0)),1,1,"")</f>
        <v>1</v>
      </c>
      <c r="BD173" s="48">
        <v>1</v>
      </c>
      <c r="BE173" s="49">
        <v>9.090909090909092</v>
      </c>
      <c r="BF173" s="48">
        <v>0</v>
      </c>
      <c r="BG173" s="49">
        <v>0</v>
      </c>
      <c r="BH173" s="48">
        <v>0</v>
      </c>
      <c r="BI173" s="49">
        <v>0</v>
      </c>
      <c r="BJ173" s="48">
        <v>10</v>
      </c>
      <c r="BK173" s="49">
        <v>90.9090909090909</v>
      </c>
      <c r="BL173" s="48">
        <v>11</v>
      </c>
    </row>
    <row r="174" spans="1:64" ht="15">
      <c r="A174" s="64" t="s">
        <v>321</v>
      </c>
      <c r="B174" s="64" t="s">
        <v>321</v>
      </c>
      <c r="C174" s="65" t="s">
        <v>4711</v>
      </c>
      <c r="D174" s="66">
        <v>3.388888888888889</v>
      </c>
      <c r="E174" s="67" t="s">
        <v>136</v>
      </c>
      <c r="F174" s="68">
        <v>33.72222222222222</v>
      </c>
      <c r="G174" s="65"/>
      <c r="H174" s="69"/>
      <c r="I174" s="70"/>
      <c r="J174" s="70"/>
      <c r="K174" s="34" t="s">
        <v>65</v>
      </c>
      <c r="L174" s="77">
        <v>174</v>
      </c>
      <c r="M174" s="77"/>
      <c r="N174" s="72"/>
      <c r="O174" s="79" t="s">
        <v>176</v>
      </c>
      <c r="P174" s="81">
        <v>43679.98809027778</v>
      </c>
      <c r="Q174" s="79" t="s">
        <v>540</v>
      </c>
      <c r="R174" s="79" t="s">
        <v>672</v>
      </c>
      <c r="S174" s="79" t="s">
        <v>753</v>
      </c>
      <c r="T174" s="79" t="s">
        <v>819</v>
      </c>
      <c r="U174" s="79"/>
      <c r="V174" s="82" t="s">
        <v>979</v>
      </c>
      <c r="W174" s="81">
        <v>43679.98809027778</v>
      </c>
      <c r="X174" s="82" t="s">
        <v>1184</v>
      </c>
      <c r="Y174" s="79"/>
      <c r="Z174" s="79"/>
      <c r="AA174" s="85" t="s">
        <v>1541</v>
      </c>
      <c r="AB174" s="79"/>
      <c r="AC174" s="79" t="b">
        <v>0</v>
      </c>
      <c r="AD174" s="79">
        <v>0</v>
      </c>
      <c r="AE174" s="85" t="s">
        <v>1761</v>
      </c>
      <c r="AF174" s="79" t="b">
        <v>0</v>
      </c>
      <c r="AG174" s="79" t="s">
        <v>1774</v>
      </c>
      <c r="AH174" s="79"/>
      <c r="AI174" s="85" t="s">
        <v>1761</v>
      </c>
      <c r="AJ174" s="79" t="b">
        <v>0</v>
      </c>
      <c r="AK174" s="79">
        <v>0</v>
      </c>
      <c r="AL174" s="85" t="s">
        <v>1761</v>
      </c>
      <c r="AM174" s="79" t="s">
        <v>1795</v>
      </c>
      <c r="AN174" s="79" t="b">
        <v>0</v>
      </c>
      <c r="AO174" s="85" t="s">
        <v>1541</v>
      </c>
      <c r="AP174" s="79" t="s">
        <v>176</v>
      </c>
      <c r="AQ174" s="79">
        <v>0</v>
      </c>
      <c r="AR174" s="79">
        <v>0</v>
      </c>
      <c r="AS174" s="79"/>
      <c r="AT174" s="79"/>
      <c r="AU174" s="79"/>
      <c r="AV174" s="79"/>
      <c r="AW174" s="79"/>
      <c r="AX174" s="79"/>
      <c r="AY174" s="79"/>
      <c r="AZ174" s="79"/>
      <c r="BA174">
        <v>3</v>
      </c>
      <c r="BB174" s="78" t="str">
        <f>REPLACE(INDEX(GroupVertices[Group],MATCH(Edges[[#This Row],[Vertex 1]],GroupVertices[Vertex],0)),1,1,"")</f>
        <v>1</v>
      </c>
      <c r="BC174" s="78" t="str">
        <f>REPLACE(INDEX(GroupVertices[Group],MATCH(Edges[[#This Row],[Vertex 2]],GroupVertices[Vertex],0)),1,1,"")</f>
        <v>1</v>
      </c>
      <c r="BD174" s="48">
        <v>1</v>
      </c>
      <c r="BE174" s="49">
        <v>4.761904761904762</v>
      </c>
      <c r="BF174" s="48">
        <v>1</v>
      </c>
      <c r="BG174" s="49">
        <v>4.761904761904762</v>
      </c>
      <c r="BH174" s="48">
        <v>0</v>
      </c>
      <c r="BI174" s="49">
        <v>0</v>
      </c>
      <c r="BJ174" s="48">
        <v>19</v>
      </c>
      <c r="BK174" s="49">
        <v>90.47619047619048</v>
      </c>
      <c r="BL174" s="48">
        <v>21</v>
      </c>
    </row>
    <row r="175" spans="1:64" ht="15">
      <c r="A175" s="64" t="s">
        <v>321</v>
      </c>
      <c r="B175" s="64" t="s">
        <v>321</v>
      </c>
      <c r="C175" s="65" t="s">
        <v>4711</v>
      </c>
      <c r="D175" s="66">
        <v>3.388888888888889</v>
      </c>
      <c r="E175" s="67" t="s">
        <v>136</v>
      </c>
      <c r="F175" s="68">
        <v>33.72222222222222</v>
      </c>
      <c r="G175" s="65"/>
      <c r="H175" s="69"/>
      <c r="I175" s="70"/>
      <c r="J175" s="70"/>
      <c r="K175" s="34" t="s">
        <v>65</v>
      </c>
      <c r="L175" s="77">
        <v>175</v>
      </c>
      <c r="M175" s="77"/>
      <c r="N175" s="72"/>
      <c r="O175" s="79" t="s">
        <v>176</v>
      </c>
      <c r="P175" s="81">
        <v>43683.38</v>
      </c>
      <c r="Q175" s="79" t="s">
        <v>541</v>
      </c>
      <c r="R175" s="79" t="s">
        <v>673</v>
      </c>
      <c r="S175" s="79" t="s">
        <v>753</v>
      </c>
      <c r="T175" s="79" t="s">
        <v>819</v>
      </c>
      <c r="U175" s="79"/>
      <c r="V175" s="82" t="s">
        <v>979</v>
      </c>
      <c r="W175" s="81">
        <v>43683.38</v>
      </c>
      <c r="X175" s="82" t="s">
        <v>1185</v>
      </c>
      <c r="Y175" s="79"/>
      <c r="Z175" s="79"/>
      <c r="AA175" s="85" t="s">
        <v>1542</v>
      </c>
      <c r="AB175" s="79"/>
      <c r="AC175" s="79" t="b">
        <v>0</v>
      </c>
      <c r="AD175" s="79">
        <v>0</v>
      </c>
      <c r="AE175" s="85" t="s">
        <v>1761</v>
      </c>
      <c r="AF175" s="79" t="b">
        <v>0</v>
      </c>
      <c r="AG175" s="79" t="s">
        <v>1774</v>
      </c>
      <c r="AH175" s="79"/>
      <c r="AI175" s="85" t="s">
        <v>1761</v>
      </c>
      <c r="AJ175" s="79" t="b">
        <v>0</v>
      </c>
      <c r="AK175" s="79">
        <v>0</v>
      </c>
      <c r="AL175" s="85" t="s">
        <v>1761</v>
      </c>
      <c r="AM175" s="79" t="s">
        <v>1795</v>
      </c>
      <c r="AN175" s="79" t="b">
        <v>0</v>
      </c>
      <c r="AO175" s="85" t="s">
        <v>1542</v>
      </c>
      <c r="AP175" s="79" t="s">
        <v>176</v>
      </c>
      <c r="AQ175" s="79">
        <v>0</v>
      </c>
      <c r="AR175" s="79">
        <v>0</v>
      </c>
      <c r="AS175" s="79"/>
      <c r="AT175" s="79"/>
      <c r="AU175" s="79"/>
      <c r="AV175" s="79"/>
      <c r="AW175" s="79"/>
      <c r="AX175" s="79"/>
      <c r="AY175" s="79"/>
      <c r="AZ175" s="79"/>
      <c r="BA175">
        <v>3</v>
      </c>
      <c r="BB175" s="78" t="str">
        <f>REPLACE(INDEX(GroupVertices[Group],MATCH(Edges[[#This Row],[Vertex 1]],GroupVertices[Vertex],0)),1,1,"")</f>
        <v>1</v>
      </c>
      <c r="BC175" s="78" t="str">
        <f>REPLACE(INDEX(GroupVertices[Group],MATCH(Edges[[#This Row],[Vertex 2]],GroupVertices[Vertex],0)),1,1,"")</f>
        <v>1</v>
      </c>
      <c r="BD175" s="48">
        <v>1</v>
      </c>
      <c r="BE175" s="49">
        <v>4.761904761904762</v>
      </c>
      <c r="BF175" s="48">
        <v>1</v>
      </c>
      <c r="BG175" s="49">
        <v>4.761904761904762</v>
      </c>
      <c r="BH175" s="48">
        <v>0</v>
      </c>
      <c r="BI175" s="49">
        <v>0</v>
      </c>
      <c r="BJ175" s="48">
        <v>19</v>
      </c>
      <c r="BK175" s="49">
        <v>90.47619047619048</v>
      </c>
      <c r="BL175" s="48">
        <v>21</v>
      </c>
    </row>
    <row r="176" spans="1:64" ht="15">
      <c r="A176" s="64" t="s">
        <v>321</v>
      </c>
      <c r="B176" s="64" t="s">
        <v>321</v>
      </c>
      <c r="C176" s="65" t="s">
        <v>4711</v>
      </c>
      <c r="D176" s="66">
        <v>3.388888888888889</v>
      </c>
      <c r="E176" s="67" t="s">
        <v>136</v>
      </c>
      <c r="F176" s="68">
        <v>33.72222222222222</v>
      </c>
      <c r="G176" s="65"/>
      <c r="H176" s="69"/>
      <c r="I176" s="70"/>
      <c r="J176" s="70"/>
      <c r="K176" s="34" t="s">
        <v>65</v>
      </c>
      <c r="L176" s="77">
        <v>176</v>
      </c>
      <c r="M176" s="77"/>
      <c r="N176" s="72"/>
      <c r="O176" s="79" t="s">
        <v>176</v>
      </c>
      <c r="P176" s="81">
        <v>43688.87474537037</v>
      </c>
      <c r="Q176" s="79" t="s">
        <v>542</v>
      </c>
      <c r="R176" s="82" t="s">
        <v>674</v>
      </c>
      <c r="S176" s="79" t="s">
        <v>754</v>
      </c>
      <c r="T176" s="79" t="s">
        <v>820</v>
      </c>
      <c r="U176" s="82" t="s">
        <v>866</v>
      </c>
      <c r="V176" s="82" t="s">
        <v>866</v>
      </c>
      <c r="W176" s="81">
        <v>43688.87474537037</v>
      </c>
      <c r="X176" s="82" t="s">
        <v>1186</v>
      </c>
      <c r="Y176" s="79"/>
      <c r="Z176" s="79"/>
      <c r="AA176" s="85" t="s">
        <v>1543</v>
      </c>
      <c r="AB176" s="79"/>
      <c r="AC176" s="79" t="b">
        <v>0</v>
      </c>
      <c r="AD176" s="79">
        <v>0</v>
      </c>
      <c r="AE176" s="85" t="s">
        <v>1761</v>
      </c>
      <c r="AF176" s="79" t="b">
        <v>0</v>
      </c>
      <c r="AG176" s="79" t="s">
        <v>1774</v>
      </c>
      <c r="AH176" s="79"/>
      <c r="AI176" s="85" t="s">
        <v>1761</v>
      </c>
      <c r="AJ176" s="79" t="b">
        <v>0</v>
      </c>
      <c r="AK176" s="79">
        <v>0</v>
      </c>
      <c r="AL176" s="85" t="s">
        <v>1761</v>
      </c>
      <c r="AM176" s="79" t="s">
        <v>1793</v>
      </c>
      <c r="AN176" s="79" t="b">
        <v>0</v>
      </c>
      <c r="AO176" s="85" t="s">
        <v>1543</v>
      </c>
      <c r="AP176" s="79" t="s">
        <v>176</v>
      </c>
      <c r="AQ176" s="79">
        <v>0</v>
      </c>
      <c r="AR176" s="79">
        <v>0</v>
      </c>
      <c r="AS176" s="79"/>
      <c r="AT176" s="79"/>
      <c r="AU176" s="79"/>
      <c r="AV176" s="79"/>
      <c r="AW176" s="79"/>
      <c r="AX176" s="79"/>
      <c r="AY176" s="79"/>
      <c r="AZ176" s="79"/>
      <c r="BA176">
        <v>3</v>
      </c>
      <c r="BB176" s="78" t="str">
        <f>REPLACE(INDEX(GroupVertices[Group],MATCH(Edges[[#This Row],[Vertex 1]],GroupVertices[Vertex],0)),1,1,"")</f>
        <v>1</v>
      </c>
      <c r="BC176" s="78" t="str">
        <f>REPLACE(INDEX(GroupVertices[Group],MATCH(Edges[[#This Row],[Vertex 2]],GroupVertices[Vertex],0)),1,1,"")</f>
        <v>1</v>
      </c>
      <c r="BD176" s="48">
        <v>3</v>
      </c>
      <c r="BE176" s="49">
        <v>8.333333333333334</v>
      </c>
      <c r="BF176" s="48">
        <v>1</v>
      </c>
      <c r="BG176" s="49">
        <v>2.7777777777777777</v>
      </c>
      <c r="BH176" s="48">
        <v>0</v>
      </c>
      <c r="BI176" s="49">
        <v>0</v>
      </c>
      <c r="BJ176" s="48">
        <v>32</v>
      </c>
      <c r="BK176" s="49">
        <v>88.88888888888889</v>
      </c>
      <c r="BL176" s="48">
        <v>36</v>
      </c>
    </row>
    <row r="177" spans="1:64" ht="15">
      <c r="A177" s="64" t="s">
        <v>322</v>
      </c>
      <c r="B177" s="64" t="s">
        <v>425</v>
      </c>
      <c r="C177" s="65" t="s">
        <v>4709</v>
      </c>
      <c r="D177" s="66">
        <v>3</v>
      </c>
      <c r="E177" s="67" t="s">
        <v>132</v>
      </c>
      <c r="F177" s="68">
        <v>35</v>
      </c>
      <c r="G177" s="65"/>
      <c r="H177" s="69"/>
      <c r="I177" s="70"/>
      <c r="J177" s="70"/>
      <c r="K177" s="34" t="s">
        <v>65</v>
      </c>
      <c r="L177" s="77">
        <v>177</v>
      </c>
      <c r="M177" s="77"/>
      <c r="N177" s="72"/>
      <c r="O177" s="79" t="s">
        <v>445</v>
      </c>
      <c r="P177" s="81">
        <v>43688.93517361111</v>
      </c>
      <c r="Q177" s="79" t="s">
        <v>543</v>
      </c>
      <c r="R177" s="79"/>
      <c r="S177" s="79"/>
      <c r="T177" s="79" t="s">
        <v>403</v>
      </c>
      <c r="U177" s="79"/>
      <c r="V177" s="82" t="s">
        <v>980</v>
      </c>
      <c r="W177" s="81">
        <v>43688.93517361111</v>
      </c>
      <c r="X177" s="82" t="s">
        <v>1187</v>
      </c>
      <c r="Y177" s="79"/>
      <c r="Z177" s="79"/>
      <c r="AA177" s="85" t="s">
        <v>1544</v>
      </c>
      <c r="AB177" s="85" t="s">
        <v>1758</v>
      </c>
      <c r="AC177" s="79" t="b">
        <v>0</v>
      </c>
      <c r="AD177" s="79">
        <v>0</v>
      </c>
      <c r="AE177" s="85" t="s">
        <v>1772</v>
      </c>
      <c r="AF177" s="79" t="b">
        <v>0</v>
      </c>
      <c r="AG177" s="79" t="s">
        <v>1782</v>
      </c>
      <c r="AH177" s="79"/>
      <c r="AI177" s="85" t="s">
        <v>1761</v>
      </c>
      <c r="AJ177" s="79" t="b">
        <v>0</v>
      </c>
      <c r="AK177" s="79">
        <v>0</v>
      </c>
      <c r="AL177" s="85" t="s">
        <v>1761</v>
      </c>
      <c r="AM177" s="79" t="s">
        <v>1789</v>
      </c>
      <c r="AN177" s="79" t="b">
        <v>0</v>
      </c>
      <c r="AO177" s="85" t="s">
        <v>1758</v>
      </c>
      <c r="AP177" s="79" t="s">
        <v>176</v>
      </c>
      <c r="AQ177" s="79">
        <v>0</v>
      </c>
      <c r="AR177" s="79">
        <v>0</v>
      </c>
      <c r="AS177" s="79"/>
      <c r="AT177" s="79"/>
      <c r="AU177" s="79"/>
      <c r="AV177" s="79"/>
      <c r="AW177" s="79"/>
      <c r="AX177" s="79"/>
      <c r="AY177" s="79"/>
      <c r="AZ177" s="79"/>
      <c r="BA177">
        <v>1</v>
      </c>
      <c r="BB177" s="78" t="str">
        <f>REPLACE(INDEX(GroupVertices[Group],MATCH(Edges[[#This Row],[Vertex 1]],GroupVertices[Vertex],0)),1,1,"")</f>
        <v>23</v>
      </c>
      <c r="BC177" s="78" t="str">
        <f>REPLACE(INDEX(GroupVertices[Group],MATCH(Edges[[#This Row],[Vertex 2]],GroupVertices[Vertex],0)),1,1,"")</f>
        <v>23</v>
      </c>
      <c r="BD177" s="48">
        <v>0</v>
      </c>
      <c r="BE177" s="49">
        <v>0</v>
      </c>
      <c r="BF177" s="48">
        <v>0</v>
      </c>
      <c r="BG177" s="49">
        <v>0</v>
      </c>
      <c r="BH177" s="48">
        <v>0</v>
      </c>
      <c r="BI177" s="49">
        <v>0</v>
      </c>
      <c r="BJ177" s="48">
        <v>10</v>
      </c>
      <c r="BK177" s="49">
        <v>100</v>
      </c>
      <c r="BL177" s="48">
        <v>10</v>
      </c>
    </row>
    <row r="178" spans="1:64" ht="15">
      <c r="A178" s="64" t="s">
        <v>323</v>
      </c>
      <c r="B178" s="64" t="s">
        <v>426</v>
      </c>
      <c r="C178" s="65" t="s">
        <v>4709</v>
      </c>
      <c r="D178" s="66">
        <v>3</v>
      </c>
      <c r="E178" s="67" t="s">
        <v>132</v>
      </c>
      <c r="F178" s="68">
        <v>35</v>
      </c>
      <c r="G178" s="65"/>
      <c r="H178" s="69"/>
      <c r="I178" s="70"/>
      <c r="J178" s="70"/>
      <c r="K178" s="34" t="s">
        <v>65</v>
      </c>
      <c r="L178" s="77">
        <v>178</v>
      </c>
      <c r="M178" s="77"/>
      <c r="N178" s="72"/>
      <c r="O178" s="79" t="s">
        <v>444</v>
      </c>
      <c r="P178" s="81">
        <v>43689.01899305556</v>
      </c>
      <c r="Q178" s="79" t="s">
        <v>544</v>
      </c>
      <c r="R178" s="79"/>
      <c r="S178" s="79"/>
      <c r="T178" s="79" t="s">
        <v>403</v>
      </c>
      <c r="U178" s="79"/>
      <c r="V178" s="82" t="s">
        <v>981</v>
      </c>
      <c r="W178" s="81">
        <v>43689.01899305556</v>
      </c>
      <c r="X178" s="82" t="s">
        <v>1188</v>
      </c>
      <c r="Y178" s="79"/>
      <c r="Z178" s="79"/>
      <c r="AA178" s="85" t="s">
        <v>1545</v>
      </c>
      <c r="AB178" s="79"/>
      <c r="AC178" s="79" t="b">
        <v>0</v>
      </c>
      <c r="AD178" s="79">
        <v>0</v>
      </c>
      <c r="AE178" s="85" t="s">
        <v>1761</v>
      </c>
      <c r="AF178" s="79" t="b">
        <v>0</v>
      </c>
      <c r="AG178" s="79" t="s">
        <v>1774</v>
      </c>
      <c r="AH178" s="79"/>
      <c r="AI178" s="85" t="s">
        <v>1761</v>
      </c>
      <c r="AJ178" s="79" t="b">
        <v>0</v>
      </c>
      <c r="AK178" s="79">
        <v>1423</v>
      </c>
      <c r="AL178" s="85" t="s">
        <v>1725</v>
      </c>
      <c r="AM178" s="79" t="s">
        <v>1790</v>
      </c>
      <c r="AN178" s="79" t="b">
        <v>0</v>
      </c>
      <c r="AO178" s="85" t="s">
        <v>1725</v>
      </c>
      <c r="AP178" s="79" t="s">
        <v>176</v>
      </c>
      <c r="AQ178" s="79">
        <v>0</v>
      </c>
      <c r="AR178" s="79">
        <v>0</v>
      </c>
      <c r="AS178" s="79"/>
      <c r="AT178" s="79"/>
      <c r="AU178" s="79"/>
      <c r="AV178" s="79"/>
      <c r="AW178" s="79"/>
      <c r="AX178" s="79"/>
      <c r="AY178" s="79"/>
      <c r="AZ178" s="79"/>
      <c r="BA178">
        <v>1</v>
      </c>
      <c r="BB178" s="78" t="str">
        <f>REPLACE(INDEX(GroupVertices[Group],MATCH(Edges[[#This Row],[Vertex 1]],GroupVertices[Vertex],0)),1,1,"")</f>
        <v>2</v>
      </c>
      <c r="BC178" s="78" t="str">
        <f>REPLACE(INDEX(GroupVertices[Group],MATCH(Edges[[#This Row],[Vertex 2]],GroupVertices[Vertex],0)),1,1,"")</f>
        <v>2</v>
      </c>
      <c r="BD178" s="48"/>
      <c r="BE178" s="49"/>
      <c r="BF178" s="48"/>
      <c r="BG178" s="49"/>
      <c r="BH178" s="48"/>
      <c r="BI178" s="49"/>
      <c r="BJ178" s="48"/>
      <c r="BK178" s="49"/>
      <c r="BL178" s="48"/>
    </row>
    <row r="179" spans="1:64" ht="15">
      <c r="A179" s="64" t="s">
        <v>323</v>
      </c>
      <c r="B179" s="64" t="s">
        <v>382</v>
      </c>
      <c r="C179" s="65" t="s">
        <v>4709</v>
      </c>
      <c r="D179" s="66">
        <v>3</v>
      </c>
      <c r="E179" s="67" t="s">
        <v>132</v>
      </c>
      <c r="F179" s="68">
        <v>35</v>
      </c>
      <c r="G179" s="65"/>
      <c r="H179" s="69"/>
      <c r="I179" s="70"/>
      <c r="J179" s="70"/>
      <c r="K179" s="34" t="s">
        <v>65</v>
      </c>
      <c r="L179" s="77">
        <v>179</v>
      </c>
      <c r="M179" s="77"/>
      <c r="N179" s="72"/>
      <c r="O179" s="79" t="s">
        <v>444</v>
      </c>
      <c r="P179" s="81">
        <v>43689.01899305556</v>
      </c>
      <c r="Q179" s="79" t="s">
        <v>544</v>
      </c>
      <c r="R179" s="79"/>
      <c r="S179" s="79"/>
      <c r="T179" s="79" t="s">
        <v>403</v>
      </c>
      <c r="U179" s="79"/>
      <c r="V179" s="82" t="s">
        <v>981</v>
      </c>
      <c r="W179" s="81">
        <v>43689.01899305556</v>
      </c>
      <c r="X179" s="82" t="s">
        <v>1188</v>
      </c>
      <c r="Y179" s="79"/>
      <c r="Z179" s="79"/>
      <c r="AA179" s="85" t="s">
        <v>1545</v>
      </c>
      <c r="AB179" s="79"/>
      <c r="AC179" s="79" t="b">
        <v>0</v>
      </c>
      <c r="AD179" s="79">
        <v>0</v>
      </c>
      <c r="AE179" s="85" t="s">
        <v>1761</v>
      </c>
      <c r="AF179" s="79" t="b">
        <v>0</v>
      </c>
      <c r="AG179" s="79" t="s">
        <v>1774</v>
      </c>
      <c r="AH179" s="79"/>
      <c r="AI179" s="85" t="s">
        <v>1761</v>
      </c>
      <c r="AJ179" s="79" t="b">
        <v>0</v>
      </c>
      <c r="AK179" s="79">
        <v>1423</v>
      </c>
      <c r="AL179" s="85" t="s">
        <v>1725</v>
      </c>
      <c r="AM179" s="79" t="s">
        <v>1790</v>
      </c>
      <c r="AN179" s="79" t="b">
        <v>0</v>
      </c>
      <c r="AO179" s="85" t="s">
        <v>1725</v>
      </c>
      <c r="AP179" s="79" t="s">
        <v>176</v>
      </c>
      <c r="AQ179" s="79">
        <v>0</v>
      </c>
      <c r="AR179" s="79">
        <v>0</v>
      </c>
      <c r="AS179" s="79"/>
      <c r="AT179" s="79"/>
      <c r="AU179" s="79"/>
      <c r="AV179" s="79"/>
      <c r="AW179" s="79"/>
      <c r="AX179" s="79"/>
      <c r="AY179" s="79"/>
      <c r="AZ179" s="79"/>
      <c r="BA179">
        <v>1</v>
      </c>
      <c r="BB179" s="78" t="str">
        <f>REPLACE(INDEX(GroupVertices[Group],MATCH(Edges[[#This Row],[Vertex 1]],GroupVertices[Vertex],0)),1,1,"")</f>
        <v>2</v>
      </c>
      <c r="BC179" s="78" t="str">
        <f>REPLACE(INDEX(GroupVertices[Group],MATCH(Edges[[#This Row],[Vertex 2]],GroupVertices[Vertex],0)),1,1,"")</f>
        <v>2</v>
      </c>
      <c r="BD179" s="48">
        <v>4</v>
      </c>
      <c r="BE179" s="49">
        <v>20</v>
      </c>
      <c r="BF179" s="48">
        <v>1</v>
      </c>
      <c r="BG179" s="49">
        <v>5</v>
      </c>
      <c r="BH179" s="48">
        <v>0</v>
      </c>
      <c r="BI179" s="49">
        <v>0</v>
      </c>
      <c r="BJ179" s="48">
        <v>15</v>
      </c>
      <c r="BK179" s="49">
        <v>75</v>
      </c>
      <c r="BL179" s="48">
        <v>20</v>
      </c>
    </row>
    <row r="180" spans="1:64" ht="15">
      <c r="A180" s="64" t="s">
        <v>324</v>
      </c>
      <c r="B180" s="64" t="s">
        <v>324</v>
      </c>
      <c r="C180" s="65" t="s">
        <v>4709</v>
      </c>
      <c r="D180" s="66">
        <v>3</v>
      </c>
      <c r="E180" s="67" t="s">
        <v>132</v>
      </c>
      <c r="F180" s="68">
        <v>35</v>
      </c>
      <c r="G180" s="65"/>
      <c r="H180" s="69"/>
      <c r="I180" s="70"/>
      <c r="J180" s="70"/>
      <c r="K180" s="34" t="s">
        <v>65</v>
      </c>
      <c r="L180" s="77">
        <v>180</v>
      </c>
      <c r="M180" s="77"/>
      <c r="N180" s="72"/>
      <c r="O180" s="79" t="s">
        <v>176</v>
      </c>
      <c r="P180" s="81">
        <v>43689.11071759259</v>
      </c>
      <c r="Q180" s="79" t="s">
        <v>545</v>
      </c>
      <c r="R180" s="82" t="s">
        <v>675</v>
      </c>
      <c r="S180" s="79" t="s">
        <v>737</v>
      </c>
      <c r="T180" s="79" t="s">
        <v>782</v>
      </c>
      <c r="U180" s="79"/>
      <c r="V180" s="82" t="s">
        <v>982</v>
      </c>
      <c r="W180" s="81">
        <v>43689.11071759259</v>
      </c>
      <c r="X180" s="82" t="s">
        <v>1189</v>
      </c>
      <c r="Y180" s="79"/>
      <c r="Z180" s="79"/>
      <c r="AA180" s="85" t="s">
        <v>1546</v>
      </c>
      <c r="AB180" s="79"/>
      <c r="AC180" s="79" t="b">
        <v>0</v>
      </c>
      <c r="AD180" s="79">
        <v>1</v>
      </c>
      <c r="AE180" s="85" t="s">
        <v>1761</v>
      </c>
      <c r="AF180" s="79" t="b">
        <v>0</v>
      </c>
      <c r="AG180" s="79" t="s">
        <v>1774</v>
      </c>
      <c r="AH180" s="79"/>
      <c r="AI180" s="85" t="s">
        <v>1761</v>
      </c>
      <c r="AJ180" s="79" t="b">
        <v>0</v>
      </c>
      <c r="AK180" s="79">
        <v>0</v>
      </c>
      <c r="AL180" s="85" t="s">
        <v>1761</v>
      </c>
      <c r="AM180" s="79" t="s">
        <v>1792</v>
      </c>
      <c r="AN180" s="79" t="b">
        <v>0</v>
      </c>
      <c r="AO180" s="85" t="s">
        <v>1546</v>
      </c>
      <c r="AP180" s="79" t="s">
        <v>176</v>
      </c>
      <c r="AQ180" s="79">
        <v>0</v>
      </c>
      <c r="AR180" s="79">
        <v>0</v>
      </c>
      <c r="AS180" s="79"/>
      <c r="AT180" s="79"/>
      <c r="AU180" s="79"/>
      <c r="AV180" s="79"/>
      <c r="AW180" s="79"/>
      <c r="AX180" s="79"/>
      <c r="AY180" s="79"/>
      <c r="AZ180" s="79"/>
      <c r="BA180">
        <v>1</v>
      </c>
      <c r="BB180" s="78" t="str">
        <f>REPLACE(INDEX(GroupVertices[Group],MATCH(Edges[[#This Row],[Vertex 1]],GroupVertices[Vertex],0)),1,1,"")</f>
        <v>1</v>
      </c>
      <c r="BC180" s="78" t="str">
        <f>REPLACE(INDEX(GroupVertices[Group],MATCH(Edges[[#This Row],[Vertex 2]],GroupVertices[Vertex],0)),1,1,"")</f>
        <v>1</v>
      </c>
      <c r="BD180" s="48">
        <v>0</v>
      </c>
      <c r="BE180" s="49">
        <v>0</v>
      </c>
      <c r="BF180" s="48">
        <v>1</v>
      </c>
      <c r="BG180" s="49">
        <v>3.5714285714285716</v>
      </c>
      <c r="BH180" s="48">
        <v>0</v>
      </c>
      <c r="BI180" s="49">
        <v>0</v>
      </c>
      <c r="BJ180" s="48">
        <v>27</v>
      </c>
      <c r="BK180" s="49">
        <v>96.42857142857143</v>
      </c>
      <c r="BL180" s="48">
        <v>28</v>
      </c>
    </row>
    <row r="181" spans="1:64" ht="15">
      <c r="A181" s="64" t="s">
        <v>325</v>
      </c>
      <c r="B181" s="64" t="s">
        <v>427</v>
      </c>
      <c r="C181" s="65" t="s">
        <v>4709</v>
      </c>
      <c r="D181" s="66">
        <v>3</v>
      </c>
      <c r="E181" s="67" t="s">
        <v>132</v>
      </c>
      <c r="F181" s="68">
        <v>35</v>
      </c>
      <c r="G181" s="65"/>
      <c r="H181" s="69"/>
      <c r="I181" s="70"/>
      <c r="J181" s="70"/>
      <c r="K181" s="34" t="s">
        <v>65</v>
      </c>
      <c r="L181" s="77">
        <v>181</v>
      </c>
      <c r="M181" s="77"/>
      <c r="N181" s="72"/>
      <c r="O181" s="79" t="s">
        <v>444</v>
      </c>
      <c r="P181" s="81">
        <v>43689.40625</v>
      </c>
      <c r="Q181" s="79" t="s">
        <v>546</v>
      </c>
      <c r="R181" s="79"/>
      <c r="S181" s="79"/>
      <c r="T181" s="79" t="s">
        <v>821</v>
      </c>
      <c r="U181" s="79"/>
      <c r="V181" s="82" t="s">
        <v>983</v>
      </c>
      <c r="W181" s="81">
        <v>43689.40625</v>
      </c>
      <c r="X181" s="82" t="s">
        <v>1190</v>
      </c>
      <c r="Y181" s="79"/>
      <c r="Z181" s="79"/>
      <c r="AA181" s="85" t="s">
        <v>1547</v>
      </c>
      <c r="AB181" s="79"/>
      <c r="AC181" s="79" t="b">
        <v>0</v>
      </c>
      <c r="AD181" s="79">
        <v>2</v>
      </c>
      <c r="AE181" s="85" t="s">
        <v>1761</v>
      </c>
      <c r="AF181" s="79" t="b">
        <v>0</v>
      </c>
      <c r="AG181" s="79" t="s">
        <v>1774</v>
      </c>
      <c r="AH181" s="79"/>
      <c r="AI181" s="85" t="s">
        <v>1761</v>
      </c>
      <c r="AJ181" s="79" t="b">
        <v>0</v>
      </c>
      <c r="AK181" s="79">
        <v>1</v>
      </c>
      <c r="AL181" s="85" t="s">
        <v>1761</v>
      </c>
      <c r="AM181" s="79" t="s">
        <v>1822</v>
      </c>
      <c r="AN181" s="79" t="b">
        <v>0</v>
      </c>
      <c r="AO181" s="85" t="s">
        <v>1547</v>
      </c>
      <c r="AP181" s="79" t="s">
        <v>176</v>
      </c>
      <c r="AQ181" s="79">
        <v>0</v>
      </c>
      <c r="AR181" s="79">
        <v>0</v>
      </c>
      <c r="AS181" s="79"/>
      <c r="AT181" s="79"/>
      <c r="AU181" s="79"/>
      <c r="AV181" s="79"/>
      <c r="AW181" s="79"/>
      <c r="AX181" s="79"/>
      <c r="AY181" s="79"/>
      <c r="AZ181" s="79"/>
      <c r="BA181">
        <v>1</v>
      </c>
      <c r="BB181" s="78" t="str">
        <f>REPLACE(INDEX(GroupVertices[Group],MATCH(Edges[[#This Row],[Vertex 1]],GroupVertices[Vertex],0)),1,1,"")</f>
        <v>5</v>
      </c>
      <c r="BC181" s="78" t="str">
        <f>REPLACE(INDEX(GroupVertices[Group],MATCH(Edges[[#This Row],[Vertex 2]],GroupVertices[Vertex],0)),1,1,"")</f>
        <v>5</v>
      </c>
      <c r="BD181" s="48">
        <v>1</v>
      </c>
      <c r="BE181" s="49">
        <v>3.5714285714285716</v>
      </c>
      <c r="BF181" s="48">
        <v>2</v>
      </c>
      <c r="BG181" s="49">
        <v>7.142857142857143</v>
      </c>
      <c r="BH181" s="48">
        <v>0</v>
      </c>
      <c r="BI181" s="49">
        <v>0</v>
      </c>
      <c r="BJ181" s="48">
        <v>25</v>
      </c>
      <c r="BK181" s="49">
        <v>89.28571428571429</v>
      </c>
      <c r="BL181" s="48">
        <v>28</v>
      </c>
    </row>
    <row r="182" spans="1:64" ht="15">
      <c r="A182" s="64" t="s">
        <v>325</v>
      </c>
      <c r="B182" s="64" t="s">
        <v>403</v>
      </c>
      <c r="C182" s="65" t="s">
        <v>4709</v>
      </c>
      <c r="D182" s="66">
        <v>3</v>
      </c>
      <c r="E182" s="67" t="s">
        <v>132</v>
      </c>
      <c r="F182" s="68">
        <v>35</v>
      </c>
      <c r="G182" s="65"/>
      <c r="H182" s="69"/>
      <c r="I182" s="70"/>
      <c r="J182" s="70"/>
      <c r="K182" s="34" t="s">
        <v>65</v>
      </c>
      <c r="L182" s="77">
        <v>182</v>
      </c>
      <c r="M182" s="77"/>
      <c r="N182" s="72"/>
      <c r="O182" s="79" t="s">
        <v>444</v>
      </c>
      <c r="P182" s="81">
        <v>43689.40625</v>
      </c>
      <c r="Q182" s="79" t="s">
        <v>546</v>
      </c>
      <c r="R182" s="79"/>
      <c r="S182" s="79"/>
      <c r="T182" s="79" t="s">
        <v>821</v>
      </c>
      <c r="U182" s="79"/>
      <c r="V182" s="82" t="s">
        <v>983</v>
      </c>
      <c r="W182" s="81">
        <v>43689.40625</v>
      </c>
      <c r="X182" s="82" t="s">
        <v>1190</v>
      </c>
      <c r="Y182" s="79"/>
      <c r="Z182" s="79"/>
      <c r="AA182" s="85" t="s">
        <v>1547</v>
      </c>
      <c r="AB182" s="79"/>
      <c r="AC182" s="79" t="b">
        <v>0</v>
      </c>
      <c r="AD182" s="79">
        <v>2</v>
      </c>
      <c r="AE182" s="85" t="s">
        <v>1761</v>
      </c>
      <c r="AF182" s="79" t="b">
        <v>0</v>
      </c>
      <c r="AG182" s="79" t="s">
        <v>1774</v>
      </c>
      <c r="AH182" s="79"/>
      <c r="AI182" s="85" t="s">
        <v>1761</v>
      </c>
      <c r="AJ182" s="79" t="b">
        <v>0</v>
      </c>
      <c r="AK182" s="79">
        <v>1</v>
      </c>
      <c r="AL182" s="85" t="s">
        <v>1761</v>
      </c>
      <c r="AM182" s="79" t="s">
        <v>1822</v>
      </c>
      <c r="AN182" s="79" t="b">
        <v>0</v>
      </c>
      <c r="AO182" s="85" t="s">
        <v>1547</v>
      </c>
      <c r="AP182" s="79" t="s">
        <v>176</v>
      </c>
      <c r="AQ182" s="79">
        <v>0</v>
      </c>
      <c r="AR182" s="79">
        <v>0</v>
      </c>
      <c r="AS182" s="79"/>
      <c r="AT182" s="79"/>
      <c r="AU182" s="79"/>
      <c r="AV182" s="79"/>
      <c r="AW182" s="79"/>
      <c r="AX182" s="79"/>
      <c r="AY182" s="79"/>
      <c r="AZ182" s="79"/>
      <c r="BA182">
        <v>1</v>
      </c>
      <c r="BB182" s="78" t="str">
        <f>REPLACE(INDEX(GroupVertices[Group],MATCH(Edges[[#This Row],[Vertex 1]],GroupVertices[Vertex],0)),1,1,"")</f>
        <v>5</v>
      </c>
      <c r="BC182" s="78" t="str">
        <f>REPLACE(INDEX(GroupVertices[Group],MATCH(Edges[[#This Row],[Vertex 2]],GroupVertices[Vertex],0)),1,1,"")</f>
        <v>5</v>
      </c>
      <c r="BD182" s="48"/>
      <c r="BE182" s="49"/>
      <c r="BF182" s="48"/>
      <c r="BG182" s="49"/>
      <c r="BH182" s="48"/>
      <c r="BI182" s="49"/>
      <c r="BJ182" s="48"/>
      <c r="BK182" s="49"/>
      <c r="BL182" s="48"/>
    </row>
    <row r="183" spans="1:64" ht="15">
      <c r="A183" s="64" t="s">
        <v>326</v>
      </c>
      <c r="B183" s="64" t="s">
        <v>325</v>
      </c>
      <c r="C183" s="65" t="s">
        <v>4709</v>
      </c>
      <c r="D183" s="66">
        <v>3</v>
      </c>
      <c r="E183" s="67" t="s">
        <v>132</v>
      </c>
      <c r="F183" s="68">
        <v>35</v>
      </c>
      <c r="G183" s="65"/>
      <c r="H183" s="69"/>
      <c r="I183" s="70"/>
      <c r="J183" s="70"/>
      <c r="K183" s="34" t="s">
        <v>65</v>
      </c>
      <c r="L183" s="77">
        <v>183</v>
      </c>
      <c r="M183" s="77"/>
      <c r="N183" s="72"/>
      <c r="O183" s="79" t="s">
        <v>444</v>
      </c>
      <c r="P183" s="81">
        <v>43689.41778935185</v>
      </c>
      <c r="Q183" s="79" t="s">
        <v>547</v>
      </c>
      <c r="R183" s="79"/>
      <c r="S183" s="79"/>
      <c r="T183" s="79"/>
      <c r="U183" s="79"/>
      <c r="V183" s="82" t="s">
        <v>984</v>
      </c>
      <c r="W183" s="81">
        <v>43689.41778935185</v>
      </c>
      <c r="X183" s="82" t="s">
        <v>1191</v>
      </c>
      <c r="Y183" s="79"/>
      <c r="Z183" s="79"/>
      <c r="AA183" s="85" t="s">
        <v>1548</v>
      </c>
      <c r="AB183" s="79"/>
      <c r="AC183" s="79" t="b">
        <v>0</v>
      </c>
      <c r="AD183" s="79">
        <v>0</v>
      </c>
      <c r="AE183" s="85" t="s">
        <v>1761</v>
      </c>
      <c r="AF183" s="79" t="b">
        <v>0</v>
      </c>
      <c r="AG183" s="79" t="s">
        <v>1774</v>
      </c>
      <c r="AH183" s="79"/>
      <c r="AI183" s="85" t="s">
        <v>1761</v>
      </c>
      <c r="AJ183" s="79" t="b">
        <v>0</v>
      </c>
      <c r="AK183" s="79">
        <v>1</v>
      </c>
      <c r="AL183" s="85" t="s">
        <v>1547</v>
      </c>
      <c r="AM183" s="79" t="s">
        <v>1793</v>
      </c>
      <c r="AN183" s="79" t="b">
        <v>0</v>
      </c>
      <c r="AO183" s="85" t="s">
        <v>1547</v>
      </c>
      <c r="AP183" s="79" t="s">
        <v>176</v>
      </c>
      <c r="AQ183" s="79">
        <v>0</v>
      </c>
      <c r="AR183" s="79">
        <v>0</v>
      </c>
      <c r="AS183" s="79"/>
      <c r="AT183" s="79"/>
      <c r="AU183" s="79"/>
      <c r="AV183" s="79"/>
      <c r="AW183" s="79"/>
      <c r="AX183" s="79"/>
      <c r="AY183" s="79"/>
      <c r="AZ183" s="79"/>
      <c r="BA183">
        <v>1</v>
      </c>
      <c r="BB183" s="78" t="str">
        <f>REPLACE(INDEX(GroupVertices[Group],MATCH(Edges[[#This Row],[Vertex 1]],GroupVertices[Vertex],0)),1,1,"")</f>
        <v>5</v>
      </c>
      <c r="BC183" s="78" t="str">
        <f>REPLACE(INDEX(GroupVertices[Group],MATCH(Edges[[#This Row],[Vertex 2]],GroupVertices[Vertex],0)),1,1,"")</f>
        <v>5</v>
      </c>
      <c r="BD183" s="48">
        <v>1</v>
      </c>
      <c r="BE183" s="49">
        <v>4.166666666666667</v>
      </c>
      <c r="BF183" s="48">
        <v>1</v>
      </c>
      <c r="BG183" s="49">
        <v>4.166666666666667</v>
      </c>
      <c r="BH183" s="48">
        <v>0</v>
      </c>
      <c r="BI183" s="49">
        <v>0</v>
      </c>
      <c r="BJ183" s="48">
        <v>22</v>
      </c>
      <c r="BK183" s="49">
        <v>91.66666666666667</v>
      </c>
      <c r="BL183" s="48">
        <v>24</v>
      </c>
    </row>
    <row r="184" spans="1:64" ht="15">
      <c r="A184" s="64" t="s">
        <v>327</v>
      </c>
      <c r="B184" s="64" t="s">
        <v>327</v>
      </c>
      <c r="C184" s="65" t="s">
        <v>4709</v>
      </c>
      <c r="D184" s="66">
        <v>3</v>
      </c>
      <c r="E184" s="67" t="s">
        <v>132</v>
      </c>
      <c r="F184" s="68">
        <v>35</v>
      </c>
      <c r="G184" s="65"/>
      <c r="H184" s="69"/>
      <c r="I184" s="70"/>
      <c r="J184" s="70"/>
      <c r="K184" s="34" t="s">
        <v>65</v>
      </c>
      <c r="L184" s="77">
        <v>184</v>
      </c>
      <c r="M184" s="77"/>
      <c r="N184" s="72"/>
      <c r="O184" s="79" t="s">
        <v>176</v>
      </c>
      <c r="P184" s="81">
        <v>41953.54796296296</v>
      </c>
      <c r="Q184" s="79" t="s">
        <v>548</v>
      </c>
      <c r="R184" s="79"/>
      <c r="S184" s="79"/>
      <c r="T184" s="79" t="s">
        <v>403</v>
      </c>
      <c r="U184" s="79"/>
      <c r="V184" s="82" t="s">
        <v>985</v>
      </c>
      <c r="W184" s="81">
        <v>41953.54796296296</v>
      </c>
      <c r="X184" s="82" t="s">
        <v>1192</v>
      </c>
      <c r="Y184" s="79"/>
      <c r="Z184" s="79"/>
      <c r="AA184" s="85" t="s">
        <v>1549</v>
      </c>
      <c r="AB184" s="79"/>
      <c r="AC184" s="79" t="b">
        <v>0</v>
      </c>
      <c r="AD184" s="79">
        <v>0</v>
      </c>
      <c r="AE184" s="85" t="s">
        <v>1761</v>
      </c>
      <c r="AF184" s="79" t="b">
        <v>0</v>
      </c>
      <c r="AG184" s="79" t="s">
        <v>1774</v>
      </c>
      <c r="AH184" s="79"/>
      <c r="AI184" s="85" t="s">
        <v>1761</v>
      </c>
      <c r="AJ184" s="79" t="b">
        <v>0</v>
      </c>
      <c r="AK184" s="79">
        <v>1</v>
      </c>
      <c r="AL184" s="85" t="s">
        <v>1761</v>
      </c>
      <c r="AM184" s="79" t="s">
        <v>1823</v>
      </c>
      <c r="AN184" s="79" t="b">
        <v>0</v>
      </c>
      <c r="AO184" s="85" t="s">
        <v>1549</v>
      </c>
      <c r="AP184" s="79" t="s">
        <v>1829</v>
      </c>
      <c r="AQ184" s="79">
        <v>0</v>
      </c>
      <c r="AR184" s="79">
        <v>0</v>
      </c>
      <c r="AS184" s="79"/>
      <c r="AT184" s="79"/>
      <c r="AU184" s="79"/>
      <c r="AV184" s="79"/>
      <c r="AW184" s="79"/>
      <c r="AX184" s="79"/>
      <c r="AY184" s="79"/>
      <c r="AZ184" s="79"/>
      <c r="BA184">
        <v>1</v>
      </c>
      <c r="BB184" s="78" t="str">
        <f>REPLACE(INDEX(GroupVertices[Group],MATCH(Edges[[#This Row],[Vertex 1]],GroupVertices[Vertex],0)),1,1,"")</f>
        <v>22</v>
      </c>
      <c r="BC184" s="78" t="str">
        <f>REPLACE(INDEX(GroupVertices[Group],MATCH(Edges[[#This Row],[Vertex 2]],GroupVertices[Vertex],0)),1,1,"")</f>
        <v>22</v>
      </c>
      <c r="BD184" s="48">
        <v>0</v>
      </c>
      <c r="BE184" s="49">
        <v>0</v>
      </c>
      <c r="BF184" s="48">
        <v>0</v>
      </c>
      <c r="BG184" s="49">
        <v>0</v>
      </c>
      <c r="BH184" s="48">
        <v>0</v>
      </c>
      <c r="BI184" s="49">
        <v>0</v>
      </c>
      <c r="BJ184" s="48">
        <v>4</v>
      </c>
      <c r="BK184" s="49">
        <v>100</v>
      </c>
      <c r="BL184" s="48">
        <v>4</v>
      </c>
    </row>
    <row r="185" spans="1:64" ht="15">
      <c r="A185" s="64" t="s">
        <v>328</v>
      </c>
      <c r="B185" s="64" t="s">
        <v>327</v>
      </c>
      <c r="C185" s="65" t="s">
        <v>4709</v>
      </c>
      <c r="D185" s="66">
        <v>3</v>
      </c>
      <c r="E185" s="67" t="s">
        <v>132</v>
      </c>
      <c r="F185" s="68">
        <v>35</v>
      </c>
      <c r="G185" s="65"/>
      <c r="H185" s="69"/>
      <c r="I185" s="70"/>
      <c r="J185" s="70"/>
      <c r="K185" s="34" t="s">
        <v>65</v>
      </c>
      <c r="L185" s="77">
        <v>185</v>
      </c>
      <c r="M185" s="77"/>
      <c r="N185" s="72"/>
      <c r="O185" s="79" t="s">
        <v>444</v>
      </c>
      <c r="P185" s="81">
        <v>43689.43219907407</v>
      </c>
      <c r="Q185" s="79" t="s">
        <v>549</v>
      </c>
      <c r="R185" s="79"/>
      <c r="S185" s="79"/>
      <c r="T185" s="79" t="s">
        <v>403</v>
      </c>
      <c r="U185" s="79"/>
      <c r="V185" s="82" t="s">
        <v>986</v>
      </c>
      <c r="W185" s="81">
        <v>43689.43219907407</v>
      </c>
      <c r="X185" s="82" t="s">
        <v>1193</v>
      </c>
      <c r="Y185" s="79"/>
      <c r="Z185" s="79"/>
      <c r="AA185" s="85" t="s">
        <v>1550</v>
      </c>
      <c r="AB185" s="79"/>
      <c r="AC185" s="79" t="b">
        <v>0</v>
      </c>
      <c r="AD185" s="79">
        <v>0</v>
      </c>
      <c r="AE185" s="85" t="s">
        <v>1761</v>
      </c>
      <c r="AF185" s="79" t="b">
        <v>0</v>
      </c>
      <c r="AG185" s="79" t="s">
        <v>1774</v>
      </c>
      <c r="AH185" s="79"/>
      <c r="AI185" s="85" t="s">
        <v>1761</v>
      </c>
      <c r="AJ185" s="79" t="b">
        <v>0</v>
      </c>
      <c r="AK185" s="79">
        <v>1</v>
      </c>
      <c r="AL185" s="85" t="s">
        <v>1549</v>
      </c>
      <c r="AM185" s="79" t="s">
        <v>1789</v>
      </c>
      <c r="AN185" s="79" t="b">
        <v>0</v>
      </c>
      <c r="AO185" s="85" t="s">
        <v>1549</v>
      </c>
      <c r="AP185" s="79" t="s">
        <v>176</v>
      </c>
      <c r="AQ185" s="79">
        <v>0</v>
      </c>
      <c r="AR185" s="79">
        <v>0</v>
      </c>
      <c r="AS185" s="79"/>
      <c r="AT185" s="79"/>
      <c r="AU185" s="79"/>
      <c r="AV185" s="79"/>
      <c r="AW185" s="79"/>
      <c r="AX185" s="79"/>
      <c r="AY185" s="79"/>
      <c r="AZ185" s="79"/>
      <c r="BA185">
        <v>1</v>
      </c>
      <c r="BB185" s="78" t="str">
        <f>REPLACE(INDEX(GroupVertices[Group],MATCH(Edges[[#This Row],[Vertex 1]],GroupVertices[Vertex],0)),1,1,"")</f>
        <v>22</v>
      </c>
      <c r="BC185" s="78" t="str">
        <f>REPLACE(INDEX(GroupVertices[Group],MATCH(Edges[[#This Row],[Vertex 2]],GroupVertices[Vertex],0)),1,1,"")</f>
        <v>22</v>
      </c>
      <c r="BD185" s="48">
        <v>0</v>
      </c>
      <c r="BE185" s="49">
        <v>0</v>
      </c>
      <c r="BF185" s="48">
        <v>0</v>
      </c>
      <c r="BG185" s="49">
        <v>0</v>
      </c>
      <c r="BH185" s="48">
        <v>0</v>
      </c>
      <c r="BI185" s="49">
        <v>0</v>
      </c>
      <c r="BJ185" s="48">
        <v>6</v>
      </c>
      <c r="BK185" s="49">
        <v>100</v>
      </c>
      <c r="BL185" s="48">
        <v>6</v>
      </c>
    </row>
    <row r="186" spans="1:64" ht="15">
      <c r="A186" s="64" t="s">
        <v>329</v>
      </c>
      <c r="B186" s="64" t="s">
        <v>426</v>
      </c>
      <c r="C186" s="65" t="s">
        <v>4709</v>
      </c>
      <c r="D186" s="66">
        <v>3</v>
      </c>
      <c r="E186" s="67" t="s">
        <v>132</v>
      </c>
      <c r="F186" s="68">
        <v>35</v>
      </c>
      <c r="G186" s="65"/>
      <c r="H186" s="69"/>
      <c r="I186" s="70"/>
      <c r="J186" s="70"/>
      <c r="K186" s="34" t="s">
        <v>65</v>
      </c>
      <c r="L186" s="77">
        <v>186</v>
      </c>
      <c r="M186" s="77"/>
      <c r="N186" s="72"/>
      <c r="O186" s="79" t="s">
        <v>444</v>
      </c>
      <c r="P186" s="81">
        <v>43689.46309027778</v>
      </c>
      <c r="Q186" s="79" t="s">
        <v>544</v>
      </c>
      <c r="R186" s="79"/>
      <c r="S186" s="79"/>
      <c r="T186" s="79" t="s">
        <v>403</v>
      </c>
      <c r="U186" s="79"/>
      <c r="V186" s="82" t="s">
        <v>987</v>
      </c>
      <c r="W186" s="81">
        <v>43689.46309027778</v>
      </c>
      <c r="X186" s="82" t="s">
        <v>1194</v>
      </c>
      <c r="Y186" s="79"/>
      <c r="Z186" s="79"/>
      <c r="AA186" s="85" t="s">
        <v>1551</v>
      </c>
      <c r="AB186" s="79"/>
      <c r="AC186" s="79" t="b">
        <v>0</v>
      </c>
      <c r="AD186" s="79">
        <v>0</v>
      </c>
      <c r="AE186" s="85" t="s">
        <v>1761</v>
      </c>
      <c r="AF186" s="79" t="b">
        <v>0</v>
      </c>
      <c r="AG186" s="79" t="s">
        <v>1774</v>
      </c>
      <c r="AH186" s="79"/>
      <c r="AI186" s="85" t="s">
        <v>1761</v>
      </c>
      <c r="AJ186" s="79" t="b">
        <v>0</v>
      </c>
      <c r="AK186" s="79">
        <v>1453</v>
      </c>
      <c r="AL186" s="85" t="s">
        <v>1725</v>
      </c>
      <c r="AM186" s="79" t="s">
        <v>1789</v>
      </c>
      <c r="AN186" s="79" t="b">
        <v>0</v>
      </c>
      <c r="AO186" s="85" t="s">
        <v>1725</v>
      </c>
      <c r="AP186" s="79" t="s">
        <v>176</v>
      </c>
      <c r="AQ186" s="79">
        <v>0</v>
      </c>
      <c r="AR186" s="79">
        <v>0</v>
      </c>
      <c r="AS186" s="79"/>
      <c r="AT186" s="79"/>
      <c r="AU186" s="79"/>
      <c r="AV186" s="79"/>
      <c r="AW186" s="79"/>
      <c r="AX186" s="79"/>
      <c r="AY186" s="79"/>
      <c r="AZ186" s="79"/>
      <c r="BA186">
        <v>1</v>
      </c>
      <c r="BB186" s="78" t="str">
        <f>REPLACE(INDEX(GroupVertices[Group],MATCH(Edges[[#This Row],[Vertex 1]],GroupVertices[Vertex],0)),1,1,"")</f>
        <v>2</v>
      </c>
      <c r="BC186" s="78" t="str">
        <f>REPLACE(INDEX(GroupVertices[Group],MATCH(Edges[[#This Row],[Vertex 2]],GroupVertices[Vertex],0)),1,1,"")</f>
        <v>2</v>
      </c>
      <c r="BD186" s="48"/>
      <c r="BE186" s="49"/>
      <c r="BF186" s="48"/>
      <c r="BG186" s="49"/>
      <c r="BH186" s="48"/>
      <c r="BI186" s="49"/>
      <c r="BJ186" s="48"/>
      <c r="BK186" s="49"/>
      <c r="BL186" s="48"/>
    </row>
    <row r="187" spans="1:64" ht="15">
      <c r="A187" s="64" t="s">
        <v>329</v>
      </c>
      <c r="B187" s="64" t="s">
        <v>382</v>
      </c>
      <c r="C187" s="65" t="s">
        <v>4709</v>
      </c>
      <c r="D187" s="66">
        <v>3</v>
      </c>
      <c r="E187" s="67" t="s">
        <v>132</v>
      </c>
      <c r="F187" s="68">
        <v>35</v>
      </c>
      <c r="G187" s="65"/>
      <c r="H187" s="69"/>
      <c r="I187" s="70"/>
      <c r="J187" s="70"/>
      <c r="K187" s="34" t="s">
        <v>65</v>
      </c>
      <c r="L187" s="77">
        <v>187</v>
      </c>
      <c r="M187" s="77"/>
      <c r="N187" s="72"/>
      <c r="O187" s="79" t="s">
        <v>444</v>
      </c>
      <c r="P187" s="81">
        <v>43689.46309027778</v>
      </c>
      <c r="Q187" s="79" t="s">
        <v>544</v>
      </c>
      <c r="R187" s="79"/>
      <c r="S187" s="79"/>
      <c r="T187" s="79" t="s">
        <v>403</v>
      </c>
      <c r="U187" s="79"/>
      <c r="V187" s="82" t="s">
        <v>987</v>
      </c>
      <c r="W187" s="81">
        <v>43689.46309027778</v>
      </c>
      <c r="X187" s="82" t="s">
        <v>1194</v>
      </c>
      <c r="Y187" s="79"/>
      <c r="Z187" s="79"/>
      <c r="AA187" s="85" t="s">
        <v>1551</v>
      </c>
      <c r="AB187" s="79"/>
      <c r="AC187" s="79" t="b">
        <v>0</v>
      </c>
      <c r="AD187" s="79">
        <v>0</v>
      </c>
      <c r="AE187" s="85" t="s">
        <v>1761</v>
      </c>
      <c r="AF187" s="79" t="b">
        <v>0</v>
      </c>
      <c r="AG187" s="79" t="s">
        <v>1774</v>
      </c>
      <c r="AH187" s="79"/>
      <c r="AI187" s="85" t="s">
        <v>1761</v>
      </c>
      <c r="AJ187" s="79" t="b">
        <v>0</v>
      </c>
      <c r="AK187" s="79">
        <v>1453</v>
      </c>
      <c r="AL187" s="85" t="s">
        <v>1725</v>
      </c>
      <c r="AM187" s="79" t="s">
        <v>1789</v>
      </c>
      <c r="AN187" s="79" t="b">
        <v>0</v>
      </c>
      <c r="AO187" s="85" t="s">
        <v>1725</v>
      </c>
      <c r="AP187" s="79" t="s">
        <v>176</v>
      </c>
      <c r="AQ187" s="79">
        <v>0</v>
      </c>
      <c r="AR187" s="79">
        <v>0</v>
      </c>
      <c r="AS187" s="79"/>
      <c r="AT187" s="79"/>
      <c r="AU187" s="79"/>
      <c r="AV187" s="79"/>
      <c r="AW187" s="79"/>
      <c r="AX187" s="79"/>
      <c r="AY187" s="79"/>
      <c r="AZ187" s="79"/>
      <c r="BA187">
        <v>1</v>
      </c>
      <c r="BB187" s="78" t="str">
        <f>REPLACE(INDEX(GroupVertices[Group],MATCH(Edges[[#This Row],[Vertex 1]],GroupVertices[Vertex],0)),1,1,"")</f>
        <v>2</v>
      </c>
      <c r="BC187" s="78" t="str">
        <f>REPLACE(INDEX(GroupVertices[Group],MATCH(Edges[[#This Row],[Vertex 2]],GroupVertices[Vertex],0)),1,1,"")</f>
        <v>2</v>
      </c>
      <c r="BD187" s="48">
        <v>4</v>
      </c>
      <c r="BE187" s="49">
        <v>20</v>
      </c>
      <c r="BF187" s="48">
        <v>1</v>
      </c>
      <c r="BG187" s="49">
        <v>5</v>
      </c>
      <c r="BH187" s="48">
        <v>0</v>
      </c>
      <c r="BI187" s="49">
        <v>0</v>
      </c>
      <c r="BJ187" s="48">
        <v>15</v>
      </c>
      <c r="BK187" s="49">
        <v>75</v>
      </c>
      <c r="BL187" s="48">
        <v>20</v>
      </c>
    </row>
    <row r="188" spans="1:64" ht="15">
      <c r="A188" s="64" t="s">
        <v>330</v>
      </c>
      <c r="B188" s="64" t="s">
        <v>426</v>
      </c>
      <c r="C188" s="65" t="s">
        <v>4709</v>
      </c>
      <c r="D188" s="66">
        <v>3</v>
      </c>
      <c r="E188" s="67" t="s">
        <v>132</v>
      </c>
      <c r="F188" s="68">
        <v>35</v>
      </c>
      <c r="G188" s="65"/>
      <c r="H188" s="69"/>
      <c r="I188" s="70"/>
      <c r="J188" s="70"/>
      <c r="K188" s="34" t="s">
        <v>65</v>
      </c>
      <c r="L188" s="77">
        <v>188</v>
      </c>
      <c r="M188" s="77"/>
      <c r="N188" s="72"/>
      <c r="O188" s="79" t="s">
        <v>444</v>
      </c>
      <c r="P188" s="81">
        <v>43689.46359953703</v>
      </c>
      <c r="Q188" s="79" t="s">
        <v>544</v>
      </c>
      <c r="R188" s="79"/>
      <c r="S188" s="79"/>
      <c r="T188" s="79" t="s">
        <v>403</v>
      </c>
      <c r="U188" s="79"/>
      <c r="V188" s="82" t="s">
        <v>988</v>
      </c>
      <c r="W188" s="81">
        <v>43689.46359953703</v>
      </c>
      <c r="X188" s="82" t="s">
        <v>1195</v>
      </c>
      <c r="Y188" s="79"/>
      <c r="Z188" s="79"/>
      <c r="AA188" s="85" t="s">
        <v>1552</v>
      </c>
      <c r="AB188" s="79"/>
      <c r="AC188" s="79" t="b">
        <v>0</v>
      </c>
      <c r="AD188" s="79">
        <v>0</v>
      </c>
      <c r="AE188" s="85" t="s">
        <v>1761</v>
      </c>
      <c r="AF188" s="79" t="b">
        <v>0</v>
      </c>
      <c r="AG188" s="79" t="s">
        <v>1774</v>
      </c>
      <c r="AH188" s="79"/>
      <c r="AI188" s="85" t="s">
        <v>1761</v>
      </c>
      <c r="AJ188" s="79" t="b">
        <v>0</v>
      </c>
      <c r="AK188" s="79">
        <v>1453</v>
      </c>
      <c r="AL188" s="85" t="s">
        <v>1725</v>
      </c>
      <c r="AM188" s="79" t="s">
        <v>1789</v>
      </c>
      <c r="AN188" s="79" t="b">
        <v>0</v>
      </c>
      <c r="AO188" s="85" t="s">
        <v>1725</v>
      </c>
      <c r="AP188" s="79" t="s">
        <v>176</v>
      </c>
      <c r="AQ188" s="79">
        <v>0</v>
      </c>
      <c r="AR188" s="79">
        <v>0</v>
      </c>
      <c r="AS188" s="79"/>
      <c r="AT188" s="79"/>
      <c r="AU188" s="79"/>
      <c r="AV188" s="79"/>
      <c r="AW188" s="79"/>
      <c r="AX188" s="79"/>
      <c r="AY188" s="79"/>
      <c r="AZ188" s="79"/>
      <c r="BA188">
        <v>1</v>
      </c>
      <c r="BB188" s="78" t="str">
        <f>REPLACE(INDEX(GroupVertices[Group],MATCH(Edges[[#This Row],[Vertex 1]],GroupVertices[Vertex],0)),1,1,"")</f>
        <v>2</v>
      </c>
      <c r="BC188" s="78" t="str">
        <f>REPLACE(INDEX(GroupVertices[Group],MATCH(Edges[[#This Row],[Vertex 2]],GroupVertices[Vertex],0)),1,1,"")</f>
        <v>2</v>
      </c>
      <c r="BD188" s="48"/>
      <c r="BE188" s="49"/>
      <c r="BF188" s="48"/>
      <c r="BG188" s="49"/>
      <c r="BH188" s="48"/>
      <c r="BI188" s="49"/>
      <c r="BJ188" s="48"/>
      <c r="BK188" s="49"/>
      <c r="BL188" s="48"/>
    </row>
    <row r="189" spans="1:64" ht="15">
      <c r="A189" s="64" t="s">
        <v>330</v>
      </c>
      <c r="B189" s="64" t="s">
        <v>382</v>
      </c>
      <c r="C189" s="65" t="s">
        <v>4709</v>
      </c>
      <c r="D189" s="66">
        <v>3</v>
      </c>
      <c r="E189" s="67" t="s">
        <v>132</v>
      </c>
      <c r="F189" s="68">
        <v>35</v>
      </c>
      <c r="G189" s="65"/>
      <c r="H189" s="69"/>
      <c r="I189" s="70"/>
      <c r="J189" s="70"/>
      <c r="K189" s="34" t="s">
        <v>65</v>
      </c>
      <c r="L189" s="77">
        <v>189</v>
      </c>
      <c r="M189" s="77"/>
      <c r="N189" s="72"/>
      <c r="O189" s="79" t="s">
        <v>444</v>
      </c>
      <c r="P189" s="81">
        <v>43689.46359953703</v>
      </c>
      <c r="Q189" s="79" t="s">
        <v>544</v>
      </c>
      <c r="R189" s="79"/>
      <c r="S189" s="79"/>
      <c r="T189" s="79" t="s">
        <v>403</v>
      </c>
      <c r="U189" s="79"/>
      <c r="V189" s="82" t="s">
        <v>988</v>
      </c>
      <c r="W189" s="81">
        <v>43689.46359953703</v>
      </c>
      <c r="X189" s="82" t="s">
        <v>1195</v>
      </c>
      <c r="Y189" s="79"/>
      <c r="Z189" s="79"/>
      <c r="AA189" s="85" t="s">
        <v>1552</v>
      </c>
      <c r="AB189" s="79"/>
      <c r="AC189" s="79" t="b">
        <v>0</v>
      </c>
      <c r="AD189" s="79">
        <v>0</v>
      </c>
      <c r="AE189" s="85" t="s">
        <v>1761</v>
      </c>
      <c r="AF189" s="79" t="b">
        <v>0</v>
      </c>
      <c r="AG189" s="79" t="s">
        <v>1774</v>
      </c>
      <c r="AH189" s="79"/>
      <c r="AI189" s="85" t="s">
        <v>1761</v>
      </c>
      <c r="AJ189" s="79" t="b">
        <v>0</v>
      </c>
      <c r="AK189" s="79">
        <v>1453</v>
      </c>
      <c r="AL189" s="85" t="s">
        <v>1725</v>
      </c>
      <c r="AM189" s="79" t="s">
        <v>1789</v>
      </c>
      <c r="AN189" s="79" t="b">
        <v>0</v>
      </c>
      <c r="AO189" s="85" t="s">
        <v>1725</v>
      </c>
      <c r="AP189" s="79" t="s">
        <v>176</v>
      </c>
      <c r="AQ189" s="79">
        <v>0</v>
      </c>
      <c r="AR189" s="79">
        <v>0</v>
      </c>
      <c r="AS189" s="79"/>
      <c r="AT189" s="79"/>
      <c r="AU189" s="79"/>
      <c r="AV189" s="79"/>
      <c r="AW189" s="79"/>
      <c r="AX189" s="79"/>
      <c r="AY189" s="79"/>
      <c r="AZ189" s="79"/>
      <c r="BA189">
        <v>1</v>
      </c>
      <c r="BB189" s="78" t="str">
        <f>REPLACE(INDEX(GroupVertices[Group],MATCH(Edges[[#This Row],[Vertex 1]],GroupVertices[Vertex],0)),1,1,"")</f>
        <v>2</v>
      </c>
      <c r="BC189" s="78" t="str">
        <f>REPLACE(INDEX(GroupVertices[Group],MATCH(Edges[[#This Row],[Vertex 2]],GroupVertices[Vertex],0)),1,1,"")</f>
        <v>2</v>
      </c>
      <c r="BD189" s="48">
        <v>4</v>
      </c>
      <c r="BE189" s="49">
        <v>20</v>
      </c>
      <c r="BF189" s="48">
        <v>1</v>
      </c>
      <c r="BG189" s="49">
        <v>5</v>
      </c>
      <c r="BH189" s="48">
        <v>0</v>
      </c>
      <c r="BI189" s="49">
        <v>0</v>
      </c>
      <c r="BJ189" s="48">
        <v>15</v>
      </c>
      <c r="BK189" s="49">
        <v>75</v>
      </c>
      <c r="BL189" s="48">
        <v>20</v>
      </c>
    </row>
    <row r="190" spans="1:64" ht="15">
      <c r="A190" s="64" t="s">
        <v>331</v>
      </c>
      <c r="B190" s="64" t="s">
        <v>426</v>
      </c>
      <c r="C190" s="65" t="s">
        <v>4709</v>
      </c>
      <c r="D190" s="66">
        <v>3</v>
      </c>
      <c r="E190" s="67" t="s">
        <v>132</v>
      </c>
      <c r="F190" s="68">
        <v>35</v>
      </c>
      <c r="G190" s="65"/>
      <c r="H190" s="69"/>
      <c r="I190" s="70"/>
      <c r="J190" s="70"/>
      <c r="K190" s="34" t="s">
        <v>65</v>
      </c>
      <c r="L190" s="77">
        <v>190</v>
      </c>
      <c r="M190" s="77"/>
      <c r="N190" s="72"/>
      <c r="O190" s="79" t="s">
        <v>444</v>
      </c>
      <c r="P190" s="81">
        <v>43689.53262731482</v>
      </c>
      <c r="Q190" s="79" t="s">
        <v>544</v>
      </c>
      <c r="R190" s="79"/>
      <c r="S190" s="79"/>
      <c r="T190" s="79" t="s">
        <v>403</v>
      </c>
      <c r="U190" s="79"/>
      <c r="V190" s="82" t="s">
        <v>989</v>
      </c>
      <c r="W190" s="81">
        <v>43689.53262731482</v>
      </c>
      <c r="X190" s="82" t="s">
        <v>1196</v>
      </c>
      <c r="Y190" s="79"/>
      <c r="Z190" s="79"/>
      <c r="AA190" s="85" t="s">
        <v>1553</v>
      </c>
      <c r="AB190" s="79"/>
      <c r="AC190" s="79" t="b">
        <v>0</v>
      </c>
      <c r="AD190" s="79">
        <v>0</v>
      </c>
      <c r="AE190" s="85" t="s">
        <v>1761</v>
      </c>
      <c r="AF190" s="79" t="b">
        <v>0</v>
      </c>
      <c r="AG190" s="79" t="s">
        <v>1774</v>
      </c>
      <c r="AH190" s="79"/>
      <c r="AI190" s="85" t="s">
        <v>1761</v>
      </c>
      <c r="AJ190" s="79" t="b">
        <v>0</v>
      </c>
      <c r="AK190" s="79">
        <v>1453</v>
      </c>
      <c r="AL190" s="85" t="s">
        <v>1725</v>
      </c>
      <c r="AM190" s="79" t="s">
        <v>1789</v>
      </c>
      <c r="AN190" s="79" t="b">
        <v>0</v>
      </c>
      <c r="AO190" s="85" t="s">
        <v>1725</v>
      </c>
      <c r="AP190" s="79" t="s">
        <v>176</v>
      </c>
      <c r="AQ190" s="79">
        <v>0</v>
      </c>
      <c r="AR190" s="79">
        <v>0</v>
      </c>
      <c r="AS190" s="79"/>
      <c r="AT190" s="79"/>
      <c r="AU190" s="79"/>
      <c r="AV190" s="79"/>
      <c r="AW190" s="79"/>
      <c r="AX190" s="79"/>
      <c r="AY190" s="79"/>
      <c r="AZ190" s="79"/>
      <c r="BA190">
        <v>1</v>
      </c>
      <c r="BB190" s="78" t="str">
        <f>REPLACE(INDEX(GroupVertices[Group],MATCH(Edges[[#This Row],[Vertex 1]],GroupVertices[Vertex],0)),1,1,"")</f>
        <v>2</v>
      </c>
      <c r="BC190" s="78" t="str">
        <f>REPLACE(INDEX(GroupVertices[Group],MATCH(Edges[[#This Row],[Vertex 2]],GroupVertices[Vertex],0)),1,1,"")</f>
        <v>2</v>
      </c>
      <c r="BD190" s="48"/>
      <c r="BE190" s="49"/>
      <c r="BF190" s="48"/>
      <c r="BG190" s="49"/>
      <c r="BH190" s="48"/>
      <c r="BI190" s="49"/>
      <c r="BJ190" s="48"/>
      <c r="BK190" s="49"/>
      <c r="BL190" s="48"/>
    </row>
    <row r="191" spans="1:64" ht="15">
      <c r="A191" s="64" t="s">
        <v>331</v>
      </c>
      <c r="B191" s="64" t="s">
        <v>382</v>
      </c>
      <c r="C191" s="65" t="s">
        <v>4709</v>
      </c>
      <c r="D191" s="66">
        <v>3</v>
      </c>
      <c r="E191" s="67" t="s">
        <v>132</v>
      </c>
      <c r="F191" s="68">
        <v>35</v>
      </c>
      <c r="G191" s="65"/>
      <c r="H191" s="69"/>
      <c r="I191" s="70"/>
      <c r="J191" s="70"/>
      <c r="K191" s="34" t="s">
        <v>65</v>
      </c>
      <c r="L191" s="77">
        <v>191</v>
      </c>
      <c r="M191" s="77"/>
      <c r="N191" s="72"/>
      <c r="O191" s="79" t="s">
        <v>444</v>
      </c>
      <c r="P191" s="81">
        <v>43689.53262731482</v>
      </c>
      <c r="Q191" s="79" t="s">
        <v>544</v>
      </c>
      <c r="R191" s="79"/>
      <c r="S191" s="79"/>
      <c r="T191" s="79" t="s">
        <v>403</v>
      </c>
      <c r="U191" s="79"/>
      <c r="V191" s="82" t="s">
        <v>989</v>
      </c>
      <c r="W191" s="81">
        <v>43689.53262731482</v>
      </c>
      <c r="X191" s="82" t="s">
        <v>1196</v>
      </c>
      <c r="Y191" s="79"/>
      <c r="Z191" s="79"/>
      <c r="AA191" s="85" t="s">
        <v>1553</v>
      </c>
      <c r="AB191" s="79"/>
      <c r="AC191" s="79" t="b">
        <v>0</v>
      </c>
      <c r="AD191" s="79">
        <v>0</v>
      </c>
      <c r="AE191" s="85" t="s">
        <v>1761</v>
      </c>
      <c r="AF191" s="79" t="b">
        <v>0</v>
      </c>
      <c r="AG191" s="79" t="s">
        <v>1774</v>
      </c>
      <c r="AH191" s="79"/>
      <c r="AI191" s="85" t="s">
        <v>1761</v>
      </c>
      <c r="AJ191" s="79" t="b">
        <v>0</v>
      </c>
      <c r="AK191" s="79">
        <v>1453</v>
      </c>
      <c r="AL191" s="85" t="s">
        <v>1725</v>
      </c>
      <c r="AM191" s="79" t="s">
        <v>1789</v>
      </c>
      <c r="AN191" s="79" t="b">
        <v>0</v>
      </c>
      <c r="AO191" s="85" t="s">
        <v>1725</v>
      </c>
      <c r="AP191" s="79" t="s">
        <v>176</v>
      </c>
      <c r="AQ191" s="79">
        <v>0</v>
      </c>
      <c r="AR191" s="79">
        <v>0</v>
      </c>
      <c r="AS191" s="79"/>
      <c r="AT191" s="79"/>
      <c r="AU191" s="79"/>
      <c r="AV191" s="79"/>
      <c r="AW191" s="79"/>
      <c r="AX191" s="79"/>
      <c r="AY191" s="79"/>
      <c r="AZ191" s="79"/>
      <c r="BA191">
        <v>1</v>
      </c>
      <c r="BB191" s="78" t="str">
        <f>REPLACE(INDEX(GroupVertices[Group],MATCH(Edges[[#This Row],[Vertex 1]],GroupVertices[Vertex],0)),1,1,"")</f>
        <v>2</v>
      </c>
      <c r="BC191" s="78" t="str">
        <f>REPLACE(INDEX(GroupVertices[Group],MATCH(Edges[[#This Row],[Vertex 2]],GroupVertices[Vertex],0)),1,1,"")</f>
        <v>2</v>
      </c>
      <c r="BD191" s="48">
        <v>4</v>
      </c>
      <c r="BE191" s="49">
        <v>20</v>
      </c>
      <c r="BF191" s="48">
        <v>1</v>
      </c>
      <c r="BG191" s="49">
        <v>5</v>
      </c>
      <c r="BH191" s="48">
        <v>0</v>
      </c>
      <c r="BI191" s="49">
        <v>0</v>
      </c>
      <c r="BJ191" s="48">
        <v>15</v>
      </c>
      <c r="BK191" s="49">
        <v>75</v>
      </c>
      <c r="BL191" s="48">
        <v>20</v>
      </c>
    </row>
    <row r="192" spans="1:64" ht="15">
      <c r="A192" s="64" t="s">
        <v>332</v>
      </c>
      <c r="B192" s="64" t="s">
        <v>426</v>
      </c>
      <c r="C192" s="65" t="s">
        <v>4709</v>
      </c>
      <c r="D192" s="66">
        <v>3</v>
      </c>
      <c r="E192" s="67" t="s">
        <v>132</v>
      </c>
      <c r="F192" s="68">
        <v>35</v>
      </c>
      <c r="G192" s="65"/>
      <c r="H192" s="69"/>
      <c r="I192" s="70"/>
      <c r="J192" s="70"/>
      <c r="K192" s="34" t="s">
        <v>65</v>
      </c>
      <c r="L192" s="77">
        <v>192</v>
      </c>
      <c r="M192" s="77"/>
      <c r="N192" s="72"/>
      <c r="O192" s="79" t="s">
        <v>444</v>
      </c>
      <c r="P192" s="81">
        <v>43689.59190972222</v>
      </c>
      <c r="Q192" s="79" t="s">
        <v>544</v>
      </c>
      <c r="R192" s="79"/>
      <c r="S192" s="79"/>
      <c r="T192" s="79" t="s">
        <v>403</v>
      </c>
      <c r="U192" s="79"/>
      <c r="V192" s="82" t="s">
        <v>990</v>
      </c>
      <c r="W192" s="81">
        <v>43689.59190972222</v>
      </c>
      <c r="X192" s="82" t="s">
        <v>1197</v>
      </c>
      <c r="Y192" s="79"/>
      <c r="Z192" s="79"/>
      <c r="AA192" s="85" t="s">
        <v>1554</v>
      </c>
      <c r="AB192" s="79"/>
      <c r="AC192" s="79" t="b">
        <v>0</v>
      </c>
      <c r="AD192" s="79">
        <v>0</v>
      </c>
      <c r="AE192" s="85" t="s">
        <v>1761</v>
      </c>
      <c r="AF192" s="79" t="b">
        <v>0</v>
      </c>
      <c r="AG192" s="79" t="s">
        <v>1774</v>
      </c>
      <c r="AH192" s="79"/>
      <c r="AI192" s="85" t="s">
        <v>1761</v>
      </c>
      <c r="AJ192" s="79" t="b">
        <v>0</v>
      </c>
      <c r="AK192" s="79">
        <v>1453</v>
      </c>
      <c r="AL192" s="85" t="s">
        <v>1725</v>
      </c>
      <c r="AM192" s="79" t="s">
        <v>1789</v>
      </c>
      <c r="AN192" s="79" t="b">
        <v>0</v>
      </c>
      <c r="AO192" s="85" t="s">
        <v>1725</v>
      </c>
      <c r="AP192" s="79" t="s">
        <v>176</v>
      </c>
      <c r="AQ192" s="79">
        <v>0</v>
      </c>
      <c r="AR192" s="79">
        <v>0</v>
      </c>
      <c r="AS192" s="79"/>
      <c r="AT192" s="79"/>
      <c r="AU192" s="79"/>
      <c r="AV192" s="79"/>
      <c r="AW192" s="79"/>
      <c r="AX192" s="79"/>
      <c r="AY192" s="79"/>
      <c r="AZ192" s="79"/>
      <c r="BA192">
        <v>1</v>
      </c>
      <c r="BB192" s="78" t="str">
        <f>REPLACE(INDEX(GroupVertices[Group],MATCH(Edges[[#This Row],[Vertex 1]],GroupVertices[Vertex],0)),1,1,"")</f>
        <v>2</v>
      </c>
      <c r="BC192" s="78" t="str">
        <f>REPLACE(INDEX(GroupVertices[Group],MATCH(Edges[[#This Row],[Vertex 2]],GroupVertices[Vertex],0)),1,1,"")</f>
        <v>2</v>
      </c>
      <c r="BD192" s="48"/>
      <c r="BE192" s="49"/>
      <c r="BF192" s="48"/>
      <c r="BG192" s="49"/>
      <c r="BH192" s="48"/>
      <c r="BI192" s="49"/>
      <c r="BJ192" s="48"/>
      <c r="BK192" s="49"/>
      <c r="BL192" s="48"/>
    </row>
    <row r="193" spans="1:64" ht="15">
      <c r="A193" s="64" t="s">
        <v>332</v>
      </c>
      <c r="B193" s="64" t="s">
        <v>382</v>
      </c>
      <c r="C193" s="65" t="s">
        <v>4709</v>
      </c>
      <c r="D193" s="66">
        <v>3</v>
      </c>
      <c r="E193" s="67" t="s">
        <v>132</v>
      </c>
      <c r="F193" s="68">
        <v>35</v>
      </c>
      <c r="G193" s="65"/>
      <c r="H193" s="69"/>
      <c r="I193" s="70"/>
      <c r="J193" s="70"/>
      <c r="K193" s="34" t="s">
        <v>65</v>
      </c>
      <c r="L193" s="77">
        <v>193</v>
      </c>
      <c r="M193" s="77"/>
      <c r="N193" s="72"/>
      <c r="O193" s="79" t="s">
        <v>444</v>
      </c>
      <c r="P193" s="81">
        <v>43689.59190972222</v>
      </c>
      <c r="Q193" s="79" t="s">
        <v>544</v>
      </c>
      <c r="R193" s="79"/>
      <c r="S193" s="79"/>
      <c r="T193" s="79" t="s">
        <v>403</v>
      </c>
      <c r="U193" s="79"/>
      <c r="V193" s="82" t="s">
        <v>990</v>
      </c>
      <c r="W193" s="81">
        <v>43689.59190972222</v>
      </c>
      <c r="X193" s="82" t="s">
        <v>1197</v>
      </c>
      <c r="Y193" s="79"/>
      <c r="Z193" s="79"/>
      <c r="AA193" s="85" t="s">
        <v>1554</v>
      </c>
      <c r="AB193" s="79"/>
      <c r="AC193" s="79" t="b">
        <v>0</v>
      </c>
      <c r="AD193" s="79">
        <v>0</v>
      </c>
      <c r="AE193" s="85" t="s">
        <v>1761</v>
      </c>
      <c r="AF193" s="79" t="b">
        <v>0</v>
      </c>
      <c r="AG193" s="79" t="s">
        <v>1774</v>
      </c>
      <c r="AH193" s="79"/>
      <c r="AI193" s="85" t="s">
        <v>1761</v>
      </c>
      <c r="AJ193" s="79" t="b">
        <v>0</v>
      </c>
      <c r="AK193" s="79">
        <v>1453</v>
      </c>
      <c r="AL193" s="85" t="s">
        <v>1725</v>
      </c>
      <c r="AM193" s="79" t="s">
        <v>1789</v>
      </c>
      <c r="AN193" s="79" t="b">
        <v>0</v>
      </c>
      <c r="AO193" s="85" t="s">
        <v>1725</v>
      </c>
      <c r="AP193" s="79" t="s">
        <v>176</v>
      </c>
      <c r="AQ193" s="79">
        <v>0</v>
      </c>
      <c r="AR193" s="79">
        <v>0</v>
      </c>
      <c r="AS193" s="79"/>
      <c r="AT193" s="79"/>
      <c r="AU193" s="79"/>
      <c r="AV193" s="79"/>
      <c r="AW193" s="79"/>
      <c r="AX193" s="79"/>
      <c r="AY193" s="79"/>
      <c r="AZ193" s="79"/>
      <c r="BA193">
        <v>1</v>
      </c>
      <c r="BB193" s="78" t="str">
        <f>REPLACE(INDEX(GroupVertices[Group],MATCH(Edges[[#This Row],[Vertex 1]],GroupVertices[Vertex],0)),1,1,"")</f>
        <v>2</v>
      </c>
      <c r="BC193" s="78" t="str">
        <f>REPLACE(INDEX(GroupVertices[Group],MATCH(Edges[[#This Row],[Vertex 2]],GroupVertices[Vertex],0)),1,1,"")</f>
        <v>2</v>
      </c>
      <c r="BD193" s="48">
        <v>4</v>
      </c>
      <c r="BE193" s="49">
        <v>20</v>
      </c>
      <c r="BF193" s="48">
        <v>1</v>
      </c>
      <c r="BG193" s="49">
        <v>5</v>
      </c>
      <c r="BH193" s="48">
        <v>0</v>
      </c>
      <c r="BI193" s="49">
        <v>0</v>
      </c>
      <c r="BJ193" s="48">
        <v>15</v>
      </c>
      <c r="BK193" s="49">
        <v>75</v>
      </c>
      <c r="BL193" s="48">
        <v>20</v>
      </c>
    </row>
    <row r="194" spans="1:64" ht="15">
      <c r="A194" s="64" t="s">
        <v>333</v>
      </c>
      <c r="B194" s="64" t="s">
        <v>426</v>
      </c>
      <c r="C194" s="65" t="s">
        <v>4709</v>
      </c>
      <c r="D194" s="66">
        <v>3</v>
      </c>
      <c r="E194" s="67" t="s">
        <v>132</v>
      </c>
      <c r="F194" s="68">
        <v>35</v>
      </c>
      <c r="G194" s="65"/>
      <c r="H194" s="69"/>
      <c r="I194" s="70"/>
      <c r="J194" s="70"/>
      <c r="K194" s="34" t="s">
        <v>65</v>
      </c>
      <c r="L194" s="77">
        <v>194</v>
      </c>
      <c r="M194" s="77"/>
      <c r="N194" s="72"/>
      <c r="O194" s="79" t="s">
        <v>444</v>
      </c>
      <c r="P194" s="81">
        <v>43689.6171875</v>
      </c>
      <c r="Q194" s="79" t="s">
        <v>544</v>
      </c>
      <c r="R194" s="79"/>
      <c r="S194" s="79"/>
      <c r="T194" s="79" t="s">
        <v>403</v>
      </c>
      <c r="U194" s="79"/>
      <c r="V194" s="82" t="s">
        <v>991</v>
      </c>
      <c r="W194" s="81">
        <v>43689.6171875</v>
      </c>
      <c r="X194" s="82" t="s">
        <v>1198</v>
      </c>
      <c r="Y194" s="79"/>
      <c r="Z194" s="79"/>
      <c r="AA194" s="85" t="s">
        <v>1555</v>
      </c>
      <c r="AB194" s="79"/>
      <c r="AC194" s="79" t="b">
        <v>0</v>
      </c>
      <c r="AD194" s="79">
        <v>0</v>
      </c>
      <c r="AE194" s="85" t="s">
        <v>1761</v>
      </c>
      <c r="AF194" s="79" t="b">
        <v>0</v>
      </c>
      <c r="AG194" s="79" t="s">
        <v>1774</v>
      </c>
      <c r="AH194" s="79"/>
      <c r="AI194" s="85" t="s">
        <v>1761</v>
      </c>
      <c r="AJ194" s="79" t="b">
        <v>0</v>
      </c>
      <c r="AK194" s="79">
        <v>1453</v>
      </c>
      <c r="AL194" s="85" t="s">
        <v>1725</v>
      </c>
      <c r="AM194" s="79" t="s">
        <v>1790</v>
      </c>
      <c r="AN194" s="79" t="b">
        <v>0</v>
      </c>
      <c r="AO194" s="85" t="s">
        <v>1725</v>
      </c>
      <c r="AP194" s="79" t="s">
        <v>176</v>
      </c>
      <c r="AQ194" s="79">
        <v>0</v>
      </c>
      <c r="AR194" s="79">
        <v>0</v>
      </c>
      <c r="AS194" s="79"/>
      <c r="AT194" s="79"/>
      <c r="AU194" s="79"/>
      <c r="AV194" s="79"/>
      <c r="AW194" s="79"/>
      <c r="AX194" s="79"/>
      <c r="AY194" s="79"/>
      <c r="AZ194" s="79"/>
      <c r="BA194">
        <v>1</v>
      </c>
      <c r="BB194" s="78" t="str">
        <f>REPLACE(INDEX(GroupVertices[Group],MATCH(Edges[[#This Row],[Vertex 1]],GroupVertices[Vertex],0)),1,1,"")</f>
        <v>2</v>
      </c>
      <c r="BC194" s="78" t="str">
        <f>REPLACE(INDEX(GroupVertices[Group],MATCH(Edges[[#This Row],[Vertex 2]],GroupVertices[Vertex],0)),1,1,"")</f>
        <v>2</v>
      </c>
      <c r="BD194" s="48"/>
      <c r="BE194" s="49"/>
      <c r="BF194" s="48"/>
      <c r="BG194" s="49"/>
      <c r="BH194" s="48"/>
      <c r="BI194" s="49"/>
      <c r="BJ194" s="48"/>
      <c r="BK194" s="49"/>
      <c r="BL194" s="48"/>
    </row>
    <row r="195" spans="1:64" ht="15">
      <c r="A195" s="64" t="s">
        <v>333</v>
      </c>
      <c r="B195" s="64" t="s">
        <v>382</v>
      </c>
      <c r="C195" s="65" t="s">
        <v>4709</v>
      </c>
      <c r="D195" s="66">
        <v>3</v>
      </c>
      <c r="E195" s="67" t="s">
        <v>132</v>
      </c>
      <c r="F195" s="68">
        <v>35</v>
      </c>
      <c r="G195" s="65"/>
      <c r="H195" s="69"/>
      <c r="I195" s="70"/>
      <c r="J195" s="70"/>
      <c r="K195" s="34" t="s">
        <v>65</v>
      </c>
      <c r="L195" s="77">
        <v>195</v>
      </c>
      <c r="M195" s="77"/>
      <c r="N195" s="72"/>
      <c r="O195" s="79" t="s">
        <v>444</v>
      </c>
      <c r="P195" s="81">
        <v>43689.6171875</v>
      </c>
      <c r="Q195" s="79" t="s">
        <v>544</v>
      </c>
      <c r="R195" s="79"/>
      <c r="S195" s="79"/>
      <c r="T195" s="79" t="s">
        <v>403</v>
      </c>
      <c r="U195" s="79"/>
      <c r="V195" s="82" t="s">
        <v>991</v>
      </c>
      <c r="W195" s="81">
        <v>43689.6171875</v>
      </c>
      <c r="X195" s="82" t="s">
        <v>1198</v>
      </c>
      <c r="Y195" s="79"/>
      <c r="Z195" s="79"/>
      <c r="AA195" s="85" t="s">
        <v>1555</v>
      </c>
      <c r="AB195" s="79"/>
      <c r="AC195" s="79" t="b">
        <v>0</v>
      </c>
      <c r="AD195" s="79">
        <v>0</v>
      </c>
      <c r="AE195" s="85" t="s">
        <v>1761</v>
      </c>
      <c r="AF195" s="79" t="b">
        <v>0</v>
      </c>
      <c r="AG195" s="79" t="s">
        <v>1774</v>
      </c>
      <c r="AH195" s="79"/>
      <c r="AI195" s="85" t="s">
        <v>1761</v>
      </c>
      <c r="AJ195" s="79" t="b">
        <v>0</v>
      </c>
      <c r="AK195" s="79">
        <v>1453</v>
      </c>
      <c r="AL195" s="85" t="s">
        <v>1725</v>
      </c>
      <c r="AM195" s="79" t="s">
        <v>1790</v>
      </c>
      <c r="AN195" s="79" t="b">
        <v>0</v>
      </c>
      <c r="AO195" s="85" t="s">
        <v>1725</v>
      </c>
      <c r="AP195" s="79" t="s">
        <v>176</v>
      </c>
      <c r="AQ195" s="79">
        <v>0</v>
      </c>
      <c r="AR195" s="79">
        <v>0</v>
      </c>
      <c r="AS195" s="79"/>
      <c r="AT195" s="79"/>
      <c r="AU195" s="79"/>
      <c r="AV195" s="79"/>
      <c r="AW195" s="79"/>
      <c r="AX195" s="79"/>
      <c r="AY195" s="79"/>
      <c r="AZ195" s="79"/>
      <c r="BA195">
        <v>1</v>
      </c>
      <c r="BB195" s="78" t="str">
        <f>REPLACE(INDEX(GroupVertices[Group],MATCH(Edges[[#This Row],[Vertex 1]],GroupVertices[Vertex],0)),1,1,"")</f>
        <v>2</v>
      </c>
      <c r="BC195" s="78" t="str">
        <f>REPLACE(INDEX(GroupVertices[Group],MATCH(Edges[[#This Row],[Vertex 2]],GroupVertices[Vertex],0)),1,1,"")</f>
        <v>2</v>
      </c>
      <c r="BD195" s="48">
        <v>4</v>
      </c>
      <c r="BE195" s="49">
        <v>20</v>
      </c>
      <c r="BF195" s="48">
        <v>1</v>
      </c>
      <c r="BG195" s="49">
        <v>5</v>
      </c>
      <c r="BH195" s="48">
        <v>0</v>
      </c>
      <c r="BI195" s="49">
        <v>0</v>
      </c>
      <c r="BJ195" s="48">
        <v>15</v>
      </c>
      <c r="BK195" s="49">
        <v>75</v>
      </c>
      <c r="BL195" s="48">
        <v>20</v>
      </c>
    </row>
    <row r="196" spans="1:64" ht="15">
      <c r="A196" s="64" t="s">
        <v>334</v>
      </c>
      <c r="B196" s="64" t="s">
        <v>426</v>
      </c>
      <c r="C196" s="65" t="s">
        <v>4709</v>
      </c>
      <c r="D196" s="66">
        <v>3</v>
      </c>
      <c r="E196" s="67" t="s">
        <v>132</v>
      </c>
      <c r="F196" s="68">
        <v>35</v>
      </c>
      <c r="G196" s="65"/>
      <c r="H196" s="69"/>
      <c r="I196" s="70"/>
      <c r="J196" s="70"/>
      <c r="K196" s="34" t="s">
        <v>65</v>
      </c>
      <c r="L196" s="77">
        <v>196</v>
      </c>
      <c r="M196" s="77"/>
      <c r="N196" s="72"/>
      <c r="O196" s="79" t="s">
        <v>444</v>
      </c>
      <c r="P196" s="81">
        <v>43689.622928240744</v>
      </c>
      <c r="Q196" s="79" t="s">
        <v>544</v>
      </c>
      <c r="R196" s="79"/>
      <c r="S196" s="79"/>
      <c r="T196" s="79" t="s">
        <v>403</v>
      </c>
      <c r="U196" s="79"/>
      <c r="V196" s="82" t="s">
        <v>992</v>
      </c>
      <c r="W196" s="81">
        <v>43689.622928240744</v>
      </c>
      <c r="X196" s="82" t="s">
        <v>1199</v>
      </c>
      <c r="Y196" s="79"/>
      <c r="Z196" s="79"/>
      <c r="AA196" s="85" t="s">
        <v>1556</v>
      </c>
      <c r="AB196" s="79"/>
      <c r="AC196" s="79" t="b">
        <v>0</v>
      </c>
      <c r="AD196" s="79">
        <v>0</v>
      </c>
      <c r="AE196" s="85" t="s">
        <v>1761</v>
      </c>
      <c r="AF196" s="79" t="b">
        <v>0</v>
      </c>
      <c r="AG196" s="79" t="s">
        <v>1774</v>
      </c>
      <c r="AH196" s="79"/>
      <c r="AI196" s="85" t="s">
        <v>1761</v>
      </c>
      <c r="AJ196" s="79" t="b">
        <v>0</v>
      </c>
      <c r="AK196" s="79">
        <v>1453</v>
      </c>
      <c r="AL196" s="85" t="s">
        <v>1725</v>
      </c>
      <c r="AM196" s="79" t="s">
        <v>1789</v>
      </c>
      <c r="AN196" s="79" t="b">
        <v>0</v>
      </c>
      <c r="AO196" s="85" t="s">
        <v>1725</v>
      </c>
      <c r="AP196" s="79" t="s">
        <v>176</v>
      </c>
      <c r="AQ196" s="79">
        <v>0</v>
      </c>
      <c r="AR196" s="79">
        <v>0</v>
      </c>
      <c r="AS196" s="79"/>
      <c r="AT196" s="79"/>
      <c r="AU196" s="79"/>
      <c r="AV196" s="79"/>
      <c r="AW196" s="79"/>
      <c r="AX196" s="79"/>
      <c r="AY196" s="79"/>
      <c r="AZ196" s="79"/>
      <c r="BA196">
        <v>1</v>
      </c>
      <c r="BB196" s="78" t="str">
        <f>REPLACE(INDEX(GroupVertices[Group],MATCH(Edges[[#This Row],[Vertex 1]],GroupVertices[Vertex],0)),1,1,"")</f>
        <v>2</v>
      </c>
      <c r="BC196" s="78" t="str">
        <f>REPLACE(INDEX(GroupVertices[Group],MATCH(Edges[[#This Row],[Vertex 2]],GroupVertices[Vertex],0)),1,1,"")</f>
        <v>2</v>
      </c>
      <c r="BD196" s="48"/>
      <c r="BE196" s="49"/>
      <c r="BF196" s="48"/>
      <c r="BG196" s="49"/>
      <c r="BH196" s="48"/>
      <c r="BI196" s="49"/>
      <c r="BJ196" s="48"/>
      <c r="BK196" s="49"/>
      <c r="BL196" s="48"/>
    </row>
    <row r="197" spans="1:64" ht="15">
      <c r="A197" s="64" t="s">
        <v>334</v>
      </c>
      <c r="B197" s="64" t="s">
        <v>382</v>
      </c>
      <c r="C197" s="65" t="s">
        <v>4709</v>
      </c>
      <c r="D197" s="66">
        <v>3</v>
      </c>
      <c r="E197" s="67" t="s">
        <v>132</v>
      </c>
      <c r="F197" s="68">
        <v>35</v>
      </c>
      <c r="G197" s="65"/>
      <c r="H197" s="69"/>
      <c r="I197" s="70"/>
      <c r="J197" s="70"/>
      <c r="K197" s="34" t="s">
        <v>65</v>
      </c>
      <c r="L197" s="77">
        <v>197</v>
      </c>
      <c r="M197" s="77"/>
      <c r="N197" s="72"/>
      <c r="O197" s="79" t="s">
        <v>444</v>
      </c>
      <c r="P197" s="81">
        <v>43689.622928240744</v>
      </c>
      <c r="Q197" s="79" t="s">
        <v>544</v>
      </c>
      <c r="R197" s="79"/>
      <c r="S197" s="79"/>
      <c r="T197" s="79" t="s">
        <v>403</v>
      </c>
      <c r="U197" s="79"/>
      <c r="V197" s="82" t="s">
        <v>992</v>
      </c>
      <c r="W197" s="81">
        <v>43689.622928240744</v>
      </c>
      <c r="X197" s="82" t="s">
        <v>1199</v>
      </c>
      <c r="Y197" s="79"/>
      <c r="Z197" s="79"/>
      <c r="AA197" s="85" t="s">
        <v>1556</v>
      </c>
      <c r="AB197" s="79"/>
      <c r="AC197" s="79" t="b">
        <v>0</v>
      </c>
      <c r="AD197" s="79">
        <v>0</v>
      </c>
      <c r="AE197" s="85" t="s">
        <v>1761</v>
      </c>
      <c r="AF197" s="79" t="b">
        <v>0</v>
      </c>
      <c r="AG197" s="79" t="s">
        <v>1774</v>
      </c>
      <c r="AH197" s="79"/>
      <c r="AI197" s="85" t="s">
        <v>1761</v>
      </c>
      <c r="AJ197" s="79" t="b">
        <v>0</v>
      </c>
      <c r="AK197" s="79">
        <v>1453</v>
      </c>
      <c r="AL197" s="85" t="s">
        <v>1725</v>
      </c>
      <c r="AM197" s="79" t="s">
        <v>1789</v>
      </c>
      <c r="AN197" s="79" t="b">
        <v>0</v>
      </c>
      <c r="AO197" s="85" t="s">
        <v>1725</v>
      </c>
      <c r="AP197" s="79" t="s">
        <v>176</v>
      </c>
      <c r="AQ197" s="79">
        <v>0</v>
      </c>
      <c r="AR197" s="79">
        <v>0</v>
      </c>
      <c r="AS197" s="79"/>
      <c r="AT197" s="79"/>
      <c r="AU197" s="79"/>
      <c r="AV197" s="79"/>
      <c r="AW197" s="79"/>
      <c r="AX197" s="79"/>
      <c r="AY197" s="79"/>
      <c r="AZ197" s="79"/>
      <c r="BA197">
        <v>1</v>
      </c>
      <c r="BB197" s="78" t="str">
        <f>REPLACE(INDEX(GroupVertices[Group],MATCH(Edges[[#This Row],[Vertex 1]],GroupVertices[Vertex],0)),1,1,"")</f>
        <v>2</v>
      </c>
      <c r="BC197" s="78" t="str">
        <f>REPLACE(INDEX(GroupVertices[Group],MATCH(Edges[[#This Row],[Vertex 2]],GroupVertices[Vertex],0)),1,1,"")</f>
        <v>2</v>
      </c>
      <c r="BD197" s="48">
        <v>4</v>
      </c>
      <c r="BE197" s="49">
        <v>20</v>
      </c>
      <c r="BF197" s="48">
        <v>1</v>
      </c>
      <c r="BG197" s="49">
        <v>5</v>
      </c>
      <c r="BH197" s="48">
        <v>0</v>
      </c>
      <c r="BI197" s="49">
        <v>0</v>
      </c>
      <c r="BJ197" s="48">
        <v>15</v>
      </c>
      <c r="BK197" s="49">
        <v>75</v>
      </c>
      <c r="BL197" s="48">
        <v>20</v>
      </c>
    </row>
    <row r="198" spans="1:64" ht="15">
      <c r="A198" s="64" t="s">
        <v>335</v>
      </c>
      <c r="B198" s="64" t="s">
        <v>426</v>
      </c>
      <c r="C198" s="65" t="s">
        <v>4709</v>
      </c>
      <c r="D198" s="66">
        <v>3</v>
      </c>
      <c r="E198" s="67" t="s">
        <v>132</v>
      </c>
      <c r="F198" s="68">
        <v>35</v>
      </c>
      <c r="G198" s="65"/>
      <c r="H198" s="69"/>
      <c r="I198" s="70"/>
      <c r="J198" s="70"/>
      <c r="K198" s="34" t="s">
        <v>65</v>
      </c>
      <c r="L198" s="77">
        <v>198</v>
      </c>
      <c r="M198" s="77"/>
      <c r="N198" s="72"/>
      <c r="O198" s="79" t="s">
        <v>444</v>
      </c>
      <c r="P198" s="81">
        <v>43689.628541666665</v>
      </c>
      <c r="Q198" s="79" t="s">
        <v>544</v>
      </c>
      <c r="R198" s="79"/>
      <c r="S198" s="79"/>
      <c r="T198" s="79" t="s">
        <v>403</v>
      </c>
      <c r="U198" s="79"/>
      <c r="V198" s="82" t="s">
        <v>993</v>
      </c>
      <c r="W198" s="81">
        <v>43689.628541666665</v>
      </c>
      <c r="X198" s="82" t="s">
        <v>1200</v>
      </c>
      <c r="Y198" s="79"/>
      <c r="Z198" s="79"/>
      <c r="AA198" s="85" t="s">
        <v>1557</v>
      </c>
      <c r="AB198" s="79"/>
      <c r="AC198" s="79" t="b">
        <v>0</v>
      </c>
      <c r="AD198" s="79">
        <v>0</v>
      </c>
      <c r="AE198" s="85" t="s">
        <v>1761</v>
      </c>
      <c r="AF198" s="79" t="b">
        <v>0</v>
      </c>
      <c r="AG198" s="79" t="s">
        <v>1774</v>
      </c>
      <c r="AH198" s="79"/>
      <c r="AI198" s="85" t="s">
        <v>1761</v>
      </c>
      <c r="AJ198" s="79" t="b">
        <v>0</v>
      </c>
      <c r="AK198" s="79">
        <v>1453</v>
      </c>
      <c r="AL198" s="85" t="s">
        <v>1725</v>
      </c>
      <c r="AM198" s="79" t="s">
        <v>1793</v>
      </c>
      <c r="AN198" s="79" t="b">
        <v>0</v>
      </c>
      <c r="AO198" s="85" t="s">
        <v>1725</v>
      </c>
      <c r="AP198" s="79" t="s">
        <v>176</v>
      </c>
      <c r="AQ198" s="79">
        <v>0</v>
      </c>
      <c r="AR198" s="79">
        <v>0</v>
      </c>
      <c r="AS198" s="79"/>
      <c r="AT198" s="79"/>
      <c r="AU198" s="79"/>
      <c r="AV198" s="79"/>
      <c r="AW198" s="79"/>
      <c r="AX198" s="79"/>
      <c r="AY198" s="79"/>
      <c r="AZ198" s="79"/>
      <c r="BA198">
        <v>1</v>
      </c>
      <c r="BB198" s="78" t="str">
        <f>REPLACE(INDEX(GroupVertices[Group],MATCH(Edges[[#This Row],[Vertex 1]],GroupVertices[Vertex],0)),1,1,"")</f>
        <v>2</v>
      </c>
      <c r="BC198" s="78" t="str">
        <f>REPLACE(INDEX(GroupVertices[Group],MATCH(Edges[[#This Row],[Vertex 2]],GroupVertices[Vertex],0)),1,1,"")</f>
        <v>2</v>
      </c>
      <c r="BD198" s="48"/>
      <c r="BE198" s="49"/>
      <c r="BF198" s="48"/>
      <c r="BG198" s="49"/>
      <c r="BH198" s="48"/>
      <c r="BI198" s="49"/>
      <c r="BJ198" s="48"/>
      <c r="BK198" s="49"/>
      <c r="BL198" s="48"/>
    </row>
    <row r="199" spans="1:64" ht="15">
      <c r="A199" s="64" t="s">
        <v>335</v>
      </c>
      <c r="B199" s="64" t="s">
        <v>382</v>
      </c>
      <c r="C199" s="65" t="s">
        <v>4709</v>
      </c>
      <c r="D199" s="66">
        <v>3</v>
      </c>
      <c r="E199" s="67" t="s">
        <v>132</v>
      </c>
      <c r="F199" s="68">
        <v>35</v>
      </c>
      <c r="G199" s="65"/>
      <c r="H199" s="69"/>
      <c r="I199" s="70"/>
      <c r="J199" s="70"/>
      <c r="K199" s="34" t="s">
        <v>65</v>
      </c>
      <c r="L199" s="77">
        <v>199</v>
      </c>
      <c r="M199" s="77"/>
      <c r="N199" s="72"/>
      <c r="O199" s="79" t="s">
        <v>444</v>
      </c>
      <c r="P199" s="81">
        <v>43689.628541666665</v>
      </c>
      <c r="Q199" s="79" t="s">
        <v>544</v>
      </c>
      <c r="R199" s="79"/>
      <c r="S199" s="79"/>
      <c r="T199" s="79" t="s">
        <v>403</v>
      </c>
      <c r="U199" s="79"/>
      <c r="V199" s="82" t="s">
        <v>993</v>
      </c>
      <c r="W199" s="81">
        <v>43689.628541666665</v>
      </c>
      <c r="X199" s="82" t="s">
        <v>1200</v>
      </c>
      <c r="Y199" s="79"/>
      <c r="Z199" s="79"/>
      <c r="AA199" s="85" t="s">
        <v>1557</v>
      </c>
      <c r="AB199" s="79"/>
      <c r="AC199" s="79" t="b">
        <v>0</v>
      </c>
      <c r="AD199" s="79">
        <v>0</v>
      </c>
      <c r="AE199" s="85" t="s">
        <v>1761</v>
      </c>
      <c r="AF199" s="79" t="b">
        <v>0</v>
      </c>
      <c r="AG199" s="79" t="s">
        <v>1774</v>
      </c>
      <c r="AH199" s="79"/>
      <c r="AI199" s="85" t="s">
        <v>1761</v>
      </c>
      <c r="AJ199" s="79" t="b">
        <v>0</v>
      </c>
      <c r="AK199" s="79">
        <v>1453</v>
      </c>
      <c r="AL199" s="85" t="s">
        <v>1725</v>
      </c>
      <c r="AM199" s="79" t="s">
        <v>1793</v>
      </c>
      <c r="AN199" s="79" t="b">
        <v>0</v>
      </c>
      <c r="AO199" s="85" t="s">
        <v>1725</v>
      </c>
      <c r="AP199" s="79" t="s">
        <v>176</v>
      </c>
      <c r="AQ199" s="79">
        <v>0</v>
      </c>
      <c r="AR199" s="79">
        <v>0</v>
      </c>
      <c r="AS199" s="79"/>
      <c r="AT199" s="79"/>
      <c r="AU199" s="79"/>
      <c r="AV199" s="79"/>
      <c r="AW199" s="79"/>
      <c r="AX199" s="79"/>
      <c r="AY199" s="79"/>
      <c r="AZ199" s="79"/>
      <c r="BA199">
        <v>1</v>
      </c>
      <c r="BB199" s="78" t="str">
        <f>REPLACE(INDEX(GroupVertices[Group],MATCH(Edges[[#This Row],[Vertex 1]],GroupVertices[Vertex],0)),1,1,"")</f>
        <v>2</v>
      </c>
      <c r="BC199" s="78" t="str">
        <f>REPLACE(INDEX(GroupVertices[Group],MATCH(Edges[[#This Row],[Vertex 2]],GroupVertices[Vertex],0)),1,1,"")</f>
        <v>2</v>
      </c>
      <c r="BD199" s="48">
        <v>4</v>
      </c>
      <c r="BE199" s="49">
        <v>20</v>
      </c>
      <c r="BF199" s="48">
        <v>1</v>
      </c>
      <c r="BG199" s="49">
        <v>5</v>
      </c>
      <c r="BH199" s="48">
        <v>0</v>
      </c>
      <c r="BI199" s="49">
        <v>0</v>
      </c>
      <c r="BJ199" s="48">
        <v>15</v>
      </c>
      <c r="BK199" s="49">
        <v>75</v>
      </c>
      <c r="BL199" s="48">
        <v>20</v>
      </c>
    </row>
    <row r="200" spans="1:64" ht="15">
      <c r="A200" s="64" t="s">
        <v>336</v>
      </c>
      <c r="B200" s="64" t="s">
        <v>426</v>
      </c>
      <c r="C200" s="65" t="s">
        <v>4709</v>
      </c>
      <c r="D200" s="66">
        <v>3</v>
      </c>
      <c r="E200" s="67" t="s">
        <v>132</v>
      </c>
      <c r="F200" s="68">
        <v>35</v>
      </c>
      <c r="G200" s="65"/>
      <c r="H200" s="69"/>
      <c r="I200" s="70"/>
      <c r="J200" s="70"/>
      <c r="K200" s="34" t="s">
        <v>65</v>
      </c>
      <c r="L200" s="77">
        <v>200</v>
      </c>
      <c r="M200" s="77"/>
      <c r="N200" s="72"/>
      <c r="O200" s="79" t="s">
        <v>444</v>
      </c>
      <c r="P200" s="81">
        <v>43689.6427662037</v>
      </c>
      <c r="Q200" s="79" t="s">
        <v>544</v>
      </c>
      <c r="R200" s="79"/>
      <c r="S200" s="79"/>
      <c r="T200" s="79" t="s">
        <v>403</v>
      </c>
      <c r="U200" s="79"/>
      <c r="V200" s="82" t="s">
        <v>994</v>
      </c>
      <c r="W200" s="81">
        <v>43689.6427662037</v>
      </c>
      <c r="X200" s="82" t="s">
        <v>1201</v>
      </c>
      <c r="Y200" s="79"/>
      <c r="Z200" s="79"/>
      <c r="AA200" s="85" t="s">
        <v>1558</v>
      </c>
      <c r="AB200" s="79"/>
      <c r="AC200" s="79" t="b">
        <v>0</v>
      </c>
      <c r="AD200" s="79">
        <v>0</v>
      </c>
      <c r="AE200" s="85" t="s">
        <v>1761</v>
      </c>
      <c r="AF200" s="79" t="b">
        <v>0</v>
      </c>
      <c r="AG200" s="79" t="s">
        <v>1774</v>
      </c>
      <c r="AH200" s="79"/>
      <c r="AI200" s="85" t="s">
        <v>1761</v>
      </c>
      <c r="AJ200" s="79" t="b">
        <v>0</v>
      </c>
      <c r="AK200" s="79">
        <v>1453</v>
      </c>
      <c r="AL200" s="85" t="s">
        <v>1725</v>
      </c>
      <c r="AM200" s="79" t="s">
        <v>1790</v>
      </c>
      <c r="AN200" s="79" t="b">
        <v>0</v>
      </c>
      <c r="AO200" s="85" t="s">
        <v>1725</v>
      </c>
      <c r="AP200" s="79" t="s">
        <v>176</v>
      </c>
      <c r="AQ200" s="79">
        <v>0</v>
      </c>
      <c r="AR200" s="79">
        <v>0</v>
      </c>
      <c r="AS200" s="79"/>
      <c r="AT200" s="79"/>
      <c r="AU200" s="79"/>
      <c r="AV200" s="79"/>
      <c r="AW200" s="79"/>
      <c r="AX200" s="79"/>
      <c r="AY200" s="79"/>
      <c r="AZ200" s="79"/>
      <c r="BA200">
        <v>1</v>
      </c>
      <c r="BB200" s="78" t="str">
        <f>REPLACE(INDEX(GroupVertices[Group],MATCH(Edges[[#This Row],[Vertex 1]],GroupVertices[Vertex],0)),1,1,"")</f>
        <v>2</v>
      </c>
      <c r="BC200" s="78" t="str">
        <f>REPLACE(INDEX(GroupVertices[Group],MATCH(Edges[[#This Row],[Vertex 2]],GroupVertices[Vertex],0)),1,1,"")</f>
        <v>2</v>
      </c>
      <c r="BD200" s="48"/>
      <c r="BE200" s="49"/>
      <c r="BF200" s="48"/>
      <c r="BG200" s="49"/>
      <c r="BH200" s="48"/>
      <c r="BI200" s="49"/>
      <c r="BJ200" s="48"/>
      <c r="BK200" s="49"/>
      <c r="BL200" s="48"/>
    </row>
    <row r="201" spans="1:64" ht="15">
      <c r="A201" s="64" t="s">
        <v>336</v>
      </c>
      <c r="B201" s="64" t="s">
        <v>382</v>
      </c>
      <c r="C201" s="65" t="s">
        <v>4709</v>
      </c>
      <c r="D201" s="66">
        <v>3</v>
      </c>
      <c r="E201" s="67" t="s">
        <v>132</v>
      </c>
      <c r="F201" s="68">
        <v>35</v>
      </c>
      <c r="G201" s="65"/>
      <c r="H201" s="69"/>
      <c r="I201" s="70"/>
      <c r="J201" s="70"/>
      <c r="K201" s="34" t="s">
        <v>65</v>
      </c>
      <c r="L201" s="77">
        <v>201</v>
      </c>
      <c r="M201" s="77"/>
      <c r="N201" s="72"/>
      <c r="O201" s="79" t="s">
        <v>444</v>
      </c>
      <c r="P201" s="81">
        <v>43689.6427662037</v>
      </c>
      <c r="Q201" s="79" t="s">
        <v>544</v>
      </c>
      <c r="R201" s="79"/>
      <c r="S201" s="79"/>
      <c r="T201" s="79" t="s">
        <v>403</v>
      </c>
      <c r="U201" s="79"/>
      <c r="V201" s="82" t="s">
        <v>994</v>
      </c>
      <c r="W201" s="81">
        <v>43689.6427662037</v>
      </c>
      <c r="X201" s="82" t="s">
        <v>1201</v>
      </c>
      <c r="Y201" s="79"/>
      <c r="Z201" s="79"/>
      <c r="AA201" s="85" t="s">
        <v>1558</v>
      </c>
      <c r="AB201" s="79"/>
      <c r="AC201" s="79" t="b">
        <v>0</v>
      </c>
      <c r="AD201" s="79">
        <v>0</v>
      </c>
      <c r="AE201" s="85" t="s">
        <v>1761</v>
      </c>
      <c r="AF201" s="79" t="b">
        <v>0</v>
      </c>
      <c r="AG201" s="79" t="s">
        <v>1774</v>
      </c>
      <c r="AH201" s="79"/>
      <c r="AI201" s="85" t="s">
        <v>1761</v>
      </c>
      <c r="AJ201" s="79" t="b">
        <v>0</v>
      </c>
      <c r="AK201" s="79">
        <v>1453</v>
      </c>
      <c r="AL201" s="85" t="s">
        <v>1725</v>
      </c>
      <c r="AM201" s="79" t="s">
        <v>1790</v>
      </c>
      <c r="AN201" s="79" t="b">
        <v>0</v>
      </c>
      <c r="AO201" s="85" t="s">
        <v>1725</v>
      </c>
      <c r="AP201" s="79" t="s">
        <v>176</v>
      </c>
      <c r="AQ201" s="79">
        <v>0</v>
      </c>
      <c r="AR201" s="79">
        <v>0</v>
      </c>
      <c r="AS201" s="79"/>
      <c r="AT201" s="79"/>
      <c r="AU201" s="79"/>
      <c r="AV201" s="79"/>
      <c r="AW201" s="79"/>
      <c r="AX201" s="79"/>
      <c r="AY201" s="79"/>
      <c r="AZ201" s="79"/>
      <c r="BA201">
        <v>1</v>
      </c>
      <c r="BB201" s="78" t="str">
        <f>REPLACE(INDEX(GroupVertices[Group],MATCH(Edges[[#This Row],[Vertex 1]],GroupVertices[Vertex],0)),1,1,"")</f>
        <v>2</v>
      </c>
      <c r="BC201" s="78" t="str">
        <f>REPLACE(INDEX(GroupVertices[Group],MATCH(Edges[[#This Row],[Vertex 2]],GroupVertices[Vertex],0)),1,1,"")</f>
        <v>2</v>
      </c>
      <c r="BD201" s="48">
        <v>4</v>
      </c>
      <c r="BE201" s="49">
        <v>20</v>
      </c>
      <c r="BF201" s="48">
        <v>1</v>
      </c>
      <c r="BG201" s="49">
        <v>5</v>
      </c>
      <c r="BH201" s="48">
        <v>0</v>
      </c>
      <c r="BI201" s="49">
        <v>0</v>
      </c>
      <c r="BJ201" s="48">
        <v>15</v>
      </c>
      <c r="BK201" s="49">
        <v>75</v>
      </c>
      <c r="BL201" s="48">
        <v>20</v>
      </c>
    </row>
    <row r="202" spans="1:64" ht="15">
      <c r="A202" s="64" t="s">
        <v>337</v>
      </c>
      <c r="B202" s="64" t="s">
        <v>426</v>
      </c>
      <c r="C202" s="65" t="s">
        <v>4709</v>
      </c>
      <c r="D202" s="66">
        <v>3</v>
      </c>
      <c r="E202" s="67" t="s">
        <v>132</v>
      </c>
      <c r="F202" s="68">
        <v>35</v>
      </c>
      <c r="G202" s="65"/>
      <c r="H202" s="69"/>
      <c r="I202" s="70"/>
      <c r="J202" s="70"/>
      <c r="K202" s="34" t="s">
        <v>65</v>
      </c>
      <c r="L202" s="77">
        <v>202</v>
      </c>
      <c r="M202" s="77"/>
      <c r="N202" s="72"/>
      <c r="O202" s="79" t="s">
        <v>444</v>
      </c>
      <c r="P202" s="81">
        <v>43689.64807870371</v>
      </c>
      <c r="Q202" s="79" t="s">
        <v>544</v>
      </c>
      <c r="R202" s="79"/>
      <c r="S202" s="79"/>
      <c r="T202" s="79" t="s">
        <v>403</v>
      </c>
      <c r="U202" s="79"/>
      <c r="V202" s="82" t="s">
        <v>995</v>
      </c>
      <c r="W202" s="81">
        <v>43689.64807870371</v>
      </c>
      <c r="X202" s="82" t="s">
        <v>1202</v>
      </c>
      <c r="Y202" s="79"/>
      <c r="Z202" s="79"/>
      <c r="AA202" s="85" t="s">
        <v>1559</v>
      </c>
      <c r="AB202" s="79"/>
      <c r="AC202" s="79" t="b">
        <v>0</v>
      </c>
      <c r="AD202" s="79">
        <v>0</v>
      </c>
      <c r="AE202" s="85" t="s">
        <v>1761</v>
      </c>
      <c r="AF202" s="79" t="b">
        <v>0</v>
      </c>
      <c r="AG202" s="79" t="s">
        <v>1774</v>
      </c>
      <c r="AH202" s="79"/>
      <c r="AI202" s="85" t="s">
        <v>1761</v>
      </c>
      <c r="AJ202" s="79" t="b">
        <v>0</v>
      </c>
      <c r="AK202" s="79">
        <v>1453</v>
      </c>
      <c r="AL202" s="85" t="s">
        <v>1725</v>
      </c>
      <c r="AM202" s="79" t="s">
        <v>1790</v>
      </c>
      <c r="AN202" s="79" t="b">
        <v>0</v>
      </c>
      <c r="AO202" s="85" t="s">
        <v>1725</v>
      </c>
      <c r="AP202" s="79" t="s">
        <v>176</v>
      </c>
      <c r="AQ202" s="79">
        <v>0</v>
      </c>
      <c r="AR202" s="79">
        <v>0</v>
      </c>
      <c r="AS202" s="79"/>
      <c r="AT202" s="79"/>
      <c r="AU202" s="79"/>
      <c r="AV202" s="79"/>
      <c r="AW202" s="79"/>
      <c r="AX202" s="79"/>
      <c r="AY202" s="79"/>
      <c r="AZ202" s="79"/>
      <c r="BA202">
        <v>1</v>
      </c>
      <c r="BB202" s="78" t="str">
        <f>REPLACE(INDEX(GroupVertices[Group],MATCH(Edges[[#This Row],[Vertex 1]],GroupVertices[Vertex],0)),1,1,"")</f>
        <v>2</v>
      </c>
      <c r="BC202" s="78" t="str">
        <f>REPLACE(INDEX(GroupVertices[Group],MATCH(Edges[[#This Row],[Vertex 2]],GroupVertices[Vertex],0)),1,1,"")</f>
        <v>2</v>
      </c>
      <c r="BD202" s="48"/>
      <c r="BE202" s="49"/>
      <c r="BF202" s="48"/>
      <c r="BG202" s="49"/>
      <c r="BH202" s="48"/>
      <c r="BI202" s="49"/>
      <c r="BJ202" s="48"/>
      <c r="BK202" s="49"/>
      <c r="BL202" s="48"/>
    </row>
    <row r="203" spans="1:64" ht="15">
      <c r="A203" s="64" t="s">
        <v>337</v>
      </c>
      <c r="B203" s="64" t="s">
        <v>382</v>
      </c>
      <c r="C203" s="65" t="s">
        <v>4709</v>
      </c>
      <c r="D203" s="66">
        <v>3</v>
      </c>
      <c r="E203" s="67" t="s">
        <v>132</v>
      </c>
      <c r="F203" s="68">
        <v>35</v>
      </c>
      <c r="G203" s="65"/>
      <c r="H203" s="69"/>
      <c r="I203" s="70"/>
      <c r="J203" s="70"/>
      <c r="K203" s="34" t="s">
        <v>65</v>
      </c>
      <c r="L203" s="77">
        <v>203</v>
      </c>
      <c r="M203" s="77"/>
      <c r="N203" s="72"/>
      <c r="O203" s="79" t="s">
        <v>444</v>
      </c>
      <c r="P203" s="81">
        <v>43689.64807870371</v>
      </c>
      <c r="Q203" s="79" t="s">
        <v>544</v>
      </c>
      <c r="R203" s="79"/>
      <c r="S203" s="79"/>
      <c r="T203" s="79" t="s">
        <v>403</v>
      </c>
      <c r="U203" s="79"/>
      <c r="V203" s="82" t="s">
        <v>995</v>
      </c>
      <c r="W203" s="81">
        <v>43689.64807870371</v>
      </c>
      <c r="X203" s="82" t="s">
        <v>1202</v>
      </c>
      <c r="Y203" s="79"/>
      <c r="Z203" s="79"/>
      <c r="AA203" s="85" t="s">
        <v>1559</v>
      </c>
      <c r="AB203" s="79"/>
      <c r="AC203" s="79" t="b">
        <v>0</v>
      </c>
      <c r="AD203" s="79">
        <v>0</v>
      </c>
      <c r="AE203" s="85" t="s">
        <v>1761</v>
      </c>
      <c r="AF203" s="79" t="b">
        <v>0</v>
      </c>
      <c r="AG203" s="79" t="s">
        <v>1774</v>
      </c>
      <c r="AH203" s="79"/>
      <c r="AI203" s="85" t="s">
        <v>1761</v>
      </c>
      <c r="AJ203" s="79" t="b">
        <v>0</v>
      </c>
      <c r="AK203" s="79">
        <v>1453</v>
      </c>
      <c r="AL203" s="85" t="s">
        <v>1725</v>
      </c>
      <c r="AM203" s="79" t="s">
        <v>1790</v>
      </c>
      <c r="AN203" s="79" t="b">
        <v>0</v>
      </c>
      <c r="AO203" s="85" t="s">
        <v>1725</v>
      </c>
      <c r="AP203" s="79" t="s">
        <v>176</v>
      </c>
      <c r="AQ203" s="79">
        <v>0</v>
      </c>
      <c r="AR203" s="79">
        <v>0</v>
      </c>
      <c r="AS203" s="79"/>
      <c r="AT203" s="79"/>
      <c r="AU203" s="79"/>
      <c r="AV203" s="79"/>
      <c r="AW203" s="79"/>
      <c r="AX203" s="79"/>
      <c r="AY203" s="79"/>
      <c r="AZ203" s="79"/>
      <c r="BA203">
        <v>1</v>
      </c>
      <c r="BB203" s="78" t="str">
        <f>REPLACE(INDEX(GroupVertices[Group],MATCH(Edges[[#This Row],[Vertex 1]],GroupVertices[Vertex],0)),1,1,"")</f>
        <v>2</v>
      </c>
      <c r="BC203" s="78" t="str">
        <f>REPLACE(INDEX(GroupVertices[Group],MATCH(Edges[[#This Row],[Vertex 2]],GroupVertices[Vertex],0)),1,1,"")</f>
        <v>2</v>
      </c>
      <c r="BD203" s="48">
        <v>4</v>
      </c>
      <c r="BE203" s="49">
        <v>20</v>
      </c>
      <c r="BF203" s="48">
        <v>1</v>
      </c>
      <c r="BG203" s="49">
        <v>5</v>
      </c>
      <c r="BH203" s="48">
        <v>0</v>
      </c>
      <c r="BI203" s="49">
        <v>0</v>
      </c>
      <c r="BJ203" s="48">
        <v>15</v>
      </c>
      <c r="BK203" s="49">
        <v>75</v>
      </c>
      <c r="BL203" s="48">
        <v>20</v>
      </c>
    </row>
    <row r="204" spans="1:64" ht="15">
      <c r="A204" s="64" t="s">
        <v>338</v>
      </c>
      <c r="B204" s="64" t="s">
        <v>426</v>
      </c>
      <c r="C204" s="65" t="s">
        <v>4709</v>
      </c>
      <c r="D204" s="66">
        <v>3</v>
      </c>
      <c r="E204" s="67" t="s">
        <v>132</v>
      </c>
      <c r="F204" s="68">
        <v>35</v>
      </c>
      <c r="G204" s="65"/>
      <c r="H204" s="69"/>
      <c r="I204" s="70"/>
      <c r="J204" s="70"/>
      <c r="K204" s="34" t="s">
        <v>65</v>
      </c>
      <c r="L204" s="77">
        <v>204</v>
      </c>
      <c r="M204" s="77"/>
      <c r="N204" s="72"/>
      <c r="O204" s="79" t="s">
        <v>444</v>
      </c>
      <c r="P204" s="81">
        <v>43689.6603125</v>
      </c>
      <c r="Q204" s="79" t="s">
        <v>544</v>
      </c>
      <c r="R204" s="79"/>
      <c r="S204" s="79"/>
      <c r="T204" s="79" t="s">
        <v>403</v>
      </c>
      <c r="U204" s="79"/>
      <c r="V204" s="82" t="s">
        <v>996</v>
      </c>
      <c r="W204" s="81">
        <v>43689.6603125</v>
      </c>
      <c r="X204" s="82" t="s">
        <v>1203</v>
      </c>
      <c r="Y204" s="79"/>
      <c r="Z204" s="79"/>
      <c r="AA204" s="85" t="s">
        <v>1560</v>
      </c>
      <c r="AB204" s="79"/>
      <c r="AC204" s="79" t="b">
        <v>0</v>
      </c>
      <c r="AD204" s="79">
        <v>0</v>
      </c>
      <c r="AE204" s="85" t="s">
        <v>1761</v>
      </c>
      <c r="AF204" s="79" t="b">
        <v>0</v>
      </c>
      <c r="AG204" s="79" t="s">
        <v>1774</v>
      </c>
      <c r="AH204" s="79"/>
      <c r="AI204" s="85" t="s">
        <v>1761</v>
      </c>
      <c r="AJ204" s="79" t="b">
        <v>0</v>
      </c>
      <c r="AK204" s="79">
        <v>1453</v>
      </c>
      <c r="AL204" s="85" t="s">
        <v>1725</v>
      </c>
      <c r="AM204" s="79" t="s">
        <v>1793</v>
      </c>
      <c r="AN204" s="79" t="b">
        <v>0</v>
      </c>
      <c r="AO204" s="85" t="s">
        <v>1725</v>
      </c>
      <c r="AP204" s="79" t="s">
        <v>176</v>
      </c>
      <c r="AQ204" s="79">
        <v>0</v>
      </c>
      <c r="AR204" s="79">
        <v>0</v>
      </c>
      <c r="AS204" s="79"/>
      <c r="AT204" s="79"/>
      <c r="AU204" s="79"/>
      <c r="AV204" s="79"/>
      <c r="AW204" s="79"/>
      <c r="AX204" s="79"/>
      <c r="AY204" s="79"/>
      <c r="AZ204" s="79"/>
      <c r="BA204">
        <v>1</v>
      </c>
      <c r="BB204" s="78" t="str">
        <f>REPLACE(INDEX(GroupVertices[Group],MATCH(Edges[[#This Row],[Vertex 1]],GroupVertices[Vertex],0)),1,1,"")</f>
        <v>2</v>
      </c>
      <c r="BC204" s="78" t="str">
        <f>REPLACE(INDEX(GroupVertices[Group],MATCH(Edges[[#This Row],[Vertex 2]],GroupVertices[Vertex],0)),1,1,"")</f>
        <v>2</v>
      </c>
      <c r="BD204" s="48"/>
      <c r="BE204" s="49"/>
      <c r="BF204" s="48"/>
      <c r="BG204" s="49"/>
      <c r="BH204" s="48"/>
      <c r="BI204" s="49"/>
      <c r="BJ204" s="48"/>
      <c r="BK204" s="49"/>
      <c r="BL204" s="48"/>
    </row>
    <row r="205" spans="1:64" ht="15">
      <c r="A205" s="64" t="s">
        <v>338</v>
      </c>
      <c r="B205" s="64" t="s">
        <v>382</v>
      </c>
      <c r="C205" s="65" t="s">
        <v>4709</v>
      </c>
      <c r="D205" s="66">
        <v>3</v>
      </c>
      <c r="E205" s="67" t="s">
        <v>132</v>
      </c>
      <c r="F205" s="68">
        <v>35</v>
      </c>
      <c r="G205" s="65"/>
      <c r="H205" s="69"/>
      <c r="I205" s="70"/>
      <c r="J205" s="70"/>
      <c r="K205" s="34" t="s">
        <v>65</v>
      </c>
      <c r="L205" s="77">
        <v>205</v>
      </c>
      <c r="M205" s="77"/>
      <c r="N205" s="72"/>
      <c r="O205" s="79" t="s">
        <v>444</v>
      </c>
      <c r="P205" s="81">
        <v>43689.6603125</v>
      </c>
      <c r="Q205" s="79" t="s">
        <v>544</v>
      </c>
      <c r="R205" s="79"/>
      <c r="S205" s="79"/>
      <c r="T205" s="79" t="s">
        <v>403</v>
      </c>
      <c r="U205" s="79"/>
      <c r="V205" s="82" t="s">
        <v>996</v>
      </c>
      <c r="W205" s="81">
        <v>43689.6603125</v>
      </c>
      <c r="X205" s="82" t="s">
        <v>1203</v>
      </c>
      <c r="Y205" s="79"/>
      <c r="Z205" s="79"/>
      <c r="AA205" s="85" t="s">
        <v>1560</v>
      </c>
      <c r="AB205" s="79"/>
      <c r="AC205" s="79" t="b">
        <v>0</v>
      </c>
      <c r="AD205" s="79">
        <v>0</v>
      </c>
      <c r="AE205" s="85" t="s">
        <v>1761</v>
      </c>
      <c r="AF205" s="79" t="b">
        <v>0</v>
      </c>
      <c r="AG205" s="79" t="s">
        <v>1774</v>
      </c>
      <c r="AH205" s="79"/>
      <c r="AI205" s="85" t="s">
        <v>1761</v>
      </c>
      <c r="AJ205" s="79" t="b">
        <v>0</v>
      </c>
      <c r="AK205" s="79">
        <v>1453</v>
      </c>
      <c r="AL205" s="85" t="s">
        <v>1725</v>
      </c>
      <c r="AM205" s="79" t="s">
        <v>1793</v>
      </c>
      <c r="AN205" s="79" t="b">
        <v>0</v>
      </c>
      <c r="AO205" s="85" t="s">
        <v>1725</v>
      </c>
      <c r="AP205" s="79" t="s">
        <v>176</v>
      </c>
      <c r="AQ205" s="79">
        <v>0</v>
      </c>
      <c r="AR205" s="79">
        <v>0</v>
      </c>
      <c r="AS205" s="79"/>
      <c r="AT205" s="79"/>
      <c r="AU205" s="79"/>
      <c r="AV205" s="79"/>
      <c r="AW205" s="79"/>
      <c r="AX205" s="79"/>
      <c r="AY205" s="79"/>
      <c r="AZ205" s="79"/>
      <c r="BA205">
        <v>1</v>
      </c>
      <c r="BB205" s="78" t="str">
        <f>REPLACE(INDEX(GroupVertices[Group],MATCH(Edges[[#This Row],[Vertex 1]],GroupVertices[Vertex],0)),1,1,"")</f>
        <v>2</v>
      </c>
      <c r="BC205" s="78" t="str">
        <f>REPLACE(INDEX(GroupVertices[Group],MATCH(Edges[[#This Row],[Vertex 2]],GroupVertices[Vertex],0)),1,1,"")</f>
        <v>2</v>
      </c>
      <c r="BD205" s="48">
        <v>4</v>
      </c>
      <c r="BE205" s="49">
        <v>20</v>
      </c>
      <c r="BF205" s="48">
        <v>1</v>
      </c>
      <c r="BG205" s="49">
        <v>5</v>
      </c>
      <c r="BH205" s="48">
        <v>0</v>
      </c>
      <c r="BI205" s="49">
        <v>0</v>
      </c>
      <c r="BJ205" s="48">
        <v>15</v>
      </c>
      <c r="BK205" s="49">
        <v>75</v>
      </c>
      <c r="BL205" s="48">
        <v>20</v>
      </c>
    </row>
    <row r="206" spans="1:64" ht="15">
      <c r="A206" s="64" t="s">
        <v>339</v>
      </c>
      <c r="B206" s="64" t="s">
        <v>339</v>
      </c>
      <c r="C206" s="65" t="s">
        <v>4709</v>
      </c>
      <c r="D206" s="66">
        <v>3</v>
      </c>
      <c r="E206" s="67" t="s">
        <v>132</v>
      </c>
      <c r="F206" s="68">
        <v>35</v>
      </c>
      <c r="G206" s="65"/>
      <c r="H206" s="69"/>
      <c r="I206" s="70"/>
      <c r="J206" s="70"/>
      <c r="K206" s="34" t="s">
        <v>65</v>
      </c>
      <c r="L206" s="77">
        <v>206</v>
      </c>
      <c r="M206" s="77"/>
      <c r="N206" s="72"/>
      <c r="O206" s="79" t="s">
        <v>176</v>
      </c>
      <c r="P206" s="81">
        <v>43689.5903125</v>
      </c>
      <c r="Q206" s="79" t="s">
        <v>550</v>
      </c>
      <c r="R206" s="82" t="s">
        <v>676</v>
      </c>
      <c r="S206" s="79" t="s">
        <v>739</v>
      </c>
      <c r="T206" s="79" t="s">
        <v>822</v>
      </c>
      <c r="U206" s="82" t="s">
        <v>867</v>
      </c>
      <c r="V206" s="82" t="s">
        <v>867</v>
      </c>
      <c r="W206" s="81">
        <v>43689.5903125</v>
      </c>
      <c r="X206" s="82" t="s">
        <v>1204</v>
      </c>
      <c r="Y206" s="79"/>
      <c r="Z206" s="79"/>
      <c r="AA206" s="85" t="s">
        <v>1561</v>
      </c>
      <c r="AB206" s="79"/>
      <c r="AC206" s="79" t="b">
        <v>0</v>
      </c>
      <c r="AD206" s="79">
        <v>1</v>
      </c>
      <c r="AE206" s="85" t="s">
        <v>1761</v>
      </c>
      <c r="AF206" s="79" t="b">
        <v>0</v>
      </c>
      <c r="AG206" s="79" t="s">
        <v>1774</v>
      </c>
      <c r="AH206" s="79"/>
      <c r="AI206" s="85" t="s">
        <v>1761</v>
      </c>
      <c r="AJ206" s="79" t="b">
        <v>0</v>
      </c>
      <c r="AK206" s="79">
        <v>1</v>
      </c>
      <c r="AL206" s="85" t="s">
        <v>1761</v>
      </c>
      <c r="AM206" s="79" t="s">
        <v>1812</v>
      </c>
      <c r="AN206" s="79" t="b">
        <v>0</v>
      </c>
      <c r="AO206" s="85" t="s">
        <v>1561</v>
      </c>
      <c r="AP206" s="79" t="s">
        <v>176</v>
      </c>
      <c r="AQ206" s="79">
        <v>0</v>
      </c>
      <c r="AR206" s="79">
        <v>0</v>
      </c>
      <c r="AS206" s="79"/>
      <c r="AT206" s="79"/>
      <c r="AU206" s="79"/>
      <c r="AV206" s="79"/>
      <c r="AW206" s="79"/>
      <c r="AX206" s="79"/>
      <c r="AY206" s="79"/>
      <c r="AZ206" s="79"/>
      <c r="BA206">
        <v>1</v>
      </c>
      <c r="BB206" s="78" t="str">
        <f>REPLACE(INDEX(GroupVertices[Group],MATCH(Edges[[#This Row],[Vertex 1]],GroupVertices[Vertex],0)),1,1,"")</f>
        <v>21</v>
      </c>
      <c r="BC206" s="78" t="str">
        <f>REPLACE(INDEX(GroupVertices[Group],MATCH(Edges[[#This Row],[Vertex 2]],GroupVertices[Vertex],0)),1,1,"")</f>
        <v>21</v>
      </c>
      <c r="BD206" s="48">
        <v>1</v>
      </c>
      <c r="BE206" s="49">
        <v>2.5641025641025643</v>
      </c>
      <c r="BF206" s="48">
        <v>1</v>
      </c>
      <c r="BG206" s="49">
        <v>2.5641025641025643</v>
      </c>
      <c r="BH206" s="48">
        <v>0</v>
      </c>
      <c r="BI206" s="49">
        <v>0</v>
      </c>
      <c r="BJ206" s="48">
        <v>37</v>
      </c>
      <c r="BK206" s="49">
        <v>94.87179487179488</v>
      </c>
      <c r="BL206" s="48">
        <v>39</v>
      </c>
    </row>
    <row r="207" spans="1:64" ht="15">
      <c r="A207" s="64" t="s">
        <v>340</v>
      </c>
      <c r="B207" s="64" t="s">
        <v>339</v>
      </c>
      <c r="C207" s="65" t="s">
        <v>4709</v>
      </c>
      <c r="D207" s="66">
        <v>3</v>
      </c>
      <c r="E207" s="67" t="s">
        <v>132</v>
      </c>
      <c r="F207" s="68">
        <v>35</v>
      </c>
      <c r="G207" s="65"/>
      <c r="H207" s="69"/>
      <c r="I207" s="70"/>
      <c r="J207" s="70"/>
      <c r="K207" s="34" t="s">
        <v>65</v>
      </c>
      <c r="L207" s="77">
        <v>207</v>
      </c>
      <c r="M207" s="77"/>
      <c r="N207" s="72"/>
      <c r="O207" s="79" t="s">
        <v>444</v>
      </c>
      <c r="P207" s="81">
        <v>43689.67633101852</v>
      </c>
      <c r="Q207" s="79" t="s">
        <v>551</v>
      </c>
      <c r="R207" s="79"/>
      <c r="S207" s="79"/>
      <c r="T207" s="79"/>
      <c r="U207" s="79"/>
      <c r="V207" s="82" t="s">
        <v>997</v>
      </c>
      <c r="W207" s="81">
        <v>43689.67633101852</v>
      </c>
      <c r="X207" s="82" t="s">
        <v>1205</v>
      </c>
      <c r="Y207" s="79"/>
      <c r="Z207" s="79"/>
      <c r="AA207" s="85" t="s">
        <v>1562</v>
      </c>
      <c r="AB207" s="79"/>
      <c r="AC207" s="79" t="b">
        <v>0</v>
      </c>
      <c r="AD207" s="79">
        <v>0</v>
      </c>
      <c r="AE207" s="85" t="s">
        <v>1761</v>
      </c>
      <c r="AF207" s="79" t="b">
        <v>0</v>
      </c>
      <c r="AG207" s="79" t="s">
        <v>1774</v>
      </c>
      <c r="AH207" s="79"/>
      <c r="AI207" s="85" t="s">
        <v>1761</v>
      </c>
      <c r="AJ207" s="79" t="b">
        <v>0</v>
      </c>
      <c r="AK207" s="79">
        <v>1</v>
      </c>
      <c r="AL207" s="85" t="s">
        <v>1561</v>
      </c>
      <c r="AM207" s="79" t="s">
        <v>1789</v>
      </c>
      <c r="AN207" s="79" t="b">
        <v>0</v>
      </c>
      <c r="AO207" s="85" t="s">
        <v>1561</v>
      </c>
      <c r="AP207" s="79" t="s">
        <v>176</v>
      </c>
      <c r="AQ207" s="79">
        <v>0</v>
      </c>
      <c r="AR207" s="79">
        <v>0</v>
      </c>
      <c r="AS207" s="79"/>
      <c r="AT207" s="79"/>
      <c r="AU207" s="79"/>
      <c r="AV207" s="79"/>
      <c r="AW207" s="79"/>
      <c r="AX207" s="79"/>
      <c r="AY207" s="79"/>
      <c r="AZ207" s="79"/>
      <c r="BA207">
        <v>1</v>
      </c>
      <c r="BB207" s="78" t="str">
        <f>REPLACE(INDEX(GroupVertices[Group],MATCH(Edges[[#This Row],[Vertex 1]],GroupVertices[Vertex],0)),1,1,"")</f>
        <v>21</v>
      </c>
      <c r="BC207" s="78" t="str">
        <f>REPLACE(INDEX(GroupVertices[Group],MATCH(Edges[[#This Row],[Vertex 2]],GroupVertices[Vertex],0)),1,1,"")</f>
        <v>21</v>
      </c>
      <c r="BD207" s="48">
        <v>1</v>
      </c>
      <c r="BE207" s="49">
        <v>5</v>
      </c>
      <c r="BF207" s="48">
        <v>0</v>
      </c>
      <c r="BG207" s="49">
        <v>0</v>
      </c>
      <c r="BH207" s="48">
        <v>0</v>
      </c>
      <c r="BI207" s="49">
        <v>0</v>
      </c>
      <c r="BJ207" s="48">
        <v>19</v>
      </c>
      <c r="BK207" s="49">
        <v>95</v>
      </c>
      <c r="BL207" s="48">
        <v>20</v>
      </c>
    </row>
    <row r="208" spans="1:64" ht="15">
      <c r="A208" s="64" t="s">
        <v>341</v>
      </c>
      <c r="B208" s="64" t="s">
        <v>428</v>
      </c>
      <c r="C208" s="65" t="s">
        <v>4709</v>
      </c>
      <c r="D208" s="66">
        <v>3</v>
      </c>
      <c r="E208" s="67" t="s">
        <v>132</v>
      </c>
      <c r="F208" s="68">
        <v>35</v>
      </c>
      <c r="G208" s="65"/>
      <c r="H208" s="69"/>
      <c r="I208" s="70"/>
      <c r="J208" s="70"/>
      <c r="K208" s="34" t="s">
        <v>65</v>
      </c>
      <c r="L208" s="77">
        <v>208</v>
      </c>
      <c r="M208" s="77"/>
      <c r="N208" s="72"/>
      <c r="O208" s="79" t="s">
        <v>444</v>
      </c>
      <c r="P208" s="81">
        <v>43689.67936342592</v>
      </c>
      <c r="Q208" s="79" t="s">
        <v>552</v>
      </c>
      <c r="R208" s="79"/>
      <c r="S208" s="79"/>
      <c r="T208" s="79" t="s">
        <v>823</v>
      </c>
      <c r="U208" s="82" t="s">
        <v>868</v>
      </c>
      <c r="V208" s="82" t="s">
        <v>868</v>
      </c>
      <c r="W208" s="81">
        <v>43689.67936342592</v>
      </c>
      <c r="X208" s="82" t="s">
        <v>1206</v>
      </c>
      <c r="Y208" s="79"/>
      <c r="Z208" s="79"/>
      <c r="AA208" s="85" t="s">
        <v>1563</v>
      </c>
      <c r="AB208" s="79"/>
      <c r="AC208" s="79" t="b">
        <v>0</v>
      </c>
      <c r="AD208" s="79">
        <v>0</v>
      </c>
      <c r="AE208" s="85" t="s">
        <v>1761</v>
      </c>
      <c r="AF208" s="79" t="b">
        <v>0</v>
      </c>
      <c r="AG208" s="79" t="s">
        <v>1774</v>
      </c>
      <c r="AH208" s="79"/>
      <c r="AI208" s="85" t="s">
        <v>1761</v>
      </c>
      <c r="AJ208" s="79" t="b">
        <v>0</v>
      </c>
      <c r="AK208" s="79">
        <v>4</v>
      </c>
      <c r="AL208" s="85" t="s">
        <v>1566</v>
      </c>
      <c r="AM208" s="79" t="s">
        <v>1790</v>
      </c>
      <c r="AN208" s="79" t="b">
        <v>0</v>
      </c>
      <c r="AO208" s="85" t="s">
        <v>1566</v>
      </c>
      <c r="AP208" s="79" t="s">
        <v>176</v>
      </c>
      <c r="AQ208" s="79">
        <v>0</v>
      </c>
      <c r="AR208" s="79">
        <v>0</v>
      </c>
      <c r="AS208" s="79"/>
      <c r="AT208" s="79"/>
      <c r="AU208" s="79"/>
      <c r="AV208" s="79"/>
      <c r="AW208" s="79"/>
      <c r="AX208" s="79"/>
      <c r="AY208" s="79"/>
      <c r="AZ208" s="79"/>
      <c r="BA208">
        <v>1</v>
      </c>
      <c r="BB208" s="78" t="str">
        <f>REPLACE(INDEX(GroupVertices[Group],MATCH(Edges[[#This Row],[Vertex 1]],GroupVertices[Vertex],0)),1,1,"")</f>
        <v>8</v>
      </c>
      <c r="BC208" s="78" t="str">
        <f>REPLACE(INDEX(GroupVertices[Group],MATCH(Edges[[#This Row],[Vertex 2]],GroupVertices[Vertex],0)),1,1,"")</f>
        <v>8</v>
      </c>
      <c r="BD208" s="48"/>
      <c r="BE208" s="49"/>
      <c r="BF208" s="48"/>
      <c r="BG208" s="49"/>
      <c r="BH208" s="48"/>
      <c r="BI208" s="49"/>
      <c r="BJ208" s="48"/>
      <c r="BK208" s="49"/>
      <c r="BL208" s="48"/>
    </row>
    <row r="209" spans="1:64" ht="15">
      <c r="A209" s="64" t="s">
        <v>341</v>
      </c>
      <c r="B209" s="64" t="s">
        <v>429</v>
      </c>
      <c r="C209" s="65" t="s">
        <v>4709</v>
      </c>
      <c r="D209" s="66">
        <v>3</v>
      </c>
      <c r="E209" s="67" t="s">
        <v>132</v>
      </c>
      <c r="F209" s="68">
        <v>35</v>
      </c>
      <c r="G209" s="65"/>
      <c r="H209" s="69"/>
      <c r="I209" s="70"/>
      <c r="J209" s="70"/>
      <c r="K209" s="34" t="s">
        <v>65</v>
      </c>
      <c r="L209" s="77">
        <v>209</v>
      </c>
      <c r="M209" s="77"/>
      <c r="N209" s="72"/>
      <c r="O209" s="79" t="s">
        <v>444</v>
      </c>
      <c r="P209" s="81">
        <v>43689.67936342592</v>
      </c>
      <c r="Q209" s="79" t="s">
        <v>552</v>
      </c>
      <c r="R209" s="79"/>
      <c r="S209" s="79"/>
      <c r="T209" s="79" t="s">
        <v>823</v>
      </c>
      <c r="U209" s="82" t="s">
        <v>868</v>
      </c>
      <c r="V209" s="82" t="s">
        <v>868</v>
      </c>
      <c r="W209" s="81">
        <v>43689.67936342592</v>
      </c>
      <c r="X209" s="82" t="s">
        <v>1206</v>
      </c>
      <c r="Y209" s="79"/>
      <c r="Z209" s="79"/>
      <c r="AA209" s="85" t="s">
        <v>1563</v>
      </c>
      <c r="AB209" s="79"/>
      <c r="AC209" s="79" t="b">
        <v>0</v>
      </c>
      <c r="AD209" s="79">
        <v>0</v>
      </c>
      <c r="AE209" s="85" t="s">
        <v>1761</v>
      </c>
      <c r="AF209" s="79" t="b">
        <v>0</v>
      </c>
      <c r="AG209" s="79" t="s">
        <v>1774</v>
      </c>
      <c r="AH209" s="79"/>
      <c r="AI209" s="85" t="s">
        <v>1761</v>
      </c>
      <c r="AJ209" s="79" t="b">
        <v>0</v>
      </c>
      <c r="AK209" s="79">
        <v>4</v>
      </c>
      <c r="AL209" s="85" t="s">
        <v>1566</v>
      </c>
      <c r="AM209" s="79" t="s">
        <v>1790</v>
      </c>
      <c r="AN209" s="79" t="b">
        <v>0</v>
      </c>
      <c r="AO209" s="85" t="s">
        <v>1566</v>
      </c>
      <c r="AP209" s="79" t="s">
        <v>176</v>
      </c>
      <c r="AQ209" s="79">
        <v>0</v>
      </c>
      <c r="AR209" s="79">
        <v>0</v>
      </c>
      <c r="AS209" s="79"/>
      <c r="AT209" s="79"/>
      <c r="AU209" s="79"/>
      <c r="AV209" s="79"/>
      <c r="AW209" s="79"/>
      <c r="AX209" s="79"/>
      <c r="AY209" s="79"/>
      <c r="AZ209" s="79"/>
      <c r="BA209">
        <v>1</v>
      </c>
      <c r="BB209" s="78" t="str">
        <f>REPLACE(INDEX(GroupVertices[Group],MATCH(Edges[[#This Row],[Vertex 1]],GroupVertices[Vertex],0)),1,1,"")</f>
        <v>8</v>
      </c>
      <c r="BC209" s="78" t="str">
        <f>REPLACE(INDEX(GroupVertices[Group],MATCH(Edges[[#This Row],[Vertex 2]],GroupVertices[Vertex],0)),1,1,"")</f>
        <v>8</v>
      </c>
      <c r="BD209" s="48"/>
      <c r="BE209" s="49"/>
      <c r="BF209" s="48"/>
      <c r="BG209" s="49"/>
      <c r="BH209" s="48"/>
      <c r="BI209" s="49"/>
      <c r="BJ209" s="48"/>
      <c r="BK209" s="49"/>
      <c r="BL209" s="48"/>
    </row>
    <row r="210" spans="1:64" ht="15">
      <c r="A210" s="64" t="s">
        <v>341</v>
      </c>
      <c r="B210" s="64" t="s">
        <v>344</v>
      </c>
      <c r="C210" s="65" t="s">
        <v>4709</v>
      </c>
      <c r="D210" s="66">
        <v>3</v>
      </c>
      <c r="E210" s="67" t="s">
        <v>132</v>
      </c>
      <c r="F210" s="68">
        <v>35</v>
      </c>
      <c r="G210" s="65"/>
      <c r="H210" s="69"/>
      <c r="I210" s="70"/>
      <c r="J210" s="70"/>
      <c r="K210" s="34" t="s">
        <v>65</v>
      </c>
      <c r="L210" s="77">
        <v>210</v>
      </c>
      <c r="M210" s="77"/>
      <c r="N210" s="72"/>
      <c r="O210" s="79" t="s">
        <v>444</v>
      </c>
      <c r="P210" s="81">
        <v>43689.67936342592</v>
      </c>
      <c r="Q210" s="79" t="s">
        <v>552</v>
      </c>
      <c r="R210" s="79"/>
      <c r="S210" s="79"/>
      <c r="T210" s="79" t="s">
        <v>823</v>
      </c>
      <c r="U210" s="82" t="s">
        <v>868</v>
      </c>
      <c r="V210" s="82" t="s">
        <v>868</v>
      </c>
      <c r="W210" s="81">
        <v>43689.67936342592</v>
      </c>
      <c r="X210" s="82" t="s">
        <v>1206</v>
      </c>
      <c r="Y210" s="79"/>
      <c r="Z210" s="79"/>
      <c r="AA210" s="85" t="s">
        <v>1563</v>
      </c>
      <c r="AB210" s="79"/>
      <c r="AC210" s="79" t="b">
        <v>0</v>
      </c>
      <c r="AD210" s="79">
        <v>0</v>
      </c>
      <c r="AE210" s="85" t="s">
        <v>1761</v>
      </c>
      <c r="AF210" s="79" t="b">
        <v>0</v>
      </c>
      <c r="AG210" s="79" t="s">
        <v>1774</v>
      </c>
      <c r="AH210" s="79"/>
      <c r="AI210" s="85" t="s">
        <v>1761</v>
      </c>
      <c r="AJ210" s="79" t="b">
        <v>0</v>
      </c>
      <c r="AK210" s="79">
        <v>4</v>
      </c>
      <c r="AL210" s="85" t="s">
        <v>1566</v>
      </c>
      <c r="AM210" s="79" t="s">
        <v>1790</v>
      </c>
      <c r="AN210" s="79" t="b">
        <v>0</v>
      </c>
      <c r="AO210" s="85" t="s">
        <v>1566</v>
      </c>
      <c r="AP210" s="79" t="s">
        <v>176</v>
      </c>
      <c r="AQ210" s="79">
        <v>0</v>
      </c>
      <c r="AR210" s="79">
        <v>0</v>
      </c>
      <c r="AS210" s="79"/>
      <c r="AT210" s="79"/>
      <c r="AU210" s="79"/>
      <c r="AV210" s="79"/>
      <c r="AW210" s="79"/>
      <c r="AX210" s="79"/>
      <c r="AY210" s="79"/>
      <c r="AZ210" s="79"/>
      <c r="BA210">
        <v>1</v>
      </c>
      <c r="BB210" s="78" t="str">
        <f>REPLACE(INDEX(GroupVertices[Group],MATCH(Edges[[#This Row],[Vertex 1]],GroupVertices[Vertex],0)),1,1,"")</f>
        <v>8</v>
      </c>
      <c r="BC210" s="78" t="str">
        <f>REPLACE(INDEX(GroupVertices[Group],MATCH(Edges[[#This Row],[Vertex 2]],GroupVertices[Vertex],0)),1,1,"")</f>
        <v>8</v>
      </c>
      <c r="BD210" s="48">
        <v>0</v>
      </c>
      <c r="BE210" s="49">
        <v>0</v>
      </c>
      <c r="BF210" s="48">
        <v>0</v>
      </c>
      <c r="BG210" s="49">
        <v>0</v>
      </c>
      <c r="BH210" s="48">
        <v>0</v>
      </c>
      <c r="BI210" s="49">
        <v>0</v>
      </c>
      <c r="BJ210" s="48">
        <v>14</v>
      </c>
      <c r="BK210" s="49">
        <v>100</v>
      </c>
      <c r="BL210" s="48">
        <v>14</v>
      </c>
    </row>
    <row r="211" spans="1:64" ht="15">
      <c r="A211" s="64" t="s">
        <v>342</v>
      </c>
      <c r="B211" s="64" t="s">
        <v>428</v>
      </c>
      <c r="C211" s="65" t="s">
        <v>4709</v>
      </c>
      <c r="D211" s="66">
        <v>3</v>
      </c>
      <c r="E211" s="67" t="s">
        <v>132</v>
      </c>
      <c r="F211" s="68">
        <v>35</v>
      </c>
      <c r="G211" s="65"/>
      <c r="H211" s="69"/>
      <c r="I211" s="70"/>
      <c r="J211" s="70"/>
      <c r="K211" s="34" t="s">
        <v>65</v>
      </c>
      <c r="L211" s="77">
        <v>211</v>
      </c>
      <c r="M211" s="77"/>
      <c r="N211" s="72"/>
      <c r="O211" s="79" t="s">
        <v>444</v>
      </c>
      <c r="P211" s="81">
        <v>43689.679664351854</v>
      </c>
      <c r="Q211" s="79" t="s">
        <v>552</v>
      </c>
      <c r="R211" s="79"/>
      <c r="S211" s="79"/>
      <c r="T211" s="79" t="s">
        <v>823</v>
      </c>
      <c r="U211" s="82" t="s">
        <v>868</v>
      </c>
      <c r="V211" s="82" t="s">
        <v>868</v>
      </c>
      <c r="W211" s="81">
        <v>43689.679664351854</v>
      </c>
      <c r="X211" s="82" t="s">
        <v>1207</v>
      </c>
      <c r="Y211" s="79"/>
      <c r="Z211" s="79"/>
      <c r="AA211" s="85" t="s">
        <v>1564</v>
      </c>
      <c r="AB211" s="79"/>
      <c r="AC211" s="79" t="b">
        <v>0</v>
      </c>
      <c r="AD211" s="79">
        <v>0</v>
      </c>
      <c r="AE211" s="85" t="s">
        <v>1761</v>
      </c>
      <c r="AF211" s="79" t="b">
        <v>0</v>
      </c>
      <c r="AG211" s="79" t="s">
        <v>1774</v>
      </c>
      <c r="AH211" s="79"/>
      <c r="AI211" s="85" t="s">
        <v>1761</v>
      </c>
      <c r="AJ211" s="79" t="b">
        <v>0</v>
      </c>
      <c r="AK211" s="79">
        <v>4</v>
      </c>
      <c r="AL211" s="85" t="s">
        <v>1566</v>
      </c>
      <c r="AM211" s="79" t="s">
        <v>1793</v>
      </c>
      <c r="AN211" s="79" t="b">
        <v>0</v>
      </c>
      <c r="AO211" s="85" t="s">
        <v>1566</v>
      </c>
      <c r="AP211" s="79" t="s">
        <v>176</v>
      </c>
      <c r="AQ211" s="79">
        <v>0</v>
      </c>
      <c r="AR211" s="79">
        <v>0</v>
      </c>
      <c r="AS211" s="79"/>
      <c r="AT211" s="79"/>
      <c r="AU211" s="79"/>
      <c r="AV211" s="79"/>
      <c r="AW211" s="79"/>
      <c r="AX211" s="79"/>
      <c r="AY211" s="79"/>
      <c r="AZ211" s="79"/>
      <c r="BA211">
        <v>1</v>
      </c>
      <c r="BB211" s="78" t="str">
        <f>REPLACE(INDEX(GroupVertices[Group],MATCH(Edges[[#This Row],[Vertex 1]],GroupVertices[Vertex],0)),1,1,"")</f>
        <v>8</v>
      </c>
      <c r="BC211" s="78" t="str">
        <f>REPLACE(INDEX(GroupVertices[Group],MATCH(Edges[[#This Row],[Vertex 2]],GroupVertices[Vertex],0)),1,1,"")</f>
        <v>8</v>
      </c>
      <c r="BD211" s="48"/>
      <c r="BE211" s="49"/>
      <c r="BF211" s="48"/>
      <c r="BG211" s="49"/>
      <c r="BH211" s="48"/>
      <c r="BI211" s="49"/>
      <c r="BJ211" s="48"/>
      <c r="BK211" s="49"/>
      <c r="BL211" s="48"/>
    </row>
    <row r="212" spans="1:64" ht="15">
      <c r="A212" s="64" t="s">
        <v>342</v>
      </c>
      <c r="B212" s="64" t="s">
        <v>429</v>
      </c>
      <c r="C212" s="65" t="s">
        <v>4709</v>
      </c>
      <c r="D212" s="66">
        <v>3</v>
      </c>
      <c r="E212" s="67" t="s">
        <v>132</v>
      </c>
      <c r="F212" s="68">
        <v>35</v>
      </c>
      <c r="G212" s="65"/>
      <c r="H212" s="69"/>
      <c r="I212" s="70"/>
      <c r="J212" s="70"/>
      <c r="K212" s="34" t="s">
        <v>65</v>
      </c>
      <c r="L212" s="77">
        <v>212</v>
      </c>
      <c r="M212" s="77"/>
      <c r="N212" s="72"/>
      <c r="O212" s="79" t="s">
        <v>444</v>
      </c>
      <c r="P212" s="81">
        <v>43689.679664351854</v>
      </c>
      <c r="Q212" s="79" t="s">
        <v>552</v>
      </c>
      <c r="R212" s="79"/>
      <c r="S212" s="79"/>
      <c r="T212" s="79" t="s">
        <v>823</v>
      </c>
      <c r="U212" s="82" t="s">
        <v>868</v>
      </c>
      <c r="V212" s="82" t="s">
        <v>868</v>
      </c>
      <c r="W212" s="81">
        <v>43689.679664351854</v>
      </c>
      <c r="X212" s="82" t="s">
        <v>1207</v>
      </c>
      <c r="Y212" s="79"/>
      <c r="Z212" s="79"/>
      <c r="AA212" s="85" t="s">
        <v>1564</v>
      </c>
      <c r="AB212" s="79"/>
      <c r="AC212" s="79" t="b">
        <v>0</v>
      </c>
      <c r="AD212" s="79">
        <v>0</v>
      </c>
      <c r="AE212" s="85" t="s">
        <v>1761</v>
      </c>
      <c r="AF212" s="79" t="b">
        <v>0</v>
      </c>
      <c r="AG212" s="79" t="s">
        <v>1774</v>
      </c>
      <c r="AH212" s="79"/>
      <c r="AI212" s="85" t="s">
        <v>1761</v>
      </c>
      <c r="AJ212" s="79" t="b">
        <v>0</v>
      </c>
      <c r="AK212" s="79">
        <v>4</v>
      </c>
      <c r="AL212" s="85" t="s">
        <v>1566</v>
      </c>
      <c r="AM212" s="79" t="s">
        <v>1793</v>
      </c>
      <c r="AN212" s="79" t="b">
        <v>0</v>
      </c>
      <c r="AO212" s="85" t="s">
        <v>1566</v>
      </c>
      <c r="AP212" s="79" t="s">
        <v>176</v>
      </c>
      <c r="AQ212" s="79">
        <v>0</v>
      </c>
      <c r="AR212" s="79">
        <v>0</v>
      </c>
      <c r="AS212" s="79"/>
      <c r="AT212" s="79"/>
      <c r="AU212" s="79"/>
      <c r="AV212" s="79"/>
      <c r="AW212" s="79"/>
      <c r="AX212" s="79"/>
      <c r="AY212" s="79"/>
      <c r="AZ212" s="79"/>
      <c r="BA212">
        <v>1</v>
      </c>
      <c r="BB212" s="78" t="str">
        <f>REPLACE(INDEX(GroupVertices[Group],MATCH(Edges[[#This Row],[Vertex 1]],GroupVertices[Vertex],0)),1,1,"")</f>
        <v>8</v>
      </c>
      <c r="BC212" s="78" t="str">
        <f>REPLACE(INDEX(GroupVertices[Group],MATCH(Edges[[#This Row],[Vertex 2]],GroupVertices[Vertex],0)),1,1,"")</f>
        <v>8</v>
      </c>
      <c r="BD212" s="48"/>
      <c r="BE212" s="49"/>
      <c r="BF212" s="48"/>
      <c r="BG212" s="49"/>
      <c r="BH212" s="48"/>
      <c r="BI212" s="49"/>
      <c r="BJ212" s="48"/>
      <c r="BK212" s="49"/>
      <c r="BL212" s="48"/>
    </row>
    <row r="213" spans="1:64" ht="15">
      <c r="A213" s="64" t="s">
        <v>342</v>
      </c>
      <c r="B213" s="64" t="s">
        <v>344</v>
      </c>
      <c r="C213" s="65" t="s">
        <v>4709</v>
      </c>
      <c r="D213" s="66">
        <v>3</v>
      </c>
      <c r="E213" s="67" t="s">
        <v>132</v>
      </c>
      <c r="F213" s="68">
        <v>35</v>
      </c>
      <c r="G213" s="65"/>
      <c r="H213" s="69"/>
      <c r="I213" s="70"/>
      <c r="J213" s="70"/>
      <c r="K213" s="34" t="s">
        <v>65</v>
      </c>
      <c r="L213" s="77">
        <v>213</v>
      </c>
      <c r="M213" s="77"/>
      <c r="N213" s="72"/>
      <c r="O213" s="79" t="s">
        <v>444</v>
      </c>
      <c r="P213" s="81">
        <v>43689.679664351854</v>
      </c>
      <c r="Q213" s="79" t="s">
        <v>552</v>
      </c>
      <c r="R213" s="79"/>
      <c r="S213" s="79"/>
      <c r="T213" s="79" t="s">
        <v>823</v>
      </c>
      <c r="U213" s="82" t="s">
        <v>868</v>
      </c>
      <c r="V213" s="82" t="s">
        <v>868</v>
      </c>
      <c r="W213" s="81">
        <v>43689.679664351854</v>
      </c>
      <c r="X213" s="82" t="s">
        <v>1207</v>
      </c>
      <c r="Y213" s="79"/>
      <c r="Z213" s="79"/>
      <c r="AA213" s="85" t="s">
        <v>1564</v>
      </c>
      <c r="AB213" s="79"/>
      <c r="AC213" s="79" t="b">
        <v>0</v>
      </c>
      <c r="AD213" s="79">
        <v>0</v>
      </c>
      <c r="AE213" s="85" t="s">
        <v>1761</v>
      </c>
      <c r="AF213" s="79" t="b">
        <v>0</v>
      </c>
      <c r="AG213" s="79" t="s">
        <v>1774</v>
      </c>
      <c r="AH213" s="79"/>
      <c r="AI213" s="85" t="s">
        <v>1761</v>
      </c>
      <c r="AJ213" s="79" t="b">
        <v>0</v>
      </c>
      <c r="AK213" s="79">
        <v>4</v>
      </c>
      <c r="AL213" s="85" t="s">
        <v>1566</v>
      </c>
      <c r="AM213" s="79" t="s">
        <v>1793</v>
      </c>
      <c r="AN213" s="79" t="b">
        <v>0</v>
      </c>
      <c r="AO213" s="85" t="s">
        <v>1566</v>
      </c>
      <c r="AP213" s="79" t="s">
        <v>176</v>
      </c>
      <c r="AQ213" s="79">
        <v>0</v>
      </c>
      <c r="AR213" s="79">
        <v>0</v>
      </c>
      <c r="AS213" s="79"/>
      <c r="AT213" s="79"/>
      <c r="AU213" s="79"/>
      <c r="AV213" s="79"/>
      <c r="AW213" s="79"/>
      <c r="AX213" s="79"/>
      <c r="AY213" s="79"/>
      <c r="AZ213" s="79"/>
      <c r="BA213">
        <v>1</v>
      </c>
      <c r="BB213" s="78" t="str">
        <f>REPLACE(INDEX(GroupVertices[Group],MATCH(Edges[[#This Row],[Vertex 1]],GroupVertices[Vertex],0)),1,1,"")</f>
        <v>8</v>
      </c>
      <c r="BC213" s="78" t="str">
        <f>REPLACE(INDEX(GroupVertices[Group],MATCH(Edges[[#This Row],[Vertex 2]],GroupVertices[Vertex],0)),1,1,"")</f>
        <v>8</v>
      </c>
      <c r="BD213" s="48">
        <v>0</v>
      </c>
      <c r="BE213" s="49">
        <v>0</v>
      </c>
      <c r="BF213" s="48">
        <v>0</v>
      </c>
      <c r="BG213" s="49">
        <v>0</v>
      </c>
      <c r="BH213" s="48">
        <v>0</v>
      </c>
      <c r="BI213" s="49">
        <v>0</v>
      </c>
      <c r="BJ213" s="48">
        <v>14</v>
      </c>
      <c r="BK213" s="49">
        <v>100</v>
      </c>
      <c r="BL213" s="48">
        <v>14</v>
      </c>
    </row>
    <row r="214" spans="1:64" ht="15">
      <c r="A214" s="64" t="s">
        <v>343</v>
      </c>
      <c r="B214" s="64" t="s">
        <v>428</v>
      </c>
      <c r="C214" s="65" t="s">
        <v>4709</v>
      </c>
      <c r="D214" s="66">
        <v>3</v>
      </c>
      <c r="E214" s="67" t="s">
        <v>132</v>
      </c>
      <c r="F214" s="68">
        <v>35</v>
      </c>
      <c r="G214" s="65"/>
      <c r="H214" s="69"/>
      <c r="I214" s="70"/>
      <c r="J214" s="70"/>
      <c r="K214" s="34" t="s">
        <v>65</v>
      </c>
      <c r="L214" s="77">
        <v>214</v>
      </c>
      <c r="M214" s="77"/>
      <c r="N214" s="72"/>
      <c r="O214" s="79" t="s">
        <v>444</v>
      </c>
      <c r="P214" s="81">
        <v>43689.679768518516</v>
      </c>
      <c r="Q214" s="79" t="s">
        <v>552</v>
      </c>
      <c r="R214" s="79"/>
      <c r="S214" s="79"/>
      <c r="T214" s="79" t="s">
        <v>823</v>
      </c>
      <c r="U214" s="82" t="s">
        <v>868</v>
      </c>
      <c r="V214" s="82" t="s">
        <v>868</v>
      </c>
      <c r="W214" s="81">
        <v>43689.679768518516</v>
      </c>
      <c r="X214" s="82" t="s">
        <v>1208</v>
      </c>
      <c r="Y214" s="79"/>
      <c r="Z214" s="79"/>
      <c r="AA214" s="85" t="s">
        <v>1565</v>
      </c>
      <c r="AB214" s="79"/>
      <c r="AC214" s="79" t="b">
        <v>0</v>
      </c>
      <c r="AD214" s="79">
        <v>0</v>
      </c>
      <c r="AE214" s="85" t="s">
        <v>1761</v>
      </c>
      <c r="AF214" s="79" t="b">
        <v>0</v>
      </c>
      <c r="AG214" s="79" t="s">
        <v>1774</v>
      </c>
      <c r="AH214" s="79"/>
      <c r="AI214" s="85" t="s">
        <v>1761</v>
      </c>
      <c r="AJ214" s="79" t="b">
        <v>0</v>
      </c>
      <c r="AK214" s="79">
        <v>4</v>
      </c>
      <c r="AL214" s="85" t="s">
        <v>1566</v>
      </c>
      <c r="AM214" s="79" t="s">
        <v>1790</v>
      </c>
      <c r="AN214" s="79" t="b">
        <v>0</v>
      </c>
      <c r="AO214" s="85" t="s">
        <v>1566</v>
      </c>
      <c r="AP214" s="79" t="s">
        <v>176</v>
      </c>
      <c r="AQ214" s="79">
        <v>0</v>
      </c>
      <c r="AR214" s="79">
        <v>0</v>
      </c>
      <c r="AS214" s="79"/>
      <c r="AT214" s="79"/>
      <c r="AU214" s="79"/>
      <c r="AV214" s="79"/>
      <c r="AW214" s="79"/>
      <c r="AX214" s="79"/>
      <c r="AY214" s="79"/>
      <c r="AZ214" s="79"/>
      <c r="BA214">
        <v>1</v>
      </c>
      <c r="BB214" s="78" t="str">
        <f>REPLACE(INDEX(GroupVertices[Group],MATCH(Edges[[#This Row],[Vertex 1]],GroupVertices[Vertex],0)),1,1,"")</f>
        <v>8</v>
      </c>
      <c r="BC214" s="78" t="str">
        <f>REPLACE(INDEX(GroupVertices[Group],MATCH(Edges[[#This Row],[Vertex 2]],GroupVertices[Vertex],0)),1,1,"")</f>
        <v>8</v>
      </c>
      <c r="BD214" s="48"/>
      <c r="BE214" s="49"/>
      <c r="BF214" s="48"/>
      <c r="BG214" s="49"/>
      <c r="BH214" s="48"/>
      <c r="BI214" s="49"/>
      <c r="BJ214" s="48"/>
      <c r="BK214" s="49"/>
      <c r="BL214" s="48"/>
    </row>
    <row r="215" spans="1:64" ht="15">
      <c r="A215" s="64" t="s">
        <v>343</v>
      </c>
      <c r="B215" s="64" t="s">
        <v>429</v>
      </c>
      <c r="C215" s="65" t="s">
        <v>4709</v>
      </c>
      <c r="D215" s="66">
        <v>3</v>
      </c>
      <c r="E215" s="67" t="s">
        <v>132</v>
      </c>
      <c r="F215" s="68">
        <v>35</v>
      </c>
      <c r="G215" s="65"/>
      <c r="H215" s="69"/>
      <c r="I215" s="70"/>
      <c r="J215" s="70"/>
      <c r="K215" s="34" t="s">
        <v>65</v>
      </c>
      <c r="L215" s="77">
        <v>215</v>
      </c>
      <c r="M215" s="77"/>
      <c r="N215" s="72"/>
      <c r="O215" s="79" t="s">
        <v>444</v>
      </c>
      <c r="P215" s="81">
        <v>43689.679768518516</v>
      </c>
      <c r="Q215" s="79" t="s">
        <v>552</v>
      </c>
      <c r="R215" s="79"/>
      <c r="S215" s="79"/>
      <c r="T215" s="79" t="s">
        <v>823</v>
      </c>
      <c r="U215" s="82" t="s">
        <v>868</v>
      </c>
      <c r="V215" s="82" t="s">
        <v>868</v>
      </c>
      <c r="W215" s="81">
        <v>43689.679768518516</v>
      </c>
      <c r="X215" s="82" t="s">
        <v>1208</v>
      </c>
      <c r="Y215" s="79"/>
      <c r="Z215" s="79"/>
      <c r="AA215" s="85" t="s">
        <v>1565</v>
      </c>
      <c r="AB215" s="79"/>
      <c r="AC215" s="79" t="b">
        <v>0</v>
      </c>
      <c r="AD215" s="79">
        <v>0</v>
      </c>
      <c r="AE215" s="85" t="s">
        <v>1761</v>
      </c>
      <c r="AF215" s="79" t="b">
        <v>0</v>
      </c>
      <c r="AG215" s="79" t="s">
        <v>1774</v>
      </c>
      <c r="AH215" s="79"/>
      <c r="AI215" s="85" t="s">
        <v>1761</v>
      </c>
      <c r="AJ215" s="79" t="b">
        <v>0</v>
      </c>
      <c r="AK215" s="79">
        <v>4</v>
      </c>
      <c r="AL215" s="85" t="s">
        <v>1566</v>
      </c>
      <c r="AM215" s="79" t="s">
        <v>1790</v>
      </c>
      <c r="AN215" s="79" t="b">
        <v>0</v>
      </c>
      <c r="AO215" s="85" t="s">
        <v>1566</v>
      </c>
      <c r="AP215" s="79" t="s">
        <v>176</v>
      </c>
      <c r="AQ215" s="79">
        <v>0</v>
      </c>
      <c r="AR215" s="79">
        <v>0</v>
      </c>
      <c r="AS215" s="79"/>
      <c r="AT215" s="79"/>
      <c r="AU215" s="79"/>
      <c r="AV215" s="79"/>
      <c r="AW215" s="79"/>
      <c r="AX215" s="79"/>
      <c r="AY215" s="79"/>
      <c r="AZ215" s="79"/>
      <c r="BA215">
        <v>1</v>
      </c>
      <c r="BB215" s="78" t="str">
        <f>REPLACE(INDEX(GroupVertices[Group],MATCH(Edges[[#This Row],[Vertex 1]],GroupVertices[Vertex],0)),1,1,"")</f>
        <v>8</v>
      </c>
      <c r="BC215" s="78" t="str">
        <f>REPLACE(INDEX(GroupVertices[Group],MATCH(Edges[[#This Row],[Vertex 2]],GroupVertices[Vertex],0)),1,1,"")</f>
        <v>8</v>
      </c>
      <c r="BD215" s="48"/>
      <c r="BE215" s="49"/>
      <c r="BF215" s="48"/>
      <c r="BG215" s="49"/>
      <c r="BH215" s="48"/>
      <c r="BI215" s="49"/>
      <c r="BJ215" s="48"/>
      <c r="BK215" s="49"/>
      <c r="BL215" s="48"/>
    </row>
    <row r="216" spans="1:64" ht="15">
      <c r="A216" s="64" t="s">
        <v>343</v>
      </c>
      <c r="B216" s="64" t="s">
        <v>344</v>
      </c>
      <c r="C216" s="65" t="s">
        <v>4709</v>
      </c>
      <c r="D216" s="66">
        <v>3</v>
      </c>
      <c r="E216" s="67" t="s">
        <v>132</v>
      </c>
      <c r="F216" s="68">
        <v>35</v>
      </c>
      <c r="G216" s="65"/>
      <c r="H216" s="69"/>
      <c r="I216" s="70"/>
      <c r="J216" s="70"/>
      <c r="K216" s="34" t="s">
        <v>65</v>
      </c>
      <c r="L216" s="77">
        <v>216</v>
      </c>
      <c r="M216" s="77"/>
      <c r="N216" s="72"/>
      <c r="O216" s="79" t="s">
        <v>444</v>
      </c>
      <c r="P216" s="81">
        <v>43689.679768518516</v>
      </c>
      <c r="Q216" s="79" t="s">
        <v>552</v>
      </c>
      <c r="R216" s="79"/>
      <c r="S216" s="79"/>
      <c r="T216" s="79" t="s">
        <v>823</v>
      </c>
      <c r="U216" s="82" t="s">
        <v>868</v>
      </c>
      <c r="V216" s="82" t="s">
        <v>868</v>
      </c>
      <c r="W216" s="81">
        <v>43689.679768518516</v>
      </c>
      <c r="X216" s="82" t="s">
        <v>1208</v>
      </c>
      <c r="Y216" s="79"/>
      <c r="Z216" s="79"/>
      <c r="AA216" s="85" t="s">
        <v>1565</v>
      </c>
      <c r="AB216" s="79"/>
      <c r="AC216" s="79" t="b">
        <v>0</v>
      </c>
      <c r="AD216" s="79">
        <v>0</v>
      </c>
      <c r="AE216" s="85" t="s">
        <v>1761</v>
      </c>
      <c r="AF216" s="79" t="b">
        <v>0</v>
      </c>
      <c r="AG216" s="79" t="s">
        <v>1774</v>
      </c>
      <c r="AH216" s="79"/>
      <c r="AI216" s="85" t="s">
        <v>1761</v>
      </c>
      <c r="AJ216" s="79" t="b">
        <v>0</v>
      </c>
      <c r="AK216" s="79">
        <v>4</v>
      </c>
      <c r="AL216" s="85" t="s">
        <v>1566</v>
      </c>
      <c r="AM216" s="79" t="s">
        <v>1790</v>
      </c>
      <c r="AN216" s="79" t="b">
        <v>0</v>
      </c>
      <c r="AO216" s="85" t="s">
        <v>1566</v>
      </c>
      <c r="AP216" s="79" t="s">
        <v>176</v>
      </c>
      <c r="AQ216" s="79">
        <v>0</v>
      </c>
      <c r="AR216" s="79">
        <v>0</v>
      </c>
      <c r="AS216" s="79"/>
      <c r="AT216" s="79"/>
      <c r="AU216" s="79"/>
      <c r="AV216" s="79"/>
      <c r="AW216" s="79"/>
      <c r="AX216" s="79"/>
      <c r="AY216" s="79"/>
      <c r="AZ216" s="79"/>
      <c r="BA216">
        <v>1</v>
      </c>
      <c r="BB216" s="78" t="str">
        <f>REPLACE(INDEX(GroupVertices[Group],MATCH(Edges[[#This Row],[Vertex 1]],GroupVertices[Vertex],0)),1,1,"")</f>
        <v>8</v>
      </c>
      <c r="BC216" s="78" t="str">
        <f>REPLACE(INDEX(GroupVertices[Group],MATCH(Edges[[#This Row],[Vertex 2]],GroupVertices[Vertex],0)),1,1,"")</f>
        <v>8</v>
      </c>
      <c r="BD216" s="48">
        <v>0</v>
      </c>
      <c r="BE216" s="49">
        <v>0</v>
      </c>
      <c r="BF216" s="48">
        <v>0</v>
      </c>
      <c r="BG216" s="49">
        <v>0</v>
      </c>
      <c r="BH216" s="48">
        <v>0</v>
      </c>
      <c r="BI216" s="49">
        <v>0</v>
      </c>
      <c r="BJ216" s="48">
        <v>14</v>
      </c>
      <c r="BK216" s="49">
        <v>100</v>
      </c>
      <c r="BL216" s="48">
        <v>14</v>
      </c>
    </row>
    <row r="217" spans="1:64" ht="15">
      <c r="A217" s="64" t="s">
        <v>344</v>
      </c>
      <c r="B217" s="64" t="s">
        <v>428</v>
      </c>
      <c r="C217" s="65" t="s">
        <v>4709</v>
      </c>
      <c r="D217" s="66">
        <v>3</v>
      </c>
      <c r="E217" s="67" t="s">
        <v>132</v>
      </c>
      <c r="F217" s="68">
        <v>35</v>
      </c>
      <c r="G217" s="65"/>
      <c r="H217" s="69"/>
      <c r="I217" s="70"/>
      <c r="J217" s="70"/>
      <c r="K217" s="34" t="s">
        <v>65</v>
      </c>
      <c r="L217" s="77">
        <v>217</v>
      </c>
      <c r="M217" s="77"/>
      <c r="N217" s="72"/>
      <c r="O217" s="79" t="s">
        <v>444</v>
      </c>
      <c r="P217" s="81">
        <v>43689.67891203704</v>
      </c>
      <c r="Q217" s="79" t="s">
        <v>553</v>
      </c>
      <c r="R217" s="79"/>
      <c r="S217" s="79"/>
      <c r="T217" s="79" t="s">
        <v>823</v>
      </c>
      <c r="U217" s="82" t="s">
        <v>868</v>
      </c>
      <c r="V217" s="82" t="s">
        <v>868</v>
      </c>
      <c r="W217" s="81">
        <v>43689.67891203704</v>
      </c>
      <c r="X217" s="82" t="s">
        <v>1209</v>
      </c>
      <c r="Y217" s="79"/>
      <c r="Z217" s="79"/>
      <c r="AA217" s="85" t="s">
        <v>1566</v>
      </c>
      <c r="AB217" s="79"/>
      <c r="AC217" s="79" t="b">
        <v>0</v>
      </c>
      <c r="AD217" s="79">
        <v>29</v>
      </c>
      <c r="AE217" s="85" t="s">
        <v>1761</v>
      </c>
      <c r="AF217" s="79" t="b">
        <v>0</v>
      </c>
      <c r="AG217" s="79" t="s">
        <v>1774</v>
      </c>
      <c r="AH217" s="79"/>
      <c r="AI217" s="85" t="s">
        <v>1761</v>
      </c>
      <c r="AJ217" s="79" t="b">
        <v>0</v>
      </c>
      <c r="AK217" s="79">
        <v>4</v>
      </c>
      <c r="AL217" s="85" t="s">
        <v>1761</v>
      </c>
      <c r="AM217" s="79" t="s">
        <v>1824</v>
      </c>
      <c r="AN217" s="79" t="b">
        <v>0</v>
      </c>
      <c r="AO217" s="85" t="s">
        <v>1566</v>
      </c>
      <c r="AP217" s="79" t="s">
        <v>176</v>
      </c>
      <c r="AQ217" s="79">
        <v>0</v>
      </c>
      <c r="AR217" s="79">
        <v>0</v>
      </c>
      <c r="AS217" s="79"/>
      <c r="AT217" s="79"/>
      <c r="AU217" s="79"/>
      <c r="AV217" s="79"/>
      <c r="AW217" s="79"/>
      <c r="AX217" s="79"/>
      <c r="AY217" s="79"/>
      <c r="AZ217" s="79"/>
      <c r="BA217">
        <v>1</v>
      </c>
      <c r="BB217" s="78" t="str">
        <f>REPLACE(INDEX(GroupVertices[Group],MATCH(Edges[[#This Row],[Vertex 1]],GroupVertices[Vertex],0)),1,1,"")</f>
        <v>8</v>
      </c>
      <c r="BC217" s="78" t="str">
        <f>REPLACE(INDEX(GroupVertices[Group],MATCH(Edges[[#This Row],[Vertex 2]],GroupVertices[Vertex],0)),1,1,"")</f>
        <v>8</v>
      </c>
      <c r="BD217" s="48"/>
      <c r="BE217" s="49"/>
      <c r="BF217" s="48"/>
      <c r="BG217" s="49"/>
      <c r="BH217" s="48"/>
      <c r="BI217" s="49"/>
      <c r="BJ217" s="48"/>
      <c r="BK217" s="49"/>
      <c r="BL217" s="48"/>
    </row>
    <row r="218" spans="1:64" ht="15">
      <c r="A218" s="64" t="s">
        <v>345</v>
      </c>
      <c r="B218" s="64" t="s">
        <v>428</v>
      </c>
      <c r="C218" s="65" t="s">
        <v>4709</v>
      </c>
      <c r="D218" s="66">
        <v>3</v>
      </c>
      <c r="E218" s="67" t="s">
        <v>132</v>
      </c>
      <c r="F218" s="68">
        <v>35</v>
      </c>
      <c r="G218" s="65"/>
      <c r="H218" s="69"/>
      <c r="I218" s="70"/>
      <c r="J218" s="70"/>
      <c r="K218" s="34" t="s">
        <v>65</v>
      </c>
      <c r="L218" s="77">
        <v>218</v>
      </c>
      <c r="M218" s="77"/>
      <c r="N218" s="72"/>
      <c r="O218" s="79" t="s">
        <v>444</v>
      </c>
      <c r="P218" s="81">
        <v>43689.68451388889</v>
      </c>
      <c r="Q218" s="79" t="s">
        <v>552</v>
      </c>
      <c r="R218" s="79"/>
      <c r="S218" s="79"/>
      <c r="T218" s="79" t="s">
        <v>823</v>
      </c>
      <c r="U218" s="82" t="s">
        <v>868</v>
      </c>
      <c r="V218" s="82" t="s">
        <v>868</v>
      </c>
      <c r="W218" s="81">
        <v>43689.68451388889</v>
      </c>
      <c r="X218" s="82" t="s">
        <v>1210</v>
      </c>
      <c r="Y218" s="79"/>
      <c r="Z218" s="79"/>
      <c r="AA218" s="85" t="s">
        <v>1567</v>
      </c>
      <c r="AB218" s="79"/>
      <c r="AC218" s="79" t="b">
        <v>0</v>
      </c>
      <c r="AD218" s="79">
        <v>0</v>
      </c>
      <c r="AE218" s="85" t="s">
        <v>1761</v>
      </c>
      <c r="AF218" s="79" t="b">
        <v>0</v>
      </c>
      <c r="AG218" s="79" t="s">
        <v>1774</v>
      </c>
      <c r="AH218" s="79"/>
      <c r="AI218" s="85" t="s">
        <v>1761</v>
      </c>
      <c r="AJ218" s="79" t="b">
        <v>0</v>
      </c>
      <c r="AK218" s="79">
        <v>4</v>
      </c>
      <c r="AL218" s="85" t="s">
        <v>1566</v>
      </c>
      <c r="AM218" s="79" t="s">
        <v>1789</v>
      </c>
      <c r="AN218" s="79" t="b">
        <v>0</v>
      </c>
      <c r="AO218" s="85" t="s">
        <v>1566</v>
      </c>
      <c r="AP218" s="79" t="s">
        <v>176</v>
      </c>
      <c r="AQ218" s="79">
        <v>0</v>
      </c>
      <c r="AR218" s="79">
        <v>0</v>
      </c>
      <c r="AS218" s="79"/>
      <c r="AT218" s="79"/>
      <c r="AU218" s="79"/>
      <c r="AV218" s="79"/>
      <c r="AW218" s="79"/>
      <c r="AX218" s="79"/>
      <c r="AY218" s="79"/>
      <c r="AZ218" s="79"/>
      <c r="BA218">
        <v>1</v>
      </c>
      <c r="BB218" s="78" t="str">
        <f>REPLACE(INDEX(GroupVertices[Group],MATCH(Edges[[#This Row],[Vertex 1]],GroupVertices[Vertex],0)),1,1,"")</f>
        <v>8</v>
      </c>
      <c r="BC218" s="78" t="str">
        <f>REPLACE(INDEX(GroupVertices[Group],MATCH(Edges[[#This Row],[Vertex 2]],GroupVertices[Vertex],0)),1,1,"")</f>
        <v>8</v>
      </c>
      <c r="BD218" s="48"/>
      <c r="BE218" s="49"/>
      <c r="BF218" s="48"/>
      <c r="BG218" s="49"/>
      <c r="BH218" s="48"/>
      <c r="BI218" s="49"/>
      <c r="BJ218" s="48"/>
      <c r="BK218" s="49"/>
      <c r="BL218" s="48"/>
    </row>
    <row r="219" spans="1:64" ht="15">
      <c r="A219" s="64" t="s">
        <v>344</v>
      </c>
      <c r="B219" s="64" t="s">
        <v>429</v>
      </c>
      <c r="C219" s="65" t="s">
        <v>4709</v>
      </c>
      <c r="D219" s="66">
        <v>3</v>
      </c>
      <c r="E219" s="67" t="s">
        <v>132</v>
      </c>
      <c r="F219" s="68">
        <v>35</v>
      </c>
      <c r="G219" s="65"/>
      <c r="H219" s="69"/>
      <c r="I219" s="70"/>
      <c r="J219" s="70"/>
      <c r="K219" s="34" t="s">
        <v>65</v>
      </c>
      <c r="L219" s="77">
        <v>219</v>
      </c>
      <c r="M219" s="77"/>
      <c r="N219" s="72"/>
      <c r="O219" s="79" t="s">
        <v>444</v>
      </c>
      <c r="P219" s="81">
        <v>43689.67891203704</v>
      </c>
      <c r="Q219" s="79" t="s">
        <v>553</v>
      </c>
      <c r="R219" s="79"/>
      <c r="S219" s="79"/>
      <c r="T219" s="79" t="s">
        <v>823</v>
      </c>
      <c r="U219" s="82" t="s">
        <v>868</v>
      </c>
      <c r="V219" s="82" t="s">
        <v>868</v>
      </c>
      <c r="W219" s="81">
        <v>43689.67891203704</v>
      </c>
      <c r="X219" s="82" t="s">
        <v>1209</v>
      </c>
      <c r="Y219" s="79"/>
      <c r="Z219" s="79"/>
      <c r="AA219" s="85" t="s">
        <v>1566</v>
      </c>
      <c r="AB219" s="79"/>
      <c r="AC219" s="79" t="b">
        <v>0</v>
      </c>
      <c r="AD219" s="79">
        <v>29</v>
      </c>
      <c r="AE219" s="85" t="s">
        <v>1761</v>
      </c>
      <c r="AF219" s="79" t="b">
        <v>0</v>
      </c>
      <c r="AG219" s="79" t="s">
        <v>1774</v>
      </c>
      <c r="AH219" s="79"/>
      <c r="AI219" s="85" t="s">
        <v>1761</v>
      </c>
      <c r="AJ219" s="79" t="b">
        <v>0</v>
      </c>
      <c r="AK219" s="79">
        <v>4</v>
      </c>
      <c r="AL219" s="85" t="s">
        <v>1761</v>
      </c>
      <c r="AM219" s="79" t="s">
        <v>1824</v>
      </c>
      <c r="AN219" s="79" t="b">
        <v>0</v>
      </c>
      <c r="AO219" s="85" t="s">
        <v>1566</v>
      </c>
      <c r="AP219" s="79" t="s">
        <v>176</v>
      </c>
      <c r="AQ219" s="79">
        <v>0</v>
      </c>
      <c r="AR219" s="79">
        <v>0</v>
      </c>
      <c r="AS219" s="79"/>
      <c r="AT219" s="79"/>
      <c r="AU219" s="79"/>
      <c r="AV219" s="79"/>
      <c r="AW219" s="79"/>
      <c r="AX219" s="79"/>
      <c r="AY219" s="79"/>
      <c r="AZ219" s="79"/>
      <c r="BA219">
        <v>1</v>
      </c>
      <c r="BB219" s="78" t="str">
        <f>REPLACE(INDEX(GroupVertices[Group],MATCH(Edges[[#This Row],[Vertex 1]],GroupVertices[Vertex],0)),1,1,"")</f>
        <v>8</v>
      </c>
      <c r="BC219" s="78" t="str">
        <f>REPLACE(INDEX(GroupVertices[Group],MATCH(Edges[[#This Row],[Vertex 2]],GroupVertices[Vertex],0)),1,1,"")</f>
        <v>8</v>
      </c>
      <c r="BD219" s="48">
        <v>0</v>
      </c>
      <c r="BE219" s="49">
        <v>0</v>
      </c>
      <c r="BF219" s="48">
        <v>0</v>
      </c>
      <c r="BG219" s="49">
        <v>0</v>
      </c>
      <c r="BH219" s="48">
        <v>0</v>
      </c>
      <c r="BI219" s="49">
        <v>0</v>
      </c>
      <c r="BJ219" s="48">
        <v>12</v>
      </c>
      <c r="BK219" s="49">
        <v>100</v>
      </c>
      <c r="BL219" s="48">
        <v>12</v>
      </c>
    </row>
    <row r="220" spans="1:64" ht="15">
      <c r="A220" s="64" t="s">
        <v>345</v>
      </c>
      <c r="B220" s="64" t="s">
        <v>429</v>
      </c>
      <c r="C220" s="65" t="s">
        <v>4709</v>
      </c>
      <c r="D220" s="66">
        <v>3</v>
      </c>
      <c r="E220" s="67" t="s">
        <v>132</v>
      </c>
      <c r="F220" s="68">
        <v>35</v>
      </c>
      <c r="G220" s="65"/>
      <c r="H220" s="69"/>
      <c r="I220" s="70"/>
      <c r="J220" s="70"/>
      <c r="K220" s="34" t="s">
        <v>65</v>
      </c>
      <c r="L220" s="77">
        <v>220</v>
      </c>
      <c r="M220" s="77"/>
      <c r="N220" s="72"/>
      <c r="O220" s="79" t="s">
        <v>444</v>
      </c>
      <c r="P220" s="81">
        <v>43689.68451388889</v>
      </c>
      <c r="Q220" s="79" t="s">
        <v>552</v>
      </c>
      <c r="R220" s="79"/>
      <c r="S220" s="79"/>
      <c r="T220" s="79" t="s">
        <v>823</v>
      </c>
      <c r="U220" s="82" t="s">
        <v>868</v>
      </c>
      <c r="V220" s="82" t="s">
        <v>868</v>
      </c>
      <c r="W220" s="81">
        <v>43689.68451388889</v>
      </c>
      <c r="X220" s="82" t="s">
        <v>1210</v>
      </c>
      <c r="Y220" s="79"/>
      <c r="Z220" s="79"/>
      <c r="AA220" s="85" t="s">
        <v>1567</v>
      </c>
      <c r="AB220" s="79"/>
      <c r="AC220" s="79" t="b">
        <v>0</v>
      </c>
      <c r="AD220" s="79">
        <v>0</v>
      </c>
      <c r="AE220" s="85" t="s">
        <v>1761</v>
      </c>
      <c r="AF220" s="79" t="b">
        <v>0</v>
      </c>
      <c r="AG220" s="79" t="s">
        <v>1774</v>
      </c>
      <c r="AH220" s="79"/>
      <c r="AI220" s="85" t="s">
        <v>1761</v>
      </c>
      <c r="AJ220" s="79" t="b">
        <v>0</v>
      </c>
      <c r="AK220" s="79">
        <v>4</v>
      </c>
      <c r="AL220" s="85" t="s">
        <v>1566</v>
      </c>
      <c r="AM220" s="79" t="s">
        <v>1789</v>
      </c>
      <c r="AN220" s="79" t="b">
        <v>0</v>
      </c>
      <c r="AO220" s="85" t="s">
        <v>1566</v>
      </c>
      <c r="AP220" s="79" t="s">
        <v>176</v>
      </c>
      <c r="AQ220" s="79">
        <v>0</v>
      </c>
      <c r="AR220" s="79">
        <v>0</v>
      </c>
      <c r="AS220" s="79"/>
      <c r="AT220" s="79"/>
      <c r="AU220" s="79"/>
      <c r="AV220" s="79"/>
      <c r="AW220" s="79"/>
      <c r="AX220" s="79"/>
      <c r="AY220" s="79"/>
      <c r="AZ220" s="79"/>
      <c r="BA220">
        <v>1</v>
      </c>
      <c r="BB220" s="78" t="str">
        <f>REPLACE(INDEX(GroupVertices[Group],MATCH(Edges[[#This Row],[Vertex 1]],GroupVertices[Vertex],0)),1,1,"")</f>
        <v>8</v>
      </c>
      <c r="BC220" s="78" t="str">
        <f>REPLACE(INDEX(GroupVertices[Group],MATCH(Edges[[#This Row],[Vertex 2]],GroupVertices[Vertex],0)),1,1,"")</f>
        <v>8</v>
      </c>
      <c r="BD220" s="48"/>
      <c r="BE220" s="49"/>
      <c r="BF220" s="48"/>
      <c r="BG220" s="49"/>
      <c r="BH220" s="48"/>
      <c r="BI220" s="49"/>
      <c r="BJ220" s="48"/>
      <c r="BK220" s="49"/>
      <c r="BL220" s="48"/>
    </row>
    <row r="221" spans="1:64" ht="15">
      <c r="A221" s="64" t="s">
        <v>345</v>
      </c>
      <c r="B221" s="64" t="s">
        <v>344</v>
      </c>
      <c r="C221" s="65" t="s">
        <v>4709</v>
      </c>
      <c r="D221" s="66">
        <v>3</v>
      </c>
      <c r="E221" s="67" t="s">
        <v>132</v>
      </c>
      <c r="F221" s="68">
        <v>35</v>
      </c>
      <c r="G221" s="65"/>
      <c r="H221" s="69"/>
      <c r="I221" s="70"/>
      <c r="J221" s="70"/>
      <c r="K221" s="34" t="s">
        <v>65</v>
      </c>
      <c r="L221" s="77">
        <v>221</v>
      </c>
      <c r="M221" s="77"/>
      <c r="N221" s="72"/>
      <c r="O221" s="79" t="s">
        <v>444</v>
      </c>
      <c r="P221" s="81">
        <v>43689.68451388889</v>
      </c>
      <c r="Q221" s="79" t="s">
        <v>552</v>
      </c>
      <c r="R221" s="79"/>
      <c r="S221" s="79"/>
      <c r="T221" s="79" t="s">
        <v>823</v>
      </c>
      <c r="U221" s="82" t="s">
        <v>868</v>
      </c>
      <c r="V221" s="82" t="s">
        <v>868</v>
      </c>
      <c r="W221" s="81">
        <v>43689.68451388889</v>
      </c>
      <c r="X221" s="82" t="s">
        <v>1210</v>
      </c>
      <c r="Y221" s="79"/>
      <c r="Z221" s="79"/>
      <c r="AA221" s="85" t="s">
        <v>1567</v>
      </c>
      <c r="AB221" s="79"/>
      <c r="AC221" s="79" t="b">
        <v>0</v>
      </c>
      <c r="AD221" s="79">
        <v>0</v>
      </c>
      <c r="AE221" s="85" t="s">
        <v>1761</v>
      </c>
      <c r="AF221" s="79" t="b">
        <v>0</v>
      </c>
      <c r="AG221" s="79" t="s">
        <v>1774</v>
      </c>
      <c r="AH221" s="79"/>
      <c r="AI221" s="85" t="s">
        <v>1761</v>
      </c>
      <c r="AJ221" s="79" t="b">
        <v>0</v>
      </c>
      <c r="AK221" s="79">
        <v>4</v>
      </c>
      <c r="AL221" s="85" t="s">
        <v>1566</v>
      </c>
      <c r="AM221" s="79" t="s">
        <v>1789</v>
      </c>
      <c r="AN221" s="79" t="b">
        <v>0</v>
      </c>
      <c r="AO221" s="85" t="s">
        <v>1566</v>
      </c>
      <c r="AP221" s="79" t="s">
        <v>176</v>
      </c>
      <c r="AQ221" s="79">
        <v>0</v>
      </c>
      <c r="AR221" s="79">
        <v>0</v>
      </c>
      <c r="AS221" s="79"/>
      <c r="AT221" s="79"/>
      <c r="AU221" s="79"/>
      <c r="AV221" s="79"/>
      <c r="AW221" s="79"/>
      <c r="AX221" s="79"/>
      <c r="AY221" s="79"/>
      <c r="AZ221" s="79"/>
      <c r="BA221">
        <v>1</v>
      </c>
      <c r="BB221" s="78" t="str">
        <f>REPLACE(INDEX(GroupVertices[Group],MATCH(Edges[[#This Row],[Vertex 1]],GroupVertices[Vertex],0)),1,1,"")</f>
        <v>8</v>
      </c>
      <c r="BC221" s="78" t="str">
        <f>REPLACE(INDEX(GroupVertices[Group],MATCH(Edges[[#This Row],[Vertex 2]],GroupVertices[Vertex],0)),1,1,"")</f>
        <v>8</v>
      </c>
      <c r="BD221" s="48">
        <v>0</v>
      </c>
      <c r="BE221" s="49">
        <v>0</v>
      </c>
      <c r="BF221" s="48">
        <v>0</v>
      </c>
      <c r="BG221" s="49">
        <v>0</v>
      </c>
      <c r="BH221" s="48">
        <v>0</v>
      </c>
      <c r="BI221" s="49">
        <v>0</v>
      </c>
      <c r="BJ221" s="48">
        <v>14</v>
      </c>
      <c r="BK221" s="49">
        <v>100</v>
      </c>
      <c r="BL221" s="48">
        <v>14</v>
      </c>
    </row>
    <row r="222" spans="1:64" ht="15">
      <c r="A222" s="64" t="s">
        <v>346</v>
      </c>
      <c r="B222" s="64" t="s">
        <v>346</v>
      </c>
      <c r="C222" s="65" t="s">
        <v>4709</v>
      </c>
      <c r="D222" s="66">
        <v>3</v>
      </c>
      <c r="E222" s="67" t="s">
        <v>132</v>
      </c>
      <c r="F222" s="68">
        <v>35</v>
      </c>
      <c r="G222" s="65"/>
      <c r="H222" s="69"/>
      <c r="I222" s="70"/>
      <c r="J222" s="70"/>
      <c r="K222" s="34" t="s">
        <v>65</v>
      </c>
      <c r="L222" s="77">
        <v>222</v>
      </c>
      <c r="M222" s="77"/>
      <c r="N222" s="72"/>
      <c r="O222" s="79" t="s">
        <v>176</v>
      </c>
      <c r="P222" s="81">
        <v>43689.694131944445</v>
      </c>
      <c r="Q222" s="79" t="s">
        <v>554</v>
      </c>
      <c r="R222" s="82" t="s">
        <v>677</v>
      </c>
      <c r="S222" s="79" t="s">
        <v>739</v>
      </c>
      <c r="T222" s="79" t="s">
        <v>824</v>
      </c>
      <c r="U222" s="79"/>
      <c r="V222" s="82" t="s">
        <v>998</v>
      </c>
      <c r="W222" s="81">
        <v>43689.694131944445</v>
      </c>
      <c r="X222" s="82" t="s">
        <v>1211</v>
      </c>
      <c r="Y222" s="79"/>
      <c r="Z222" s="79"/>
      <c r="AA222" s="85" t="s">
        <v>1568</v>
      </c>
      <c r="AB222" s="79"/>
      <c r="AC222" s="79" t="b">
        <v>0</v>
      </c>
      <c r="AD222" s="79">
        <v>0</v>
      </c>
      <c r="AE222" s="85" t="s">
        <v>1761</v>
      </c>
      <c r="AF222" s="79" t="b">
        <v>0</v>
      </c>
      <c r="AG222" s="79" t="s">
        <v>1774</v>
      </c>
      <c r="AH222" s="79"/>
      <c r="AI222" s="85" t="s">
        <v>1761</v>
      </c>
      <c r="AJ222" s="79" t="b">
        <v>0</v>
      </c>
      <c r="AK222" s="79">
        <v>0</v>
      </c>
      <c r="AL222" s="85" t="s">
        <v>1761</v>
      </c>
      <c r="AM222" s="79" t="s">
        <v>1792</v>
      </c>
      <c r="AN222" s="79" t="b">
        <v>0</v>
      </c>
      <c r="AO222" s="85" t="s">
        <v>1568</v>
      </c>
      <c r="AP222" s="79" t="s">
        <v>176</v>
      </c>
      <c r="AQ222" s="79">
        <v>0</v>
      </c>
      <c r="AR222" s="79">
        <v>0</v>
      </c>
      <c r="AS222" s="79"/>
      <c r="AT222" s="79"/>
      <c r="AU222" s="79"/>
      <c r="AV222" s="79"/>
      <c r="AW222" s="79"/>
      <c r="AX222" s="79"/>
      <c r="AY222" s="79"/>
      <c r="AZ222" s="79"/>
      <c r="BA222">
        <v>1</v>
      </c>
      <c r="BB222" s="78" t="str">
        <f>REPLACE(INDEX(GroupVertices[Group],MATCH(Edges[[#This Row],[Vertex 1]],GroupVertices[Vertex],0)),1,1,"")</f>
        <v>1</v>
      </c>
      <c r="BC222" s="78" t="str">
        <f>REPLACE(INDEX(GroupVertices[Group],MATCH(Edges[[#This Row],[Vertex 2]],GroupVertices[Vertex],0)),1,1,"")</f>
        <v>1</v>
      </c>
      <c r="BD222" s="48">
        <v>2</v>
      </c>
      <c r="BE222" s="49">
        <v>6.451612903225806</v>
      </c>
      <c r="BF222" s="48">
        <v>2</v>
      </c>
      <c r="BG222" s="49">
        <v>6.451612903225806</v>
      </c>
      <c r="BH222" s="48">
        <v>0</v>
      </c>
      <c r="BI222" s="49">
        <v>0</v>
      </c>
      <c r="BJ222" s="48">
        <v>27</v>
      </c>
      <c r="BK222" s="49">
        <v>87.09677419354838</v>
      </c>
      <c r="BL222" s="48">
        <v>31</v>
      </c>
    </row>
    <row r="223" spans="1:64" ht="15">
      <c r="A223" s="64" t="s">
        <v>347</v>
      </c>
      <c r="B223" s="64" t="s">
        <v>426</v>
      </c>
      <c r="C223" s="65" t="s">
        <v>4709</v>
      </c>
      <c r="D223" s="66">
        <v>3</v>
      </c>
      <c r="E223" s="67" t="s">
        <v>132</v>
      </c>
      <c r="F223" s="68">
        <v>35</v>
      </c>
      <c r="G223" s="65"/>
      <c r="H223" s="69"/>
      <c r="I223" s="70"/>
      <c r="J223" s="70"/>
      <c r="K223" s="34" t="s">
        <v>65</v>
      </c>
      <c r="L223" s="77">
        <v>223</v>
      </c>
      <c r="M223" s="77"/>
      <c r="N223" s="72"/>
      <c r="O223" s="79" t="s">
        <v>444</v>
      </c>
      <c r="P223" s="81">
        <v>43689.70542824074</v>
      </c>
      <c r="Q223" s="79" t="s">
        <v>544</v>
      </c>
      <c r="R223" s="79"/>
      <c r="S223" s="79"/>
      <c r="T223" s="79" t="s">
        <v>403</v>
      </c>
      <c r="U223" s="79"/>
      <c r="V223" s="82" t="s">
        <v>999</v>
      </c>
      <c r="W223" s="81">
        <v>43689.70542824074</v>
      </c>
      <c r="X223" s="82" t="s">
        <v>1212</v>
      </c>
      <c r="Y223" s="79"/>
      <c r="Z223" s="79"/>
      <c r="AA223" s="85" t="s">
        <v>1569</v>
      </c>
      <c r="AB223" s="79"/>
      <c r="AC223" s="79" t="b">
        <v>0</v>
      </c>
      <c r="AD223" s="79">
        <v>0</v>
      </c>
      <c r="AE223" s="85" t="s">
        <v>1761</v>
      </c>
      <c r="AF223" s="79" t="b">
        <v>0</v>
      </c>
      <c r="AG223" s="79" t="s">
        <v>1774</v>
      </c>
      <c r="AH223" s="79"/>
      <c r="AI223" s="85" t="s">
        <v>1761</v>
      </c>
      <c r="AJ223" s="79" t="b">
        <v>0</v>
      </c>
      <c r="AK223" s="79">
        <v>1453</v>
      </c>
      <c r="AL223" s="85" t="s">
        <v>1725</v>
      </c>
      <c r="AM223" s="79" t="s">
        <v>1790</v>
      </c>
      <c r="AN223" s="79" t="b">
        <v>0</v>
      </c>
      <c r="AO223" s="85" t="s">
        <v>1725</v>
      </c>
      <c r="AP223" s="79" t="s">
        <v>176</v>
      </c>
      <c r="AQ223" s="79">
        <v>0</v>
      </c>
      <c r="AR223" s="79">
        <v>0</v>
      </c>
      <c r="AS223" s="79"/>
      <c r="AT223" s="79"/>
      <c r="AU223" s="79"/>
      <c r="AV223" s="79"/>
      <c r="AW223" s="79"/>
      <c r="AX223" s="79"/>
      <c r="AY223" s="79"/>
      <c r="AZ223" s="79"/>
      <c r="BA223">
        <v>1</v>
      </c>
      <c r="BB223" s="78" t="str">
        <f>REPLACE(INDEX(GroupVertices[Group],MATCH(Edges[[#This Row],[Vertex 1]],GroupVertices[Vertex],0)),1,1,"")</f>
        <v>2</v>
      </c>
      <c r="BC223" s="78" t="str">
        <f>REPLACE(INDEX(GroupVertices[Group],MATCH(Edges[[#This Row],[Vertex 2]],GroupVertices[Vertex],0)),1,1,"")</f>
        <v>2</v>
      </c>
      <c r="BD223" s="48"/>
      <c r="BE223" s="49"/>
      <c r="BF223" s="48"/>
      <c r="BG223" s="49"/>
      <c r="BH223" s="48"/>
      <c r="BI223" s="49"/>
      <c r="BJ223" s="48"/>
      <c r="BK223" s="49"/>
      <c r="BL223" s="48"/>
    </row>
    <row r="224" spans="1:64" ht="15">
      <c r="A224" s="64" t="s">
        <v>347</v>
      </c>
      <c r="B224" s="64" t="s">
        <v>382</v>
      </c>
      <c r="C224" s="65" t="s">
        <v>4709</v>
      </c>
      <c r="D224" s="66">
        <v>3</v>
      </c>
      <c r="E224" s="67" t="s">
        <v>132</v>
      </c>
      <c r="F224" s="68">
        <v>35</v>
      </c>
      <c r="G224" s="65"/>
      <c r="H224" s="69"/>
      <c r="I224" s="70"/>
      <c r="J224" s="70"/>
      <c r="K224" s="34" t="s">
        <v>65</v>
      </c>
      <c r="L224" s="77">
        <v>224</v>
      </c>
      <c r="M224" s="77"/>
      <c r="N224" s="72"/>
      <c r="O224" s="79" t="s">
        <v>444</v>
      </c>
      <c r="P224" s="81">
        <v>43689.70542824074</v>
      </c>
      <c r="Q224" s="79" t="s">
        <v>544</v>
      </c>
      <c r="R224" s="79"/>
      <c r="S224" s="79"/>
      <c r="T224" s="79" t="s">
        <v>403</v>
      </c>
      <c r="U224" s="79"/>
      <c r="V224" s="82" t="s">
        <v>999</v>
      </c>
      <c r="W224" s="81">
        <v>43689.70542824074</v>
      </c>
      <c r="X224" s="82" t="s">
        <v>1212</v>
      </c>
      <c r="Y224" s="79"/>
      <c r="Z224" s="79"/>
      <c r="AA224" s="85" t="s">
        <v>1569</v>
      </c>
      <c r="AB224" s="79"/>
      <c r="AC224" s="79" t="b">
        <v>0</v>
      </c>
      <c r="AD224" s="79">
        <v>0</v>
      </c>
      <c r="AE224" s="85" t="s">
        <v>1761</v>
      </c>
      <c r="AF224" s="79" t="b">
        <v>0</v>
      </c>
      <c r="AG224" s="79" t="s">
        <v>1774</v>
      </c>
      <c r="AH224" s="79"/>
      <c r="AI224" s="85" t="s">
        <v>1761</v>
      </c>
      <c r="AJ224" s="79" t="b">
        <v>0</v>
      </c>
      <c r="AK224" s="79">
        <v>1453</v>
      </c>
      <c r="AL224" s="85" t="s">
        <v>1725</v>
      </c>
      <c r="AM224" s="79" t="s">
        <v>1790</v>
      </c>
      <c r="AN224" s="79" t="b">
        <v>0</v>
      </c>
      <c r="AO224" s="85" t="s">
        <v>1725</v>
      </c>
      <c r="AP224" s="79" t="s">
        <v>176</v>
      </c>
      <c r="AQ224" s="79">
        <v>0</v>
      </c>
      <c r="AR224" s="79">
        <v>0</v>
      </c>
      <c r="AS224" s="79"/>
      <c r="AT224" s="79"/>
      <c r="AU224" s="79"/>
      <c r="AV224" s="79"/>
      <c r="AW224" s="79"/>
      <c r="AX224" s="79"/>
      <c r="AY224" s="79"/>
      <c r="AZ224" s="79"/>
      <c r="BA224">
        <v>1</v>
      </c>
      <c r="BB224" s="78" t="str">
        <f>REPLACE(INDEX(GroupVertices[Group],MATCH(Edges[[#This Row],[Vertex 1]],GroupVertices[Vertex],0)),1,1,"")</f>
        <v>2</v>
      </c>
      <c r="BC224" s="78" t="str">
        <f>REPLACE(INDEX(GroupVertices[Group],MATCH(Edges[[#This Row],[Vertex 2]],GroupVertices[Vertex],0)),1,1,"")</f>
        <v>2</v>
      </c>
      <c r="BD224" s="48">
        <v>4</v>
      </c>
      <c r="BE224" s="49">
        <v>20</v>
      </c>
      <c r="BF224" s="48">
        <v>1</v>
      </c>
      <c r="BG224" s="49">
        <v>5</v>
      </c>
      <c r="BH224" s="48">
        <v>0</v>
      </c>
      <c r="BI224" s="49">
        <v>0</v>
      </c>
      <c r="BJ224" s="48">
        <v>15</v>
      </c>
      <c r="BK224" s="49">
        <v>75</v>
      </c>
      <c r="BL224" s="48">
        <v>20</v>
      </c>
    </row>
    <row r="225" spans="1:64" ht="15">
      <c r="A225" s="64" t="s">
        <v>348</v>
      </c>
      <c r="B225" s="64" t="s">
        <v>426</v>
      </c>
      <c r="C225" s="65" t="s">
        <v>4709</v>
      </c>
      <c r="D225" s="66">
        <v>3</v>
      </c>
      <c r="E225" s="67" t="s">
        <v>132</v>
      </c>
      <c r="F225" s="68">
        <v>35</v>
      </c>
      <c r="G225" s="65"/>
      <c r="H225" s="69"/>
      <c r="I225" s="70"/>
      <c r="J225" s="70"/>
      <c r="K225" s="34" t="s">
        <v>65</v>
      </c>
      <c r="L225" s="77">
        <v>225</v>
      </c>
      <c r="M225" s="77"/>
      <c r="N225" s="72"/>
      <c r="O225" s="79" t="s">
        <v>444</v>
      </c>
      <c r="P225" s="81">
        <v>43689.7296412037</v>
      </c>
      <c r="Q225" s="79" t="s">
        <v>544</v>
      </c>
      <c r="R225" s="79"/>
      <c r="S225" s="79"/>
      <c r="T225" s="79" t="s">
        <v>403</v>
      </c>
      <c r="U225" s="79"/>
      <c r="V225" s="82" t="s">
        <v>1000</v>
      </c>
      <c r="W225" s="81">
        <v>43689.7296412037</v>
      </c>
      <c r="X225" s="82" t="s">
        <v>1213</v>
      </c>
      <c r="Y225" s="79"/>
      <c r="Z225" s="79"/>
      <c r="AA225" s="85" t="s">
        <v>1570</v>
      </c>
      <c r="AB225" s="79"/>
      <c r="AC225" s="79" t="b">
        <v>0</v>
      </c>
      <c r="AD225" s="79">
        <v>0</v>
      </c>
      <c r="AE225" s="85" t="s">
        <v>1761</v>
      </c>
      <c r="AF225" s="79" t="b">
        <v>0</v>
      </c>
      <c r="AG225" s="79" t="s">
        <v>1774</v>
      </c>
      <c r="AH225" s="79"/>
      <c r="AI225" s="85" t="s">
        <v>1761</v>
      </c>
      <c r="AJ225" s="79" t="b">
        <v>0</v>
      </c>
      <c r="AK225" s="79">
        <v>1453</v>
      </c>
      <c r="AL225" s="85" t="s">
        <v>1725</v>
      </c>
      <c r="AM225" s="79" t="s">
        <v>1789</v>
      </c>
      <c r="AN225" s="79" t="b">
        <v>0</v>
      </c>
      <c r="AO225" s="85" t="s">
        <v>1725</v>
      </c>
      <c r="AP225" s="79" t="s">
        <v>176</v>
      </c>
      <c r="AQ225" s="79">
        <v>0</v>
      </c>
      <c r="AR225" s="79">
        <v>0</v>
      </c>
      <c r="AS225" s="79"/>
      <c r="AT225" s="79"/>
      <c r="AU225" s="79"/>
      <c r="AV225" s="79"/>
      <c r="AW225" s="79"/>
      <c r="AX225" s="79"/>
      <c r="AY225" s="79"/>
      <c r="AZ225" s="79"/>
      <c r="BA225">
        <v>1</v>
      </c>
      <c r="BB225" s="78" t="str">
        <f>REPLACE(INDEX(GroupVertices[Group],MATCH(Edges[[#This Row],[Vertex 1]],GroupVertices[Vertex],0)),1,1,"")</f>
        <v>2</v>
      </c>
      <c r="BC225" s="78" t="str">
        <f>REPLACE(INDEX(GroupVertices[Group],MATCH(Edges[[#This Row],[Vertex 2]],GroupVertices[Vertex],0)),1,1,"")</f>
        <v>2</v>
      </c>
      <c r="BD225" s="48"/>
      <c r="BE225" s="49"/>
      <c r="BF225" s="48"/>
      <c r="BG225" s="49"/>
      <c r="BH225" s="48"/>
      <c r="BI225" s="49"/>
      <c r="BJ225" s="48"/>
      <c r="BK225" s="49"/>
      <c r="BL225" s="48"/>
    </row>
    <row r="226" spans="1:64" ht="15">
      <c r="A226" s="64" t="s">
        <v>348</v>
      </c>
      <c r="B226" s="64" t="s">
        <v>382</v>
      </c>
      <c r="C226" s="65" t="s">
        <v>4709</v>
      </c>
      <c r="D226" s="66">
        <v>3</v>
      </c>
      <c r="E226" s="67" t="s">
        <v>132</v>
      </c>
      <c r="F226" s="68">
        <v>35</v>
      </c>
      <c r="G226" s="65"/>
      <c r="H226" s="69"/>
      <c r="I226" s="70"/>
      <c r="J226" s="70"/>
      <c r="K226" s="34" t="s">
        <v>65</v>
      </c>
      <c r="L226" s="77">
        <v>226</v>
      </c>
      <c r="M226" s="77"/>
      <c r="N226" s="72"/>
      <c r="O226" s="79" t="s">
        <v>444</v>
      </c>
      <c r="P226" s="81">
        <v>43689.7296412037</v>
      </c>
      <c r="Q226" s="79" t="s">
        <v>544</v>
      </c>
      <c r="R226" s="79"/>
      <c r="S226" s="79"/>
      <c r="T226" s="79" t="s">
        <v>403</v>
      </c>
      <c r="U226" s="79"/>
      <c r="V226" s="82" t="s">
        <v>1000</v>
      </c>
      <c r="W226" s="81">
        <v>43689.7296412037</v>
      </c>
      <c r="X226" s="82" t="s">
        <v>1213</v>
      </c>
      <c r="Y226" s="79"/>
      <c r="Z226" s="79"/>
      <c r="AA226" s="85" t="s">
        <v>1570</v>
      </c>
      <c r="AB226" s="79"/>
      <c r="AC226" s="79" t="b">
        <v>0</v>
      </c>
      <c r="AD226" s="79">
        <v>0</v>
      </c>
      <c r="AE226" s="85" t="s">
        <v>1761</v>
      </c>
      <c r="AF226" s="79" t="b">
        <v>0</v>
      </c>
      <c r="AG226" s="79" t="s">
        <v>1774</v>
      </c>
      <c r="AH226" s="79"/>
      <c r="AI226" s="85" t="s">
        <v>1761</v>
      </c>
      <c r="AJ226" s="79" t="b">
        <v>0</v>
      </c>
      <c r="AK226" s="79">
        <v>1453</v>
      </c>
      <c r="AL226" s="85" t="s">
        <v>1725</v>
      </c>
      <c r="AM226" s="79" t="s">
        <v>1789</v>
      </c>
      <c r="AN226" s="79" t="b">
        <v>0</v>
      </c>
      <c r="AO226" s="85" t="s">
        <v>1725</v>
      </c>
      <c r="AP226" s="79" t="s">
        <v>176</v>
      </c>
      <c r="AQ226" s="79">
        <v>0</v>
      </c>
      <c r="AR226" s="79">
        <v>0</v>
      </c>
      <c r="AS226" s="79"/>
      <c r="AT226" s="79"/>
      <c r="AU226" s="79"/>
      <c r="AV226" s="79"/>
      <c r="AW226" s="79"/>
      <c r="AX226" s="79"/>
      <c r="AY226" s="79"/>
      <c r="AZ226" s="79"/>
      <c r="BA226">
        <v>1</v>
      </c>
      <c r="BB226" s="78" t="str">
        <f>REPLACE(INDEX(GroupVertices[Group],MATCH(Edges[[#This Row],[Vertex 1]],GroupVertices[Vertex],0)),1,1,"")</f>
        <v>2</v>
      </c>
      <c r="BC226" s="78" t="str">
        <f>REPLACE(INDEX(GroupVertices[Group],MATCH(Edges[[#This Row],[Vertex 2]],GroupVertices[Vertex],0)),1,1,"")</f>
        <v>2</v>
      </c>
      <c r="BD226" s="48">
        <v>4</v>
      </c>
      <c r="BE226" s="49">
        <v>20</v>
      </c>
      <c r="BF226" s="48">
        <v>1</v>
      </c>
      <c r="BG226" s="49">
        <v>5</v>
      </c>
      <c r="BH226" s="48">
        <v>0</v>
      </c>
      <c r="BI226" s="49">
        <v>0</v>
      </c>
      <c r="BJ226" s="48">
        <v>15</v>
      </c>
      <c r="BK226" s="49">
        <v>75</v>
      </c>
      <c r="BL226" s="48">
        <v>20</v>
      </c>
    </row>
    <row r="227" spans="1:64" ht="15">
      <c r="A227" s="64" t="s">
        <v>349</v>
      </c>
      <c r="B227" s="64" t="s">
        <v>349</v>
      </c>
      <c r="C227" s="65" t="s">
        <v>4709</v>
      </c>
      <c r="D227" s="66">
        <v>3</v>
      </c>
      <c r="E227" s="67" t="s">
        <v>132</v>
      </c>
      <c r="F227" s="68">
        <v>35</v>
      </c>
      <c r="G227" s="65"/>
      <c r="H227" s="69"/>
      <c r="I227" s="70"/>
      <c r="J227" s="70"/>
      <c r="K227" s="34" t="s">
        <v>65</v>
      </c>
      <c r="L227" s="77">
        <v>227</v>
      </c>
      <c r="M227" s="77"/>
      <c r="N227" s="72"/>
      <c r="O227" s="79" t="s">
        <v>176</v>
      </c>
      <c r="P227" s="81">
        <v>43689.75732638889</v>
      </c>
      <c r="Q227" s="79" t="s">
        <v>555</v>
      </c>
      <c r="R227" s="82" t="s">
        <v>678</v>
      </c>
      <c r="S227" s="79" t="s">
        <v>740</v>
      </c>
      <c r="T227" s="79" t="s">
        <v>825</v>
      </c>
      <c r="U227" s="79"/>
      <c r="V227" s="82" t="s">
        <v>1001</v>
      </c>
      <c r="W227" s="81">
        <v>43689.75732638889</v>
      </c>
      <c r="X227" s="82" t="s">
        <v>1214</v>
      </c>
      <c r="Y227" s="79"/>
      <c r="Z227" s="79"/>
      <c r="AA227" s="85" t="s">
        <v>1571</v>
      </c>
      <c r="AB227" s="79"/>
      <c r="AC227" s="79" t="b">
        <v>0</v>
      </c>
      <c r="AD227" s="79">
        <v>1</v>
      </c>
      <c r="AE227" s="85" t="s">
        <v>1761</v>
      </c>
      <c r="AF227" s="79" t="b">
        <v>1</v>
      </c>
      <c r="AG227" s="79" t="s">
        <v>1776</v>
      </c>
      <c r="AH227" s="79"/>
      <c r="AI227" s="85" t="s">
        <v>1788</v>
      </c>
      <c r="AJ227" s="79" t="b">
        <v>0</v>
      </c>
      <c r="AK227" s="79">
        <v>0</v>
      </c>
      <c r="AL227" s="85" t="s">
        <v>1761</v>
      </c>
      <c r="AM227" s="79" t="s">
        <v>1793</v>
      </c>
      <c r="AN227" s="79" t="b">
        <v>0</v>
      </c>
      <c r="AO227" s="85" t="s">
        <v>1571</v>
      </c>
      <c r="AP227" s="79" t="s">
        <v>176</v>
      </c>
      <c r="AQ227" s="79">
        <v>0</v>
      </c>
      <c r="AR227" s="79">
        <v>0</v>
      </c>
      <c r="AS227" s="79"/>
      <c r="AT227" s="79"/>
      <c r="AU227" s="79"/>
      <c r="AV227" s="79"/>
      <c r="AW227" s="79"/>
      <c r="AX227" s="79"/>
      <c r="AY227" s="79"/>
      <c r="AZ227" s="79"/>
      <c r="BA227">
        <v>1</v>
      </c>
      <c r="BB227" s="78" t="str">
        <f>REPLACE(INDEX(GroupVertices[Group],MATCH(Edges[[#This Row],[Vertex 1]],GroupVertices[Vertex],0)),1,1,"")</f>
        <v>1</v>
      </c>
      <c r="BC227" s="78" t="str">
        <f>REPLACE(INDEX(GroupVertices[Group],MATCH(Edges[[#This Row],[Vertex 2]],GroupVertices[Vertex],0)),1,1,"")</f>
        <v>1</v>
      </c>
      <c r="BD227" s="48">
        <v>0</v>
      </c>
      <c r="BE227" s="49">
        <v>0</v>
      </c>
      <c r="BF227" s="48">
        <v>0</v>
      </c>
      <c r="BG227" s="49">
        <v>0</v>
      </c>
      <c r="BH227" s="48">
        <v>0</v>
      </c>
      <c r="BI227" s="49">
        <v>0</v>
      </c>
      <c r="BJ227" s="48">
        <v>7</v>
      </c>
      <c r="BK227" s="49">
        <v>100</v>
      </c>
      <c r="BL227" s="48">
        <v>7</v>
      </c>
    </row>
    <row r="228" spans="1:64" ht="15">
      <c r="A228" s="64" t="s">
        <v>350</v>
      </c>
      <c r="B228" s="64" t="s">
        <v>426</v>
      </c>
      <c r="C228" s="65" t="s">
        <v>4709</v>
      </c>
      <c r="D228" s="66">
        <v>3</v>
      </c>
      <c r="E228" s="67" t="s">
        <v>132</v>
      </c>
      <c r="F228" s="68">
        <v>35</v>
      </c>
      <c r="G228" s="65"/>
      <c r="H228" s="69"/>
      <c r="I228" s="70"/>
      <c r="J228" s="70"/>
      <c r="K228" s="34" t="s">
        <v>65</v>
      </c>
      <c r="L228" s="77">
        <v>228</v>
      </c>
      <c r="M228" s="77"/>
      <c r="N228" s="72"/>
      <c r="O228" s="79" t="s">
        <v>444</v>
      </c>
      <c r="P228" s="81">
        <v>43689.76311342593</v>
      </c>
      <c r="Q228" s="79" t="s">
        <v>544</v>
      </c>
      <c r="R228" s="79"/>
      <c r="S228" s="79"/>
      <c r="T228" s="79" t="s">
        <v>403</v>
      </c>
      <c r="U228" s="79"/>
      <c r="V228" s="82" t="s">
        <v>1002</v>
      </c>
      <c r="W228" s="81">
        <v>43689.76311342593</v>
      </c>
      <c r="X228" s="82" t="s">
        <v>1215</v>
      </c>
      <c r="Y228" s="79"/>
      <c r="Z228" s="79"/>
      <c r="AA228" s="85" t="s">
        <v>1572</v>
      </c>
      <c r="AB228" s="79"/>
      <c r="AC228" s="79" t="b">
        <v>0</v>
      </c>
      <c r="AD228" s="79">
        <v>0</v>
      </c>
      <c r="AE228" s="85" t="s">
        <v>1761</v>
      </c>
      <c r="AF228" s="79" t="b">
        <v>0</v>
      </c>
      <c r="AG228" s="79" t="s">
        <v>1774</v>
      </c>
      <c r="AH228" s="79"/>
      <c r="AI228" s="85" t="s">
        <v>1761</v>
      </c>
      <c r="AJ228" s="79" t="b">
        <v>0</v>
      </c>
      <c r="AK228" s="79">
        <v>1453</v>
      </c>
      <c r="AL228" s="85" t="s">
        <v>1725</v>
      </c>
      <c r="AM228" s="79" t="s">
        <v>1790</v>
      </c>
      <c r="AN228" s="79" t="b">
        <v>0</v>
      </c>
      <c r="AO228" s="85" t="s">
        <v>1725</v>
      </c>
      <c r="AP228" s="79" t="s">
        <v>176</v>
      </c>
      <c r="AQ228" s="79">
        <v>0</v>
      </c>
      <c r="AR228" s="79">
        <v>0</v>
      </c>
      <c r="AS228" s="79"/>
      <c r="AT228" s="79"/>
      <c r="AU228" s="79"/>
      <c r="AV228" s="79"/>
      <c r="AW228" s="79"/>
      <c r="AX228" s="79"/>
      <c r="AY228" s="79"/>
      <c r="AZ228" s="79"/>
      <c r="BA228">
        <v>1</v>
      </c>
      <c r="BB228" s="78" t="str">
        <f>REPLACE(INDEX(GroupVertices[Group],MATCH(Edges[[#This Row],[Vertex 1]],GroupVertices[Vertex],0)),1,1,"")</f>
        <v>2</v>
      </c>
      <c r="BC228" s="78" t="str">
        <f>REPLACE(INDEX(GroupVertices[Group],MATCH(Edges[[#This Row],[Vertex 2]],GroupVertices[Vertex],0)),1,1,"")</f>
        <v>2</v>
      </c>
      <c r="BD228" s="48"/>
      <c r="BE228" s="49"/>
      <c r="BF228" s="48"/>
      <c r="BG228" s="49"/>
      <c r="BH228" s="48"/>
      <c r="BI228" s="49"/>
      <c r="BJ228" s="48"/>
      <c r="BK228" s="49"/>
      <c r="BL228" s="48"/>
    </row>
    <row r="229" spans="1:64" ht="15">
      <c r="A229" s="64" t="s">
        <v>350</v>
      </c>
      <c r="B229" s="64" t="s">
        <v>382</v>
      </c>
      <c r="C229" s="65" t="s">
        <v>4709</v>
      </c>
      <c r="D229" s="66">
        <v>3</v>
      </c>
      <c r="E229" s="67" t="s">
        <v>132</v>
      </c>
      <c r="F229" s="68">
        <v>35</v>
      </c>
      <c r="G229" s="65"/>
      <c r="H229" s="69"/>
      <c r="I229" s="70"/>
      <c r="J229" s="70"/>
      <c r="K229" s="34" t="s">
        <v>65</v>
      </c>
      <c r="L229" s="77">
        <v>229</v>
      </c>
      <c r="M229" s="77"/>
      <c r="N229" s="72"/>
      <c r="O229" s="79" t="s">
        <v>444</v>
      </c>
      <c r="P229" s="81">
        <v>43689.76311342593</v>
      </c>
      <c r="Q229" s="79" t="s">
        <v>544</v>
      </c>
      <c r="R229" s="79"/>
      <c r="S229" s="79"/>
      <c r="T229" s="79" t="s">
        <v>403</v>
      </c>
      <c r="U229" s="79"/>
      <c r="V229" s="82" t="s">
        <v>1002</v>
      </c>
      <c r="W229" s="81">
        <v>43689.76311342593</v>
      </c>
      <c r="X229" s="82" t="s">
        <v>1215</v>
      </c>
      <c r="Y229" s="79"/>
      <c r="Z229" s="79"/>
      <c r="AA229" s="85" t="s">
        <v>1572</v>
      </c>
      <c r="AB229" s="79"/>
      <c r="AC229" s="79" t="b">
        <v>0</v>
      </c>
      <c r="AD229" s="79">
        <v>0</v>
      </c>
      <c r="AE229" s="85" t="s">
        <v>1761</v>
      </c>
      <c r="AF229" s="79" t="b">
        <v>0</v>
      </c>
      <c r="AG229" s="79" t="s">
        <v>1774</v>
      </c>
      <c r="AH229" s="79"/>
      <c r="AI229" s="85" t="s">
        <v>1761</v>
      </c>
      <c r="AJ229" s="79" t="b">
        <v>0</v>
      </c>
      <c r="AK229" s="79">
        <v>1453</v>
      </c>
      <c r="AL229" s="85" t="s">
        <v>1725</v>
      </c>
      <c r="AM229" s="79" t="s">
        <v>1790</v>
      </c>
      <c r="AN229" s="79" t="b">
        <v>0</v>
      </c>
      <c r="AO229" s="85" t="s">
        <v>1725</v>
      </c>
      <c r="AP229" s="79" t="s">
        <v>176</v>
      </c>
      <c r="AQ229" s="79">
        <v>0</v>
      </c>
      <c r="AR229" s="79">
        <v>0</v>
      </c>
      <c r="AS229" s="79"/>
      <c r="AT229" s="79"/>
      <c r="AU229" s="79"/>
      <c r="AV229" s="79"/>
      <c r="AW229" s="79"/>
      <c r="AX229" s="79"/>
      <c r="AY229" s="79"/>
      <c r="AZ229" s="79"/>
      <c r="BA229">
        <v>1</v>
      </c>
      <c r="BB229" s="78" t="str">
        <f>REPLACE(INDEX(GroupVertices[Group],MATCH(Edges[[#This Row],[Vertex 1]],GroupVertices[Vertex],0)),1,1,"")</f>
        <v>2</v>
      </c>
      <c r="BC229" s="78" t="str">
        <f>REPLACE(INDEX(GroupVertices[Group],MATCH(Edges[[#This Row],[Vertex 2]],GroupVertices[Vertex],0)),1,1,"")</f>
        <v>2</v>
      </c>
      <c r="BD229" s="48">
        <v>4</v>
      </c>
      <c r="BE229" s="49">
        <v>20</v>
      </c>
      <c r="BF229" s="48">
        <v>1</v>
      </c>
      <c r="BG229" s="49">
        <v>5</v>
      </c>
      <c r="BH229" s="48">
        <v>0</v>
      </c>
      <c r="BI229" s="49">
        <v>0</v>
      </c>
      <c r="BJ229" s="48">
        <v>15</v>
      </c>
      <c r="BK229" s="49">
        <v>75</v>
      </c>
      <c r="BL229" s="48">
        <v>20</v>
      </c>
    </row>
    <row r="230" spans="1:64" ht="15">
      <c r="A230" s="64" t="s">
        <v>351</v>
      </c>
      <c r="B230" s="64" t="s">
        <v>430</v>
      </c>
      <c r="C230" s="65" t="s">
        <v>4709</v>
      </c>
      <c r="D230" s="66">
        <v>3</v>
      </c>
      <c r="E230" s="67" t="s">
        <v>132</v>
      </c>
      <c r="F230" s="68">
        <v>35</v>
      </c>
      <c r="G230" s="65"/>
      <c r="H230" s="69"/>
      <c r="I230" s="70"/>
      <c r="J230" s="70"/>
      <c r="K230" s="34" t="s">
        <v>65</v>
      </c>
      <c r="L230" s="77">
        <v>230</v>
      </c>
      <c r="M230" s="77"/>
      <c r="N230" s="72"/>
      <c r="O230" s="79" t="s">
        <v>445</v>
      </c>
      <c r="P230" s="81">
        <v>43689.77746527778</v>
      </c>
      <c r="Q230" s="79" t="s">
        <v>556</v>
      </c>
      <c r="R230" s="79"/>
      <c r="S230" s="79"/>
      <c r="T230" s="79" t="s">
        <v>403</v>
      </c>
      <c r="U230" s="79"/>
      <c r="V230" s="82" t="s">
        <v>1003</v>
      </c>
      <c r="W230" s="81">
        <v>43689.77746527778</v>
      </c>
      <c r="X230" s="82" t="s">
        <v>1216</v>
      </c>
      <c r="Y230" s="79"/>
      <c r="Z230" s="79"/>
      <c r="AA230" s="85" t="s">
        <v>1573</v>
      </c>
      <c r="AB230" s="85" t="s">
        <v>1759</v>
      </c>
      <c r="AC230" s="79" t="b">
        <v>0</v>
      </c>
      <c r="AD230" s="79">
        <v>0</v>
      </c>
      <c r="AE230" s="85" t="s">
        <v>1773</v>
      </c>
      <c r="AF230" s="79" t="b">
        <v>0</v>
      </c>
      <c r="AG230" s="79" t="s">
        <v>1774</v>
      </c>
      <c r="AH230" s="79"/>
      <c r="AI230" s="85" t="s">
        <v>1761</v>
      </c>
      <c r="AJ230" s="79" t="b">
        <v>0</v>
      </c>
      <c r="AK230" s="79">
        <v>0</v>
      </c>
      <c r="AL230" s="85" t="s">
        <v>1761</v>
      </c>
      <c r="AM230" s="79" t="s">
        <v>1789</v>
      </c>
      <c r="AN230" s="79" t="b">
        <v>0</v>
      </c>
      <c r="AO230" s="85" t="s">
        <v>1759</v>
      </c>
      <c r="AP230" s="79" t="s">
        <v>176</v>
      </c>
      <c r="AQ230" s="79">
        <v>0</v>
      </c>
      <c r="AR230" s="79">
        <v>0</v>
      </c>
      <c r="AS230" s="79"/>
      <c r="AT230" s="79"/>
      <c r="AU230" s="79"/>
      <c r="AV230" s="79"/>
      <c r="AW230" s="79"/>
      <c r="AX230" s="79"/>
      <c r="AY230" s="79"/>
      <c r="AZ230" s="79"/>
      <c r="BA230">
        <v>1</v>
      </c>
      <c r="BB230" s="78" t="str">
        <f>REPLACE(INDEX(GroupVertices[Group],MATCH(Edges[[#This Row],[Vertex 1]],GroupVertices[Vertex],0)),1,1,"")</f>
        <v>20</v>
      </c>
      <c r="BC230" s="78" t="str">
        <f>REPLACE(INDEX(GroupVertices[Group],MATCH(Edges[[#This Row],[Vertex 2]],GroupVertices[Vertex],0)),1,1,"")</f>
        <v>20</v>
      </c>
      <c r="BD230" s="48">
        <v>0</v>
      </c>
      <c r="BE230" s="49">
        <v>0</v>
      </c>
      <c r="BF230" s="48">
        <v>0</v>
      </c>
      <c r="BG230" s="49">
        <v>0</v>
      </c>
      <c r="BH230" s="48">
        <v>0</v>
      </c>
      <c r="BI230" s="49">
        <v>0</v>
      </c>
      <c r="BJ230" s="48">
        <v>5</v>
      </c>
      <c r="BK230" s="49">
        <v>100</v>
      </c>
      <c r="BL230" s="48">
        <v>5</v>
      </c>
    </row>
    <row r="231" spans="1:64" ht="15">
      <c r="A231" s="64" t="s">
        <v>352</v>
      </c>
      <c r="B231" s="64" t="s">
        <v>426</v>
      </c>
      <c r="C231" s="65" t="s">
        <v>4709</v>
      </c>
      <c r="D231" s="66">
        <v>3</v>
      </c>
      <c r="E231" s="67" t="s">
        <v>132</v>
      </c>
      <c r="F231" s="68">
        <v>35</v>
      </c>
      <c r="G231" s="65"/>
      <c r="H231" s="69"/>
      <c r="I231" s="70"/>
      <c r="J231" s="70"/>
      <c r="K231" s="34" t="s">
        <v>65</v>
      </c>
      <c r="L231" s="77">
        <v>231</v>
      </c>
      <c r="M231" s="77"/>
      <c r="N231" s="72"/>
      <c r="O231" s="79" t="s">
        <v>444</v>
      </c>
      <c r="P231" s="81">
        <v>43689.78228009259</v>
      </c>
      <c r="Q231" s="79" t="s">
        <v>544</v>
      </c>
      <c r="R231" s="79"/>
      <c r="S231" s="79"/>
      <c r="T231" s="79" t="s">
        <v>403</v>
      </c>
      <c r="U231" s="79"/>
      <c r="V231" s="82" t="s">
        <v>1004</v>
      </c>
      <c r="W231" s="81">
        <v>43689.78228009259</v>
      </c>
      <c r="X231" s="82" t="s">
        <v>1217</v>
      </c>
      <c r="Y231" s="79"/>
      <c r="Z231" s="79"/>
      <c r="AA231" s="85" t="s">
        <v>1574</v>
      </c>
      <c r="AB231" s="79"/>
      <c r="AC231" s="79" t="b">
        <v>0</v>
      </c>
      <c r="AD231" s="79">
        <v>0</v>
      </c>
      <c r="AE231" s="85" t="s">
        <v>1761</v>
      </c>
      <c r="AF231" s="79" t="b">
        <v>0</v>
      </c>
      <c r="AG231" s="79" t="s">
        <v>1774</v>
      </c>
      <c r="AH231" s="79"/>
      <c r="AI231" s="85" t="s">
        <v>1761</v>
      </c>
      <c r="AJ231" s="79" t="b">
        <v>0</v>
      </c>
      <c r="AK231" s="79">
        <v>1453</v>
      </c>
      <c r="AL231" s="85" t="s">
        <v>1725</v>
      </c>
      <c r="AM231" s="79" t="s">
        <v>1789</v>
      </c>
      <c r="AN231" s="79" t="b">
        <v>0</v>
      </c>
      <c r="AO231" s="85" t="s">
        <v>1725</v>
      </c>
      <c r="AP231" s="79" t="s">
        <v>176</v>
      </c>
      <c r="AQ231" s="79">
        <v>0</v>
      </c>
      <c r="AR231" s="79">
        <v>0</v>
      </c>
      <c r="AS231" s="79"/>
      <c r="AT231" s="79"/>
      <c r="AU231" s="79"/>
      <c r="AV231" s="79"/>
      <c r="AW231" s="79"/>
      <c r="AX231" s="79"/>
      <c r="AY231" s="79"/>
      <c r="AZ231" s="79"/>
      <c r="BA231">
        <v>1</v>
      </c>
      <c r="BB231" s="78" t="str">
        <f>REPLACE(INDEX(GroupVertices[Group],MATCH(Edges[[#This Row],[Vertex 1]],GroupVertices[Vertex],0)),1,1,"")</f>
        <v>2</v>
      </c>
      <c r="BC231" s="78" t="str">
        <f>REPLACE(INDEX(GroupVertices[Group],MATCH(Edges[[#This Row],[Vertex 2]],GroupVertices[Vertex],0)),1,1,"")</f>
        <v>2</v>
      </c>
      <c r="BD231" s="48"/>
      <c r="BE231" s="49"/>
      <c r="BF231" s="48"/>
      <c r="BG231" s="49"/>
      <c r="BH231" s="48"/>
      <c r="BI231" s="49"/>
      <c r="BJ231" s="48"/>
      <c r="BK231" s="49"/>
      <c r="BL231" s="48"/>
    </row>
    <row r="232" spans="1:64" ht="15">
      <c r="A232" s="64" t="s">
        <v>352</v>
      </c>
      <c r="B232" s="64" t="s">
        <v>382</v>
      </c>
      <c r="C232" s="65" t="s">
        <v>4709</v>
      </c>
      <c r="D232" s="66">
        <v>3</v>
      </c>
      <c r="E232" s="67" t="s">
        <v>132</v>
      </c>
      <c r="F232" s="68">
        <v>35</v>
      </c>
      <c r="G232" s="65"/>
      <c r="H232" s="69"/>
      <c r="I232" s="70"/>
      <c r="J232" s="70"/>
      <c r="K232" s="34" t="s">
        <v>65</v>
      </c>
      <c r="L232" s="77">
        <v>232</v>
      </c>
      <c r="M232" s="77"/>
      <c r="N232" s="72"/>
      <c r="O232" s="79" t="s">
        <v>444</v>
      </c>
      <c r="P232" s="81">
        <v>43689.78228009259</v>
      </c>
      <c r="Q232" s="79" t="s">
        <v>544</v>
      </c>
      <c r="R232" s="79"/>
      <c r="S232" s="79"/>
      <c r="T232" s="79" t="s">
        <v>403</v>
      </c>
      <c r="U232" s="79"/>
      <c r="V232" s="82" t="s">
        <v>1004</v>
      </c>
      <c r="W232" s="81">
        <v>43689.78228009259</v>
      </c>
      <c r="X232" s="82" t="s">
        <v>1217</v>
      </c>
      <c r="Y232" s="79"/>
      <c r="Z232" s="79"/>
      <c r="AA232" s="85" t="s">
        <v>1574</v>
      </c>
      <c r="AB232" s="79"/>
      <c r="AC232" s="79" t="b">
        <v>0</v>
      </c>
      <c r="AD232" s="79">
        <v>0</v>
      </c>
      <c r="AE232" s="85" t="s">
        <v>1761</v>
      </c>
      <c r="AF232" s="79" t="b">
        <v>0</v>
      </c>
      <c r="AG232" s="79" t="s">
        <v>1774</v>
      </c>
      <c r="AH232" s="79"/>
      <c r="AI232" s="85" t="s">
        <v>1761</v>
      </c>
      <c r="AJ232" s="79" t="b">
        <v>0</v>
      </c>
      <c r="AK232" s="79">
        <v>1453</v>
      </c>
      <c r="AL232" s="85" t="s">
        <v>1725</v>
      </c>
      <c r="AM232" s="79" t="s">
        <v>1789</v>
      </c>
      <c r="AN232" s="79" t="b">
        <v>0</v>
      </c>
      <c r="AO232" s="85" t="s">
        <v>1725</v>
      </c>
      <c r="AP232" s="79" t="s">
        <v>176</v>
      </c>
      <c r="AQ232" s="79">
        <v>0</v>
      </c>
      <c r="AR232" s="79">
        <v>0</v>
      </c>
      <c r="AS232" s="79"/>
      <c r="AT232" s="79"/>
      <c r="AU232" s="79"/>
      <c r="AV232" s="79"/>
      <c r="AW232" s="79"/>
      <c r="AX232" s="79"/>
      <c r="AY232" s="79"/>
      <c r="AZ232" s="79"/>
      <c r="BA232">
        <v>1</v>
      </c>
      <c r="BB232" s="78" t="str">
        <f>REPLACE(INDEX(GroupVertices[Group],MATCH(Edges[[#This Row],[Vertex 1]],GroupVertices[Vertex],0)),1,1,"")</f>
        <v>2</v>
      </c>
      <c r="BC232" s="78" t="str">
        <f>REPLACE(INDEX(GroupVertices[Group],MATCH(Edges[[#This Row],[Vertex 2]],GroupVertices[Vertex],0)),1,1,"")</f>
        <v>2</v>
      </c>
      <c r="BD232" s="48">
        <v>4</v>
      </c>
      <c r="BE232" s="49">
        <v>20</v>
      </c>
      <c r="BF232" s="48">
        <v>1</v>
      </c>
      <c r="BG232" s="49">
        <v>5</v>
      </c>
      <c r="BH232" s="48">
        <v>0</v>
      </c>
      <c r="BI232" s="49">
        <v>0</v>
      </c>
      <c r="BJ232" s="48">
        <v>15</v>
      </c>
      <c r="BK232" s="49">
        <v>75</v>
      </c>
      <c r="BL232" s="48">
        <v>20</v>
      </c>
    </row>
    <row r="233" spans="1:64" ht="15">
      <c r="A233" s="64" t="s">
        <v>353</v>
      </c>
      <c r="B233" s="64" t="s">
        <v>426</v>
      </c>
      <c r="C233" s="65" t="s">
        <v>4709</v>
      </c>
      <c r="D233" s="66">
        <v>3</v>
      </c>
      <c r="E233" s="67" t="s">
        <v>132</v>
      </c>
      <c r="F233" s="68">
        <v>35</v>
      </c>
      <c r="G233" s="65"/>
      <c r="H233" s="69"/>
      <c r="I233" s="70"/>
      <c r="J233" s="70"/>
      <c r="K233" s="34" t="s">
        <v>65</v>
      </c>
      <c r="L233" s="77">
        <v>233</v>
      </c>
      <c r="M233" s="77"/>
      <c r="N233" s="72"/>
      <c r="O233" s="79" t="s">
        <v>444</v>
      </c>
      <c r="P233" s="81">
        <v>43689.85619212963</v>
      </c>
      <c r="Q233" s="79" t="s">
        <v>544</v>
      </c>
      <c r="R233" s="79"/>
      <c r="S233" s="79"/>
      <c r="T233" s="79" t="s">
        <v>403</v>
      </c>
      <c r="U233" s="79"/>
      <c r="V233" s="82" t="s">
        <v>1005</v>
      </c>
      <c r="W233" s="81">
        <v>43689.85619212963</v>
      </c>
      <c r="X233" s="82" t="s">
        <v>1218</v>
      </c>
      <c r="Y233" s="79"/>
      <c r="Z233" s="79"/>
      <c r="AA233" s="85" t="s">
        <v>1575</v>
      </c>
      <c r="AB233" s="79"/>
      <c r="AC233" s="79" t="b">
        <v>0</v>
      </c>
      <c r="AD233" s="79">
        <v>0</v>
      </c>
      <c r="AE233" s="85" t="s">
        <v>1761</v>
      </c>
      <c r="AF233" s="79" t="b">
        <v>0</v>
      </c>
      <c r="AG233" s="79" t="s">
        <v>1774</v>
      </c>
      <c r="AH233" s="79"/>
      <c r="AI233" s="85" t="s">
        <v>1761</v>
      </c>
      <c r="AJ233" s="79" t="b">
        <v>0</v>
      </c>
      <c r="AK233" s="79">
        <v>1453</v>
      </c>
      <c r="AL233" s="85" t="s">
        <v>1725</v>
      </c>
      <c r="AM233" s="79" t="s">
        <v>1790</v>
      </c>
      <c r="AN233" s="79" t="b">
        <v>0</v>
      </c>
      <c r="AO233" s="85" t="s">
        <v>1725</v>
      </c>
      <c r="AP233" s="79" t="s">
        <v>176</v>
      </c>
      <c r="AQ233" s="79">
        <v>0</v>
      </c>
      <c r="AR233" s="79">
        <v>0</v>
      </c>
      <c r="AS233" s="79"/>
      <c r="AT233" s="79"/>
      <c r="AU233" s="79"/>
      <c r="AV233" s="79"/>
      <c r="AW233" s="79"/>
      <c r="AX233" s="79"/>
      <c r="AY233" s="79"/>
      <c r="AZ233" s="79"/>
      <c r="BA233">
        <v>1</v>
      </c>
      <c r="BB233" s="78" t="str">
        <f>REPLACE(INDEX(GroupVertices[Group],MATCH(Edges[[#This Row],[Vertex 1]],GroupVertices[Vertex],0)),1,1,"")</f>
        <v>2</v>
      </c>
      <c r="BC233" s="78" t="str">
        <f>REPLACE(INDEX(GroupVertices[Group],MATCH(Edges[[#This Row],[Vertex 2]],GroupVertices[Vertex],0)),1,1,"")</f>
        <v>2</v>
      </c>
      <c r="BD233" s="48"/>
      <c r="BE233" s="49"/>
      <c r="BF233" s="48"/>
      <c r="BG233" s="49"/>
      <c r="BH233" s="48"/>
      <c r="BI233" s="49"/>
      <c r="BJ233" s="48"/>
      <c r="BK233" s="49"/>
      <c r="BL233" s="48"/>
    </row>
    <row r="234" spans="1:64" ht="15">
      <c r="A234" s="64" t="s">
        <v>353</v>
      </c>
      <c r="B234" s="64" t="s">
        <v>382</v>
      </c>
      <c r="C234" s="65" t="s">
        <v>4709</v>
      </c>
      <c r="D234" s="66">
        <v>3</v>
      </c>
      <c r="E234" s="67" t="s">
        <v>132</v>
      </c>
      <c r="F234" s="68">
        <v>35</v>
      </c>
      <c r="G234" s="65"/>
      <c r="H234" s="69"/>
      <c r="I234" s="70"/>
      <c r="J234" s="70"/>
      <c r="K234" s="34" t="s">
        <v>65</v>
      </c>
      <c r="L234" s="77">
        <v>234</v>
      </c>
      <c r="M234" s="77"/>
      <c r="N234" s="72"/>
      <c r="O234" s="79" t="s">
        <v>444</v>
      </c>
      <c r="P234" s="81">
        <v>43689.85619212963</v>
      </c>
      <c r="Q234" s="79" t="s">
        <v>544</v>
      </c>
      <c r="R234" s="79"/>
      <c r="S234" s="79"/>
      <c r="T234" s="79" t="s">
        <v>403</v>
      </c>
      <c r="U234" s="79"/>
      <c r="V234" s="82" t="s">
        <v>1005</v>
      </c>
      <c r="W234" s="81">
        <v>43689.85619212963</v>
      </c>
      <c r="X234" s="82" t="s">
        <v>1218</v>
      </c>
      <c r="Y234" s="79"/>
      <c r="Z234" s="79"/>
      <c r="AA234" s="85" t="s">
        <v>1575</v>
      </c>
      <c r="AB234" s="79"/>
      <c r="AC234" s="79" t="b">
        <v>0</v>
      </c>
      <c r="AD234" s="79">
        <v>0</v>
      </c>
      <c r="AE234" s="85" t="s">
        <v>1761</v>
      </c>
      <c r="AF234" s="79" t="b">
        <v>0</v>
      </c>
      <c r="AG234" s="79" t="s">
        <v>1774</v>
      </c>
      <c r="AH234" s="79"/>
      <c r="AI234" s="85" t="s">
        <v>1761</v>
      </c>
      <c r="AJ234" s="79" t="b">
        <v>0</v>
      </c>
      <c r="AK234" s="79">
        <v>1453</v>
      </c>
      <c r="AL234" s="85" t="s">
        <v>1725</v>
      </c>
      <c r="AM234" s="79" t="s">
        <v>1790</v>
      </c>
      <c r="AN234" s="79" t="b">
        <v>0</v>
      </c>
      <c r="AO234" s="85" t="s">
        <v>1725</v>
      </c>
      <c r="AP234" s="79" t="s">
        <v>176</v>
      </c>
      <c r="AQ234" s="79">
        <v>0</v>
      </c>
      <c r="AR234" s="79">
        <v>0</v>
      </c>
      <c r="AS234" s="79"/>
      <c r="AT234" s="79"/>
      <c r="AU234" s="79"/>
      <c r="AV234" s="79"/>
      <c r="AW234" s="79"/>
      <c r="AX234" s="79"/>
      <c r="AY234" s="79"/>
      <c r="AZ234" s="79"/>
      <c r="BA234">
        <v>1</v>
      </c>
      <c r="BB234" s="78" t="str">
        <f>REPLACE(INDEX(GroupVertices[Group],MATCH(Edges[[#This Row],[Vertex 1]],GroupVertices[Vertex],0)),1,1,"")</f>
        <v>2</v>
      </c>
      <c r="BC234" s="78" t="str">
        <f>REPLACE(INDEX(GroupVertices[Group],MATCH(Edges[[#This Row],[Vertex 2]],GroupVertices[Vertex],0)),1,1,"")</f>
        <v>2</v>
      </c>
      <c r="BD234" s="48">
        <v>4</v>
      </c>
      <c r="BE234" s="49">
        <v>20</v>
      </c>
      <c r="BF234" s="48">
        <v>1</v>
      </c>
      <c r="BG234" s="49">
        <v>5</v>
      </c>
      <c r="BH234" s="48">
        <v>0</v>
      </c>
      <c r="BI234" s="49">
        <v>0</v>
      </c>
      <c r="BJ234" s="48">
        <v>15</v>
      </c>
      <c r="BK234" s="49">
        <v>75</v>
      </c>
      <c r="BL234" s="48">
        <v>20</v>
      </c>
    </row>
    <row r="235" spans="1:64" ht="15">
      <c r="A235" s="64" t="s">
        <v>354</v>
      </c>
      <c r="B235" s="64" t="s">
        <v>426</v>
      </c>
      <c r="C235" s="65" t="s">
        <v>4709</v>
      </c>
      <c r="D235" s="66">
        <v>3</v>
      </c>
      <c r="E235" s="67" t="s">
        <v>132</v>
      </c>
      <c r="F235" s="68">
        <v>35</v>
      </c>
      <c r="G235" s="65"/>
      <c r="H235" s="69"/>
      <c r="I235" s="70"/>
      <c r="J235" s="70"/>
      <c r="K235" s="34" t="s">
        <v>65</v>
      </c>
      <c r="L235" s="77">
        <v>235</v>
      </c>
      <c r="M235" s="77"/>
      <c r="N235" s="72"/>
      <c r="O235" s="79" t="s">
        <v>444</v>
      </c>
      <c r="P235" s="81">
        <v>43689.861666666664</v>
      </c>
      <c r="Q235" s="79" t="s">
        <v>544</v>
      </c>
      <c r="R235" s="79"/>
      <c r="S235" s="79"/>
      <c r="T235" s="79" t="s">
        <v>403</v>
      </c>
      <c r="U235" s="79"/>
      <c r="V235" s="82" t="s">
        <v>1006</v>
      </c>
      <c r="W235" s="81">
        <v>43689.861666666664</v>
      </c>
      <c r="X235" s="82" t="s">
        <v>1219</v>
      </c>
      <c r="Y235" s="79"/>
      <c r="Z235" s="79"/>
      <c r="AA235" s="85" t="s">
        <v>1576</v>
      </c>
      <c r="AB235" s="79"/>
      <c r="AC235" s="79" t="b">
        <v>0</v>
      </c>
      <c r="AD235" s="79">
        <v>0</v>
      </c>
      <c r="AE235" s="85" t="s">
        <v>1761</v>
      </c>
      <c r="AF235" s="79" t="b">
        <v>0</v>
      </c>
      <c r="AG235" s="79" t="s">
        <v>1774</v>
      </c>
      <c r="AH235" s="79"/>
      <c r="AI235" s="85" t="s">
        <v>1761</v>
      </c>
      <c r="AJ235" s="79" t="b">
        <v>0</v>
      </c>
      <c r="AK235" s="79">
        <v>1453</v>
      </c>
      <c r="AL235" s="85" t="s">
        <v>1725</v>
      </c>
      <c r="AM235" s="79" t="s">
        <v>1789</v>
      </c>
      <c r="AN235" s="79" t="b">
        <v>0</v>
      </c>
      <c r="AO235" s="85" t="s">
        <v>1725</v>
      </c>
      <c r="AP235" s="79" t="s">
        <v>176</v>
      </c>
      <c r="AQ235" s="79">
        <v>0</v>
      </c>
      <c r="AR235" s="79">
        <v>0</v>
      </c>
      <c r="AS235" s="79"/>
      <c r="AT235" s="79"/>
      <c r="AU235" s="79"/>
      <c r="AV235" s="79"/>
      <c r="AW235" s="79"/>
      <c r="AX235" s="79"/>
      <c r="AY235" s="79"/>
      <c r="AZ235" s="79"/>
      <c r="BA235">
        <v>1</v>
      </c>
      <c r="BB235" s="78" t="str">
        <f>REPLACE(INDEX(GroupVertices[Group],MATCH(Edges[[#This Row],[Vertex 1]],GroupVertices[Vertex],0)),1,1,"")</f>
        <v>2</v>
      </c>
      <c r="BC235" s="78" t="str">
        <f>REPLACE(INDEX(GroupVertices[Group],MATCH(Edges[[#This Row],[Vertex 2]],GroupVertices[Vertex],0)),1,1,"")</f>
        <v>2</v>
      </c>
      <c r="BD235" s="48"/>
      <c r="BE235" s="49"/>
      <c r="BF235" s="48"/>
      <c r="BG235" s="49"/>
      <c r="BH235" s="48"/>
      <c r="BI235" s="49"/>
      <c r="BJ235" s="48"/>
      <c r="BK235" s="49"/>
      <c r="BL235" s="48"/>
    </row>
    <row r="236" spans="1:64" ht="15">
      <c r="A236" s="64" t="s">
        <v>354</v>
      </c>
      <c r="B236" s="64" t="s">
        <v>382</v>
      </c>
      <c r="C236" s="65" t="s">
        <v>4709</v>
      </c>
      <c r="D236" s="66">
        <v>3</v>
      </c>
      <c r="E236" s="67" t="s">
        <v>132</v>
      </c>
      <c r="F236" s="68">
        <v>35</v>
      </c>
      <c r="G236" s="65"/>
      <c r="H236" s="69"/>
      <c r="I236" s="70"/>
      <c r="J236" s="70"/>
      <c r="K236" s="34" t="s">
        <v>65</v>
      </c>
      <c r="L236" s="77">
        <v>236</v>
      </c>
      <c r="M236" s="77"/>
      <c r="N236" s="72"/>
      <c r="O236" s="79" t="s">
        <v>444</v>
      </c>
      <c r="P236" s="81">
        <v>43689.861666666664</v>
      </c>
      <c r="Q236" s="79" t="s">
        <v>544</v>
      </c>
      <c r="R236" s="79"/>
      <c r="S236" s="79"/>
      <c r="T236" s="79" t="s">
        <v>403</v>
      </c>
      <c r="U236" s="79"/>
      <c r="V236" s="82" t="s">
        <v>1006</v>
      </c>
      <c r="W236" s="81">
        <v>43689.861666666664</v>
      </c>
      <c r="X236" s="82" t="s">
        <v>1219</v>
      </c>
      <c r="Y236" s="79"/>
      <c r="Z236" s="79"/>
      <c r="AA236" s="85" t="s">
        <v>1576</v>
      </c>
      <c r="AB236" s="79"/>
      <c r="AC236" s="79" t="b">
        <v>0</v>
      </c>
      <c r="AD236" s="79">
        <v>0</v>
      </c>
      <c r="AE236" s="85" t="s">
        <v>1761</v>
      </c>
      <c r="AF236" s="79" t="b">
        <v>0</v>
      </c>
      <c r="AG236" s="79" t="s">
        <v>1774</v>
      </c>
      <c r="AH236" s="79"/>
      <c r="AI236" s="85" t="s">
        <v>1761</v>
      </c>
      <c r="AJ236" s="79" t="b">
        <v>0</v>
      </c>
      <c r="AK236" s="79">
        <v>1453</v>
      </c>
      <c r="AL236" s="85" t="s">
        <v>1725</v>
      </c>
      <c r="AM236" s="79" t="s">
        <v>1789</v>
      </c>
      <c r="AN236" s="79" t="b">
        <v>0</v>
      </c>
      <c r="AO236" s="85" t="s">
        <v>1725</v>
      </c>
      <c r="AP236" s="79" t="s">
        <v>176</v>
      </c>
      <c r="AQ236" s="79">
        <v>0</v>
      </c>
      <c r="AR236" s="79">
        <v>0</v>
      </c>
      <c r="AS236" s="79"/>
      <c r="AT236" s="79"/>
      <c r="AU236" s="79"/>
      <c r="AV236" s="79"/>
      <c r="AW236" s="79"/>
      <c r="AX236" s="79"/>
      <c r="AY236" s="79"/>
      <c r="AZ236" s="79"/>
      <c r="BA236">
        <v>1</v>
      </c>
      <c r="BB236" s="78" t="str">
        <f>REPLACE(INDEX(GroupVertices[Group],MATCH(Edges[[#This Row],[Vertex 1]],GroupVertices[Vertex],0)),1,1,"")</f>
        <v>2</v>
      </c>
      <c r="BC236" s="78" t="str">
        <f>REPLACE(INDEX(GroupVertices[Group],MATCH(Edges[[#This Row],[Vertex 2]],GroupVertices[Vertex],0)),1,1,"")</f>
        <v>2</v>
      </c>
      <c r="BD236" s="48">
        <v>4</v>
      </c>
      <c r="BE236" s="49">
        <v>20</v>
      </c>
      <c r="BF236" s="48">
        <v>1</v>
      </c>
      <c r="BG236" s="49">
        <v>5</v>
      </c>
      <c r="BH236" s="48">
        <v>0</v>
      </c>
      <c r="BI236" s="49">
        <v>0</v>
      </c>
      <c r="BJ236" s="48">
        <v>15</v>
      </c>
      <c r="BK236" s="49">
        <v>75</v>
      </c>
      <c r="BL236" s="48">
        <v>20</v>
      </c>
    </row>
    <row r="237" spans="1:64" ht="15">
      <c r="A237" s="64" t="s">
        <v>355</v>
      </c>
      <c r="B237" s="64" t="s">
        <v>356</v>
      </c>
      <c r="C237" s="65" t="s">
        <v>4709</v>
      </c>
      <c r="D237" s="66">
        <v>3</v>
      </c>
      <c r="E237" s="67" t="s">
        <v>132</v>
      </c>
      <c r="F237" s="68">
        <v>35</v>
      </c>
      <c r="G237" s="65"/>
      <c r="H237" s="69"/>
      <c r="I237" s="70"/>
      <c r="J237" s="70"/>
      <c r="K237" s="34" t="s">
        <v>65</v>
      </c>
      <c r="L237" s="77">
        <v>237</v>
      </c>
      <c r="M237" s="77"/>
      <c r="N237" s="72"/>
      <c r="O237" s="79" t="s">
        <v>444</v>
      </c>
      <c r="P237" s="81">
        <v>43689.87332175926</v>
      </c>
      <c r="Q237" s="79" t="s">
        <v>557</v>
      </c>
      <c r="R237" s="79"/>
      <c r="S237" s="79"/>
      <c r="T237" s="79" t="s">
        <v>771</v>
      </c>
      <c r="U237" s="79"/>
      <c r="V237" s="82" t="s">
        <v>1007</v>
      </c>
      <c r="W237" s="81">
        <v>43689.87332175926</v>
      </c>
      <c r="X237" s="82" t="s">
        <v>1220</v>
      </c>
      <c r="Y237" s="79"/>
      <c r="Z237" s="79"/>
      <c r="AA237" s="85" t="s">
        <v>1577</v>
      </c>
      <c r="AB237" s="79"/>
      <c r="AC237" s="79" t="b">
        <v>0</v>
      </c>
      <c r="AD237" s="79">
        <v>0</v>
      </c>
      <c r="AE237" s="85" t="s">
        <v>1761</v>
      </c>
      <c r="AF237" s="79" t="b">
        <v>0</v>
      </c>
      <c r="AG237" s="79" t="s">
        <v>1774</v>
      </c>
      <c r="AH237" s="79"/>
      <c r="AI237" s="85" t="s">
        <v>1761</v>
      </c>
      <c r="AJ237" s="79" t="b">
        <v>0</v>
      </c>
      <c r="AK237" s="79">
        <v>2</v>
      </c>
      <c r="AL237" s="85" t="s">
        <v>1654</v>
      </c>
      <c r="AM237" s="79" t="s">
        <v>1790</v>
      </c>
      <c r="AN237" s="79" t="b">
        <v>0</v>
      </c>
      <c r="AO237" s="85" t="s">
        <v>1654</v>
      </c>
      <c r="AP237" s="79" t="s">
        <v>176</v>
      </c>
      <c r="AQ237" s="79">
        <v>0</v>
      </c>
      <c r="AR237" s="79">
        <v>0</v>
      </c>
      <c r="AS237" s="79"/>
      <c r="AT237" s="79"/>
      <c r="AU237" s="79"/>
      <c r="AV237" s="79"/>
      <c r="AW237" s="79"/>
      <c r="AX237" s="79"/>
      <c r="AY237" s="79"/>
      <c r="AZ237" s="79"/>
      <c r="BA237">
        <v>1</v>
      </c>
      <c r="BB237" s="78" t="str">
        <f>REPLACE(INDEX(GroupVertices[Group],MATCH(Edges[[#This Row],[Vertex 1]],GroupVertices[Vertex],0)),1,1,"")</f>
        <v>4</v>
      </c>
      <c r="BC237" s="78" t="str">
        <f>REPLACE(INDEX(GroupVertices[Group],MATCH(Edges[[#This Row],[Vertex 2]],GroupVertices[Vertex],0)),1,1,"")</f>
        <v>4</v>
      </c>
      <c r="BD237" s="48">
        <v>1</v>
      </c>
      <c r="BE237" s="49">
        <v>6.25</v>
      </c>
      <c r="BF237" s="48">
        <v>0</v>
      </c>
      <c r="BG237" s="49">
        <v>0</v>
      </c>
      <c r="BH237" s="48">
        <v>0</v>
      </c>
      <c r="BI237" s="49">
        <v>0</v>
      </c>
      <c r="BJ237" s="48">
        <v>15</v>
      </c>
      <c r="BK237" s="49">
        <v>93.75</v>
      </c>
      <c r="BL237" s="48">
        <v>16</v>
      </c>
    </row>
    <row r="238" spans="1:64" ht="15">
      <c r="A238" s="64" t="s">
        <v>356</v>
      </c>
      <c r="B238" s="64" t="s">
        <v>356</v>
      </c>
      <c r="C238" s="65" t="s">
        <v>4714</v>
      </c>
      <c r="D238" s="66">
        <v>10</v>
      </c>
      <c r="E238" s="67" t="s">
        <v>136</v>
      </c>
      <c r="F238" s="68">
        <v>12</v>
      </c>
      <c r="G238" s="65"/>
      <c r="H238" s="69"/>
      <c r="I238" s="70"/>
      <c r="J238" s="70"/>
      <c r="K238" s="34" t="s">
        <v>65</v>
      </c>
      <c r="L238" s="77">
        <v>238</v>
      </c>
      <c r="M238" s="77"/>
      <c r="N238" s="72"/>
      <c r="O238" s="79" t="s">
        <v>176</v>
      </c>
      <c r="P238" s="81">
        <v>43678.02431712963</v>
      </c>
      <c r="Q238" s="79" t="s">
        <v>558</v>
      </c>
      <c r="R238" s="82" t="s">
        <v>679</v>
      </c>
      <c r="S238" s="79" t="s">
        <v>755</v>
      </c>
      <c r="T238" s="79" t="s">
        <v>826</v>
      </c>
      <c r="U238" s="79"/>
      <c r="V238" s="82" t="s">
        <v>1008</v>
      </c>
      <c r="W238" s="81">
        <v>43678.02431712963</v>
      </c>
      <c r="X238" s="82" t="s">
        <v>1221</v>
      </c>
      <c r="Y238" s="79"/>
      <c r="Z238" s="79"/>
      <c r="AA238" s="85" t="s">
        <v>1578</v>
      </c>
      <c r="AB238" s="79"/>
      <c r="AC238" s="79" t="b">
        <v>0</v>
      </c>
      <c r="AD238" s="79">
        <v>1</v>
      </c>
      <c r="AE238" s="85" t="s">
        <v>1761</v>
      </c>
      <c r="AF238" s="79" t="b">
        <v>0</v>
      </c>
      <c r="AG238" s="79" t="s">
        <v>1774</v>
      </c>
      <c r="AH238" s="79"/>
      <c r="AI238" s="85" t="s">
        <v>1761</v>
      </c>
      <c r="AJ238" s="79" t="b">
        <v>0</v>
      </c>
      <c r="AK238" s="79">
        <v>2</v>
      </c>
      <c r="AL238" s="85" t="s">
        <v>1761</v>
      </c>
      <c r="AM238" s="79" t="s">
        <v>1825</v>
      </c>
      <c r="AN238" s="79" t="b">
        <v>0</v>
      </c>
      <c r="AO238" s="85" t="s">
        <v>1578</v>
      </c>
      <c r="AP238" s="79" t="s">
        <v>176</v>
      </c>
      <c r="AQ238" s="79">
        <v>0</v>
      </c>
      <c r="AR238" s="79">
        <v>0</v>
      </c>
      <c r="AS238" s="79"/>
      <c r="AT238" s="79"/>
      <c r="AU238" s="79"/>
      <c r="AV238" s="79"/>
      <c r="AW238" s="79"/>
      <c r="AX238" s="79"/>
      <c r="AY238" s="79"/>
      <c r="AZ238" s="79"/>
      <c r="BA238">
        <v>77</v>
      </c>
      <c r="BB238" s="78" t="str">
        <f>REPLACE(INDEX(GroupVertices[Group],MATCH(Edges[[#This Row],[Vertex 1]],GroupVertices[Vertex],0)),1,1,"")</f>
        <v>4</v>
      </c>
      <c r="BC238" s="78" t="str">
        <f>REPLACE(INDEX(GroupVertices[Group],MATCH(Edges[[#This Row],[Vertex 2]],GroupVertices[Vertex],0)),1,1,"")</f>
        <v>4</v>
      </c>
      <c r="BD238" s="48">
        <v>2</v>
      </c>
      <c r="BE238" s="49">
        <v>7.407407407407407</v>
      </c>
      <c r="BF238" s="48">
        <v>1</v>
      </c>
      <c r="BG238" s="49">
        <v>3.7037037037037037</v>
      </c>
      <c r="BH238" s="48">
        <v>0</v>
      </c>
      <c r="BI238" s="49">
        <v>0</v>
      </c>
      <c r="BJ238" s="48">
        <v>24</v>
      </c>
      <c r="BK238" s="49">
        <v>88.88888888888889</v>
      </c>
      <c r="BL238" s="48">
        <v>27</v>
      </c>
    </row>
    <row r="239" spans="1:64" ht="15">
      <c r="A239" s="64" t="s">
        <v>356</v>
      </c>
      <c r="B239" s="64" t="s">
        <v>356</v>
      </c>
      <c r="C239" s="65" t="s">
        <v>4714</v>
      </c>
      <c r="D239" s="66">
        <v>10</v>
      </c>
      <c r="E239" s="67" t="s">
        <v>136</v>
      </c>
      <c r="F239" s="68">
        <v>12</v>
      </c>
      <c r="G239" s="65"/>
      <c r="H239" s="69"/>
      <c r="I239" s="70"/>
      <c r="J239" s="70"/>
      <c r="K239" s="34" t="s">
        <v>65</v>
      </c>
      <c r="L239" s="77">
        <v>239</v>
      </c>
      <c r="M239" s="77"/>
      <c r="N239" s="72"/>
      <c r="O239" s="79" t="s">
        <v>176</v>
      </c>
      <c r="P239" s="81">
        <v>43678.086805555555</v>
      </c>
      <c r="Q239" s="79" t="s">
        <v>559</v>
      </c>
      <c r="R239" s="82" t="s">
        <v>680</v>
      </c>
      <c r="S239" s="79" t="s">
        <v>755</v>
      </c>
      <c r="T239" s="79" t="s">
        <v>826</v>
      </c>
      <c r="U239" s="79"/>
      <c r="V239" s="82" t="s">
        <v>1008</v>
      </c>
      <c r="W239" s="81">
        <v>43678.086805555555</v>
      </c>
      <c r="X239" s="82" t="s">
        <v>1222</v>
      </c>
      <c r="Y239" s="79"/>
      <c r="Z239" s="79"/>
      <c r="AA239" s="85" t="s">
        <v>1579</v>
      </c>
      <c r="AB239" s="79"/>
      <c r="AC239" s="79" t="b">
        <v>0</v>
      </c>
      <c r="AD239" s="79">
        <v>2</v>
      </c>
      <c r="AE239" s="85" t="s">
        <v>1761</v>
      </c>
      <c r="AF239" s="79" t="b">
        <v>0</v>
      </c>
      <c r="AG239" s="79" t="s">
        <v>1774</v>
      </c>
      <c r="AH239" s="79"/>
      <c r="AI239" s="85" t="s">
        <v>1761</v>
      </c>
      <c r="AJ239" s="79" t="b">
        <v>0</v>
      </c>
      <c r="AK239" s="79">
        <v>1</v>
      </c>
      <c r="AL239" s="85" t="s">
        <v>1761</v>
      </c>
      <c r="AM239" s="79" t="s">
        <v>1825</v>
      </c>
      <c r="AN239" s="79" t="b">
        <v>0</v>
      </c>
      <c r="AO239" s="85" t="s">
        <v>1579</v>
      </c>
      <c r="AP239" s="79" t="s">
        <v>176</v>
      </c>
      <c r="AQ239" s="79">
        <v>0</v>
      </c>
      <c r="AR239" s="79">
        <v>0</v>
      </c>
      <c r="AS239" s="79"/>
      <c r="AT239" s="79"/>
      <c r="AU239" s="79"/>
      <c r="AV239" s="79"/>
      <c r="AW239" s="79"/>
      <c r="AX239" s="79"/>
      <c r="AY239" s="79"/>
      <c r="AZ239" s="79"/>
      <c r="BA239">
        <v>77</v>
      </c>
      <c r="BB239" s="78" t="str">
        <f>REPLACE(INDEX(GroupVertices[Group],MATCH(Edges[[#This Row],[Vertex 1]],GroupVertices[Vertex],0)),1,1,"")</f>
        <v>4</v>
      </c>
      <c r="BC239" s="78" t="str">
        <f>REPLACE(INDEX(GroupVertices[Group],MATCH(Edges[[#This Row],[Vertex 2]],GroupVertices[Vertex],0)),1,1,"")</f>
        <v>4</v>
      </c>
      <c r="BD239" s="48">
        <v>2</v>
      </c>
      <c r="BE239" s="49">
        <v>7.407407407407407</v>
      </c>
      <c r="BF239" s="48">
        <v>1</v>
      </c>
      <c r="BG239" s="49">
        <v>3.7037037037037037</v>
      </c>
      <c r="BH239" s="48">
        <v>0</v>
      </c>
      <c r="BI239" s="49">
        <v>0</v>
      </c>
      <c r="BJ239" s="48">
        <v>24</v>
      </c>
      <c r="BK239" s="49">
        <v>88.88888888888889</v>
      </c>
      <c r="BL239" s="48">
        <v>27</v>
      </c>
    </row>
    <row r="240" spans="1:64" ht="15">
      <c r="A240" s="64" t="s">
        <v>356</v>
      </c>
      <c r="B240" s="64" t="s">
        <v>356</v>
      </c>
      <c r="C240" s="65" t="s">
        <v>4714</v>
      </c>
      <c r="D240" s="66">
        <v>10</v>
      </c>
      <c r="E240" s="67" t="s">
        <v>136</v>
      </c>
      <c r="F240" s="68">
        <v>12</v>
      </c>
      <c r="G240" s="65"/>
      <c r="H240" s="69"/>
      <c r="I240" s="70"/>
      <c r="J240" s="70"/>
      <c r="K240" s="34" t="s">
        <v>65</v>
      </c>
      <c r="L240" s="77">
        <v>240</v>
      </c>
      <c r="M240" s="77"/>
      <c r="N240" s="72"/>
      <c r="O240" s="79" t="s">
        <v>176</v>
      </c>
      <c r="P240" s="81">
        <v>43678.10418981482</v>
      </c>
      <c r="Q240" s="79" t="s">
        <v>560</v>
      </c>
      <c r="R240" s="82" t="s">
        <v>681</v>
      </c>
      <c r="S240" s="79" t="s">
        <v>756</v>
      </c>
      <c r="T240" s="79" t="s">
        <v>826</v>
      </c>
      <c r="U240" s="79"/>
      <c r="V240" s="82" t="s">
        <v>1008</v>
      </c>
      <c r="W240" s="81">
        <v>43678.10418981482</v>
      </c>
      <c r="X240" s="82" t="s">
        <v>1223</v>
      </c>
      <c r="Y240" s="79"/>
      <c r="Z240" s="79"/>
      <c r="AA240" s="85" t="s">
        <v>1580</v>
      </c>
      <c r="AB240" s="79"/>
      <c r="AC240" s="79" t="b">
        <v>0</v>
      </c>
      <c r="AD240" s="79">
        <v>2</v>
      </c>
      <c r="AE240" s="85" t="s">
        <v>1761</v>
      </c>
      <c r="AF240" s="79" t="b">
        <v>0</v>
      </c>
      <c r="AG240" s="79" t="s">
        <v>1774</v>
      </c>
      <c r="AH240" s="79"/>
      <c r="AI240" s="85" t="s">
        <v>1761</v>
      </c>
      <c r="AJ240" s="79" t="b">
        <v>0</v>
      </c>
      <c r="AK240" s="79">
        <v>1</v>
      </c>
      <c r="AL240" s="85" t="s">
        <v>1761</v>
      </c>
      <c r="AM240" s="79" t="s">
        <v>1825</v>
      </c>
      <c r="AN240" s="79" t="b">
        <v>0</v>
      </c>
      <c r="AO240" s="85" t="s">
        <v>1580</v>
      </c>
      <c r="AP240" s="79" t="s">
        <v>176</v>
      </c>
      <c r="AQ240" s="79">
        <v>0</v>
      </c>
      <c r="AR240" s="79">
        <v>0</v>
      </c>
      <c r="AS240" s="79"/>
      <c r="AT240" s="79"/>
      <c r="AU240" s="79"/>
      <c r="AV240" s="79"/>
      <c r="AW240" s="79"/>
      <c r="AX240" s="79"/>
      <c r="AY240" s="79"/>
      <c r="AZ240" s="79"/>
      <c r="BA240">
        <v>77</v>
      </c>
      <c r="BB240" s="78" t="str">
        <f>REPLACE(INDEX(GroupVertices[Group],MATCH(Edges[[#This Row],[Vertex 1]],GroupVertices[Vertex],0)),1,1,"")</f>
        <v>4</v>
      </c>
      <c r="BC240" s="78" t="str">
        <f>REPLACE(INDEX(GroupVertices[Group],MATCH(Edges[[#This Row],[Vertex 2]],GroupVertices[Vertex],0)),1,1,"")</f>
        <v>4</v>
      </c>
      <c r="BD240" s="48">
        <v>2</v>
      </c>
      <c r="BE240" s="49">
        <v>7.407407407407407</v>
      </c>
      <c r="BF240" s="48">
        <v>1</v>
      </c>
      <c r="BG240" s="49">
        <v>3.7037037037037037</v>
      </c>
      <c r="BH240" s="48">
        <v>0</v>
      </c>
      <c r="BI240" s="49">
        <v>0</v>
      </c>
      <c r="BJ240" s="48">
        <v>24</v>
      </c>
      <c r="BK240" s="49">
        <v>88.88888888888889</v>
      </c>
      <c r="BL240" s="48">
        <v>27</v>
      </c>
    </row>
    <row r="241" spans="1:64" ht="15">
      <c r="A241" s="64" t="s">
        <v>356</v>
      </c>
      <c r="B241" s="64" t="s">
        <v>356</v>
      </c>
      <c r="C241" s="65" t="s">
        <v>4714</v>
      </c>
      <c r="D241" s="66">
        <v>10</v>
      </c>
      <c r="E241" s="67" t="s">
        <v>136</v>
      </c>
      <c r="F241" s="68">
        <v>12</v>
      </c>
      <c r="G241" s="65"/>
      <c r="H241" s="69"/>
      <c r="I241" s="70"/>
      <c r="J241" s="70"/>
      <c r="K241" s="34" t="s">
        <v>65</v>
      </c>
      <c r="L241" s="77">
        <v>241</v>
      </c>
      <c r="M241" s="77"/>
      <c r="N241" s="72"/>
      <c r="O241" s="79" t="s">
        <v>176</v>
      </c>
      <c r="P241" s="81">
        <v>43678.15278935185</v>
      </c>
      <c r="Q241" s="79" t="s">
        <v>561</v>
      </c>
      <c r="R241" s="82" t="s">
        <v>682</v>
      </c>
      <c r="S241" s="79" t="s">
        <v>755</v>
      </c>
      <c r="T241" s="79" t="s">
        <v>826</v>
      </c>
      <c r="U241" s="79"/>
      <c r="V241" s="82" t="s">
        <v>1008</v>
      </c>
      <c r="W241" s="81">
        <v>43678.15278935185</v>
      </c>
      <c r="X241" s="82" t="s">
        <v>1224</v>
      </c>
      <c r="Y241" s="79"/>
      <c r="Z241" s="79"/>
      <c r="AA241" s="85" t="s">
        <v>1581</v>
      </c>
      <c r="AB241" s="79"/>
      <c r="AC241" s="79" t="b">
        <v>0</v>
      </c>
      <c r="AD241" s="79">
        <v>2</v>
      </c>
      <c r="AE241" s="85" t="s">
        <v>1761</v>
      </c>
      <c r="AF241" s="79" t="b">
        <v>0</v>
      </c>
      <c r="AG241" s="79" t="s">
        <v>1774</v>
      </c>
      <c r="AH241" s="79"/>
      <c r="AI241" s="85" t="s">
        <v>1761</v>
      </c>
      <c r="AJ241" s="79" t="b">
        <v>0</v>
      </c>
      <c r="AK241" s="79">
        <v>1</v>
      </c>
      <c r="AL241" s="85" t="s">
        <v>1761</v>
      </c>
      <c r="AM241" s="79" t="s">
        <v>1825</v>
      </c>
      <c r="AN241" s="79" t="b">
        <v>0</v>
      </c>
      <c r="AO241" s="85" t="s">
        <v>1581</v>
      </c>
      <c r="AP241" s="79" t="s">
        <v>176</v>
      </c>
      <c r="AQ241" s="79">
        <v>0</v>
      </c>
      <c r="AR241" s="79">
        <v>0</v>
      </c>
      <c r="AS241" s="79"/>
      <c r="AT241" s="79"/>
      <c r="AU241" s="79"/>
      <c r="AV241" s="79"/>
      <c r="AW241" s="79"/>
      <c r="AX241" s="79"/>
      <c r="AY241" s="79"/>
      <c r="AZ241" s="79"/>
      <c r="BA241">
        <v>77</v>
      </c>
      <c r="BB241" s="78" t="str">
        <f>REPLACE(INDEX(GroupVertices[Group],MATCH(Edges[[#This Row],[Vertex 1]],GroupVertices[Vertex],0)),1,1,"")</f>
        <v>4</v>
      </c>
      <c r="BC241" s="78" t="str">
        <f>REPLACE(INDEX(GroupVertices[Group],MATCH(Edges[[#This Row],[Vertex 2]],GroupVertices[Vertex],0)),1,1,"")</f>
        <v>4</v>
      </c>
      <c r="BD241" s="48">
        <v>2</v>
      </c>
      <c r="BE241" s="49">
        <v>7.407407407407407</v>
      </c>
      <c r="BF241" s="48">
        <v>1</v>
      </c>
      <c r="BG241" s="49">
        <v>3.7037037037037037</v>
      </c>
      <c r="BH241" s="48">
        <v>0</v>
      </c>
      <c r="BI241" s="49">
        <v>0</v>
      </c>
      <c r="BJ241" s="48">
        <v>24</v>
      </c>
      <c r="BK241" s="49">
        <v>88.88888888888889</v>
      </c>
      <c r="BL241" s="48">
        <v>27</v>
      </c>
    </row>
    <row r="242" spans="1:64" ht="15">
      <c r="A242" s="64" t="s">
        <v>356</v>
      </c>
      <c r="B242" s="64" t="s">
        <v>356</v>
      </c>
      <c r="C242" s="65" t="s">
        <v>4714</v>
      </c>
      <c r="D242" s="66">
        <v>10</v>
      </c>
      <c r="E242" s="67" t="s">
        <v>136</v>
      </c>
      <c r="F242" s="68">
        <v>12</v>
      </c>
      <c r="G242" s="65"/>
      <c r="H242" s="69"/>
      <c r="I242" s="70"/>
      <c r="J242" s="70"/>
      <c r="K242" s="34" t="s">
        <v>65</v>
      </c>
      <c r="L242" s="77">
        <v>242</v>
      </c>
      <c r="M242" s="77"/>
      <c r="N242" s="72"/>
      <c r="O242" s="79" t="s">
        <v>176</v>
      </c>
      <c r="P242" s="81">
        <v>43678.256944444445</v>
      </c>
      <c r="Q242" s="79" t="s">
        <v>562</v>
      </c>
      <c r="R242" s="82" t="s">
        <v>683</v>
      </c>
      <c r="S242" s="79" t="s">
        <v>755</v>
      </c>
      <c r="T242" s="79" t="s">
        <v>826</v>
      </c>
      <c r="U242" s="79"/>
      <c r="V242" s="82" t="s">
        <v>1008</v>
      </c>
      <c r="W242" s="81">
        <v>43678.256944444445</v>
      </c>
      <c r="X242" s="82" t="s">
        <v>1225</v>
      </c>
      <c r="Y242" s="79"/>
      <c r="Z242" s="79"/>
      <c r="AA242" s="85" t="s">
        <v>1582</v>
      </c>
      <c r="AB242" s="79"/>
      <c r="AC242" s="79" t="b">
        <v>0</v>
      </c>
      <c r="AD242" s="79">
        <v>2</v>
      </c>
      <c r="AE242" s="85" t="s">
        <v>1761</v>
      </c>
      <c r="AF242" s="79" t="b">
        <v>0</v>
      </c>
      <c r="AG242" s="79" t="s">
        <v>1774</v>
      </c>
      <c r="AH242" s="79"/>
      <c r="AI242" s="85" t="s">
        <v>1761</v>
      </c>
      <c r="AJ242" s="79" t="b">
        <v>0</v>
      </c>
      <c r="AK242" s="79">
        <v>3</v>
      </c>
      <c r="AL242" s="85" t="s">
        <v>1761</v>
      </c>
      <c r="AM242" s="79" t="s">
        <v>1825</v>
      </c>
      <c r="AN242" s="79" t="b">
        <v>0</v>
      </c>
      <c r="AO242" s="85" t="s">
        <v>1582</v>
      </c>
      <c r="AP242" s="79" t="s">
        <v>176</v>
      </c>
      <c r="AQ242" s="79">
        <v>0</v>
      </c>
      <c r="AR242" s="79">
        <v>0</v>
      </c>
      <c r="AS242" s="79"/>
      <c r="AT242" s="79"/>
      <c r="AU242" s="79"/>
      <c r="AV242" s="79"/>
      <c r="AW242" s="79"/>
      <c r="AX242" s="79"/>
      <c r="AY242" s="79"/>
      <c r="AZ242" s="79"/>
      <c r="BA242">
        <v>77</v>
      </c>
      <c r="BB242" s="78" t="str">
        <f>REPLACE(INDEX(GroupVertices[Group],MATCH(Edges[[#This Row],[Vertex 1]],GroupVertices[Vertex],0)),1,1,"")</f>
        <v>4</v>
      </c>
      <c r="BC242" s="78" t="str">
        <f>REPLACE(INDEX(GroupVertices[Group],MATCH(Edges[[#This Row],[Vertex 2]],GroupVertices[Vertex],0)),1,1,"")</f>
        <v>4</v>
      </c>
      <c r="BD242" s="48">
        <v>2</v>
      </c>
      <c r="BE242" s="49">
        <v>7.407407407407407</v>
      </c>
      <c r="BF242" s="48">
        <v>1</v>
      </c>
      <c r="BG242" s="49">
        <v>3.7037037037037037</v>
      </c>
      <c r="BH242" s="48">
        <v>0</v>
      </c>
      <c r="BI242" s="49">
        <v>0</v>
      </c>
      <c r="BJ242" s="48">
        <v>24</v>
      </c>
      <c r="BK242" s="49">
        <v>88.88888888888889</v>
      </c>
      <c r="BL242" s="48">
        <v>27</v>
      </c>
    </row>
    <row r="243" spans="1:64" ht="15">
      <c r="A243" s="64" t="s">
        <v>356</v>
      </c>
      <c r="B243" s="64" t="s">
        <v>356</v>
      </c>
      <c r="C243" s="65" t="s">
        <v>4714</v>
      </c>
      <c r="D243" s="66">
        <v>10</v>
      </c>
      <c r="E243" s="67" t="s">
        <v>136</v>
      </c>
      <c r="F243" s="68">
        <v>12</v>
      </c>
      <c r="G243" s="65"/>
      <c r="H243" s="69"/>
      <c r="I243" s="70"/>
      <c r="J243" s="70"/>
      <c r="K243" s="34" t="s">
        <v>65</v>
      </c>
      <c r="L243" s="77">
        <v>243</v>
      </c>
      <c r="M243" s="77"/>
      <c r="N243" s="72"/>
      <c r="O243" s="79" t="s">
        <v>176</v>
      </c>
      <c r="P243" s="81">
        <v>43678.37152777778</v>
      </c>
      <c r="Q243" s="79" t="s">
        <v>563</v>
      </c>
      <c r="R243" s="82" t="s">
        <v>684</v>
      </c>
      <c r="S243" s="79" t="s">
        <v>755</v>
      </c>
      <c r="T243" s="79" t="s">
        <v>826</v>
      </c>
      <c r="U243" s="79"/>
      <c r="V243" s="82" t="s">
        <v>1008</v>
      </c>
      <c r="W243" s="81">
        <v>43678.37152777778</v>
      </c>
      <c r="X243" s="82" t="s">
        <v>1226</v>
      </c>
      <c r="Y243" s="79"/>
      <c r="Z243" s="79"/>
      <c r="AA243" s="85" t="s">
        <v>1583</v>
      </c>
      <c r="AB243" s="79"/>
      <c r="AC243" s="79" t="b">
        <v>0</v>
      </c>
      <c r="AD243" s="79">
        <v>2</v>
      </c>
      <c r="AE243" s="85" t="s">
        <v>1761</v>
      </c>
      <c r="AF243" s="79" t="b">
        <v>0</v>
      </c>
      <c r="AG243" s="79" t="s">
        <v>1774</v>
      </c>
      <c r="AH243" s="79"/>
      <c r="AI243" s="85" t="s">
        <v>1761</v>
      </c>
      <c r="AJ243" s="79" t="b">
        <v>0</v>
      </c>
      <c r="AK243" s="79">
        <v>0</v>
      </c>
      <c r="AL243" s="85" t="s">
        <v>1761</v>
      </c>
      <c r="AM243" s="79" t="s">
        <v>1825</v>
      </c>
      <c r="AN243" s="79" t="b">
        <v>0</v>
      </c>
      <c r="AO243" s="85" t="s">
        <v>1583</v>
      </c>
      <c r="AP243" s="79" t="s">
        <v>176</v>
      </c>
      <c r="AQ243" s="79">
        <v>0</v>
      </c>
      <c r="AR243" s="79">
        <v>0</v>
      </c>
      <c r="AS243" s="79"/>
      <c r="AT243" s="79"/>
      <c r="AU243" s="79"/>
      <c r="AV243" s="79"/>
      <c r="AW243" s="79"/>
      <c r="AX243" s="79"/>
      <c r="AY243" s="79"/>
      <c r="AZ243" s="79"/>
      <c r="BA243">
        <v>77</v>
      </c>
      <c r="BB243" s="78" t="str">
        <f>REPLACE(INDEX(GroupVertices[Group],MATCH(Edges[[#This Row],[Vertex 1]],GroupVertices[Vertex],0)),1,1,"")</f>
        <v>4</v>
      </c>
      <c r="BC243" s="78" t="str">
        <f>REPLACE(INDEX(GroupVertices[Group],MATCH(Edges[[#This Row],[Vertex 2]],GroupVertices[Vertex],0)),1,1,"")</f>
        <v>4</v>
      </c>
      <c r="BD243" s="48">
        <v>2</v>
      </c>
      <c r="BE243" s="49">
        <v>7.407407407407407</v>
      </c>
      <c r="BF243" s="48">
        <v>1</v>
      </c>
      <c r="BG243" s="49">
        <v>3.7037037037037037</v>
      </c>
      <c r="BH243" s="48">
        <v>0</v>
      </c>
      <c r="BI243" s="49">
        <v>0</v>
      </c>
      <c r="BJ243" s="48">
        <v>24</v>
      </c>
      <c r="BK243" s="49">
        <v>88.88888888888889</v>
      </c>
      <c r="BL243" s="48">
        <v>27</v>
      </c>
    </row>
    <row r="244" spans="1:64" ht="15">
      <c r="A244" s="64" t="s">
        <v>356</v>
      </c>
      <c r="B244" s="64" t="s">
        <v>356</v>
      </c>
      <c r="C244" s="65" t="s">
        <v>4714</v>
      </c>
      <c r="D244" s="66">
        <v>10</v>
      </c>
      <c r="E244" s="67" t="s">
        <v>136</v>
      </c>
      <c r="F244" s="68">
        <v>12</v>
      </c>
      <c r="G244" s="65"/>
      <c r="H244" s="69"/>
      <c r="I244" s="70"/>
      <c r="J244" s="70"/>
      <c r="K244" s="34" t="s">
        <v>65</v>
      </c>
      <c r="L244" s="77">
        <v>244</v>
      </c>
      <c r="M244" s="77"/>
      <c r="N244" s="72"/>
      <c r="O244" s="79" t="s">
        <v>176</v>
      </c>
      <c r="P244" s="81">
        <v>43678.399305555555</v>
      </c>
      <c r="Q244" s="79" t="s">
        <v>564</v>
      </c>
      <c r="R244" s="82" t="s">
        <v>685</v>
      </c>
      <c r="S244" s="79" t="s">
        <v>755</v>
      </c>
      <c r="T244" s="79" t="s">
        <v>826</v>
      </c>
      <c r="U244" s="79"/>
      <c r="V244" s="82" t="s">
        <v>1008</v>
      </c>
      <c r="W244" s="81">
        <v>43678.399305555555</v>
      </c>
      <c r="X244" s="82" t="s">
        <v>1227</v>
      </c>
      <c r="Y244" s="79"/>
      <c r="Z244" s="79"/>
      <c r="AA244" s="85" t="s">
        <v>1584</v>
      </c>
      <c r="AB244" s="79"/>
      <c r="AC244" s="79" t="b">
        <v>0</v>
      </c>
      <c r="AD244" s="79">
        <v>2</v>
      </c>
      <c r="AE244" s="85" t="s">
        <v>1761</v>
      </c>
      <c r="AF244" s="79" t="b">
        <v>0</v>
      </c>
      <c r="AG244" s="79" t="s">
        <v>1774</v>
      </c>
      <c r="AH244" s="79"/>
      <c r="AI244" s="85" t="s">
        <v>1761</v>
      </c>
      <c r="AJ244" s="79" t="b">
        <v>0</v>
      </c>
      <c r="AK244" s="79">
        <v>2</v>
      </c>
      <c r="AL244" s="85" t="s">
        <v>1761</v>
      </c>
      <c r="AM244" s="79" t="s">
        <v>1825</v>
      </c>
      <c r="AN244" s="79" t="b">
        <v>0</v>
      </c>
      <c r="AO244" s="85" t="s">
        <v>1584</v>
      </c>
      <c r="AP244" s="79" t="s">
        <v>176</v>
      </c>
      <c r="AQ244" s="79">
        <v>0</v>
      </c>
      <c r="AR244" s="79">
        <v>0</v>
      </c>
      <c r="AS244" s="79"/>
      <c r="AT244" s="79"/>
      <c r="AU244" s="79"/>
      <c r="AV244" s="79"/>
      <c r="AW244" s="79"/>
      <c r="AX244" s="79"/>
      <c r="AY244" s="79"/>
      <c r="AZ244" s="79"/>
      <c r="BA244">
        <v>77</v>
      </c>
      <c r="BB244" s="78" t="str">
        <f>REPLACE(INDEX(GroupVertices[Group],MATCH(Edges[[#This Row],[Vertex 1]],GroupVertices[Vertex],0)),1,1,"")</f>
        <v>4</v>
      </c>
      <c r="BC244" s="78" t="str">
        <f>REPLACE(INDEX(GroupVertices[Group],MATCH(Edges[[#This Row],[Vertex 2]],GroupVertices[Vertex],0)),1,1,"")</f>
        <v>4</v>
      </c>
      <c r="BD244" s="48">
        <v>2</v>
      </c>
      <c r="BE244" s="49">
        <v>7.407407407407407</v>
      </c>
      <c r="BF244" s="48">
        <v>1</v>
      </c>
      <c r="BG244" s="49">
        <v>3.7037037037037037</v>
      </c>
      <c r="BH244" s="48">
        <v>0</v>
      </c>
      <c r="BI244" s="49">
        <v>0</v>
      </c>
      <c r="BJ244" s="48">
        <v>24</v>
      </c>
      <c r="BK244" s="49">
        <v>88.88888888888889</v>
      </c>
      <c r="BL244" s="48">
        <v>27</v>
      </c>
    </row>
    <row r="245" spans="1:64" ht="15">
      <c r="A245" s="64" t="s">
        <v>356</v>
      </c>
      <c r="B245" s="64" t="s">
        <v>356</v>
      </c>
      <c r="C245" s="65" t="s">
        <v>4714</v>
      </c>
      <c r="D245" s="66">
        <v>10</v>
      </c>
      <c r="E245" s="67" t="s">
        <v>136</v>
      </c>
      <c r="F245" s="68">
        <v>12</v>
      </c>
      <c r="G245" s="65"/>
      <c r="H245" s="69"/>
      <c r="I245" s="70"/>
      <c r="J245" s="70"/>
      <c r="K245" s="34" t="s">
        <v>65</v>
      </c>
      <c r="L245" s="77">
        <v>245</v>
      </c>
      <c r="M245" s="77"/>
      <c r="N245" s="72"/>
      <c r="O245" s="79" t="s">
        <v>176</v>
      </c>
      <c r="P245" s="81">
        <v>43678.510462962964</v>
      </c>
      <c r="Q245" s="79" t="s">
        <v>565</v>
      </c>
      <c r="R245" s="82" t="s">
        <v>686</v>
      </c>
      <c r="S245" s="79" t="s">
        <v>755</v>
      </c>
      <c r="T245" s="79" t="s">
        <v>826</v>
      </c>
      <c r="U245" s="79"/>
      <c r="V245" s="82" t="s">
        <v>1008</v>
      </c>
      <c r="W245" s="81">
        <v>43678.510462962964</v>
      </c>
      <c r="X245" s="82" t="s">
        <v>1228</v>
      </c>
      <c r="Y245" s="79"/>
      <c r="Z245" s="79"/>
      <c r="AA245" s="85" t="s">
        <v>1585</v>
      </c>
      <c r="AB245" s="79"/>
      <c r="AC245" s="79" t="b">
        <v>0</v>
      </c>
      <c r="AD245" s="79">
        <v>1</v>
      </c>
      <c r="AE245" s="85" t="s">
        <v>1761</v>
      </c>
      <c r="AF245" s="79" t="b">
        <v>0</v>
      </c>
      <c r="AG245" s="79" t="s">
        <v>1774</v>
      </c>
      <c r="AH245" s="79"/>
      <c r="AI245" s="85" t="s">
        <v>1761</v>
      </c>
      <c r="AJ245" s="79" t="b">
        <v>0</v>
      </c>
      <c r="AK245" s="79">
        <v>3</v>
      </c>
      <c r="AL245" s="85" t="s">
        <v>1761</v>
      </c>
      <c r="AM245" s="79" t="s">
        <v>1825</v>
      </c>
      <c r="AN245" s="79" t="b">
        <v>0</v>
      </c>
      <c r="AO245" s="85" t="s">
        <v>1585</v>
      </c>
      <c r="AP245" s="79" t="s">
        <v>176</v>
      </c>
      <c r="AQ245" s="79">
        <v>0</v>
      </c>
      <c r="AR245" s="79">
        <v>0</v>
      </c>
      <c r="AS245" s="79"/>
      <c r="AT245" s="79"/>
      <c r="AU245" s="79"/>
      <c r="AV245" s="79"/>
      <c r="AW245" s="79"/>
      <c r="AX245" s="79"/>
      <c r="AY245" s="79"/>
      <c r="AZ245" s="79"/>
      <c r="BA245">
        <v>77</v>
      </c>
      <c r="BB245" s="78" t="str">
        <f>REPLACE(INDEX(GroupVertices[Group],MATCH(Edges[[#This Row],[Vertex 1]],GroupVertices[Vertex],0)),1,1,"")</f>
        <v>4</v>
      </c>
      <c r="BC245" s="78" t="str">
        <f>REPLACE(INDEX(GroupVertices[Group],MATCH(Edges[[#This Row],[Vertex 2]],GroupVertices[Vertex],0)),1,1,"")</f>
        <v>4</v>
      </c>
      <c r="BD245" s="48">
        <v>2</v>
      </c>
      <c r="BE245" s="49">
        <v>7.407407407407407</v>
      </c>
      <c r="BF245" s="48">
        <v>1</v>
      </c>
      <c r="BG245" s="49">
        <v>3.7037037037037037</v>
      </c>
      <c r="BH245" s="48">
        <v>0</v>
      </c>
      <c r="BI245" s="49">
        <v>0</v>
      </c>
      <c r="BJ245" s="48">
        <v>24</v>
      </c>
      <c r="BK245" s="49">
        <v>88.88888888888889</v>
      </c>
      <c r="BL245" s="48">
        <v>27</v>
      </c>
    </row>
    <row r="246" spans="1:64" ht="15">
      <c r="A246" s="64" t="s">
        <v>356</v>
      </c>
      <c r="B246" s="64" t="s">
        <v>356</v>
      </c>
      <c r="C246" s="65" t="s">
        <v>4714</v>
      </c>
      <c r="D246" s="66">
        <v>10</v>
      </c>
      <c r="E246" s="67" t="s">
        <v>136</v>
      </c>
      <c r="F246" s="68">
        <v>12</v>
      </c>
      <c r="G246" s="65"/>
      <c r="H246" s="69"/>
      <c r="I246" s="70"/>
      <c r="J246" s="70"/>
      <c r="K246" s="34" t="s">
        <v>65</v>
      </c>
      <c r="L246" s="77">
        <v>246</v>
      </c>
      <c r="M246" s="77"/>
      <c r="N246" s="72"/>
      <c r="O246" s="79" t="s">
        <v>176</v>
      </c>
      <c r="P246" s="81">
        <v>43678.56275462963</v>
      </c>
      <c r="Q246" s="79" t="s">
        <v>566</v>
      </c>
      <c r="R246" s="82" t="s">
        <v>687</v>
      </c>
      <c r="S246" s="79" t="s">
        <v>757</v>
      </c>
      <c r="T246" s="79" t="s">
        <v>826</v>
      </c>
      <c r="U246" s="79"/>
      <c r="V246" s="82" t="s">
        <v>1008</v>
      </c>
      <c r="W246" s="81">
        <v>43678.56275462963</v>
      </c>
      <c r="X246" s="82" t="s">
        <v>1229</v>
      </c>
      <c r="Y246" s="79"/>
      <c r="Z246" s="79"/>
      <c r="AA246" s="85" t="s">
        <v>1586</v>
      </c>
      <c r="AB246" s="79"/>
      <c r="AC246" s="79" t="b">
        <v>0</v>
      </c>
      <c r="AD246" s="79">
        <v>0</v>
      </c>
      <c r="AE246" s="85" t="s">
        <v>1761</v>
      </c>
      <c r="AF246" s="79" t="b">
        <v>0</v>
      </c>
      <c r="AG246" s="79" t="s">
        <v>1774</v>
      </c>
      <c r="AH246" s="79"/>
      <c r="AI246" s="85" t="s">
        <v>1761</v>
      </c>
      <c r="AJ246" s="79" t="b">
        <v>0</v>
      </c>
      <c r="AK246" s="79">
        <v>1</v>
      </c>
      <c r="AL246" s="85" t="s">
        <v>1761</v>
      </c>
      <c r="AM246" s="79" t="s">
        <v>1825</v>
      </c>
      <c r="AN246" s="79" t="b">
        <v>0</v>
      </c>
      <c r="AO246" s="85" t="s">
        <v>1586</v>
      </c>
      <c r="AP246" s="79" t="s">
        <v>176</v>
      </c>
      <c r="AQ246" s="79">
        <v>0</v>
      </c>
      <c r="AR246" s="79">
        <v>0</v>
      </c>
      <c r="AS246" s="79"/>
      <c r="AT246" s="79"/>
      <c r="AU246" s="79"/>
      <c r="AV246" s="79"/>
      <c r="AW246" s="79"/>
      <c r="AX246" s="79"/>
      <c r="AY246" s="79"/>
      <c r="AZ246" s="79"/>
      <c r="BA246">
        <v>77</v>
      </c>
      <c r="BB246" s="78" t="str">
        <f>REPLACE(INDEX(GroupVertices[Group],MATCH(Edges[[#This Row],[Vertex 1]],GroupVertices[Vertex],0)),1,1,"")</f>
        <v>4</v>
      </c>
      <c r="BC246" s="78" t="str">
        <f>REPLACE(INDEX(GroupVertices[Group],MATCH(Edges[[#This Row],[Vertex 2]],GroupVertices[Vertex],0)),1,1,"")</f>
        <v>4</v>
      </c>
      <c r="BD246" s="48">
        <v>2</v>
      </c>
      <c r="BE246" s="49">
        <v>7.407407407407407</v>
      </c>
      <c r="BF246" s="48">
        <v>1</v>
      </c>
      <c r="BG246" s="49">
        <v>3.7037037037037037</v>
      </c>
      <c r="BH246" s="48">
        <v>0</v>
      </c>
      <c r="BI246" s="49">
        <v>0</v>
      </c>
      <c r="BJ246" s="48">
        <v>24</v>
      </c>
      <c r="BK246" s="49">
        <v>88.88888888888889</v>
      </c>
      <c r="BL246" s="48">
        <v>27</v>
      </c>
    </row>
    <row r="247" spans="1:64" ht="15">
      <c r="A247" s="64" t="s">
        <v>356</v>
      </c>
      <c r="B247" s="64" t="s">
        <v>356</v>
      </c>
      <c r="C247" s="65" t="s">
        <v>4714</v>
      </c>
      <c r="D247" s="66">
        <v>10</v>
      </c>
      <c r="E247" s="67" t="s">
        <v>136</v>
      </c>
      <c r="F247" s="68">
        <v>12</v>
      </c>
      <c r="G247" s="65"/>
      <c r="H247" s="69"/>
      <c r="I247" s="70"/>
      <c r="J247" s="70"/>
      <c r="K247" s="34" t="s">
        <v>65</v>
      </c>
      <c r="L247" s="77">
        <v>247</v>
      </c>
      <c r="M247" s="77"/>
      <c r="N247" s="72"/>
      <c r="O247" s="79" t="s">
        <v>176</v>
      </c>
      <c r="P247" s="81">
        <v>43678.56599537037</v>
      </c>
      <c r="Q247" s="79" t="s">
        <v>567</v>
      </c>
      <c r="R247" s="82" t="s">
        <v>688</v>
      </c>
      <c r="S247" s="79" t="s">
        <v>755</v>
      </c>
      <c r="T247" s="79" t="s">
        <v>826</v>
      </c>
      <c r="U247" s="79"/>
      <c r="V247" s="82" t="s">
        <v>1008</v>
      </c>
      <c r="W247" s="81">
        <v>43678.56599537037</v>
      </c>
      <c r="X247" s="82" t="s">
        <v>1230</v>
      </c>
      <c r="Y247" s="79"/>
      <c r="Z247" s="79"/>
      <c r="AA247" s="85" t="s">
        <v>1587</v>
      </c>
      <c r="AB247" s="79"/>
      <c r="AC247" s="79" t="b">
        <v>0</v>
      </c>
      <c r="AD247" s="79">
        <v>0</v>
      </c>
      <c r="AE247" s="85" t="s">
        <v>1761</v>
      </c>
      <c r="AF247" s="79" t="b">
        <v>0</v>
      </c>
      <c r="AG247" s="79" t="s">
        <v>1774</v>
      </c>
      <c r="AH247" s="79"/>
      <c r="AI247" s="85" t="s">
        <v>1761</v>
      </c>
      <c r="AJ247" s="79" t="b">
        <v>0</v>
      </c>
      <c r="AK247" s="79">
        <v>1</v>
      </c>
      <c r="AL247" s="85" t="s">
        <v>1761</v>
      </c>
      <c r="AM247" s="79" t="s">
        <v>1825</v>
      </c>
      <c r="AN247" s="79" t="b">
        <v>0</v>
      </c>
      <c r="AO247" s="85" t="s">
        <v>1587</v>
      </c>
      <c r="AP247" s="79" t="s">
        <v>176</v>
      </c>
      <c r="AQ247" s="79">
        <v>0</v>
      </c>
      <c r="AR247" s="79">
        <v>0</v>
      </c>
      <c r="AS247" s="79"/>
      <c r="AT247" s="79"/>
      <c r="AU247" s="79"/>
      <c r="AV247" s="79"/>
      <c r="AW247" s="79"/>
      <c r="AX247" s="79"/>
      <c r="AY247" s="79"/>
      <c r="AZ247" s="79"/>
      <c r="BA247">
        <v>77</v>
      </c>
      <c r="BB247" s="78" t="str">
        <f>REPLACE(INDEX(GroupVertices[Group],MATCH(Edges[[#This Row],[Vertex 1]],GroupVertices[Vertex],0)),1,1,"")</f>
        <v>4</v>
      </c>
      <c r="BC247" s="78" t="str">
        <f>REPLACE(INDEX(GroupVertices[Group],MATCH(Edges[[#This Row],[Vertex 2]],GroupVertices[Vertex],0)),1,1,"")</f>
        <v>4</v>
      </c>
      <c r="BD247" s="48">
        <v>2</v>
      </c>
      <c r="BE247" s="49">
        <v>7.407407407407407</v>
      </c>
      <c r="BF247" s="48">
        <v>1</v>
      </c>
      <c r="BG247" s="49">
        <v>3.7037037037037037</v>
      </c>
      <c r="BH247" s="48">
        <v>0</v>
      </c>
      <c r="BI247" s="49">
        <v>0</v>
      </c>
      <c r="BJ247" s="48">
        <v>24</v>
      </c>
      <c r="BK247" s="49">
        <v>88.88888888888889</v>
      </c>
      <c r="BL247" s="48">
        <v>27</v>
      </c>
    </row>
    <row r="248" spans="1:64" ht="15">
      <c r="A248" s="64" t="s">
        <v>356</v>
      </c>
      <c r="B248" s="64" t="s">
        <v>356</v>
      </c>
      <c r="C248" s="65" t="s">
        <v>4714</v>
      </c>
      <c r="D248" s="66">
        <v>10</v>
      </c>
      <c r="E248" s="67" t="s">
        <v>136</v>
      </c>
      <c r="F248" s="68">
        <v>12</v>
      </c>
      <c r="G248" s="65"/>
      <c r="H248" s="69"/>
      <c r="I248" s="70"/>
      <c r="J248" s="70"/>
      <c r="K248" s="34" t="s">
        <v>65</v>
      </c>
      <c r="L248" s="77">
        <v>248</v>
      </c>
      <c r="M248" s="77"/>
      <c r="N248" s="72"/>
      <c r="O248" s="79" t="s">
        <v>176</v>
      </c>
      <c r="P248" s="81">
        <v>43678.63892361111</v>
      </c>
      <c r="Q248" s="79" t="s">
        <v>568</v>
      </c>
      <c r="R248" s="82" t="s">
        <v>689</v>
      </c>
      <c r="S248" s="79" t="s">
        <v>755</v>
      </c>
      <c r="T248" s="79" t="s">
        <v>826</v>
      </c>
      <c r="U248" s="79"/>
      <c r="V248" s="82" t="s">
        <v>1008</v>
      </c>
      <c r="W248" s="81">
        <v>43678.63892361111</v>
      </c>
      <c r="X248" s="82" t="s">
        <v>1231</v>
      </c>
      <c r="Y248" s="79"/>
      <c r="Z248" s="79"/>
      <c r="AA248" s="85" t="s">
        <v>1588</v>
      </c>
      <c r="AB248" s="79"/>
      <c r="AC248" s="79" t="b">
        <v>0</v>
      </c>
      <c r="AD248" s="79">
        <v>1</v>
      </c>
      <c r="AE248" s="85" t="s">
        <v>1761</v>
      </c>
      <c r="AF248" s="79" t="b">
        <v>0</v>
      </c>
      <c r="AG248" s="79" t="s">
        <v>1774</v>
      </c>
      <c r="AH248" s="79"/>
      <c r="AI248" s="85" t="s">
        <v>1761</v>
      </c>
      <c r="AJ248" s="79" t="b">
        <v>0</v>
      </c>
      <c r="AK248" s="79">
        <v>1</v>
      </c>
      <c r="AL248" s="85" t="s">
        <v>1761</v>
      </c>
      <c r="AM248" s="79" t="s">
        <v>1825</v>
      </c>
      <c r="AN248" s="79" t="b">
        <v>0</v>
      </c>
      <c r="AO248" s="85" t="s">
        <v>1588</v>
      </c>
      <c r="AP248" s="79" t="s">
        <v>176</v>
      </c>
      <c r="AQ248" s="79">
        <v>0</v>
      </c>
      <c r="AR248" s="79">
        <v>0</v>
      </c>
      <c r="AS248" s="79"/>
      <c r="AT248" s="79"/>
      <c r="AU248" s="79"/>
      <c r="AV248" s="79"/>
      <c r="AW248" s="79"/>
      <c r="AX248" s="79"/>
      <c r="AY248" s="79"/>
      <c r="AZ248" s="79"/>
      <c r="BA248">
        <v>77</v>
      </c>
      <c r="BB248" s="78" t="str">
        <f>REPLACE(INDEX(GroupVertices[Group],MATCH(Edges[[#This Row],[Vertex 1]],GroupVertices[Vertex],0)),1,1,"")</f>
        <v>4</v>
      </c>
      <c r="BC248" s="78" t="str">
        <f>REPLACE(INDEX(GroupVertices[Group],MATCH(Edges[[#This Row],[Vertex 2]],GroupVertices[Vertex],0)),1,1,"")</f>
        <v>4</v>
      </c>
      <c r="BD248" s="48">
        <v>2</v>
      </c>
      <c r="BE248" s="49">
        <v>7.407407407407407</v>
      </c>
      <c r="BF248" s="48">
        <v>1</v>
      </c>
      <c r="BG248" s="49">
        <v>3.7037037037037037</v>
      </c>
      <c r="BH248" s="48">
        <v>0</v>
      </c>
      <c r="BI248" s="49">
        <v>0</v>
      </c>
      <c r="BJ248" s="48">
        <v>24</v>
      </c>
      <c r="BK248" s="49">
        <v>88.88888888888889</v>
      </c>
      <c r="BL248" s="48">
        <v>27</v>
      </c>
    </row>
    <row r="249" spans="1:64" ht="15">
      <c r="A249" s="64" t="s">
        <v>356</v>
      </c>
      <c r="B249" s="64" t="s">
        <v>356</v>
      </c>
      <c r="C249" s="65" t="s">
        <v>4714</v>
      </c>
      <c r="D249" s="66">
        <v>10</v>
      </c>
      <c r="E249" s="67" t="s">
        <v>136</v>
      </c>
      <c r="F249" s="68">
        <v>12</v>
      </c>
      <c r="G249" s="65"/>
      <c r="H249" s="69"/>
      <c r="I249" s="70"/>
      <c r="J249" s="70"/>
      <c r="K249" s="34" t="s">
        <v>65</v>
      </c>
      <c r="L249" s="77">
        <v>249</v>
      </c>
      <c r="M249" s="77"/>
      <c r="N249" s="72"/>
      <c r="O249" s="79" t="s">
        <v>176</v>
      </c>
      <c r="P249" s="81">
        <v>43678.70141203704</v>
      </c>
      <c r="Q249" s="79" t="s">
        <v>560</v>
      </c>
      <c r="R249" s="82" t="s">
        <v>681</v>
      </c>
      <c r="S249" s="79" t="s">
        <v>756</v>
      </c>
      <c r="T249" s="79" t="s">
        <v>826</v>
      </c>
      <c r="U249" s="79"/>
      <c r="V249" s="82" t="s">
        <v>1008</v>
      </c>
      <c r="W249" s="81">
        <v>43678.70141203704</v>
      </c>
      <c r="X249" s="82" t="s">
        <v>1232</v>
      </c>
      <c r="Y249" s="79"/>
      <c r="Z249" s="79"/>
      <c r="AA249" s="85" t="s">
        <v>1589</v>
      </c>
      <c r="AB249" s="79"/>
      <c r="AC249" s="79" t="b">
        <v>0</v>
      </c>
      <c r="AD249" s="79">
        <v>0</v>
      </c>
      <c r="AE249" s="85" t="s">
        <v>1761</v>
      </c>
      <c r="AF249" s="79" t="b">
        <v>0</v>
      </c>
      <c r="AG249" s="79" t="s">
        <v>1774</v>
      </c>
      <c r="AH249" s="79"/>
      <c r="AI249" s="85" t="s">
        <v>1761</v>
      </c>
      <c r="AJ249" s="79" t="b">
        <v>0</v>
      </c>
      <c r="AK249" s="79">
        <v>0</v>
      </c>
      <c r="AL249" s="85" t="s">
        <v>1761</v>
      </c>
      <c r="AM249" s="79" t="s">
        <v>1825</v>
      </c>
      <c r="AN249" s="79" t="b">
        <v>0</v>
      </c>
      <c r="AO249" s="85" t="s">
        <v>1589</v>
      </c>
      <c r="AP249" s="79" t="s">
        <v>176</v>
      </c>
      <c r="AQ249" s="79">
        <v>0</v>
      </c>
      <c r="AR249" s="79">
        <v>0</v>
      </c>
      <c r="AS249" s="79"/>
      <c r="AT249" s="79"/>
      <c r="AU249" s="79"/>
      <c r="AV249" s="79"/>
      <c r="AW249" s="79"/>
      <c r="AX249" s="79"/>
      <c r="AY249" s="79"/>
      <c r="AZ249" s="79"/>
      <c r="BA249">
        <v>77</v>
      </c>
      <c r="BB249" s="78" t="str">
        <f>REPLACE(INDEX(GroupVertices[Group],MATCH(Edges[[#This Row],[Vertex 1]],GroupVertices[Vertex],0)),1,1,"")</f>
        <v>4</v>
      </c>
      <c r="BC249" s="78" t="str">
        <f>REPLACE(INDEX(GroupVertices[Group],MATCH(Edges[[#This Row],[Vertex 2]],GroupVertices[Vertex],0)),1,1,"")</f>
        <v>4</v>
      </c>
      <c r="BD249" s="48">
        <v>2</v>
      </c>
      <c r="BE249" s="49">
        <v>7.407407407407407</v>
      </c>
      <c r="BF249" s="48">
        <v>1</v>
      </c>
      <c r="BG249" s="49">
        <v>3.7037037037037037</v>
      </c>
      <c r="BH249" s="48">
        <v>0</v>
      </c>
      <c r="BI249" s="49">
        <v>0</v>
      </c>
      <c r="BJ249" s="48">
        <v>24</v>
      </c>
      <c r="BK249" s="49">
        <v>88.88888888888889</v>
      </c>
      <c r="BL249" s="48">
        <v>27</v>
      </c>
    </row>
    <row r="250" spans="1:64" ht="15">
      <c r="A250" s="64" t="s">
        <v>356</v>
      </c>
      <c r="B250" s="64" t="s">
        <v>356</v>
      </c>
      <c r="C250" s="65" t="s">
        <v>4714</v>
      </c>
      <c r="D250" s="66">
        <v>10</v>
      </c>
      <c r="E250" s="67" t="s">
        <v>136</v>
      </c>
      <c r="F250" s="68">
        <v>12</v>
      </c>
      <c r="G250" s="65"/>
      <c r="H250" s="69"/>
      <c r="I250" s="70"/>
      <c r="J250" s="70"/>
      <c r="K250" s="34" t="s">
        <v>65</v>
      </c>
      <c r="L250" s="77">
        <v>250</v>
      </c>
      <c r="M250" s="77"/>
      <c r="N250" s="72"/>
      <c r="O250" s="79" t="s">
        <v>176</v>
      </c>
      <c r="P250" s="81">
        <v>43678.71528935185</v>
      </c>
      <c r="Q250" s="79" t="s">
        <v>569</v>
      </c>
      <c r="R250" s="82" t="s">
        <v>690</v>
      </c>
      <c r="S250" s="79" t="s">
        <v>755</v>
      </c>
      <c r="T250" s="79" t="s">
        <v>826</v>
      </c>
      <c r="U250" s="79"/>
      <c r="V250" s="82" t="s">
        <v>1008</v>
      </c>
      <c r="W250" s="81">
        <v>43678.71528935185</v>
      </c>
      <c r="X250" s="82" t="s">
        <v>1233</v>
      </c>
      <c r="Y250" s="79"/>
      <c r="Z250" s="79"/>
      <c r="AA250" s="85" t="s">
        <v>1590</v>
      </c>
      <c r="AB250" s="79"/>
      <c r="AC250" s="79" t="b">
        <v>0</v>
      </c>
      <c r="AD250" s="79">
        <v>4</v>
      </c>
      <c r="AE250" s="85" t="s">
        <v>1761</v>
      </c>
      <c r="AF250" s="79" t="b">
        <v>0</v>
      </c>
      <c r="AG250" s="79" t="s">
        <v>1774</v>
      </c>
      <c r="AH250" s="79"/>
      <c r="AI250" s="85" t="s">
        <v>1761</v>
      </c>
      <c r="AJ250" s="79" t="b">
        <v>0</v>
      </c>
      <c r="AK250" s="79">
        <v>2</v>
      </c>
      <c r="AL250" s="85" t="s">
        <v>1761</v>
      </c>
      <c r="AM250" s="79" t="s">
        <v>1825</v>
      </c>
      <c r="AN250" s="79" t="b">
        <v>0</v>
      </c>
      <c r="AO250" s="85" t="s">
        <v>1590</v>
      </c>
      <c r="AP250" s="79" t="s">
        <v>176</v>
      </c>
      <c r="AQ250" s="79">
        <v>0</v>
      </c>
      <c r="AR250" s="79">
        <v>0</v>
      </c>
      <c r="AS250" s="79"/>
      <c r="AT250" s="79"/>
      <c r="AU250" s="79"/>
      <c r="AV250" s="79"/>
      <c r="AW250" s="79"/>
      <c r="AX250" s="79"/>
      <c r="AY250" s="79"/>
      <c r="AZ250" s="79"/>
      <c r="BA250">
        <v>77</v>
      </c>
      <c r="BB250" s="78" t="str">
        <f>REPLACE(INDEX(GroupVertices[Group],MATCH(Edges[[#This Row],[Vertex 1]],GroupVertices[Vertex],0)),1,1,"")</f>
        <v>4</v>
      </c>
      <c r="BC250" s="78" t="str">
        <f>REPLACE(INDEX(GroupVertices[Group],MATCH(Edges[[#This Row],[Vertex 2]],GroupVertices[Vertex],0)),1,1,"")</f>
        <v>4</v>
      </c>
      <c r="BD250" s="48">
        <v>2</v>
      </c>
      <c r="BE250" s="49">
        <v>7.407407407407407</v>
      </c>
      <c r="BF250" s="48">
        <v>1</v>
      </c>
      <c r="BG250" s="49">
        <v>3.7037037037037037</v>
      </c>
      <c r="BH250" s="48">
        <v>0</v>
      </c>
      <c r="BI250" s="49">
        <v>0</v>
      </c>
      <c r="BJ250" s="48">
        <v>24</v>
      </c>
      <c r="BK250" s="49">
        <v>88.88888888888889</v>
      </c>
      <c r="BL250" s="48">
        <v>27</v>
      </c>
    </row>
    <row r="251" spans="1:64" ht="15">
      <c r="A251" s="64" t="s">
        <v>356</v>
      </c>
      <c r="B251" s="64" t="s">
        <v>356</v>
      </c>
      <c r="C251" s="65" t="s">
        <v>4714</v>
      </c>
      <c r="D251" s="66">
        <v>10</v>
      </c>
      <c r="E251" s="67" t="s">
        <v>136</v>
      </c>
      <c r="F251" s="68">
        <v>12</v>
      </c>
      <c r="G251" s="65"/>
      <c r="H251" s="69"/>
      <c r="I251" s="70"/>
      <c r="J251" s="70"/>
      <c r="K251" s="34" t="s">
        <v>65</v>
      </c>
      <c r="L251" s="77">
        <v>251</v>
      </c>
      <c r="M251" s="77"/>
      <c r="N251" s="72"/>
      <c r="O251" s="79" t="s">
        <v>176</v>
      </c>
      <c r="P251" s="81">
        <v>43678.85763888889</v>
      </c>
      <c r="Q251" s="79" t="s">
        <v>570</v>
      </c>
      <c r="R251" s="82" t="s">
        <v>691</v>
      </c>
      <c r="S251" s="79" t="s">
        <v>755</v>
      </c>
      <c r="T251" s="79" t="s">
        <v>826</v>
      </c>
      <c r="U251" s="79"/>
      <c r="V251" s="82" t="s">
        <v>1008</v>
      </c>
      <c r="W251" s="81">
        <v>43678.85763888889</v>
      </c>
      <c r="X251" s="82" t="s">
        <v>1234</v>
      </c>
      <c r="Y251" s="79"/>
      <c r="Z251" s="79"/>
      <c r="AA251" s="85" t="s">
        <v>1591</v>
      </c>
      <c r="AB251" s="79"/>
      <c r="AC251" s="79" t="b">
        <v>0</v>
      </c>
      <c r="AD251" s="79">
        <v>1</v>
      </c>
      <c r="AE251" s="85" t="s">
        <v>1761</v>
      </c>
      <c r="AF251" s="79" t="b">
        <v>0</v>
      </c>
      <c r="AG251" s="79" t="s">
        <v>1774</v>
      </c>
      <c r="AH251" s="79"/>
      <c r="AI251" s="85" t="s">
        <v>1761</v>
      </c>
      <c r="AJ251" s="79" t="b">
        <v>0</v>
      </c>
      <c r="AK251" s="79">
        <v>1</v>
      </c>
      <c r="AL251" s="85" t="s">
        <v>1761</v>
      </c>
      <c r="AM251" s="79" t="s">
        <v>1825</v>
      </c>
      <c r="AN251" s="79" t="b">
        <v>0</v>
      </c>
      <c r="AO251" s="85" t="s">
        <v>1591</v>
      </c>
      <c r="AP251" s="79" t="s">
        <v>176</v>
      </c>
      <c r="AQ251" s="79">
        <v>0</v>
      </c>
      <c r="AR251" s="79">
        <v>0</v>
      </c>
      <c r="AS251" s="79"/>
      <c r="AT251" s="79"/>
      <c r="AU251" s="79"/>
      <c r="AV251" s="79"/>
      <c r="AW251" s="79"/>
      <c r="AX251" s="79"/>
      <c r="AY251" s="79"/>
      <c r="AZ251" s="79"/>
      <c r="BA251">
        <v>77</v>
      </c>
      <c r="BB251" s="78" t="str">
        <f>REPLACE(INDEX(GroupVertices[Group],MATCH(Edges[[#This Row],[Vertex 1]],GroupVertices[Vertex],0)),1,1,"")</f>
        <v>4</v>
      </c>
      <c r="BC251" s="78" t="str">
        <f>REPLACE(INDEX(GroupVertices[Group],MATCH(Edges[[#This Row],[Vertex 2]],GroupVertices[Vertex],0)),1,1,"")</f>
        <v>4</v>
      </c>
      <c r="BD251" s="48">
        <v>2</v>
      </c>
      <c r="BE251" s="49">
        <v>7.407407407407407</v>
      </c>
      <c r="BF251" s="48">
        <v>1</v>
      </c>
      <c r="BG251" s="49">
        <v>3.7037037037037037</v>
      </c>
      <c r="BH251" s="48">
        <v>0</v>
      </c>
      <c r="BI251" s="49">
        <v>0</v>
      </c>
      <c r="BJ251" s="48">
        <v>24</v>
      </c>
      <c r="BK251" s="49">
        <v>88.88888888888889</v>
      </c>
      <c r="BL251" s="48">
        <v>27</v>
      </c>
    </row>
    <row r="252" spans="1:64" ht="15">
      <c r="A252" s="64" t="s">
        <v>356</v>
      </c>
      <c r="B252" s="64" t="s">
        <v>356</v>
      </c>
      <c r="C252" s="65" t="s">
        <v>4714</v>
      </c>
      <c r="D252" s="66">
        <v>10</v>
      </c>
      <c r="E252" s="67" t="s">
        <v>136</v>
      </c>
      <c r="F252" s="68">
        <v>12</v>
      </c>
      <c r="G252" s="65"/>
      <c r="H252" s="69"/>
      <c r="I252" s="70"/>
      <c r="J252" s="70"/>
      <c r="K252" s="34" t="s">
        <v>65</v>
      </c>
      <c r="L252" s="77">
        <v>252</v>
      </c>
      <c r="M252" s="77"/>
      <c r="N252" s="72"/>
      <c r="O252" s="79" t="s">
        <v>176</v>
      </c>
      <c r="P252" s="81">
        <v>43678.989583333336</v>
      </c>
      <c r="Q252" s="79" t="s">
        <v>571</v>
      </c>
      <c r="R252" s="82" t="s">
        <v>692</v>
      </c>
      <c r="S252" s="79" t="s">
        <v>755</v>
      </c>
      <c r="T252" s="79" t="s">
        <v>826</v>
      </c>
      <c r="U252" s="79"/>
      <c r="V252" s="82" t="s">
        <v>1008</v>
      </c>
      <c r="W252" s="81">
        <v>43678.989583333336</v>
      </c>
      <c r="X252" s="82" t="s">
        <v>1235</v>
      </c>
      <c r="Y252" s="79"/>
      <c r="Z252" s="79"/>
      <c r="AA252" s="85" t="s">
        <v>1592</v>
      </c>
      <c r="AB252" s="79"/>
      <c r="AC252" s="79" t="b">
        <v>0</v>
      </c>
      <c r="AD252" s="79">
        <v>2</v>
      </c>
      <c r="AE252" s="85" t="s">
        <v>1761</v>
      </c>
      <c r="AF252" s="79" t="b">
        <v>0</v>
      </c>
      <c r="AG252" s="79" t="s">
        <v>1774</v>
      </c>
      <c r="AH252" s="79"/>
      <c r="AI252" s="85" t="s">
        <v>1761</v>
      </c>
      <c r="AJ252" s="79" t="b">
        <v>0</v>
      </c>
      <c r="AK252" s="79">
        <v>0</v>
      </c>
      <c r="AL252" s="85" t="s">
        <v>1761</v>
      </c>
      <c r="AM252" s="79" t="s">
        <v>1825</v>
      </c>
      <c r="AN252" s="79" t="b">
        <v>0</v>
      </c>
      <c r="AO252" s="85" t="s">
        <v>1592</v>
      </c>
      <c r="AP252" s="79" t="s">
        <v>176</v>
      </c>
      <c r="AQ252" s="79">
        <v>0</v>
      </c>
      <c r="AR252" s="79">
        <v>0</v>
      </c>
      <c r="AS252" s="79"/>
      <c r="AT252" s="79"/>
      <c r="AU252" s="79"/>
      <c r="AV252" s="79"/>
      <c r="AW252" s="79"/>
      <c r="AX252" s="79"/>
      <c r="AY252" s="79"/>
      <c r="AZ252" s="79"/>
      <c r="BA252">
        <v>77</v>
      </c>
      <c r="BB252" s="78" t="str">
        <f>REPLACE(INDEX(GroupVertices[Group],MATCH(Edges[[#This Row],[Vertex 1]],GroupVertices[Vertex],0)),1,1,"")</f>
        <v>4</v>
      </c>
      <c r="BC252" s="78" t="str">
        <f>REPLACE(INDEX(GroupVertices[Group],MATCH(Edges[[#This Row],[Vertex 2]],GroupVertices[Vertex],0)),1,1,"")</f>
        <v>4</v>
      </c>
      <c r="BD252" s="48">
        <v>2</v>
      </c>
      <c r="BE252" s="49">
        <v>7.407407407407407</v>
      </c>
      <c r="BF252" s="48">
        <v>1</v>
      </c>
      <c r="BG252" s="49">
        <v>3.7037037037037037</v>
      </c>
      <c r="BH252" s="48">
        <v>0</v>
      </c>
      <c r="BI252" s="49">
        <v>0</v>
      </c>
      <c r="BJ252" s="48">
        <v>24</v>
      </c>
      <c r="BK252" s="49">
        <v>88.88888888888889</v>
      </c>
      <c r="BL252" s="48">
        <v>27</v>
      </c>
    </row>
    <row r="253" spans="1:64" ht="15">
      <c r="A253" s="64" t="s">
        <v>356</v>
      </c>
      <c r="B253" s="64" t="s">
        <v>356</v>
      </c>
      <c r="C253" s="65" t="s">
        <v>4714</v>
      </c>
      <c r="D253" s="66">
        <v>10</v>
      </c>
      <c r="E253" s="67" t="s">
        <v>136</v>
      </c>
      <c r="F253" s="68">
        <v>12</v>
      </c>
      <c r="G253" s="65"/>
      <c r="H253" s="69"/>
      <c r="I253" s="70"/>
      <c r="J253" s="70"/>
      <c r="K253" s="34" t="s">
        <v>65</v>
      </c>
      <c r="L253" s="77">
        <v>253</v>
      </c>
      <c r="M253" s="77"/>
      <c r="N253" s="72"/>
      <c r="O253" s="79" t="s">
        <v>176</v>
      </c>
      <c r="P253" s="81">
        <v>43679.07638888889</v>
      </c>
      <c r="Q253" s="79" t="s">
        <v>572</v>
      </c>
      <c r="R253" s="82" t="s">
        <v>693</v>
      </c>
      <c r="S253" s="79" t="s">
        <v>757</v>
      </c>
      <c r="T253" s="79" t="s">
        <v>826</v>
      </c>
      <c r="U253" s="79"/>
      <c r="V253" s="82" t="s">
        <v>1008</v>
      </c>
      <c r="W253" s="81">
        <v>43679.07638888889</v>
      </c>
      <c r="X253" s="82" t="s">
        <v>1236</v>
      </c>
      <c r="Y253" s="79"/>
      <c r="Z253" s="79"/>
      <c r="AA253" s="85" t="s">
        <v>1593</v>
      </c>
      <c r="AB253" s="79"/>
      <c r="AC253" s="79" t="b">
        <v>0</v>
      </c>
      <c r="AD253" s="79">
        <v>4</v>
      </c>
      <c r="AE253" s="85" t="s">
        <v>1761</v>
      </c>
      <c r="AF253" s="79" t="b">
        <v>0</v>
      </c>
      <c r="AG253" s="79" t="s">
        <v>1774</v>
      </c>
      <c r="AH253" s="79"/>
      <c r="AI253" s="85" t="s">
        <v>1761</v>
      </c>
      <c r="AJ253" s="79" t="b">
        <v>0</v>
      </c>
      <c r="AK253" s="79">
        <v>1</v>
      </c>
      <c r="AL253" s="85" t="s">
        <v>1761</v>
      </c>
      <c r="AM253" s="79" t="s">
        <v>1825</v>
      </c>
      <c r="AN253" s="79" t="b">
        <v>0</v>
      </c>
      <c r="AO253" s="85" t="s">
        <v>1593</v>
      </c>
      <c r="AP253" s="79" t="s">
        <v>176</v>
      </c>
      <c r="AQ253" s="79">
        <v>0</v>
      </c>
      <c r="AR253" s="79">
        <v>0</v>
      </c>
      <c r="AS253" s="79"/>
      <c r="AT253" s="79"/>
      <c r="AU253" s="79"/>
      <c r="AV253" s="79"/>
      <c r="AW253" s="79"/>
      <c r="AX253" s="79"/>
      <c r="AY253" s="79"/>
      <c r="AZ253" s="79"/>
      <c r="BA253">
        <v>77</v>
      </c>
      <c r="BB253" s="78" t="str">
        <f>REPLACE(INDEX(GroupVertices[Group],MATCH(Edges[[#This Row],[Vertex 1]],GroupVertices[Vertex],0)),1,1,"")</f>
        <v>4</v>
      </c>
      <c r="BC253" s="78" t="str">
        <f>REPLACE(INDEX(GroupVertices[Group],MATCH(Edges[[#This Row],[Vertex 2]],GroupVertices[Vertex],0)),1,1,"")</f>
        <v>4</v>
      </c>
      <c r="BD253" s="48">
        <v>2</v>
      </c>
      <c r="BE253" s="49">
        <v>7.407407407407407</v>
      </c>
      <c r="BF253" s="48">
        <v>1</v>
      </c>
      <c r="BG253" s="49">
        <v>3.7037037037037037</v>
      </c>
      <c r="BH253" s="48">
        <v>0</v>
      </c>
      <c r="BI253" s="49">
        <v>0</v>
      </c>
      <c r="BJ253" s="48">
        <v>24</v>
      </c>
      <c r="BK253" s="49">
        <v>88.88888888888889</v>
      </c>
      <c r="BL253" s="48">
        <v>27</v>
      </c>
    </row>
    <row r="254" spans="1:64" ht="15">
      <c r="A254" s="64" t="s">
        <v>356</v>
      </c>
      <c r="B254" s="64" t="s">
        <v>356</v>
      </c>
      <c r="C254" s="65" t="s">
        <v>4714</v>
      </c>
      <c r="D254" s="66">
        <v>10</v>
      </c>
      <c r="E254" s="67" t="s">
        <v>136</v>
      </c>
      <c r="F254" s="68">
        <v>12</v>
      </c>
      <c r="G254" s="65"/>
      <c r="H254" s="69"/>
      <c r="I254" s="70"/>
      <c r="J254" s="70"/>
      <c r="K254" s="34" t="s">
        <v>65</v>
      </c>
      <c r="L254" s="77">
        <v>254</v>
      </c>
      <c r="M254" s="77"/>
      <c r="N254" s="72"/>
      <c r="O254" s="79" t="s">
        <v>176</v>
      </c>
      <c r="P254" s="81">
        <v>43679.24306712963</v>
      </c>
      <c r="Q254" s="79" t="s">
        <v>573</v>
      </c>
      <c r="R254" s="82" t="s">
        <v>680</v>
      </c>
      <c r="S254" s="79" t="s">
        <v>755</v>
      </c>
      <c r="T254" s="79" t="s">
        <v>826</v>
      </c>
      <c r="U254" s="79"/>
      <c r="V254" s="82" t="s">
        <v>1008</v>
      </c>
      <c r="W254" s="81">
        <v>43679.24306712963</v>
      </c>
      <c r="X254" s="82" t="s">
        <v>1237</v>
      </c>
      <c r="Y254" s="79"/>
      <c r="Z254" s="79"/>
      <c r="AA254" s="85" t="s">
        <v>1594</v>
      </c>
      <c r="AB254" s="79"/>
      <c r="AC254" s="79" t="b">
        <v>0</v>
      </c>
      <c r="AD254" s="79">
        <v>3</v>
      </c>
      <c r="AE254" s="85" t="s">
        <v>1761</v>
      </c>
      <c r="AF254" s="79" t="b">
        <v>0</v>
      </c>
      <c r="AG254" s="79" t="s">
        <v>1774</v>
      </c>
      <c r="AH254" s="79"/>
      <c r="AI254" s="85" t="s">
        <v>1761</v>
      </c>
      <c r="AJ254" s="79" t="b">
        <v>0</v>
      </c>
      <c r="AK254" s="79">
        <v>1</v>
      </c>
      <c r="AL254" s="85" t="s">
        <v>1761</v>
      </c>
      <c r="AM254" s="79" t="s">
        <v>1825</v>
      </c>
      <c r="AN254" s="79" t="b">
        <v>0</v>
      </c>
      <c r="AO254" s="85" t="s">
        <v>1594</v>
      </c>
      <c r="AP254" s="79" t="s">
        <v>176</v>
      </c>
      <c r="AQ254" s="79">
        <v>0</v>
      </c>
      <c r="AR254" s="79">
        <v>0</v>
      </c>
      <c r="AS254" s="79"/>
      <c r="AT254" s="79"/>
      <c r="AU254" s="79"/>
      <c r="AV254" s="79"/>
      <c r="AW254" s="79"/>
      <c r="AX254" s="79"/>
      <c r="AY254" s="79"/>
      <c r="AZ254" s="79"/>
      <c r="BA254">
        <v>77</v>
      </c>
      <c r="BB254" s="78" t="str">
        <f>REPLACE(INDEX(GroupVertices[Group],MATCH(Edges[[#This Row],[Vertex 1]],GroupVertices[Vertex],0)),1,1,"")</f>
        <v>4</v>
      </c>
      <c r="BC254" s="78" t="str">
        <f>REPLACE(INDEX(GroupVertices[Group],MATCH(Edges[[#This Row],[Vertex 2]],GroupVertices[Vertex],0)),1,1,"")</f>
        <v>4</v>
      </c>
      <c r="BD254" s="48">
        <v>2</v>
      </c>
      <c r="BE254" s="49">
        <v>7.407407407407407</v>
      </c>
      <c r="BF254" s="48">
        <v>1</v>
      </c>
      <c r="BG254" s="49">
        <v>3.7037037037037037</v>
      </c>
      <c r="BH254" s="48">
        <v>0</v>
      </c>
      <c r="BI254" s="49">
        <v>0</v>
      </c>
      <c r="BJ254" s="48">
        <v>24</v>
      </c>
      <c r="BK254" s="49">
        <v>88.88888888888889</v>
      </c>
      <c r="BL254" s="48">
        <v>27</v>
      </c>
    </row>
    <row r="255" spans="1:64" ht="15">
      <c r="A255" s="64" t="s">
        <v>356</v>
      </c>
      <c r="B255" s="64" t="s">
        <v>356</v>
      </c>
      <c r="C255" s="65" t="s">
        <v>4714</v>
      </c>
      <c r="D255" s="66">
        <v>10</v>
      </c>
      <c r="E255" s="67" t="s">
        <v>136</v>
      </c>
      <c r="F255" s="68">
        <v>12</v>
      </c>
      <c r="G255" s="65"/>
      <c r="H255" s="69"/>
      <c r="I255" s="70"/>
      <c r="J255" s="70"/>
      <c r="K255" s="34" t="s">
        <v>65</v>
      </c>
      <c r="L255" s="77">
        <v>255</v>
      </c>
      <c r="M255" s="77"/>
      <c r="N255" s="72"/>
      <c r="O255" s="79" t="s">
        <v>176</v>
      </c>
      <c r="P255" s="81">
        <v>43679.25010416667</v>
      </c>
      <c r="Q255" s="79" t="s">
        <v>574</v>
      </c>
      <c r="R255" s="82" t="s">
        <v>694</v>
      </c>
      <c r="S255" s="79" t="s">
        <v>755</v>
      </c>
      <c r="T255" s="79" t="s">
        <v>826</v>
      </c>
      <c r="U255" s="79"/>
      <c r="V255" s="82" t="s">
        <v>1008</v>
      </c>
      <c r="W255" s="81">
        <v>43679.25010416667</v>
      </c>
      <c r="X255" s="82" t="s">
        <v>1238</v>
      </c>
      <c r="Y255" s="79"/>
      <c r="Z255" s="79"/>
      <c r="AA255" s="85" t="s">
        <v>1595</v>
      </c>
      <c r="AB255" s="79"/>
      <c r="AC255" s="79" t="b">
        <v>0</v>
      </c>
      <c r="AD255" s="79">
        <v>2</v>
      </c>
      <c r="AE255" s="85" t="s">
        <v>1761</v>
      </c>
      <c r="AF255" s="79" t="b">
        <v>0</v>
      </c>
      <c r="AG255" s="79" t="s">
        <v>1774</v>
      </c>
      <c r="AH255" s="79"/>
      <c r="AI255" s="85" t="s">
        <v>1761</v>
      </c>
      <c r="AJ255" s="79" t="b">
        <v>0</v>
      </c>
      <c r="AK255" s="79">
        <v>1</v>
      </c>
      <c r="AL255" s="85" t="s">
        <v>1761</v>
      </c>
      <c r="AM255" s="79" t="s">
        <v>1825</v>
      </c>
      <c r="AN255" s="79" t="b">
        <v>0</v>
      </c>
      <c r="AO255" s="85" t="s">
        <v>1595</v>
      </c>
      <c r="AP255" s="79" t="s">
        <v>176</v>
      </c>
      <c r="AQ255" s="79">
        <v>0</v>
      </c>
      <c r="AR255" s="79">
        <v>0</v>
      </c>
      <c r="AS255" s="79"/>
      <c r="AT255" s="79"/>
      <c r="AU255" s="79"/>
      <c r="AV255" s="79"/>
      <c r="AW255" s="79"/>
      <c r="AX255" s="79"/>
      <c r="AY255" s="79"/>
      <c r="AZ255" s="79"/>
      <c r="BA255">
        <v>77</v>
      </c>
      <c r="BB255" s="78" t="str">
        <f>REPLACE(INDEX(GroupVertices[Group],MATCH(Edges[[#This Row],[Vertex 1]],GroupVertices[Vertex],0)),1,1,"")</f>
        <v>4</v>
      </c>
      <c r="BC255" s="78" t="str">
        <f>REPLACE(INDEX(GroupVertices[Group],MATCH(Edges[[#This Row],[Vertex 2]],GroupVertices[Vertex],0)),1,1,"")</f>
        <v>4</v>
      </c>
      <c r="BD255" s="48">
        <v>2</v>
      </c>
      <c r="BE255" s="49">
        <v>7.407407407407407</v>
      </c>
      <c r="BF255" s="48">
        <v>1</v>
      </c>
      <c r="BG255" s="49">
        <v>3.7037037037037037</v>
      </c>
      <c r="BH255" s="48">
        <v>0</v>
      </c>
      <c r="BI255" s="49">
        <v>0</v>
      </c>
      <c r="BJ255" s="48">
        <v>24</v>
      </c>
      <c r="BK255" s="49">
        <v>88.88888888888889</v>
      </c>
      <c r="BL255" s="48">
        <v>27</v>
      </c>
    </row>
    <row r="256" spans="1:64" ht="15">
      <c r="A256" s="64" t="s">
        <v>356</v>
      </c>
      <c r="B256" s="64" t="s">
        <v>356</v>
      </c>
      <c r="C256" s="65" t="s">
        <v>4714</v>
      </c>
      <c r="D256" s="66">
        <v>10</v>
      </c>
      <c r="E256" s="67" t="s">
        <v>136</v>
      </c>
      <c r="F256" s="68">
        <v>12</v>
      </c>
      <c r="G256" s="65"/>
      <c r="H256" s="69"/>
      <c r="I256" s="70"/>
      <c r="J256" s="70"/>
      <c r="K256" s="34" t="s">
        <v>65</v>
      </c>
      <c r="L256" s="77">
        <v>256</v>
      </c>
      <c r="M256" s="77"/>
      <c r="N256" s="72"/>
      <c r="O256" s="79" t="s">
        <v>176</v>
      </c>
      <c r="P256" s="81">
        <v>43679.31597222222</v>
      </c>
      <c r="Q256" s="79" t="s">
        <v>575</v>
      </c>
      <c r="R256" s="82" t="s">
        <v>695</v>
      </c>
      <c r="S256" s="79" t="s">
        <v>755</v>
      </c>
      <c r="T256" s="79" t="s">
        <v>826</v>
      </c>
      <c r="U256" s="79"/>
      <c r="V256" s="82" t="s">
        <v>1008</v>
      </c>
      <c r="W256" s="81">
        <v>43679.31597222222</v>
      </c>
      <c r="X256" s="82" t="s">
        <v>1239</v>
      </c>
      <c r="Y256" s="79"/>
      <c r="Z256" s="79"/>
      <c r="AA256" s="85" t="s">
        <v>1596</v>
      </c>
      <c r="AB256" s="79"/>
      <c r="AC256" s="79" t="b">
        <v>0</v>
      </c>
      <c r="AD256" s="79">
        <v>2</v>
      </c>
      <c r="AE256" s="85" t="s">
        <v>1761</v>
      </c>
      <c r="AF256" s="79" t="b">
        <v>0</v>
      </c>
      <c r="AG256" s="79" t="s">
        <v>1774</v>
      </c>
      <c r="AH256" s="79"/>
      <c r="AI256" s="85" t="s">
        <v>1761</v>
      </c>
      <c r="AJ256" s="79" t="b">
        <v>0</v>
      </c>
      <c r="AK256" s="79">
        <v>0</v>
      </c>
      <c r="AL256" s="85" t="s">
        <v>1761</v>
      </c>
      <c r="AM256" s="79" t="s">
        <v>1825</v>
      </c>
      <c r="AN256" s="79" t="b">
        <v>0</v>
      </c>
      <c r="AO256" s="85" t="s">
        <v>1596</v>
      </c>
      <c r="AP256" s="79" t="s">
        <v>176</v>
      </c>
      <c r="AQ256" s="79">
        <v>0</v>
      </c>
      <c r="AR256" s="79">
        <v>0</v>
      </c>
      <c r="AS256" s="79"/>
      <c r="AT256" s="79"/>
      <c r="AU256" s="79"/>
      <c r="AV256" s="79"/>
      <c r="AW256" s="79"/>
      <c r="AX256" s="79"/>
      <c r="AY256" s="79"/>
      <c r="AZ256" s="79"/>
      <c r="BA256">
        <v>77</v>
      </c>
      <c r="BB256" s="78" t="str">
        <f>REPLACE(INDEX(GroupVertices[Group],MATCH(Edges[[#This Row],[Vertex 1]],GroupVertices[Vertex],0)),1,1,"")</f>
        <v>4</v>
      </c>
      <c r="BC256" s="78" t="str">
        <f>REPLACE(INDEX(GroupVertices[Group],MATCH(Edges[[#This Row],[Vertex 2]],GroupVertices[Vertex],0)),1,1,"")</f>
        <v>4</v>
      </c>
      <c r="BD256" s="48">
        <v>2</v>
      </c>
      <c r="BE256" s="49">
        <v>7.407407407407407</v>
      </c>
      <c r="BF256" s="48">
        <v>1</v>
      </c>
      <c r="BG256" s="49">
        <v>3.7037037037037037</v>
      </c>
      <c r="BH256" s="48">
        <v>0</v>
      </c>
      <c r="BI256" s="49">
        <v>0</v>
      </c>
      <c r="BJ256" s="48">
        <v>24</v>
      </c>
      <c r="BK256" s="49">
        <v>88.88888888888889</v>
      </c>
      <c r="BL256" s="48">
        <v>27</v>
      </c>
    </row>
    <row r="257" spans="1:64" ht="15">
      <c r="A257" s="64" t="s">
        <v>356</v>
      </c>
      <c r="B257" s="64" t="s">
        <v>356</v>
      </c>
      <c r="C257" s="65" t="s">
        <v>4714</v>
      </c>
      <c r="D257" s="66">
        <v>10</v>
      </c>
      <c r="E257" s="67" t="s">
        <v>136</v>
      </c>
      <c r="F257" s="68">
        <v>12</v>
      </c>
      <c r="G257" s="65"/>
      <c r="H257" s="69"/>
      <c r="I257" s="70"/>
      <c r="J257" s="70"/>
      <c r="K257" s="34" t="s">
        <v>65</v>
      </c>
      <c r="L257" s="77">
        <v>257</v>
      </c>
      <c r="M257" s="77"/>
      <c r="N257" s="72"/>
      <c r="O257" s="79" t="s">
        <v>176</v>
      </c>
      <c r="P257" s="81">
        <v>43679.579872685186</v>
      </c>
      <c r="Q257" s="79" t="s">
        <v>561</v>
      </c>
      <c r="R257" s="82" t="s">
        <v>682</v>
      </c>
      <c r="S257" s="79" t="s">
        <v>755</v>
      </c>
      <c r="T257" s="79" t="s">
        <v>826</v>
      </c>
      <c r="U257" s="79"/>
      <c r="V257" s="82" t="s">
        <v>1008</v>
      </c>
      <c r="W257" s="81">
        <v>43679.579872685186</v>
      </c>
      <c r="X257" s="82" t="s">
        <v>1240</v>
      </c>
      <c r="Y257" s="79"/>
      <c r="Z257" s="79"/>
      <c r="AA257" s="85" t="s">
        <v>1597</v>
      </c>
      <c r="AB257" s="79"/>
      <c r="AC257" s="79" t="b">
        <v>0</v>
      </c>
      <c r="AD257" s="79">
        <v>2</v>
      </c>
      <c r="AE257" s="85" t="s">
        <v>1761</v>
      </c>
      <c r="AF257" s="79" t="b">
        <v>0</v>
      </c>
      <c r="AG257" s="79" t="s">
        <v>1774</v>
      </c>
      <c r="AH257" s="79"/>
      <c r="AI257" s="85" t="s">
        <v>1761</v>
      </c>
      <c r="AJ257" s="79" t="b">
        <v>0</v>
      </c>
      <c r="AK257" s="79">
        <v>3</v>
      </c>
      <c r="AL257" s="85" t="s">
        <v>1761</v>
      </c>
      <c r="AM257" s="79" t="s">
        <v>1825</v>
      </c>
      <c r="AN257" s="79" t="b">
        <v>0</v>
      </c>
      <c r="AO257" s="85" t="s">
        <v>1597</v>
      </c>
      <c r="AP257" s="79" t="s">
        <v>176</v>
      </c>
      <c r="AQ257" s="79">
        <v>0</v>
      </c>
      <c r="AR257" s="79">
        <v>0</v>
      </c>
      <c r="AS257" s="79"/>
      <c r="AT257" s="79"/>
      <c r="AU257" s="79"/>
      <c r="AV257" s="79"/>
      <c r="AW257" s="79"/>
      <c r="AX257" s="79"/>
      <c r="AY257" s="79"/>
      <c r="AZ257" s="79"/>
      <c r="BA257">
        <v>77</v>
      </c>
      <c r="BB257" s="78" t="str">
        <f>REPLACE(INDEX(GroupVertices[Group],MATCH(Edges[[#This Row],[Vertex 1]],GroupVertices[Vertex],0)),1,1,"")</f>
        <v>4</v>
      </c>
      <c r="BC257" s="78" t="str">
        <f>REPLACE(INDEX(GroupVertices[Group],MATCH(Edges[[#This Row],[Vertex 2]],GroupVertices[Vertex],0)),1,1,"")</f>
        <v>4</v>
      </c>
      <c r="BD257" s="48">
        <v>2</v>
      </c>
      <c r="BE257" s="49">
        <v>7.407407407407407</v>
      </c>
      <c r="BF257" s="48">
        <v>1</v>
      </c>
      <c r="BG257" s="49">
        <v>3.7037037037037037</v>
      </c>
      <c r="BH257" s="48">
        <v>0</v>
      </c>
      <c r="BI257" s="49">
        <v>0</v>
      </c>
      <c r="BJ257" s="48">
        <v>24</v>
      </c>
      <c r="BK257" s="49">
        <v>88.88888888888889</v>
      </c>
      <c r="BL257" s="48">
        <v>27</v>
      </c>
    </row>
    <row r="258" spans="1:64" ht="15">
      <c r="A258" s="64" t="s">
        <v>356</v>
      </c>
      <c r="B258" s="64" t="s">
        <v>356</v>
      </c>
      <c r="C258" s="65" t="s">
        <v>4714</v>
      </c>
      <c r="D258" s="66">
        <v>10</v>
      </c>
      <c r="E258" s="67" t="s">
        <v>136</v>
      </c>
      <c r="F258" s="68">
        <v>12</v>
      </c>
      <c r="G258" s="65"/>
      <c r="H258" s="69"/>
      <c r="I258" s="70"/>
      <c r="J258" s="70"/>
      <c r="K258" s="34" t="s">
        <v>65</v>
      </c>
      <c r="L258" s="77">
        <v>258</v>
      </c>
      <c r="M258" s="77"/>
      <c r="N258" s="72"/>
      <c r="O258" s="79" t="s">
        <v>176</v>
      </c>
      <c r="P258" s="81">
        <v>43679.711805555555</v>
      </c>
      <c r="Q258" s="79" t="s">
        <v>576</v>
      </c>
      <c r="R258" s="82" t="s">
        <v>696</v>
      </c>
      <c r="S258" s="79" t="s">
        <v>755</v>
      </c>
      <c r="T258" s="79" t="s">
        <v>826</v>
      </c>
      <c r="U258" s="79"/>
      <c r="V258" s="82" t="s">
        <v>1008</v>
      </c>
      <c r="W258" s="81">
        <v>43679.711805555555</v>
      </c>
      <c r="X258" s="82" t="s">
        <v>1241</v>
      </c>
      <c r="Y258" s="79"/>
      <c r="Z258" s="79"/>
      <c r="AA258" s="85" t="s">
        <v>1598</v>
      </c>
      <c r="AB258" s="79"/>
      <c r="AC258" s="79" t="b">
        <v>0</v>
      </c>
      <c r="AD258" s="79">
        <v>0</v>
      </c>
      <c r="AE258" s="85" t="s">
        <v>1761</v>
      </c>
      <c r="AF258" s="79" t="b">
        <v>0</v>
      </c>
      <c r="AG258" s="79" t="s">
        <v>1774</v>
      </c>
      <c r="AH258" s="79"/>
      <c r="AI258" s="85" t="s">
        <v>1761</v>
      </c>
      <c r="AJ258" s="79" t="b">
        <v>0</v>
      </c>
      <c r="AK258" s="79">
        <v>0</v>
      </c>
      <c r="AL258" s="85" t="s">
        <v>1761</v>
      </c>
      <c r="AM258" s="79" t="s">
        <v>1825</v>
      </c>
      <c r="AN258" s="79" t="b">
        <v>0</v>
      </c>
      <c r="AO258" s="85" t="s">
        <v>1598</v>
      </c>
      <c r="AP258" s="79" t="s">
        <v>176</v>
      </c>
      <c r="AQ258" s="79">
        <v>0</v>
      </c>
      <c r="AR258" s="79">
        <v>0</v>
      </c>
      <c r="AS258" s="79"/>
      <c r="AT258" s="79"/>
      <c r="AU258" s="79"/>
      <c r="AV258" s="79"/>
      <c r="AW258" s="79"/>
      <c r="AX258" s="79"/>
      <c r="AY258" s="79"/>
      <c r="AZ258" s="79"/>
      <c r="BA258">
        <v>77</v>
      </c>
      <c r="BB258" s="78" t="str">
        <f>REPLACE(INDEX(GroupVertices[Group],MATCH(Edges[[#This Row],[Vertex 1]],GroupVertices[Vertex],0)),1,1,"")</f>
        <v>4</v>
      </c>
      <c r="BC258" s="78" t="str">
        <f>REPLACE(INDEX(GroupVertices[Group],MATCH(Edges[[#This Row],[Vertex 2]],GroupVertices[Vertex],0)),1,1,"")</f>
        <v>4</v>
      </c>
      <c r="BD258" s="48">
        <v>2</v>
      </c>
      <c r="BE258" s="49">
        <v>7.407407407407407</v>
      </c>
      <c r="BF258" s="48">
        <v>1</v>
      </c>
      <c r="BG258" s="49">
        <v>3.7037037037037037</v>
      </c>
      <c r="BH258" s="48">
        <v>0</v>
      </c>
      <c r="BI258" s="49">
        <v>0</v>
      </c>
      <c r="BJ258" s="48">
        <v>24</v>
      </c>
      <c r="BK258" s="49">
        <v>88.88888888888889</v>
      </c>
      <c r="BL258" s="48">
        <v>27</v>
      </c>
    </row>
    <row r="259" spans="1:64" ht="15">
      <c r="A259" s="64" t="s">
        <v>356</v>
      </c>
      <c r="B259" s="64" t="s">
        <v>356</v>
      </c>
      <c r="C259" s="65" t="s">
        <v>4714</v>
      </c>
      <c r="D259" s="66">
        <v>10</v>
      </c>
      <c r="E259" s="67" t="s">
        <v>136</v>
      </c>
      <c r="F259" s="68">
        <v>12</v>
      </c>
      <c r="G259" s="65"/>
      <c r="H259" s="69"/>
      <c r="I259" s="70"/>
      <c r="J259" s="70"/>
      <c r="K259" s="34" t="s">
        <v>65</v>
      </c>
      <c r="L259" s="77">
        <v>259</v>
      </c>
      <c r="M259" s="77"/>
      <c r="N259" s="72"/>
      <c r="O259" s="79" t="s">
        <v>176</v>
      </c>
      <c r="P259" s="81">
        <v>43680.368055555555</v>
      </c>
      <c r="Q259" s="79" t="s">
        <v>562</v>
      </c>
      <c r="R259" s="82" t="s">
        <v>683</v>
      </c>
      <c r="S259" s="79" t="s">
        <v>755</v>
      </c>
      <c r="T259" s="79" t="s">
        <v>826</v>
      </c>
      <c r="U259" s="79"/>
      <c r="V259" s="82" t="s">
        <v>1008</v>
      </c>
      <c r="W259" s="81">
        <v>43680.368055555555</v>
      </c>
      <c r="X259" s="82" t="s">
        <v>1242</v>
      </c>
      <c r="Y259" s="79"/>
      <c r="Z259" s="79"/>
      <c r="AA259" s="85" t="s">
        <v>1599</v>
      </c>
      <c r="AB259" s="79"/>
      <c r="AC259" s="79" t="b">
        <v>0</v>
      </c>
      <c r="AD259" s="79">
        <v>0</v>
      </c>
      <c r="AE259" s="85" t="s">
        <v>1761</v>
      </c>
      <c r="AF259" s="79" t="b">
        <v>0</v>
      </c>
      <c r="AG259" s="79" t="s">
        <v>1774</v>
      </c>
      <c r="AH259" s="79"/>
      <c r="AI259" s="85" t="s">
        <v>1761</v>
      </c>
      <c r="AJ259" s="79" t="b">
        <v>0</v>
      </c>
      <c r="AK259" s="79">
        <v>0</v>
      </c>
      <c r="AL259" s="85" t="s">
        <v>1761</v>
      </c>
      <c r="AM259" s="79" t="s">
        <v>1825</v>
      </c>
      <c r="AN259" s="79" t="b">
        <v>0</v>
      </c>
      <c r="AO259" s="85" t="s">
        <v>1599</v>
      </c>
      <c r="AP259" s="79" t="s">
        <v>176</v>
      </c>
      <c r="AQ259" s="79">
        <v>0</v>
      </c>
      <c r="AR259" s="79">
        <v>0</v>
      </c>
      <c r="AS259" s="79"/>
      <c r="AT259" s="79"/>
      <c r="AU259" s="79"/>
      <c r="AV259" s="79"/>
      <c r="AW259" s="79"/>
      <c r="AX259" s="79"/>
      <c r="AY259" s="79"/>
      <c r="AZ259" s="79"/>
      <c r="BA259">
        <v>77</v>
      </c>
      <c r="BB259" s="78" t="str">
        <f>REPLACE(INDEX(GroupVertices[Group],MATCH(Edges[[#This Row],[Vertex 1]],GroupVertices[Vertex],0)),1,1,"")</f>
        <v>4</v>
      </c>
      <c r="BC259" s="78" t="str">
        <f>REPLACE(INDEX(GroupVertices[Group],MATCH(Edges[[#This Row],[Vertex 2]],GroupVertices[Vertex],0)),1,1,"")</f>
        <v>4</v>
      </c>
      <c r="BD259" s="48">
        <v>2</v>
      </c>
      <c r="BE259" s="49">
        <v>7.407407407407407</v>
      </c>
      <c r="BF259" s="48">
        <v>1</v>
      </c>
      <c r="BG259" s="49">
        <v>3.7037037037037037</v>
      </c>
      <c r="BH259" s="48">
        <v>0</v>
      </c>
      <c r="BI259" s="49">
        <v>0</v>
      </c>
      <c r="BJ259" s="48">
        <v>24</v>
      </c>
      <c r="BK259" s="49">
        <v>88.88888888888889</v>
      </c>
      <c r="BL259" s="48">
        <v>27</v>
      </c>
    </row>
    <row r="260" spans="1:64" ht="15">
      <c r="A260" s="64" t="s">
        <v>356</v>
      </c>
      <c r="B260" s="64" t="s">
        <v>356</v>
      </c>
      <c r="C260" s="65" t="s">
        <v>4714</v>
      </c>
      <c r="D260" s="66">
        <v>10</v>
      </c>
      <c r="E260" s="67" t="s">
        <v>136</v>
      </c>
      <c r="F260" s="68">
        <v>12</v>
      </c>
      <c r="G260" s="65"/>
      <c r="H260" s="69"/>
      <c r="I260" s="70"/>
      <c r="J260" s="70"/>
      <c r="K260" s="34" t="s">
        <v>65</v>
      </c>
      <c r="L260" s="77">
        <v>260</v>
      </c>
      <c r="M260" s="77"/>
      <c r="N260" s="72"/>
      <c r="O260" s="79" t="s">
        <v>176</v>
      </c>
      <c r="P260" s="81">
        <v>43680.767372685186</v>
      </c>
      <c r="Q260" s="79" t="s">
        <v>577</v>
      </c>
      <c r="R260" s="82" t="s">
        <v>697</v>
      </c>
      <c r="S260" s="79" t="s">
        <v>755</v>
      </c>
      <c r="T260" s="79" t="s">
        <v>826</v>
      </c>
      <c r="U260" s="79"/>
      <c r="V260" s="82" t="s">
        <v>1008</v>
      </c>
      <c r="W260" s="81">
        <v>43680.767372685186</v>
      </c>
      <c r="X260" s="82" t="s">
        <v>1243</v>
      </c>
      <c r="Y260" s="79"/>
      <c r="Z260" s="79"/>
      <c r="AA260" s="85" t="s">
        <v>1600</v>
      </c>
      <c r="AB260" s="79"/>
      <c r="AC260" s="79" t="b">
        <v>0</v>
      </c>
      <c r="AD260" s="79">
        <v>2</v>
      </c>
      <c r="AE260" s="85" t="s">
        <v>1761</v>
      </c>
      <c r="AF260" s="79" t="b">
        <v>0</v>
      </c>
      <c r="AG260" s="79" t="s">
        <v>1774</v>
      </c>
      <c r="AH260" s="79"/>
      <c r="AI260" s="85" t="s">
        <v>1761</v>
      </c>
      <c r="AJ260" s="79" t="b">
        <v>0</v>
      </c>
      <c r="AK260" s="79">
        <v>3</v>
      </c>
      <c r="AL260" s="85" t="s">
        <v>1761</v>
      </c>
      <c r="AM260" s="79" t="s">
        <v>1825</v>
      </c>
      <c r="AN260" s="79" t="b">
        <v>0</v>
      </c>
      <c r="AO260" s="85" t="s">
        <v>1600</v>
      </c>
      <c r="AP260" s="79" t="s">
        <v>176</v>
      </c>
      <c r="AQ260" s="79">
        <v>0</v>
      </c>
      <c r="AR260" s="79">
        <v>0</v>
      </c>
      <c r="AS260" s="79"/>
      <c r="AT260" s="79"/>
      <c r="AU260" s="79"/>
      <c r="AV260" s="79"/>
      <c r="AW260" s="79"/>
      <c r="AX260" s="79"/>
      <c r="AY260" s="79"/>
      <c r="AZ260" s="79"/>
      <c r="BA260">
        <v>77</v>
      </c>
      <c r="BB260" s="78" t="str">
        <f>REPLACE(INDEX(GroupVertices[Group],MATCH(Edges[[#This Row],[Vertex 1]],GroupVertices[Vertex],0)),1,1,"")</f>
        <v>4</v>
      </c>
      <c r="BC260" s="78" t="str">
        <f>REPLACE(INDEX(GroupVertices[Group],MATCH(Edges[[#This Row],[Vertex 2]],GroupVertices[Vertex],0)),1,1,"")</f>
        <v>4</v>
      </c>
      <c r="BD260" s="48">
        <v>2</v>
      </c>
      <c r="BE260" s="49">
        <v>7.407407407407407</v>
      </c>
      <c r="BF260" s="48">
        <v>1</v>
      </c>
      <c r="BG260" s="49">
        <v>3.7037037037037037</v>
      </c>
      <c r="BH260" s="48">
        <v>0</v>
      </c>
      <c r="BI260" s="49">
        <v>0</v>
      </c>
      <c r="BJ260" s="48">
        <v>24</v>
      </c>
      <c r="BK260" s="49">
        <v>88.88888888888889</v>
      </c>
      <c r="BL260" s="48">
        <v>27</v>
      </c>
    </row>
    <row r="261" spans="1:64" ht="15">
      <c r="A261" s="64" t="s">
        <v>356</v>
      </c>
      <c r="B261" s="64" t="s">
        <v>356</v>
      </c>
      <c r="C261" s="65" t="s">
        <v>4714</v>
      </c>
      <c r="D261" s="66">
        <v>10</v>
      </c>
      <c r="E261" s="67" t="s">
        <v>136</v>
      </c>
      <c r="F261" s="68">
        <v>12</v>
      </c>
      <c r="G261" s="65"/>
      <c r="H261" s="69"/>
      <c r="I261" s="70"/>
      <c r="J261" s="70"/>
      <c r="K261" s="34" t="s">
        <v>65</v>
      </c>
      <c r="L261" s="77">
        <v>261</v>
      </c>
      <c r="M261" s="77"/>
      <c r="N261" s="72"/>
      <c r="O261" s="79" t="s">
        <v>176</v>
      </c>
      <c r="P261" s="81">
        <v>43680.77777777778</v>
      </c>
      <c r="Q261" s="79" t="s">
        <v>578</v>
      </c>
      <c r="R261" s="82" t="s">
        <v>698</v>
      </c>
      <c r="S261" s="79" t="s">
        <v>755</v>
      </c>
      <c r="T261" s="79" t="s">
        <v>826</v>
      </c>
      <c r="U261" s="79"/>
      <c r="V261" s="82" t="s">
        <v>1008</v>
      </c>
      <c r="W261" s="81">
        <v>43680.77777777778</v>
      </c>
      <c r="X261" s="82" t="s">
        <v>1244</v>
      </c>
      <c r="Y261" s="79"/>
      <c r="Z261" s="79"/>
      <c r="AA261" s="85" t="s">
        <v>1601</v>
      </c>
      <c r="AB261" s="79"/>
      <c r="AC261" s="79" t="b">
        <v>0</v>
      </c>
      <c r="AD261" s="79">
        <v>2</v>
      </c>
      <c r="AE261" s="85" t="s">
        <v>1761</v>
      </c>
      <c r="AF261" s="79" t="b">
        <v>0</v>
      </c>
      <c r="AG261" s="79" t="s">
        <v>1774</v>
      </c>
      <c r="AH261" s="79"/>
      <c r="AI261" s="85" t="s">
        <v>1761</v>
      </c>
      <c r="AJ261" s="79" t="b">
        <v>0</v>
      </c>
      <c r="AK261" s="79">
        <v>2</v>
      </c>
      <c r="AL261" s="85" t="s">
        <v>1761</v>
      </c>
      <c r="AM261" s="79" t="s">
        <v>1825</v>
      </c>
      <c r="AN261" s="79" t="b">
        <v>0</v>
      </c>
      <c r="AO261" s="85" t="s">
        <v>1601</v>
      </c>
      <c r="AP261" s="79" t="s">
        <v>176</v>
      </c>
      <c r="AQ261" s="79">
        <v>0</v>
      </c>
      <c r="AR261" s="79">
        <v>0</v>
      </c>
      <c r="AS261" s="79"/>
      <c r="AT261" s="79"/>
      <c r="AU261" s="79"/>
      <c r="AV261" s="79"/>
      <c r="AW261" s="79"/>
      <c r="AX261" s="79"/>
      <c r="AY261" s="79"/>
      <c r="AZ261" s="79"/>
      <c r="BA261">
        <v>77</v>
      </c>
      <c r="BB261" s="78" t="str">
        <f>REPLACE(INDEX(GroupVertices[Group],MATCH(Edges[[#This Row],[Vertex 1]],GroupVertices[Vertex],0)),1,1,"")</f>
        <v>4</v>
      </c>
      <c r="BC261" s="78" t="str">
        <f>REPLACE(INDEX(GroupVertices[Group],MATCH(Edges[[#This Row],[Vertex 2]],GroupVertices[Vertex],0)),1,1,"")</f>
        <v>4</v>
      </c>
      <c r="BD261" s="48">
        <v>2</v>
      </c>
      <c r="BE261" s="49">
        <v>7.407407407407407</v>
      </c>
      <c r="BF261" s="48">
        <v>1</v>
      </c>
      <c r="BG261" s="49">
        <v>3.7037037037037037</v>
      </c>
      <c r="BH261" s="48">
        <v>0</v>
      </c>
      <c r="BI261" s="49">
        <v>0</v>
      </c>
      <c r="BJ261" s="48">
        <v>24</v>
      </c>
      <c r="BK261" s="49">
        <v>88.88888888888889</v>
      </c>
      <c r="BL261" s="48">
        <v>27</v>
      </c>
    </row>
    <row r="262" spans="1:64" ht="15">
      <c r="A262" s="64" t="s">
        <v>356</v>
      </c>
      <c r="B262" s="64" t="s">
        <v>356</v>
      </c>
      <c r="C262" s="65" t="s">
        <v>4714</v>
      </c>
      <c r="D262" s="66">
        <v>10</v>
      </c>
      <c r="E262" s="67" t="s">
        <v>136</v>
      </c>
      <c r="F262" s="68">
        <v>12</v>
      </c>
      <c r="G262" s="65"/>
      <c r="H262" s="69"/>
      <c r="I262" s="70"/>
      <c r="J262" s="70"/>
      <c r="K262" s="34" t="s">
        <v>65</v>
      </c>
      <c r="L262" s="77">
        <v>262</v>
      </c>
      <c r="M262" s="77"/>
      <c r="N262" s="72"/>
      <c r="O262" s="79" t="s">
        <v>176</v>
      </c>
      <c r="P262" s="81">
        <v>43680.88888888889</v>
      </c>
      <c r="Q262" s="79" t="s">
        <v>561</v>
      </c>
      <c r="R262" s="82" t="s">
        <v>682</v>
      </c>
      <c r="S262" s="79" t="s">
        <v>755</v>
      </c>
      <c r="T262" s="79" t="s">
        <v>826</v>
      </c>
      <c r="U262" s="79"/>
      <c r="V262" s="82" t="s">
        <v>1008</v>
      </c>
      <c r="W262" s="81">
        <v>43680.88888888889</v>
      </c>
      <c r="X262" s="82" t="s">
        <v>1245</v>
      </c>
      <c r="Y262" s="79"/>
      <c r="Z262" s="79"/>
      <c r="AA262" s="85" t="s">
        <v>1602</v>
      </c>
      <c r="AB262" s="79"/>
      <c r="AC262" s="79" t="b">
        <v>0</v>
      </c>
      <c r="AD262" s="79">
        <v>1</v>
      </c>
      <c r="AE262" s="85" t="s">
        <v>1761</v>
      </c>
      <c r="AF262" s="79" t="b">
        <v>0</v>
      </c>
      <c r="AG262" s="79" t="s">
        <v>1774</v>
      </c>
      <c r="AH262" s="79"/>
      <c r="AI262" s="85" t="s">
        <v>1761</v>
      </c>
      <c r="AJ262" s="79" t="b">
        <v>0</v>
      </c>
      <c r="AK262" s="79">
        <v>0</v>
      </c>
      <c r="AL262" s="85" t="s">
        <v>1761</v>
      </c>
      <c r="AM262" s="79" t="s">
        <v>1825</v>
      </c>
      <c r="AN262" s="79" t="b">
        <v>0</v>
      </c>
      <c r="AO262" s="85" t="s">
        <v>1602</v>
      </c>
      <c r="AP262" s="79" t="s">
        <v>176</v>
      </c>
      <c r="AQ262" s="79">
        <v>0</v>
      </c>
      <c r="AR262" s="79">
        <v>0</v>
      </c>
      <c r="AS262" s="79"/>
      <c r="AT262" s="79"/>
      <c r="AU262" s="79"/>
      <c r="AV262" s="79"/>
      <c r="AW262" s="79"/>
      <c r="AX262" s="79"/>
      <c r="AY262" s="79"/>
      <c r="AZ262" s="79"/>
      <c r="BA262">
        <v>77</v>
      </c>
      <c r="BB262" s="78" t="str">
        <f>REPLACE(INDEX(GroupVertices[Group],MATCH(Edges[[#This Row],[Vertex 1]],GroupVertices[Vertex],0)),1,1,"")</f>
        <v>4</v>
      </c>
      <c r="BC262" s="78" t="str">
        <f>REPLACE(INDEX(GroupVertices[Group],MATCH(Edges[[#This Row],[Vertex 2]],GroupVertices[Vertex],0)),1,1,"")</f>
        <v>4</v>
      </c>
      <c r="BD262" s="48">
        <v>2</v>
      </c>
      <c r="BE262" s="49">
        <v>7.407407407407407</v>
      </c>
      <c r="BF262" s="48">
        <v>1</v>
      </c>
      <c r="BG262" s="49">
        <v>3.7037037037037037</v>
      </c>
      <c r="BH262" s="48">
        <v>0</v>
      </c>
      <c r="BI262" s="49">
        <v>0</v>
      </c>
      <c r="BJ262" s="48">
        <v>24</v>
      </c>
      <c r="BK262" s="49">
        <v>88.88888888888889</v>
      </c>
      <c r="BL262" s="48">
        <v>27</v>
      </c>
    </row>
    <row r="263" spans="1:64" ht="15">
      <c r="A263" s="64" t="s">
        <v>356</v>
      </c>
      <c r="B263" s="64" t="s">
        <v>356</v>
      </c>
      <c r="C263" s="65" t="s">
        <v>4714</v>
      </c>
      <c r="D263" s="66">
        <v>10</v>
      </c>
      <c r="E263" s="67" t="s">
        <v>136</v>
      </c>
      <c r="F263" s="68">
        <v>12</v>
      </c>
      <c r="G263" s="65"/>
      <c r="H263" s="69"/>
      <c r="I263" s="70"/>
      <c r="J263" s="70"/>
      <c r="K263" s="34" t="s">
        <v>65</v>
      </c>
      <c r="L263" s="77">
        <v>263</v>
      </c>
      <c r="M263" s="77"/>
      <c r="N263" s="72"/>
      <c r="O263" s="79" t="s">
        <v>176</v>
      </c>
      <c r="P263" s="81">
        <v>43681.04513888889</v>
      </c>
      <c r="Q263" s="79" t="s">
        <v>579</v>
      </c>
      <c r="R263" s="82" t="s">
        <v>699</v>
      </c>
      <c r="S263" s="79" t="s">
        <v>755</v>
      </c>
      <c r="T263" s="79" t="s">
        <v>826</v>
      </c>
      <c r="U263" s="79"/>
      <c r="V263" s="82" t="s">
        <v>1008</v>
      </c>
      <c r="W263" s="81">
        <v>43681.04513888889</v>
      </c>
      <c r="X263" s="82" t="s">
        <v>1246</v>
      </c>
      <c r="Y263" s="79"/>
      <c r="Z263" s="79"/>
      <c r="AA263" s="85" t="s">
        <v>1603</v>
      </c>
      <c r="AB263" s="79"/>
      <c r="AC263" s="79" t="b">
        <v>0</v>
      </c>
      <c r="AD263" s="79">
        <v>1</v>
      </c>
      <c r="AE263" s="85" t="s">
        <v>1761</v>
      </c>
      <c r="AF263" s="79" t="b">
        <v>0</v>
      </c>
      <c r="AG263" s="79" t="s">
        <v>1774</v>
      </c>
      <c r="AH263" s="79"/>
      <c r="AI263" s="85" t="s">
        <v>1761</v>
      </c>
      <c r="AJ263" s="79" t="b">
        <v>0</v>
      </c>
      <c r="AK263" s="79">
        <v>3</v>
      </c>
      <c r="AL263" s="85" t="s">
        <v>1761</v>
      </c>
      <c r="AM263" s="79" t="s">
        <v>1825</v>
      </c>
      <c r="AN263" s="79" t="b">
        <v>0</v>
      </c>
      <c r="AO263" s="85" t="s">
        <v>1603</v>
      </c>
      <c r="AP263" s="79" t="s">
        <v>176</v>
      </c>
      <c r="AQ263" s="79">
        <v>0</v>
      </c>
      <c r="AR263" s="79">
        <v>0</v>
      </c>
      <c r="AS263" s="79"/>
      <c r="AT263" s="79"/>
      <c r="AU263" s="79"/>
      <c r="AV263" s="79"/>
      <c r="AW263" s="79"/>
      <c r="AX263" s="79"/>
      <c r="AY263" s="79"/>
      <c r="AZ263" s="79"/>
      <c r="BA263">
        <v>77</v>
      </c>
      <c r="BB263" s="78" t="str">
        <f>REPLACE(INDEX(GroupVertices[Group],MATCH(Edges[[#This Row],[Vertex 1]],GroupVertices[Vertex],0)),1,1,"")</f>
        <v>4</v>
      </c>
      <c r="BC263" s="78" t="str">
        <f>REPLACE(INDEX(GroupVertices[Group],MATCH(Edges[[#This Row],[Vertex 2]],GroupVertices[Vertex],0)),1,1,"")</f>
        <v>4</v>
      </c>
      <c r="BD263" s="48">
        <v>2</v>
      </c>
      <c r="BE263" s="49">
        <v>7.407407407407407</v>
      </c>
      <c r="BF263" s="48">
        <v>1</v>
      </c>
      <c r="BG263" s="49">
        <v>3.7037037037037037</v>
      </c>
      <c r="BH263" s="48">
        <v>0</v>
      </c>
      <c r="BI263" s="49">
        <v>0</v>
      </c>
      <c r="BJ263" s="48">
        <v>24</v>
      </c>
      <c r="BK263" s="49">
        <v>88.88888888888889</v>
      </c>
      <c r="BL263" s="48">
        <v>27</v>
      </c>
    </row>
    <row r="264" spans="1:64" ht="15">
      <c r="A264" s="64" t="s">
        <v>356</v>
      </c>
      <c r="B264" s="64" t="s">
        <v>356</v>
      </c>
      <c r="C264" s="65" t="s">
        <v>4714</v>
      </c>
      <c r="D264" s="66">
        <v>10</v>
      </c>
      <c r="E264" s="67" t="s">
        <v>136</v>
      </c>
      <c r="F264" s="68">
        <v>12</v>
      </c>
      <c r="G264" s="65"/>
      <c r="H264" s="69"/>
      <c r="I264" s="70"/>
      <c r="J264" s="70"/>
      <c r="K264" s="34" t="s">
        <v>65</v>
      </c>
      <c r="L264" s="77">
        <v>264</v>
      </c>
      <c r="M264" s="77"/>
      <c r="N264" s="72"/>
      <c r="O264" s="79" t="s">
        <v>176</v>
      </c>
      <c r="P264" s="81">
        <v>43681.052094907405</v>
      </c>
      <c r="Q264" s="79" t="s">
        <v>580</v>
      </c>
      <c r="R264" s="82" t="s">
        <v>700</v>
      </c>
      <c r="S264" s="79" t="s">
        <v>755</v>
      </c>
      <c r="T264" s="79" t="s">
        <v>826</v>
      </c>
      <c r="U264" s="79"/>
      <c r="V264" s="82" t="s">
        <v>1008</v>
      </c>
      <c r="W264" s="81">
        <v>43681.052094907405</v>
      </c>
      <c r="X264" s="82" t="s">
        <v>1247</v>
      </c>
      <c r="Y264" s="79"/>
      <c r="Z264" s="79"/>
      <c r="AA264" s="85" t="s">
        <v>1604</v>
      </c>
      <c r="AB264" s="79"/>
      <c r="AC264" s="79" t="b">
        <v>0</v>
      </c>
      <c r="AD264" s="79">
        <v>1</v>
      </c>
      <c r="AE264" s="85" t="s">
        <v>1761</v>
      </c>
      <c r="AF264" s="79" t="b">
        <v>0</v>
      </c>
      <c r="AG264" s="79" t="s">
        <v>1774</v>
      </c>
      <c r="AH264" s="79"/>
      <c r="AI264" s="85" t="s">
        <v>1761</v>
      </c>
      <c r="AJ264" s="79" t="b">
        <v>0</v>
      </c>
      <c r="AK264" s="79">
        <v>2</v>
      </c>
      <c r="AL264" s="85" t="s">
        <v>1761</v>
      </c>
      <c r="AM264" s="79" t="s">
        <v>1825</v>
      </c>
      <c r="AN264" s="79" t="b">
        <v>0</v>
      </c>
      <c r="AO264" s="85" t="s">
        <v>1604</v>
      </c>
      <c r="AP264" s="79" t="s">
        <v>176</v>
      </c>
      <c r="AQ264" s="79">
        <v>0</v>
      </c>
      <c r="AR264" s="79">
        <v>0</v>
      </c>
      <c r="AS264" s="79"/>
      <c r="AT264" s="79"/>
      <c r="AU264" s="79"/>
      <c r="AV264" s="79"/>
      <c r="AW264" s="79"/>
      <c r="AX264" s="79"/>
      <c r="AY264" s="79"/>
      <c r="AZ264" s="79"/>
      <c r="BA264">
        <v>77</v>
      </c>
      <c r="BB264" s="78" t="str">
        <f>REPLACE(INDEX(GroupVertices[Group],MATCH(Edges[[#This Row],[Vertex 1]],GroupVertices[Vertex],0)),1,1,"")</f>
        <v>4</v>
      </c>
      <c r="BC264" s="78" t="str">
        <f>REPLACE(INDEX(GroupVertices[Group],MATCH(Edges[[#This Row],[Vertex 2]],GroupVertices[Vertex],0)),1,1,"")</f>
        <v>4</v>
      </c>
      <c r="BD264" s="48">
        <v>2</v>
      </c>
      <c r="BE264" s="49">
        <v>7.407407407407407</v>
      </c>
      <c r="BF264" s="48">
        <v>1</v>
      </c>
      <c r="BG264" s="49">
        <v>3.7037037037037037</v>
      </c>
      <c r="BH264" s="48">
        <v>0</v>
      </c>
      <c r="BI264" s="49">
        <v>0</v>
      </c>
      <c r="BJ264" s="48">
        <v>24</v>
      </c>
      <c r="BK264" s="49">
        <v>88.88888888888889</v>
      </c>
      <c r="BL264" s="48">
        <v>27</v>
      </c>
    </row>
    <row r="265" spans="1:64" ht="15">
      <c r="A265" s="64" t="s">
        <v>356</v>
      </c>
      <c r="B265" s="64" t="s">
        <v>356</v>
      </c>
      <c r="C265" s="65" t="s">
        <v>4714</v>
      </c>
      <c r="D265" s="66">
        <v>10</v>
      </c>
      <c r="E265" s="67" t="s">
        <v>136</v>
      </c>
      <c r="F265" s="68">
        <v>12</v>
      </c>
      <c r="G265" s="65"/>
      <c r="H265" s="69"/>
      <c r="I265" s="70"/>
      <c r="J265" s="70"/>
      <c r="K265" s="34" t="s">
        <v>65</v>
      </c>
      <c r="L265" s="77">
        <v>265</v>
      </c>
      <c r="M265" s="77"/>
      <c r="N265" s="72"/>
      <c r="O265" s="79" t="s">
        <v>176</v>
      </c>
      <c r="P265" s="81">
        <v>43681.19097222222</v>
      </c>
      <c r="Q265" s="79" t="s">
        <v>581</v>
      </c>
      <c r="R265" s="82" t="s">
        <v>701</v>
      </c>
      <c r="S265" s="79" t="s">
        <v>755</v>
      </c>
      <c r="T265" s="79" t="s">
        <v>826</v>
      </c>
      <c r="U265" s="79"/>
      <c r="V265" s="82" t="s">
        <v>1008</v>
      </c>
      <c r="W265" s="81">
        <v>43681.19097222222</v>
      </c>
      <c r="X265" s="82" t="s">
        <v>1248</v>
      </c>
      <c r="Y265" s="79"/>
      <c r="Z265" s="79"/>
      <c r="AA265" s="85" t="s">
        <v>1605</v>
      </c>
      <c r="AB265" s="79"/>
      <c r="AC265" s="79" t="b">
        <v>0</v>
      </c>
      <c r="AD265" s="79">
        <v>0</v>
      </c>
      <c r="AE265" s="85" t="s">
        <v>1761</v>
      </c>
      <c r="AF265" s="79" t="b">
        <v>0</v>
      </c>
      <c r="AG265" s="79" t="s">
        <v>1774</v>
      </c>
      <c r="AH265" s="79"/>
      <c r="AI265" s="85" t="s">
        <v>1761</v>
      </c>
      <c r="AJ265" s="79" t="b">
        <v>0</v>
      </c>
      <c r="AK265" s="79">
        <v>1</v>
      </c>
      <c r="AL265" s="85" t="s">
        <v>1761</v>
      </c>
      <c r="AM265" s="79" t="s">
        <v>1825</v>
      </c>
      <c r="AN265" s="79" t="b">
        <v>0</v>
      </c>
      <c r="AO265" s="85" t="s">
        <v>1605</v>
      </c>
      <c r="AP265" s="79" t="s">
        <v>176</v>
      </c>
      <c r="AQ265" s="79">
        <v>0</v>
      </c>
      <c r="AR265" s="79">
        <v>0</v>
      </c>
      <c r="AS265" s="79"/>
      <c r="AT265" s="79"/>
      <c r="AU265" s="79"/>
      <c r="AV265" s="79"/>
      <c r="AW265" s="79"/>
      <c r="AX265" s="79"/>
      <c r="AY265" s="79"/>
      <c r="AZ265" s="79"/>
      <c r="BA265">
        <v>77</v>
      </c>
      <c r="BB265" s="78" t="str">
        <f>REPLACE(INDEX(GroupVertices[Group],MATCH(Edges[[#This Row],[Vertex 1]],GroupVertices[Vertex],0)),1,1,"")</f>
        <v>4</v>
      </c>
      <c r="BC265" s="78" t="str">
        <f>REPLACE(INDEX(GroupVertices[Group],MATCH(Edges[[#This Row],[Vertex 2]],GroupVertices[Vertex],0)),1,1,"")</f>
        <v>4</v>
      </c>
      <c r="BD265" s="48">
        <v>2</v>
      </c>
      <c r="BE265" s="49">
        <v>7.407407407407407</v>
      </c>
      <c r="BF265" s="48">
        <v>1</v>
      </c>
      <c r="BG265" s="49">
        <v>3.7037037037037037</v>
      </c>
      <c r="BH265" s="48">
        <v>0</v>
      </c>
      <c r="BI265" s="49">
        <v>0</v>
      </c>
      <c r="BJ265" s="48">
        <v>24</v>
      </c>
      <c r="BK265" s="49">
        <v>88.88888888888889</v>
      </c>
      <c r="BL265" s="48">
        <v>27</v>
      </c>
    </row>
    <row r="266" spans="1:64" ht="15">
      <c r="A266" s="64" t="s">
        <v>356</v>
      </c>
      <c r="B266" s="64" t="s">
        <v>356</v>
      </c>
      <c r="C266" s="65" t="s">
        <v>4714</v>
      </c>
      <c r="D266" s="66">
        <v>10</v>
      </c>
      <c r="E266" s="67" t="s">
        <v>136</v>
      </c>
      <c r="F266" s="68">
        <v>12</v>
      </c>
      <c r="G266" s="65"/>
      <c r="H266" s="69"/>
      <c r="I266" s="70"/>
      <c r="J266" s="70"/>
      <c r="K266" s="34" t="s">
        <v>65</v>
      </c>
      <c r="L266" s="77">
        <v>266</v>
      </c>
      <c r="M266" s="77"/>
      <c r="N266" s="72"/>
      <c r="O266" s="79" t="s">
        <v>176</v>
      </c>
      <c r="P266" s="81">
        <v>43681.225694444445</v>
      </c>
      <c r="Q266" s="79" t="s">
        <v>582</v>
      </c>
      <c r="R266" s="82" t="s">
        <v>702</v>
      </c>
      <c r="S266" s="79" t="s">
        <v>755</v>
      </c>
      <c r="T266" s="79" t="s">
        <v>826</v>
      </c>
      <c r="U266" s="79"/>
      <c r="V266" s="82" t="s">
        <v>1008</v>
      </c>
      <c r="W266" s="81">
        <v>43681.225694444445</v>
      </c>
      <c r="X266" s="82" t="s">
        <v>1249</v>
      </c>
      <c r="Y266" s="79"/>
      <c r="Z266" s="79"/>
      <c r="AA266" s="85" t="s">
        <v>1606</v>
      </c>
      <c r="AB266" s="79"/>
      <c r="AC266" s="79" t="b">
        <v>0</v>
      </c>
      <c r="AD266" s="79">
        <v>1</v>
      </c>
      <c r="AE266" s="85" t="s">
        <v>1761</v>
      </c>
      <c r="AF266" s="79" t="b">
        <v>0</v>
      </c>
      <c r="AG266" s="79" t="s">
        <v>1774</v>
      </c>
      <c r="AH266" s="79"/>
      <c r="AI266" s="85" t="s">
        <v>1761</v>
      </c>
      <c r="AJ266" s="79" t="b">
        <v>0</v>
      </c>
      <c r="AK266" s="79">
        <v>1</v>
      </c>
      <c r="AL266" s="85" t="s">
        <v>1761</v>
      </c>
      <c r="AM266" s="79" t="s">
        <v>1825</v>
      </c>
      <c r="AN266" s="79" t="b">
        <v>0</v>
      </c>
      <c r="AO266" s="85" t="s">
        <v>1606</v>
      </c>
      <c r="AP266" s="79" t="s">
        <v>176</v>
      </c>
      <c r="AQ266" s="79">
        <v>0</v>
      </c>
      <c r="AR266" s="79">
        <v>0</v>
      </c>
      <c r="AS266" s="79"/>
      <c r="AT266" s="79"/>
      <c r="AU266" s="79"/>
      <c r="AV266" s="79"/>
      <c r="AW266" s="79"/>
      <c r="AX266" s="79"/>
      <c r="AY266" s="79"/>
      <c r="AZ266" s="79"/>
      <c r="BA266">
        <v>77</v>
      </c>
      <c r="BB266" s="78" t="str">
        <f>REPLACE(INDEX(GroupVertices[Group],MATCH(Edges[[#This Row],[Vertex 1]],GroupVertices[Vertex],0)),1,1,"")</f>
        <v>4</v>
      </c>
      <c r="BC266" s="78" t="str">
        <f>REPLACE(INDEX(GroupVertices[Group],MATCH(Edges[[#This Row],[Vertex 2]],GroupVertices[Vertex],0)),1,1,"")</f>
        <v>4</v>
      </c>
      <c r="BD266" s="48">
        <v>2</v>
      </c>
      <c r="BE266" s="49">
        <v>7.407407407407407</v>
      </c>
      <c r="BF266" s="48">
        <v>1</v>
      </c>
      <c r="BG266" s="49">
        <v>3.7037037037037037</v>
      </c>
      <c r="BH266" s="48">
        <v>0</v>
      </c>
      <c r="BI266" s="49">
        <v>0</v>
      </c>
      <c r="BJ266" s="48">
        <v>24</v>
      </c>
      <c r="BK266" s="49">
        <v>88.88888888888889</v>
      </c>
      <c r="BL266" s="48">
        <v>27</v>
      </c>
    </row>
    <row r="267" spans="1:64" ht="15">
      <c r="A267" s="64" t="s">
        <v>356</v>
      </c>
      <c r="B267" s="64" t="s">
        <v>356</v>
      </c>
      <c r="C267" s="65" t="s">
        <v>4714</v>
      </c>
      <c r="D267" s="66">
        <v>10</v>
      </c>
      <c r="E267" s="67" t="s">
        <v>136</v>
      </c>
      <c r="F267" s="68">
        <v>12</v>
      </c>
      <c r="G267" s="65"/>
      <c r="H267" s="69"/>
      <c r="I267" s="70"/>
      <c r="J267" s="70"/>
      <c r="K267" s="34" t="s">
        <v>65</v>
      </c>
      <c r="L267" s="77">
        <v>267</v>
      </c>
      <c r="M267" s="77"/>
      <c r="N267" s="72"/>
      <c r="O267" s="79" t="s">
        <v>176</v>
      </c>
      <c r="P267" s="81">
        <v>43681.243055555555</v>
      </c>
      <c r="Q267" s="79" t="s">
        <v>570</v>
      </c>
      <c r="R267" s="82" t="s">
        <v>691</v>
      </c>
      <c r="S267" s="79" t="s">
        <v>755</v>
      </c>
      <c r="T267" s="79" t="s">
        <v>826</v>
      </c>
      <c r="U267" s="79"/>
      <c r="V267" s="82" t="s">
        <v>1008</v>
      </c>
      <c r="W267" s="81">
        <v>43681.243055555555</v>
      </c>
      <c r="X267" s="82" t="s">
        <v>1250</v>
      </c>
      <c r="Y267" s="79"/>
      <c r="Z267" s="79"/>
      <c r="AA267" s="85" t="s">
        <v>1607</v>
      </c>
      <c r="AB267" s="79"/>
      <c r="AC267" s="79" t="b">
        <v>0</v>
      </c>
      <c r="AD267" s="79">
        <v>2</v>
      </c>
      <c r="AE267" s="85" t="s">
        <v>1761</v>
      </c>
      <c r="AF267" s="79" t="b">
        <v>0</v>
      </c>
      <c r="AG267" s="79" t="s">
        <v>1774</v>
      </c>
      <c r="AH267" s="79"/>
      <c r="AI267" s="85" t="s">
        <v>1761</v>
      </c>
      <c r="AJ267" s="79" t="b">
        <v>0</v>
      </c>
      <c r="AK267" s="79">
        <v>1</v>
      </c>
      <c r="AL267" s="85" t="s">
        <v>1761</v>
      </c>
      <c r="AM267" s="79" t="s">
        <v>1825</v>
      </c>
      <c r="AN267" s="79" t="b">
        <v>0</v>
      </c>
      <c r="AO267" s="85" t="s">
        <v>1607</v>
      </c>
      <c r="AP267" s="79" t="s">
        <v>176</v>
      </c>
      <c r="AQ267" s="79">
        <v>0</v>
      </c>
      <c r="AR267" s="79">
        <v>0</v>
      </c>
      <c r="AS267" s="79"/>
      <c r="AT267" s="79"/>
      <c r="AU267" s="79"/>
      <c r="AV267" s="79"/>
      <c r="AW267" s="79"/>
      <c r="AX267" s="79"/>
      <c r="AY267" s="79"/>
      <c r="AZ267" s="79"/>
      <c r="BA267">
        <v>77</v>
      </c>
      <c r="BB267" s="78" t="str">
        <f>REPLACE(INDEX(GroupVertices[Group],MATCH(Edges[[#This Row],[Vertex 1]],GroupVertices[Vertex],0)),1,1,"")</f>
        <v>4</v>
      </c>
      <c r="BC267" s="78" t="str">
        <f>REPLACE(INDEX(GroupVertices[Group],MATCH(Edges[[#This Row],[Vertex 2]],GroupVertices[Vertex],0)),1,1,"")</f>
        <v>4</v>
      </c>
      <c r="BD267" s="48">
        <v>2</v>
      </c>
      <c r="BE267" s="49">
        <v>7.407407407407407</v>
      </c>
      <c r="BF267" s="48">
        <v>1</v>
      </c>
      <c r="BG267" s="49">
        <v>3.7037037037037037</v>
      </c>
      <c r="BH267" s="48">
        <v>0</v>
      </c>
      <c r="BI267" s="49">
        <v>0</v>
      </c>
      <c r="BJ267" s="48">
        <v>24</v>
      </c>
      <c r="BK267" s="49">
        <v>88.88888888888889</v>
      </c>
      <c r="BL267" s="48">
        <v>27</v>
      </c>
    </row>
    <row r="268" spans="1:64" ht="15">
      <c r="A268" s="64" t="s">
        <v>356</v>
      </c>
      <c r="B268" s="64" t="s">
        <v>356</v>
      </c>
      <c r="C268" s="65" t="s">
        <v>4714</v>
      </c>
      <c r="D268" s="66">
        <v>10</v>
      </c>
      <c r="E268" s="67" t="s">
        <v>136</v>
      </c>
      <c r="F268" s="68">
        <v>12</v>
      </c>
      <c r="G268" s="65"/>
      <c r="H268" s="69"/>
      <c r="I268" s="70"/>
      <c r="J268" s="70"/>
      <c r="K268" s="34" t="s">
        <v>65</v>
      </c>
      <c r="L268" s="77">
        <v>268</v>
      </c>
      <c r="M268" s="77"/>
      <c r="N268" s="72"/>
      <c r="O268" s="79" t="s">
        <v>176</v>
      </c>
      <c r="P268" s="81">
        <v>43681.95138888889</v>
      </c>
      <c r="Q268" s="79" t="s">
        <v>583</v>
      </c>
      <c r="R268" s="82" t="s">
        <v>703</v>
      </c>
      <c r="S268" s="79" t="s">
        <v>758</v>
      </c>
      <c r="T268" s="79" t="s">
        <v>826</v>
      </c>
      <c r="U268" s="79"/>
      <c r="V268" s="82" t="s">
        <v>1008</v>
      </c>
      <c r="W268" s="81">
        <v>43681.95138888889</v>
      </c>
      <c r="X268" s="82" t="s">
        <v>1251</v>
      </c>
      <c r="Y268" s="79"/>
      <c r="Z268" s="79"/>
      <c r="AA268" s="85" t="s">
        <v>1608</v>
      </c>
      <c r="AB268" s="79"/>
      <c r="AC268" s="79" t="b">
        <v>0</v>
      </c>
      <c r="AD268" s="79">
        <v>1</v>
      </c>
      <c r="AE268" s="85" t="s">
        <v>1761</v>
      </c>
      <c r="AF268" s="79" t="b">
        <v>0</v>
      </c>
      <c r="AG268" s="79" t="s">
        <v>1774</v>
      </c>
      <c r="AH268" s="79"/>
      <c r="AI268" s="85" t="s">
        <v>1761</v>
      </c>
      <c r="AJ268" s="79" t="b">
        <v>0</v>
      </c>
      <c r="AK268" s="79">
        <v>1</v>
      </c>
      <c r="AL268" s="85" t="s">
        <v>1761</v>
      </c>
      <c r="AM268" s="79" t="s">
        <v>1825</v>
      </c>
      <c r="AN268" s="79" t="b">
        <v>0</v>
      </c>
      <c r="AO268" s="85" t="s">
        <v>1608</v>
      </c>
      <c r="AP268" s="79" t="s">
        <v>176</v>
      </c>
      <c r="AQ268" s="79">
        <v>0</v>
      </c>
      <c r="AR268" s="79">
        <v>0</v>
      </c>
      <c r="AS268" s="79"/>
      <c r="AT268" s="79"/>
      <c r="AU268" s="79"/>
      <c r="AV268" s="79"/>
      <c r="AW268" s="79"/>
      <c r="AX268" s="79"/>
      <c r="AY268" s="79"/>
      <c r="AZ268" s="79"/>
      <c r="BA268">
        <v>77</v>
      </c>
      <c r="BB268" s="78" t="str">
        <f>REPLACE(INDEX(GroupVertices[Group],MATCH(Edges[[#This Row],[Vertex 1]],GroupVertices[Vertex],0)),1,1,"")</f>
        <v>4</v>
      </c>
      <c r="BC268" s="78" t="str">
        <f>REPLACE(INDEX(GroupVertices[Group],MATCH(Edges[[#This Row],[Vertex 2]],GroupVertices[Vertex],0)),1,1,"")</f>
        <v>4</v>
      </c>
      <c r="BD268" s="48">
        <v>2</v>
      </c>
      <c r="BE268" s="49">
        <v>7.407407407407407</v>
      </c>
      <c r="BF268" s="48">
        <v>1</v>
      </c>
      <c r="BG268" s="49">
        <v>3.7037037037037037</v>
      </c>
      <c r="BH268" s="48">
        <v>0</v>
      </c>
      <c r="BI268" s="49">
        <v>0</v>
      </c>
      <c r="BJ268" s="48">
        <v>24</v>
      </c>
      <c r="BK268" s="49">
        <v>88.88888888888889</v>
      </c>
      <c r="BL268" s="48">
        <v>27</v>
      </c>
    </row>
    <row r="269" spans="1:64" ht="15">
      <c r="A269" s="64" t="s">
        <v>356</v>
      </c>
      <c r="B269" s="64" t="s">
        <v>356</v>
      </c>
      <c r="C269" s="65" t="s">
        <v>4714</v>
      </c>
      <c r="D269" s="66">
        <v>10</v>
      </c>
      <c r="E269" s="67" t="s">
        <v>136</v>
      </c>
      <c r="F269" s="68">
        <v>12</v>
      </c>
      <c r="G269" s="65"/>
      <c r="H269" s="69"/>
      <c r="I269" s="70"/>
      <c r="J269" s="70"/>
      <c r="K269" s="34" t="s">
        <v>65</v>
      </c>
      <c r="L269" s="77">
        <v>269</v>
      </c>
      <c r="M269" s="77"/>
      <c r="N269" s="72"/>
      <c r="O269" s="79" t="s">
        <v>176</v>
      </c>
      <c r="P269" s="81">
        <v>43682.00695601852</v>
      </c>
      <c r="Q269" s="79" t="s">
        <v>584</v>
      </c>
      <c r="R269" s="82" t="s">
        <v>704</v>
      </c>
      <c r="S269" s="79" t="s">
        <v>755</v>
      </c>
      <c r="T269" s="79" t="s">
        <v>826</v>
      </c>
      <c r="U269" s="79"/>
      <c r="V269" s="82" t="s">
        <v>1008</v>
      </c>
      <c r="W269" s="81">
        <v>43682.00695601852</v>
      </c>
      <c r="X269" s="82" t="s">
        <v>1252</v>
      </c>
      <c r="Y269" s="79"/>
      <c r="Z269" s="79"/>
      <c r="AA269" s="85" t="s">
        <v>1609</v>
      </c>
      <c r="AB269" s="79"/>
      <c r="AC269" s="79" t="b">
        <v>0</v>
      </c>
      <c r="AD269" s="79">
        <v>1</v>
      </c>
      <c r="AE269" s="85" t="s">
        <v>1761</v>
      </c>
      <c r="AF269" s="79" t="b">
        <v>0</v>
      </c>
      <c r="AG269" s="79" t="s">
        <v>1774</v>
      </c>
      <c r="AH269" s="79"/>
      <c r="AI269" s="85" t="s">
        <v>1761</v>
      </c>
      <c r="AJ269" s="79" t="b">
        <v>0</v>
      </c>
      <c r="AK269" s="79">
        <v>2</v>
      </c>
      <c r="AL269" s="85" t="s">
        <v>1761</v>
      </c>
      <c r="AM269" s="79" t="s">
        <v>1825</v>
      </c>
      <c r="AN269" s="79" t="b">
        <v>0</v>
      </c>
      <c r="AO269" s="85" t="s">
        <v>1609</v>
      </c>
      <c r="AP269" s="79" t="s">
        <v>176</v>
      </c>
      <c r="AQ269" s="79">
        <v>0</v>
      </c>
      <c r="AR269" s="79">
        <v>0</v>
      </c>
      <c r="AS269" s="79"/>
      <c r="AT269" s="79"/>
      <c r="AU269" s="79"/>
      <c r="AV269" s="79"/>
      <c r="AW269" s="79"/>
      <c r="AX269" s="79"/>
      <c r="AY269" s="79"/>
      <c r="AZ269" s="79"/>
      <c r="BA269">
        <v>77</v>
      </c>
      <c r="BB269" s="78" t="str">
        <f>REPLACE(INDEX(GroupVertices[Group],MATCH(Edges[[#This Row],[Vertex 1]],GroupVertices[Vertex],0)),1,1,"")</f>
        <v>4</v>
      </c>
      <c r="BC269" s="78" t="str">
        <f>REPLACE(INDEX(GroupVertices[Group],MATCH(Edges[[#This Row],[Vertex 2]],GroupVertices[Vertex],0)),1,1,"")</f>
        <v>4</v>
      </c>
      <c r="BD269" s="48">
        <v>2</v>
      </c>
      <c r="BE269" s="49">
        <v>7.407407407407407</v>
      </c>
      <c r="BF269" s="48">
        <v>1</v>
      </c>
      <c r="BG269" s="49">
        <v>3.7037037037037037</v>
      </c>
      <c r="BH269" s="48">
        <v>0</v>
      </c>
      <c r="BI269" s="49">
        <v>0</v>
      </c>
      <c r="BJ269" s="48">
        <v>24</v>
      </c>
      <c r="BK269" s="49">
        <v>88.88888888888889</v>
      </c>
      <c r="BL269" s="48">
        <v>27</v>
      </c>
    </row>
    <row r="270" spans="1:64" ht="15">
      <c r="A270" s="64" t="s">
        <v>356</v>
      </c>
      <c r="B270" s="64" t="s">
        <v>356</v>
      </c>
      <c r="C270" s="65" t="s">
        <v>4714</v>
      </c>
      <c r="D270" s="66">
        <v>10</v>
      </c>
      <c r="E270" s="67" t="s">
        <v>136</v>
      </c>
      <c r="F270" s="68">
        <v>12</v>
      </c>
      <c r="G270" s="65"/>
      <c r="H270" s="69"/>
      <c r="I270" s="70"/>
      <c r="J270" s="70"/>
      <c r="K270" s="34" t="s">
        <v>65</v>
      </c>
      <c r="L270" s="77">
        <v>270</v>
      </c>
      <c r="M270" s="77"/>
      <c r="N270" s="72"/>
      <c r="O270" s="79" t="s">
        <v>176</v>
      </c>
      <c r="P270" s="81">
        <v>43682.47222222222</v>
      </c>
      <c r="Q270" s="79" t="s">
        <v>585</v>
      </c>
      <c r="R270" s="82" t="s">
        <v>705</v>
      </c>
      <c r="S270" s="79" t="s">
        <v>755</v>
      </c>
      <c r="T270" s="79" t="s">
        <v>826</v>
      </c>
      <c r="U270" s="79"/>
      <c r="V270" s="82" t="s">
        <v>1008</v>
      </c>
      <c r="W270" s="81">
        <v>43682.47222222222</v>
      </c>
      <c r="X270" s="82" t="s">
        <v>1253</v>
      </c>
      <c r="Y270" s="79"/>
      <c r="Z270" s="79"/>
      <c r="AA270" s="85" t="s">
        <v>1610</v>
      </c>
      <c r="AB270" s="79"/>
      <c r="AC270" s="79" t="b">
        <v>0</v>
      </c>
      <c r="AD270" s="79">
        <v>2</v>
      </c>
      <c r="AE270" s="85" t="s">
        <v>1761</v>
      </c>
      <c r="AF270" s="79" t="b">
        <v>0</v>
      </c>
      <c r="AG270" s="79" t="s">
        <v>1774</v>
      </c>
      <c r="AH270" s="79"/>
      <c r="AI270" s="85" t="s">
        <v>1761</v>
      </c>
      <c r="AJ270" s="79" t="b">
        <v>0</v>
      </c>
      <c r="AK270" s="79">
        <v>2</v>
      </c>
      <c r="AL270" s="85" t="s">
        <v>1761</v>
      </c>
      <c r="AM270" s="79" t="s">
        <v>1825</v>
      </c>
      <c r="AN270" s="79" t="b">
        <v>0</v>
      </c>
      <c r="AO270" s="85" t="s">
        <v>1610</v>
      </c>
      <c r="AP270" s="79" t="s">
        <v>176</v>
      </c>
      <c r="AQ270" s="79">
        <v>0</v>
      </c>
      <c r="AR270" s="79">
        <v>0</v>
      </c>
      <c r="AS270" s="79"/>
      <c r="AT270" s="79"/>
      <c r="AU270" s="79"/>
      <c r="AV270" s="79"/>
      <c r="AW270" s="79"/>
      <c r="AX270" s="79"/>
      <c r="AY270" s="79"/>
      <c r="AZ270" s="79"/>
      <c r="BA270">
        <v>77</v>
      </c>
      <c r="BB270" s="78" t="str">
        <f>REPLACE(INDEX(GroupVertices[Group],MATCH(Edges[[#This Row],[Vertex 1]],GroupVertices[Vertex],0)),1,1,"")</f>
        <v>4</v>
      </c>
      <c r="BC270" s="78" t="str">
        <f>REPLACE(INDEX(GroupVertices[Group],MATCH(Edges[[#This Row],[Vertex 2]],GroupVertices[Vertex],0)),1,1,"")</f>
        <v>4</v>
      </c>
      <c r="BD270" s="48">
        <v>2</v>
      </c>
      <c r="BE270" s="49">
        <v>7.407407407407407</v>
      </c>
      <c r="BF270" s="48">
        <v>1</v>
      </c>
      <c r="BG270" s="49">
        <v>3.7037037037037037</v>
      </c>
      <c r="BH270" s="48">
        <v>0</v>
      </c>
      <c r="BI270" s="49">
        <v>0</v>
      </c>
      <c r="BJ270" s="48">
        <v>24</v>
      </c>
      <c r="BK270" s="49">
        <v>88.88888888888889</v>
      </c>
      <c r="BL270" s="48">
        <v>27</v>
      </c>
    </row>
    <row r="271" spans="1:64" ht="15">
      <c r="A271" s="64" t="s">
        <v>356</v>
      </c>
      <c r="B271" s="64" t="s">
        <v>356</v>
      </c>
      <c r="C271" s="65" t="s">
        <v>4714</v>
      </c>
      <c r="D271" s="66">
        <v>10</v>
      </c>
      <c r="E271" s="67" t="s">
        <v>136</v>
      </c>
      <c r="F271" s="68">
        <v>12</v>
      </c>
      <c r="G271" s="65"/>
      <c r="H271" s="69"/>
      <c r="I271" s="70"/>
      <c r="J271" s="70"/>
      <c r="K271" s="34" t="s">
        <v>65</v>
      </c>
      <c r="L271" s="77">
        <v>271</v>
      </c>
      <c r="M271" s="77"/>
      <c r="N271" s="72"/>
      <c r="O271" s="79" t="s">
        <v>176</v>
      </c>
      <c r="P271" s="81">
        <v>43682.677094907405</v>
      </c>
      <c r="Q271" s="79" t="s">
        <v>586</v>
      </c>
      <c r="R271" s="82" t="s">
        <v>706</v>
      </c>
      <c r="S271" s="79" t="s">
        <v>755</v>
      </c>
      <c r="T271" s="79" t="s">
        <v>826</v>
      </c>
      <c r="U271" s="79"/>
      <c r="V271" s="82" t="s">
        <v>1008</v>
      </c>
      <c r="W271" s="81">
        <v>43682.677094907405</v>
      </c>
      <c r="X271" s="82" t="s">
        <v>1254</v>
      </c>
      <c r="Y271" s="79"/>
      <c r="Z271" s="79"/>
      <c r="AA271" s="85" t="s">
        <v>1611</v>
      </c>
      <c r="AB271" s="79"/>
      <c r="AC271" s="79" t="b">
        <v>0</v>
      </c>
      <c r="AD271" s="79">
        <v>1</v>
      </c>
      <c r="AE271" s="85" t="s">
        <v>1761</v>
      </c>
      <c r="AF271" s="79" t="b">
        <v>0</v>
      </c>
      <c r="AG271" s="79" t="s">
        <v>1774</v>
      </c>
      <c r="AH271" s="79"/>
      <c r="AI271" s="85" t="s">
        <v>1761</v>
      </c>
      <c r="AJ271" s="79" t="b">
        <v>0</v>
      </c>
      <c r="AK271" s="79">
        <v>1</v>
      </c>
      <c r="AL271" s="85" t="s">
        <v>1761</v>
      </c>
      <c r="AM271" s="79" t="s">
        <v>1825</v>
      </c>
      <c r="AN271" s="79" t="b">
        <v>0</v>
      </c>
      <c r="AO271" s="85" t="s">
        <v>1611</v>
      </c>
      <c r="AP271" s="79" t="s">
        <v>176</v>
      </c>
      <c r="AQ271" s="79">
        <v>0</v>
      </c>
      <c r="AR271" s="79">
        <v>0</v>
      </c>
      <c r="AS271" s="79"/>
      <c r="AT271" s="79"/>
      <c r="AU271" s="79"/>
      <c r="AV271" s="79"/>
      <c r="AW271" s="79"/>
      <c r="AX271" s="79"/>
      <c r="AY271" s="79"/>
      <c r="AZ271" s="79"/>
      <c r="BA271">
        <v>77</v>
      </c>
      <c r="BB271" s="78" t="str">
        <f>REPLACE(INDEX(GroupVertices[Group],MATCH(Edges[[#This Row],[Vertex 1]],GroupVertices[Vertex],0)),1,1,"")</f>
        <v>4</v>
      </c>
      <c r="BC271" s="78" t="str">
        <f>REPLACE(INDEX(GroupVertices[Group],MATCH(Edges[[#This Row],[Vertex 2]],GroupVertices[Vertex],0)),1,1,"")</f>
        <v>4</v>
      </c>
      <c r="BD271" s="48">
        <v>2</v>
      </c>
      <c r="BE271" s="49">
        <v>7.407407407407407</v>
      </c>
      <c r="BF271" s="48">
        <v>1</v>
      </c>
      <c r="BG271" s="49">
        <v>3.7037037037037037</v>
      </c>
      <c r="BH271" s="48">
        <v>0</v>
      </c>
      <c r="BI271" s="49">
        <v>0</v>
      </c>
      <c r="BJ271" s="48">
        <v>24</v>
      </c>
      <c r="BK271" s="49">
        <v>88.88888888888889</v>
      </c>
      <c r="BL271" s="48">
        <v>27</v>
      </c>
    </row>
    <row r="272" spans="1:64" ht="15">
      <c r="A272" s="64" t="s">
        <v>356</v>
      </c>
      <c r="B272" s="64" t="s">
        <v>356</v>
      </c>
      <c r="C272" s="65" t="s">
        <v>4714</v>
      </c>
      <c r="D272" s="66">
        <v>10</v>
      </c>
      <c r="E272" s="67" t="s">
        <v>136</v>
      </c>
      <c r="F272" s="68">
        <v>12</v>
      </c>
      <c r="G272" s="65"/>
      <c r="H272" s="69"/>
      <c r="I272" s="70"/>
      <c r="J272" s="70"/>
      <c r="K272" s="34" t="s">
        <v>65</v>
      </c>
      <c r="L272" s="77">
        <v>272</v>
      </c>
      <c r="M272" s="77"/>
      <c r="N272" s="72"/>
      <c r="O272" s="79" t="s">
        <v>176</v>
      </c>
      <c r="P272" s="81">
        <v>43682.74653935185</v>
      </c>
      <c r="Q272" s="79" t="s">
        <v>558</v>
      </c>
      <c r="R272" s="82" t="s">
        <v>679</v>
      </c>
      <c r="S272" s="79" t="s">
        <v>755</v>
      </c>
      <c r="T272" s="79" t="s">
        <v>826</v>
      </c>
      <c r="U272" s="79"/>
      <c r="V272" s="82" t="s">
        <v>1008</v>
      </c>
      <c r="W272" s="81">
        <v>43682.74653935185</v>
      </c>
      <c r="X272" s="82" t="s">
        <v>1255</v>
      </c>
      <c r="Y272" s="79"/>
      <c r="Z272" s="79"/>
      <c r="AA272" s="85" t="s">
        <v>1612</v>
      </c>
      <c r="AB272" s="79"/>
      <c r="AC272" s="79" t="b">
        <v>0</v>
      </c>
      <c r="AD272" s="79">
        <v>4</v>
      </c>
      <c r="AE272" s="85" t="s">
        <v>1761</v>
      </c>
      <c r="AF272" s="79" t="b">
        <v>0</v>
      </c>
      <c r="AG272" s="79" t="s">
        <v>1774</v>
      </c>
      <c r="AH272" s="79"/>
      <c r="AI272" s="85" t="s">
        <v>1761</v>
      </c>
      <c r="AJ272" s="79" t="b">
        <v>0</v>
      </c>
      <c r="AK272" s="79">
        <v>2</v>
      </c>
      <c r="AL272" s="85" t="s">
        <v>1761</v>
      </c>
      <c r="AM272" s="79" t="s">
        <v>1825</v>
      </c>
      <c r="AN272" s="79" t="b">
        <v>0</v>
      </c>
      <c r="AO272" s="85" t="s">
        <v>1612</v>
      </c>
      <c r="AP272" s="79" t="s">
        <v>176</v>
      </c>
      <c r="AQ272" s="79">
        <v>0</v>
      </c>
      <c r="AR272" s="79">
        <v>0</v>
      </c>
      <c r="AS272" s="79"/>
      <c r="AT272" s="79"/>
      <c r="AU272" s="79"/>
      <c r="AV272" s="79"/>
      <c r="AW272" s="79"/>
      <c r="AX272" s="79"/>
      <c r="AY272" s="79"/>
      <c r="AZ272" s="79"/>
      <c r="BA272">
        <v>77</v>
      </c>
      <c r="BB272" s="78" t="str">
        <f>REPLACE(INDEX(GroupVertices[Group],MATCH(Edges[[#This Row],[Vertex 1]],GroupVertices[Vertex],0)),1,1,"")</f>
        <v>4</v>
      </c>
      <c r="BC272" s="78" t="str">
        <f>REPLACE(INDEX(GroupVertices[Group],MATCH(Edges[[#This Row],[Vertex 2]],GroupVertices[Vertex],0)),1,1,"")</f>
        <v>4</v>
      </c>
      <c r="BD272" s="48">
        <v>2</v>
      </c>
      <c r="BE272" s="49">
        <v>7.407407407407407</v>
      </c>
      <c r="BF272" s="48">
        <v>1</v>
      </c>
      <c r="BG272" s="49">
        <v>3.7037037037037037</v>
      </c>
      <c r="BH272" s="48">
        <v>0</v>
      </c>
      <c r="BI272" s="49">
        <v>0</v>
      </c>
      <c r="BJ272" s="48">
        <v>24</v>
      </c>
      <c r="BK272" s="49">
        <v>88.88888888888889</v>
      </c>
      <c r="BL272" s="48">
        <v>27</v>
      </c>
    </row>
    <row r="273" spans="1:64" ht="15">
      <c r="A273" s="64" t="s">
        <v>356</v>
      </c>
      <c r="B273" s="64" t="s">
        <v>356</v>
      </c>
      <c r="C273" s="65" t="s">
        <v>4714</v>
      </c>
      <c r="D273" s="66">
        <v>10</v>
      </c>
      <c r="E273" s="67" t="s">
        <v>136</v>
      </c>
      <c r="F273" s="68">
        <v>12</v>
      </c>
      <c r="G273" s="65"/>
      <c r="H273" s="69"/>
      <c r="I273" s="70"/>
      <c r="J273" s="70"/>
      <c r="K273" s="34" t="s">
        <v>65</v>
      </c>
      <c r="L273" s="77">
        <v>273</v>
      </c>
      <c r="M273" s="77"/>
      <c r="N273" s="72"/>
      <c r="O273" s="79" t="s">
        <v>176</v>
      </c>
      <c r="P273" s="81">
        <v>43682.80064814815</v>
      </c>
      <c r="Q273" s="79" t="s">
        <v>587</v>
      </c>
      <c r="R273" s="82" t="s">
        <v>707</v>
      </c>
      <c r="S273" s="79" t="s">
        <v>759</v>
      </c>
      <c r="T273" s="79" t="s">
        <v>826</v>
      </c>
      <c r="U273" s="82" t="s">
        <v>869</v>
      </c>
      <c r="V273" s="82" t="s">
        <v>869</v>
      </c>
      <c r="W273" s="81">
        <v>43682.80064814815</v>
      </c>
      <c r="X273" s="82" t="s">
        <v>1256</v>
      </c>
      <c r="Y273" s="79"/>
      <c r="Z273" s="79"/>
      <c r="AA273" s="85" t="s">
        <v>1613</v>
      </c>
      <c r="AB273" s="79"/>
      <c r="AC273" s="79" t="b">
        <v>0</v>
      </c>
      <c r="AD273" s="79">
        <v>1</v>
      </c>
      <c r="AE273" s="85" t="s">
        <v>1761</v>
      </c>
      <c r="AF273" s="79" t="b">
        <v>0</v>
      </c>
      <c r="AG273" s="79" t="s">
        <v>1774</v>
      </c>
      <c r="AH273" s="79"/>
      <c r="AI273" s="85" t="s">
        <v>1761</v>
      </c>
      <c r="AJ273" s="79" t="b">
        <v>0</v>
      </c>
      <c r="AK273" s="79">
        <v>0</v>
      </c>
      <c r="AL273" s="85" t="s">
        <v>1761</v>
      </c>
      <c r="AM273" s="79" t="s">
        <v>1825</v>
      </c>
      <c r="AN273" s="79" t="b">
        <v>0</v>
      </c>
      <c r="AO273" s="85" t="s">
        <v>1613</v>
      </c>
      <c r="AP273" s="79" t="s">
        <v>176</v>
      </c>
      <c r="AQ273" s="79">
        <v>0</v>
      </c>
      <c r="AR273" s="79">
        <v>0</v>
      </c>
      <c r="AS273" s="79"/>
      <c r="AT273" s="79"/>
      <c r="AU273" s="79"/>
      <c r="AV273" s="79"/>
      <c r="AW273" s="79"/>
      <c r="AX273" s="79"/>
      <c r="AY273" s="79"/>
      <c r="AZ273" s="79"/>
      <c r="BA273">
        <v>77</v>
      </c>
      <c r="BB273" s="78" t="str">
        <f>REPLACE(INDEX(GroupVertices[Group],MATCH(Edges[[#This Row],[Vertex 1]],GroupVertices[Vertex],0)),1,1,"")</f>
        <v>4</v>
      </c>
      <c r="BC273" s="78" t="str">
        <f>REPLACE(INDEX(GroupVertices[Group],MATCH(Edges[[#This Row],[Vertex 2]],GroupVertices[Vertex],0)),1,1,"")</f>
        <v>4</v>
      </c>
      <c r="BD273" s="48">
        <v>1</v>
      </c>
      <c r="BE273" s="49">
        <v>3.225806451612903</v>
      </c>
      <c r="BF273" s="48">
        <v>1</v>
      </c>
      <c r="BG273" s="49">
        <v>3.225806451612903</v>
      </c>
      <c r="BH273" s="48">
        <v>0</v>
      </c>
      <c r="BI273" s="49">
        <v>0</v>
      </c>
      <c r="BJ273" s="48">
        <v>29</v>
      </c>
      <c r="BK273" s="49">
        <v>93.54838709677419</v>
      </c>
      <c r="BL273" s="48">
        <v>31</v>
      </c>
    </row>
    <row r="274" spans="1:64" ht="15">
      <c r="A274" s="64" t="s">
        <v>356</v>
      </c>
      <c r="B274" s="64" t="s">
        <v>356</v>
      </c>
      <c r="C274" s="65" t="s">
        <v>4714</v>
      </c>
      <c r="D274" s="66">
        <v>10</v>
      </c>
      <c r="E274" s="67" t="s">
        <v>136</v>
      </c>
      <c r="F274" s="68">
        <v>12</v>
      </c>
      <c r="G274" s="65"/>
      <c r="H274" s="69"/>
      <c r="I274" s="70"/>
      <c r="J274" s="70"/>
      <c r="K274" s="34" t="s">
        <v>65</v>
      </c>
      <c r="L274" s="77">
        <v>274</v>
      </c>
      <c r="M274" s="77"/>
      <c r="N274" s="72"/>
      <c r="O274" s="79" t="s">
        <v>176</v>
      </c>
      <c r="P274" s="81">
        <v>43682.801157407404</v>
      </c>
      <c r="Q274" s="79" t="s">
        <v>588</v>
      </c>
      <c r="R274" s="82" t="s">
        <v>708</v>
      </c>
      <c r="S274" s="79" t="s">
        <v>759</v>
      </c>
      <c r="T274" s="79" t="s">
        <v>826</v>
      </c>
      <c r="U274" s="82" t="s">
        <v>870</v>
      </c>
      <c r="V274" s="82" t="s">
        <v>870</v>
      </c>
      <c r="W274" s="81">
        <v>43682.801157407404</v>
      </c>
      <c r="X274" s="82" t="s">
        <v>1257</v>
      </c>
      <c r="Y274" s="79"/>
      <c r="Z274" s="79"/>
      <c r="AA274" s="85" t="s">
        <v>1614</v>
      </c>
      <c r="AB274" s="79"/>
      <c r="AC274" s="79" t="b">
        <v>0</v>
      </c>
      <c r="AD274" s="79">
        <v>2</v>
      </c>
      <c r="AE274" s="85" t="s">
        <v>1761</v>
      </c>
      <c r="AF274" s="79" t="b">
        <v>0</v>
      </c>
      <c r="AG274" s="79" t="s">
        <v>1774</v>
      </c>
      <c r="AH274" s="79"/>
      <c r="AI274" s="85" t="s">
        <v>1761</v>
      </c>
      <c r="AJ274" s="79" t="b">
        <v>0</v>
      </c>
      <c r="AK274" s="79">
        <v>1</v>
      </c>
      <c r="AL274" s="85" t="s">
        <v>1761</v>
      </c>
      <c r="AM274" s="79" t="s">
        <v>1825</v>
      </c>
      <c r="AN274" s="79" t="b">
        <v>0</v>
      </c>
      <c r="AO274" s="85" t="s">
        <v>1614</v>
      </c>
      <c r="AP274" s="79" t="s">
        <v>176</v>
      </c>
      <c r="AQ274" s="79">
        <v>0</v>
      </c>
      <c r="AR274" s="79">
        <v>0</v>
      </c>
      <c r="AS274" s="79"/>
      <c r="AT274" s="79"/>
      <c r="AU274" s="79"/>
      <c r="AV274" s="79"/>
      <c r="AW274" s="79"/>
      <c r="AX274" s="79"/>
      <c r="AY274" s="79"/>
      <c r="AZ274" s="79"/>
      <c r="BA274">
        <v>77</v>
      </c>
      <c r="BB274" s="78" t="str">
        <f>REPLACE(INDEX(GroupVertices[Group],MATCH(Edges[[#This Row],[Vertex 1]],GroupVertices[Vertex],0)),1,1,"")</f>
        <v>4</v>
      </c>
      <c r="BC274" s="78" t="str">
        <f>REPLACE(INDEX(GroupVertices[Group],MATCH(Edges[[#This Row],[Vertex 2]],GroupVertices[Vertex],0)),1,1,"")</f>
        <v>4</v>
      </c>
      <c r="BD274" s="48">
        <v>1</v>
      </c>
      <c r="BE274" s="49">
        <v>3.125</v>
      </c>
      <c r="BF274" s="48">
        <v>1</v>
      </c>
      <c r="BG274" s="49">
        <v>3.125</v>
      </c>
      <c r="BH274" s="48">
        <v>0</v>
      </c>
      <c r="BI274" s="49">
        <v>0</v>
      </c>
      <c r="BJ274" s="48">
        <v>30</v>
      </c>
      <c r="BK274" s="49">
        <v>93.75</v>
      </c>
      <c r="BL274" s="48">
        <v>32</v>
      </c>
    </row>
    <row r="275" spans="1:64" ht="15">
      <c r="A275" s="64" t="s">
        <v>356</v>
      </c>
      <c r="B275" s="64" t="s">
        <v>356</v>
      </c>
      <c r="C275" s="65" t="s">
        <v>4714</v>
      </c>
      <c r="D275" s="66">
        <v>10</v>
      </c>
      <c r="E275" s="67" t="s">
        <v>136</v>
      </c>
      <c r="F275" s="68">
        <v>12</v>
      </c>
      <c r="G275" s="65"/>
      <c r="H275" s="69"/>
      <c r="I275" s="70"/>
      <c r="J275" s="70"/>
      <c r="K275" s="34" t="s">
        <v>65</v>
      </c>
      <c r="L275" s="77">
        <v>275</v>
      </c>
      <c r="M275" s="77"/>
      <c r="N275" s="72"/>
      <c r="O275" s="79" t="s">
        <v>176</v>
      </c>
      <c r="P275" s="81">
        <v>43682.806597222225</v>
      </c>
      <c r="Q275" s="79" t="s">
        <v>589</v>
      </c>
      <c r="R275" s="82" t="s">
        <v>709</v>
      </c>
      <c r="S275" s="79" t="s">
        <v>759</v>
      </c>
      <c r="T275" s="79" t="s">
        <v>826</v>
      </c>
      <c r="U275" s="82" t="s">
        <v>871</v>
      </c>
      <c r="V275" s="82" t="s">
        <v>871</v>
      </c>
      <c r="W275" s="81">
        <v>43682.806597222225</v>
      </c>
      <c r="X275" s="82" t="s">
        <v>1258</v>
      </c>
      <c r="Y275" s="79"/>
      <c r="Z275" s="79"/>
      <c r="AA275" s="85" t="s">
        <v>1615</v>
      </c>
      <c r="AB275" s="79"/>
      <c r="AC275" s="79" t="b">
        <v>0</v>
      </c>
      <c r="AD275" s="79">
        <v>1</v>
      </c>
      <c r="AE275" s="85" t="s">
        <v>1761</v>
      </c>
      <c r="AF275" s="79" t="b">
        <v>0</v>
      </c>
      <c r="AG275" s="79" t="s">
        <v>1774</v>
      </c>
      <c r="AH275" s="79"/>
      <c r="AI275" s="85" t="s">
        <v>1761</v>
      </c>
      <c r="AJ275" s="79" t="b">
        <v>0</v>
      </c>
      <c r="AK275" s="79">
        <v>4</v>
      </c>
      <c r="AL275" s="85" t="s">
        <v>1761</v>
      </c>
      <c r="AM275" s="79" t="s">
        <v>1825</v>
      </c>
      <c r="AN275" s="79" t="b">
        <v>0</v>
      </c>
      <c r="AO275" s="85" t="s">
        <v>1615</v>
      </c>
      <c r="AP275" s="79" t="s">
        <v>176</v>
      </c>
      <c r="AQ275" s="79">
        <v>0</v>
      </c>
      <c r="AR275" s="79">
        <v>0</v>
      </c>
      <c r="AS275" s="79"/>
      <c r="AT275" s="79"/>
      <c r="AU275" s="79"/>
      <c r="AV275" s="79"/>
      <c r="AW275" s="79"/>
      <c r="AX275" s="79"/>
      <c r="AY275" s="79"/>
      <c r="AZ275" s="79"/>
      <c r="BA275">
        <v>77</v>
      </c>
      <c r="BB275" s="78" t="str">
        <f>REPLACE(INDEX(GroupVertices[Group],MATCH(Edges[[#This Row],[Vertex 1]],GroupVertices[Vertex],0)),1,1,"")</f>
        <v>4</v>
      </c>
      <c r="BC275" s="78" t="str">
        <f>REPLACE(INDEX(GroupVertices[Group],MATCH(Edges[[#This Row],[Vertex 2]],GroupVertices[Vertex],0)),1,1,"")</f>
        <v>4</v>
      </c>
      <c r="BD275" s="48">
        <v>1</v>
      </c>
      <c r="BE275" s="49">
        <v>3.125</v>
      </c>
      <c r="BF275" s="48">
        <v>1</v>
      </c>
      <c r="BG275" s="49">
        <v>3.125</v>
      </c>
      <c r="BH275" s="48">
        <v>0</v>
      </c>
      <c r="BI275" s="49">
        <v>0</v>
      </c>
      <c r="BJ275" s="48">
        <v>30</v>
      </c>
      <c r="BK275" s="49">
        <v>93.75</v>
      </c>
      <c r="BL275" s="48">
        <v>32</v>
      </c>
    </row>
    <row r="276" spans="1:64" ht="15">
      <c r="A276" s="64" t="s">
        <v>356</v>
      </c>
      <c r="B276" s="64" t="s">
        <v>356</v>
      </c>
      <c r="C276" s="65" t="s">
        <v>4714</v>
      </c>
      <c r="D276" s="66">
        <v>10</v>
      </c>
      <c r="E276" s="67" t="s">
        <v>136</v>
      </c>
      <c r="F276" s="68">
        <v>12</v>
      </c>
      <c r="G276" s="65"/>
      <c r="H276" s="69"/>
      <c r="I276" s="70"/>
      <c r="J276" s="70"/>
      <c r="K276" s="34" t="s">
        <v>65</v>
      </c>
      <c r="L276" s="77">
        <v>276</v>
      </c>
      <c r="M276" s="77"/>
      <c r="N276" s="72"/>
      <c r="O276" s="79" t="s">
        <v>176</v>
      </c>
      <c r="P276" s="81">
        <v>43682.80778935185</v>
      </c>
      <c r="Q276" s="79" t="s">
        <v>590</v>
      </c>
      <c r="R276" s="82" t="s">
        <v>710</v>
      </c>
      <c r="S276" s="79" t="s">
        <v>759</v>
      </c>
      <c r="T276" s="79" t="s">
        <v>826</v>
      </c>
      <c r="U276" s="82" t="s">
        <v>872</v>
      </c>
      <c r="V276" s="82" t="s">
        <v>872</v>
      </c>
      <c r="W276" s="81">
        <v>43682.80778935185</v>
      </c>
      <c r="X276" s="82" t="s">
        <v>1259</v>
      </c>
      <c r="Y276" s="79"/>
      <c r="Z276" s="79"/>
      <c r="AA276" s="85" t="s">
        <v>1616</v>
      </c>
      <c r="AB276" s="79"/>
      <c r="AC276" s="79" t="b">
        <v>0</v>
      </c>
      <c r="AD276" s="79">
        <v>1</v>
      </c>
      <c r="AE276" s="85" t="s">
        <v>1761</v>
      </c>
      <c r="AF276" s="79" t="b">
        <v>0</v>
      </c>
      <c r="AG276" s="79" t="s">
        <v>1774</v>
      </c>
      <c r="AH276" s="79"/>
      <c r="AI276" s="85" t="s">
        <v>1761</v>
      </c>
      <c r="AJ276" s="79" t="b">
        <v>0</v>
      </c>
      <c r="AK276" s="79">
        <v>0</v>
      </c>
      <c r="AL276" s="85" t="s">
        <v>1761</v>
      </c>
      <c r="AM276" s="79" t="s">
        <v>1825</v>
      </c>
      <c r="AN276" s="79" t="b">
        <v>0</v>
      </c>
      <c r="AO276" s="85" t="s">
        <v>1616</v>
      </c>
      <c r="AP276" s="79" t="s">
        <v>176</v>
      </c>
      <c r="AQ276" s="79">
        <v>0</v>
      </c>
      <c r="AR276" s="79">
        <v>0</v>
      </c>
      <c r="AS276" s="79"/>
      <c r="AT276" s="79"/>
      <c r="AU276" s="79"/>
      <c r="AV276" s="79"/>
      <c r="AW276" s="79"/>
      <c r="AX276" s="79"/>
      <c r="AY276" s="79"/>
      <c r="AZ276" s="79"/>
      <c r="BA276">
        <v>77</v>
      </c>
      <c r="BB276" s="78" t="str">
        <f>REPLACE(INDEX(GroupVertices[Group],MATCH(Edges[[#This Row],[Vertex 1]],GroupVertices[Vertex],0)),1,1,"")</f>
        <v>4</v>
      </c>
      <c r="BC276" s="78" t="str">
        <f>REPLACE(INDEX(GroupVertices[Group],MATCH(Edges[[#This Row],[Vertex 2]],GroupVertices[Vertex],0)),1,1,"")</f>
        <v>4</v>
      </c>
      <c r="BD276" s="48">
        <v>1</v>
      </c>
      <c r="BE276" s="49">
        <v>3.125</v>
      </c>
      <c r="BF276" s="48">
        <v>1</v>
      </c>
      <c r="BG276" s="49">
        <v>3.125</v>
      </c>
      <c r="BH276" s="48">
        <v>0</v>
      </c>
      <c r="BI276" s="49">
        <v>0</v>
      </c>
      <c r="BJ276" s="48">
        <v>30</v>
      </c>
      <c r="BK276" s="49">
        <v>93.75</v>
      </c>
      <c r="BL276" s="48">
        <v>32</v>
      </c>
    </row>
    <row r="277" spans="1:64" ht="15">
      <c r="A277" s="64" t="s">
        <v>356</v>
      </c>
      <c r="B277" s="64" t="s">
        <v>356</v>
      </c>
      <c r="C277" s="65" t="s">
        <v>4714</v>
      </c>
      <c r="D277" s="66">
        <v>10</v>
      </c>
      <c r="E277" s="67" t="s">
        <v>136</v>
      </c>
      <c r="F277" s="68">
        <v>12</v>
      </c>
      <c r="G277" s="65"/>
      <c r="H277" s="69"/>
      <c r="I277" s="70"/>
      <c r="J277" s="70"/>
      <c r="K277" s="34" t="s">
        <v>65</v>
      </c>
      <c r="L277" s="77">
        <v>277</v>
      </c>
      <c r="M277" s="77"/>
      <c r="N277" s="72"/>
      <c r="O277" s="79" t="s">
        <v>176</v>
      </c>
      <c r="P277" s="81">
        <v>43682.80820601852</v>
      </c>
      <c r="Q277" s="79" t="s">
        <v>591</v>
      </c>
      <c r="R277" s="82" t="s">
        <v>711</v>
      </c>
      <c r="S277" s="79" t="s">
        <v>759</v>
      </c>
      <c r="T277" s="79" t="s">
        <v>826</v>
      </c>
      <c r="U277" s="82" t="s">
        <v>873</v>
      </c>
      <c r="V277" s="82" t="s">
        <v>873</v>
      </c>
      <c r="W277" s="81">
        <v>43682.80820601852</v>
      </c>
      <c r="X277" s="82" t="s">
        <v>1260</v>
      </c>
      <c r="Y277" s="79"/>
      <c r="Z277" s="79"/>
      <c r="AA277" s="85" t="s">
        <v>1617</v>
      </c>
      <c r="AB277" s="79"/>
      <c r="AC277" s="79" t="b">
        <v>0</v>
      </c>
      <c r="AD277" s="79">
        <v>0</v>
      </c>
      <c r="AE277" s="85" t="s">
        <v>1761</v>
      </c>
      <c r="AF277" s="79" t="b">
        <v>0</v>
      </c>
      <c r="AG277" s="79" t="s">
        <v>1774</v>
      </c>
      <c r="AH277" s="79"/>
      <c r="AI277" s="85" t="s">
        <v>1761</v>
      </c>
      <c r="AJ277" s="79" t="b">
        <v>0</v>
      </c>
      <c r="AK277" s="79">
        <v>0</v>
      </c>
      <c r="AL277" s="85" t="s">
        <v>1761</v>
      </c>
      <c r="AM277" s="79" t="s">
        <v>1825</v>
      </c>
      <c r="AN277" s="79" t="b">
        <v>0</v>
      </c>
      <c r="AO277" s="85" t="s">
        <v>1617</v>
      </c>
      <c r="AP277" s="79" t="s">
        <v>176</v>
      </c>
      <c r="AQ277" s="79">
        <v>0</v>
      </c>
      <c r="AR277" s="79">
        <v>0</v>
      </c>
      <c r="AS277" s="79"/>
      <c r="AT277" s="79"/>
      <c r="AU277" s="79"/>
      <c r="AV277" s="79"/>
      <c r="AW277" s="79"/>
      <c r="AX277" s="79"/>
      <c r="AY277" s="79"/>
      <c r="AZ277" s="79"/>
      <c r="BA277">
        <v>77</v>
      </c>
      <c r="BB277" s="78" t="str">
        <f>REPLACE(INDEX(GroupVertices[Group],MATCH(Edges[[#This Row],[Vertex 1]],GroupVertices[Vertex],0)),1,1,"")</f>
        <v>4</v>
      </c>
      <c r="BC277" s="78" t="str">
        <f>REPLACE(INDEX(GroupVertices[Group],MATCH(Edges[[#This Row],[Vertex 2]],GroupVertices[Vertex],0)),1,1,"")</f>
        <v>4</v>
      </c>
      <c r="BD277" s="48">
        <v>1</v>
      </c>
      <c r="BE277" s="49">
        <v>3.125</v>
      </c>
      <c r="BF277" s="48">
        <v>1</v>
      </c>
      <c r="BG277" s="49">
        <v>3.125</v>
      </c>
      <c r="BH277" s="48">
        <v>0</v>
      </c>
      <c r="BI277" s="49">
        <v>0</v>
      </c>
      <c r="BJ277" s="48">
        <v>30</v>
      </c>
      <c r="BK277" s="49">
        <v>93.75</v>
      </c>
      <c r="BL277" s="48">
        <v>32</v>
      </c>
    </row>
    <row r="278" spans="1:64" ht="15">
      <c r="A278" s="64" t="s">
        <v>356</v>
      </c>
      <c r="B278" s="64" t="s">
        <v>356</v>
      </c>
      <c r="C278" s="65" t="s">
        <v>4714</v>
      </c>
      <c r="D278" s="66">
        <v>10</v>
      </c>
      <c r="E278" s="67" t="s">
        <v>136</v>
      </c>
      <c r="F278" s="68">
        <v>12</v>
      </c>
      <c r="G278" s="65"/>
      <c r="H278" s="69"/>
      <c r="I278" s="70"/>
      <c r="J278" s="70"/>
      <c r="K278" s="34" t="s">
        <v>65</v>
      </c>
      <c r="L278" s="77">
        <v>278</v>
      </c>
      <c r="M278" s="77"/>
      <c r="N278" s="72"/>
      <c r="O278" s="79" t="s">
        <v>176</v>
      </c>
      <c r="P278" s="81">
        <v>43682.80881944444</v>
      </c>
      <c r="Q278" s="79" t="s">
        <v>592</v>
      </c>
      <c r="R278" s="82" t="s">
        <v>712</v>
      </c>
      <c r="S278" s="79" t="s">
        <v>759</v>
      </c>
      <c r="T278" s="79" t="s">
        <v>826</v>
      </c>
      <c r="U278" s="82" t="s">
        <v>874</v>
      </c>
      <c r="V278" s="82" t="s">
        <v>874</v>
      </c>
      <c r="W278" s="81">
        <v>43682.80881944444</v>
      </c>
      <c r="X278" s="82" t="s">
        <v>1261</v>
      </c>
      <c r="Y278" s="79"/>
      <c r="Z278" s="79"/>
      <c r="AA278" s="85" t="s">
        <v>1618</v>
      </c>
      <c r="AB278" s="79"/>
      <c r="AC278" s="79" t="b">
        <v>0</v>
      </c>
      <c r="AD278" s="79">
        <v>1</v>
      </c>
      <c r="AE278" s="85" t="s">
        <v>1761</v>
      </c>
      <c r="AF278" s="79" t="b">
        <v>0</v>
      </c>
      <c r="AG278" s="79" t="s">
        <v>1774</v>
      </c>
      <c r="AH278" s="79"/>
      <c r="AI278" s="85" t="s">
        <v>1761</v>
      </c>
      <c r="AJ278" s="79" t="b">
        <v>0</v>
      </c>
      <c r="AK278" s="79">
        <v>1</v>
      </c>
      <c r="AL278" s="85" t="s">
        <v>1761</v>
      </c>
      <c r="AM278" s="79" t="s">
        <v>1825</v>
      </c>
      <c r="AN278" s="79" t="b">
        <v>0</v>
      </c>
      <c r="AO278" s="85" t="s">
        <v>1618</v>
      </c>
      <c r="AP278" s="79" t="s">
        <v>176</v>
      </c>
      <c r="AQ278" s="79">
        <v>0</v>
      </c>
      <c r="AR278" s="79">
        <v>0</v>
      </c>
      <c r="AS278" s="79"/>
      <c r="AT278" s="79"/>
      <c r="AU278" s="79"/>
      <c r="AV278" s="79"/>
      <c r="AW278" s="79"/>
      <c r="AX278" s="79"/>
      <c r="AY278" s="79"/>
      <c r="AZ278" s="79"/>
      <c r="BA278">
        <v>77</v>
      </c>
      <c r="BB278" s="78" t="str">
        <f>REPLACE(INDEX(GroupVertices[Group],MATCH(Edges[[#This Row],[Vertex 1]],GroupVertices[Vertex],0)),1,1,"")</f>
        <v>4</v>
      </c>
      <c r="BC278" s="78" t="str">
        <f>REPLACE(INDEX(GroupVertices[Group],MATCH(Edges[[#This Row],[Vertex 2]],GroupVertices[Vertex],0)),1,1,"")</f>
        <v>4</v>
      </c>
      <c r="BD278" s="48">
        <v>1</v>
      </c>
      <c r="BE278" s="49">
        <v>3.125</v>
      </c>
      <c r="BF278" s="48">
        <v>1</v>
      </c>
      <c r="BG278" s="49">
        <v>3.125</v>
      </c>
      <c r="BH278" s="48">
        <v>0</v>
      </c>
      <c r="BI278" s="49">
        <v>0</v>
      </c>
      <c r="BJ278" s="48">
        <v>30</v>
      </c>
      <c r="BK278" s="49">
        <v>93.75</v>
      </c>
      <c r="BL278" s="48">
        <v>32</v>
      </c>
    </row>
    <row r="279" spans="1:64" ht="15">
      <c r="A279" s="64" t="s">
        <v>356</v>
      </c>
      <c r="B279" s="64" t="s">
        <v>356</v>
      </c>
      <c r="C279" s="65" t="s">
        <v>4714</v>
      </c>
      <c r="D279" s="66">
        <v>10</v>
      </c>
      <c r="E279" s="67" t="s">
        <v>136</v>
      </c>
      <c r="F279" s="68">
        <v>12</v>
      </c>
      <c r="G279" s="65"/>
      <c r="H279" s="69"/>
      <c r="I279" s="70"/>
      <c r="J279" s="70"/>
      <c r="K279" s="34" t="s">
        <v>65</v>
      </c>
      <c r="L279" s="77">
        <v>279</v>
      </c>
      <c r="M279" s="77"/>
      <c r="N279" s="72"/>
      <c r="O279" s="79" t="s">
        <v>176</v>
      </c>
      <c r="P279" s="81">
        <v>43682.80950231481</v>
      </c>
      <c r="Q279" s="79" t="s">
        <v>593</v>
      </c>
      <c r="R279" s="82" t="s">
        <v>713</v>
      </c>
      <c r="S279" s="79" t="s">
        <v>759</v>
      </c>
      <c r="T279" s="79" t="s">
        <v>826</v>
      </c>
      <c r="U279" s="82" t="s">
        <v>875</v>
      </c>
      <c r="V279" s="82" t="s">
        <v>875</v>
      </c>
      <c r="W279" s="81">
        <v>43682.80950231481</v>
      </c>
      <c r="X279" s="82" t="s">
        <v>1262</v>
      </c>
      <c r="Y279" s="79"/>
      <c r="Z279" s="79"/>
      <c r="AA279" s="85" t="s">
        <v>1619</v>
      </c>
      <c r="AB279" s="79"/>
      <c r="AC279" s="79" t="b">
        <v>0</v>
      </c>
      <c r="AD279" s="79">
        <v>0</v>
      </c>
      <c r="AE279" s="85" t="s">
        <v>1761</v>
      </c>
      <c r="AF279" s="79" t="b">
        <v>0</v>
      </c>
      <c r="AG279" s="79" t="s">
        <v>1774</v>
      </c>
      <c r="AH279" s="79"/>
      <c r="AI279" s="85" t="s">
        <v>1761</v>
      </c>
      <c r="AJ279" s="79" t="b">
        <v>0</v>
      </c>
      <c r="AK279" s="79">
        <v>0</v>
      </c>
      <c r="AL279" s="85" t="s">
        <v>1761</v>
      </c>
      <c r="AM279" s="79" t="s">
        <v>1825</v>
      </c>
      <c r="AN279" s="79" t="b">
        <v>0</v>
      </c>
      <c r="AO279" s="85" t="s">
        <v>1619</v>
      </c>
      <c r="AP279" s="79" t="s">
        <v>176</v>
      </c>
      <c r="AQ279" s="79">
        <v>0</v>
      </c>
      <c r="AR279" s="79">
        <v>0</v>
      </c>
      <c r="AS279" s="79"/>
      <c r="AT279" s="79"/>
      <c r="AU279" s="79"/>
      <c r="AV279" s="79"/>
      <c r="AW279" s="79"/>
      <c r="AX279" s="79"/>
      <c r="AY279" s="79"/>
      <c r="AZ279" s="79"/>
      <c r="BA279">
        <v>77</v>
      </c>
      <c r="BB279" s="78" t="str">
        <f>REPLACE(INDEX(GroupVertices[Group],MATCH(Edges[[#This Row],[Vertex 1]],GroupVertices[Vertex],0)),1,1,"")</f>
        <v>4</v>
      </c>
      <c r="BC279" s="78" t="str">
        <f>REPLACE(INDEX(GroupVertices[Group],MATCH(Edges[[#This Row],[Vertex 2]],GroupVertices[Vertex],0)),1,1,"")</f>
        <v>4</v>
      </c>
      <c r="BD279" s="48">
        <v>1</v>
      </c>
      <c r="BE279" s="49">
        <v>3.125</v>
      </c>
      <c r="BF279" s="48">
        <v>1</v>
      </c>
      <c r="BG279" s="49">
        <v>3.125</v>
      </c>
      <c r="BH279" s="48">
        <v>0</v>
      </c>
      <c r="BI279" s="49">
        <v>0</v>
      </c>
      <c r="BJ279" s="48">
        <v>30</v>
      </c>
      <c r="BK279" s="49">
        <v>93.75</v>
      </c>
      <c r="BL279" s="48">
        <v>32</v>
      </c>
    </row>
    <row r="280" spans="1:64" ht="15">
      <c r="A280" s="64" t="s">
        <v>356</v>
      </c>
      <c r="B280" s="64" t="s">
        <v>356</v>
      </c>
      <c r="C280" s="65" t="s">
        <v>4714</v>
      </c>
      <c r="D280" s="66">
        <v>10</v>
      </c>
      <c r="E280" s="67" t="s">
        <v>136</v>
      </c>
      <c r="F280" s="68">
        <v>12</v>
      </c>
      <c r="G280" s="65"/>
      <c r="H280" s="69"/>
      <c r="I280" s="70"/>
      <c r="J280" s="70"/>
      <c r="K280" s="34" t="s">
        <v>65</v>
      </c>
      <c r="L280" s="77">
        <v>280</v>
      </c>
      <c r="M280" s="77"/>
      <c r="N280" s="72"/>
      <c r="O280" s="79" t="s">
        <v>176</v>
      </c>
      <c r="P280" s="81">
        <v>43682.81002314815</v>
      </c>
      <c r="Q280" s="79" t="s">
        <v>594</v>
      </c>
      <c r="R280" s="82" t="s">
        <v>714</v>
      </c>
      <c r="S280" s="79" t="s">
        <v>759</v>
      </c>
      <c r="T280" s="79" t="s">
        <v>826</v>
      </c>
      <c r="U280" s="82" t="s">
        <v>876</v>
      </c>
      <c r="V280" s="82" t="s">
        <v>876</v>
      </c>
      <c r="W280" s="81">
        <v>43682.81002314815</v>
      </c>
      <c r="X280" s="82" t="s">
        <v>1263</v>
      </c>
      <c r="Y280" s="79"/>
      <c r="Z280" s="79"/>
      <c r="AA280" s="85" t="s">
        <v>1620</v>
      </c>
      <c r="AB280" s="79"/>
      <c r="AC280" s="79" t="b">
        <v>0</v>
      </c>
      <c r="AD280" s="79">
        <v>0</v>
      </c>
      <c r="AE280" s="85" t="s">
        <v>1761</v>
      </c>
      <c r="AF280" s="79" t="b">
        <v>0</v>
      </c>
      <c r="AG280" s="79" t="s">
        <v>1774</v>
      </c>
      <c r="AH280" s="79"/>
      <c r="AI280" s="85" t="s">
        <v>1761</v>
      </c>
      <c r="AJ280" s="79" t="b">
        <v>0</v>
      </c>
      <c r="AK280" s="79">
        <v>0</v>
      </c>
      <c r="AL280" s="85" t="s">
        <v>1761</v>
      </c>
      <c r="AM280" s="79" t="s">
        <v>1825</v>
      </c>
      <c r="AN280" s="79" t="b">
        <v>0</v>
      </c>
      <c r="AO280" s="85" t="s">
        <v>1620</v>
      </c>
      <c r="AP280" s="79" t="s">
        <v>176</v>
      </c>
      <c r="AQ280" s="79">
        <v>0</v>
      </c>
      <c r="AR280" s="79">
        <v>0</v>
      </c>
      <c r="AS280" s="79"/>
      <c r="AT280" s="79"/>
      <c r="AU280" s="79"/>
      <c r="AV280" s="79"/>
      <c r="AW280" s="79"/>
      <c r="AX280" s="79"/>
      <c r="AY280" s="79"/>
      <c r="AZ280" s="79"/>
      <c r="BA280">
        <v>77</v>
      </c>
      <c r="BB280" s="78" t="str">
        <f>REPLACE(INDEX(GroupVertices[Group],MATCH(Edges[[#This Row],[Vertex 1]],GroupVertices[Vertex],0)),1,1,"")</f>
        <v>4</v>
      </c>
      <c r="BC280" s="78" t="str">
        <f>REPLACE(INDEX(GroupVertices[Group],MATCH(Edges[[#This Row],[Vertex 2]],GroupVertices[Vertex],0)),1,1,"")</f>
        <v>4</v>
      </c>
      <c r="BD280" s="48">
        <v>1</v>
      </c>
      <c r="BE280" s="49">
        <v>3.125</v>
      </c>
      <c r="BF280" s="48">
        <v>1</v>
      </c>
      <c r="BG280" s="49">
        <v>3.125</v>
      </c>
      <c r="BH280" s="48">
        <v>0</v>
      </c>
      <c r="BI280" s="49">
        <v>0</v>
      </c>
      <c r="BJ280" s="48">
        <v>30</v>
      </c>
      <c r="BK280" s="49">
        <v>93.75</v>
      </c>
      <c r="BL280" s="48">
        <v>32</v>
      </c>
    </row>
    <row r="281" spans="1:64" ht="15">
      <c r="A281" s="64" t="s">
        <v>356</v>
      </c>
      <c r="B281" s="64" t="s">
        <v>356</v>
      </c>
      <c r="C281" s="65" t="s">
        <v>4714</v>
      </c>
      <c r="D281" s="66">
        <v>10</v>
      </c>
      <c r="E281" s="67" t="s">
        <v>136</v>
      </c>
      <c r="F281" s="68">
        <v>12</v>
      </c>
      <c r="G281" s="65"/>
      <c r="H281" s="69"/>
      <c r="I281" s="70"/>
      <c r="J281" s="70"/>
      <c r="K281" s="34" t="s">
        <v>65</v>
      </c>
      <c r="L281" s="77">
        <v>281</v>
      </c>
      <c r="M281" s="77"/>
      <c r="N281" s="72"/>
      <c r="O281" s="79" t="s">
        <v>176</v>
      </c>
      <c r="P281" s="81">
        <v>43682.944444444445</v>
      </c>
      <c r="Q281" s="79" t="s">
        <v>584</v>
      </c>
      <c r="R281" s="82" t="s">
        <v>704</v>
      </c>
      <c r="S281" s="79" t="s">
        <v>755</v>
      </c>
      <c r="T281" s="79" t="s">
        <v>826</v>
      </c>
      <c r="U281" s="79"/>
      <c r="V281" s="82" t="s">
        <v>1008</v>
      </c>
      <c r="W281" s="81">
        <v>43682.944444444445</v>
      </c>
      <c r="X281" s="82" t="s">
        <v>1264</v>
      </c>
      <c r="Y281" s="79"/>
      <c r="Z281" s="79"/>
      <c r="AA281" s="85" t="s">
        <v>1621</v>
      </c>
      <c r="AB281" s="79"/>
      <c r="AC281" s="79" t="b">
        <v>0</v>
      </c>
      <c r="AD281" s="79">
        <v>1</v>
      </c>
      <c r="AE281" s="85" t="s">
        <v>1761</v>
      </c>
      <c r="AF281" s="79" t="b">
        <v>0</v>
      </c>
      <c r="AG281" s="79" t="s">
        <v>1774</v>
      </c>
      <c r="AH281" s="79"/>
      <c r="AI281" s="85" t="s">
        <v>1761</v>
      </c>
      <c r="AJ281" s="79" t="b">
        <v>0</v>
      </c>
      <c r="AK281" s="79">
        <v>1</v>
      </c>
      <c r="AL281" s="85" t="s">
        <v>1761</v>
      </c>
      <c r="AM281" s="79" t="s">
        <v>1825</v>
      </c>
      <c r="AN281" s="79" t="b">
        <v>0</v>
      </c>
      <c r="AO281" s="85" t="s">
        <v>1621</v>
      </c>
      <c r="AP281" s="79" t="s">
        <v>176</v>
      </c>
      <c r="AQ281" s="79">
        <v>0</v>
      </c>
      <c r="AR281" s="79">
        <v>0</v>
      </c>
      <c r="AS281" s="79"/>
      <c r="AT281" s="79"/>
      <c r="AU281" s="79"/>
      <c r="AV281" s="79"/>
      <c r="AW281" s="79"/>
      <c r="AX281" s="79"/>
      <c r="AY281" s="79"/>
      <c r="AZ281" s="79"/>
      <c r="BA281">
        <v>77</v>
      </c>
      <c r="BB281" s="78" t="str">
        <f>REPLACE(INDEX(GroupVertices[Group],MATCH(Edges[[#This Row],[Vertex 1]],GroupVertices[Vertex],0)),1,1,"")</f>
        <v>4</v>
      </c>
      <c r="BC281" s="78" t="str">
        <f>REPLACE(INDEX(GroupVertices[Group],MATCH(Edges[[#This Row],[Vertex 2]],GroupVertices[Vertex],0)),1,1,"")</f>
        <v>4</v>
      </c>
      <c r="BD281" s="48">
        <v>2</v>
      </c>
      <c r="BE281" s="49">
        <v>7.407407407407407</v>
      </c>
      <c r="BF281" s="48">
        <v>1</v>
      </c>
      <c r="BG281" s="49">
        <v>3.7037037037037037</v>
      </c>
      <c r="BH281" s="48">
        <v>0</v>
      </c>
      <c r="BI281" s="49">
        <v>0</v>
      </c>
      <c r="BJ281" s="48">
        <v>24</v>
      </c>
      <c r="BK281" s="49">
        <v>88.88888888888889</v>
      </c>
      <c r="BL281" s="48">
        <v>27</v>
      </c>
    </row>
    <row r="282" spans="1:64" ht="15">
      <c r="A282" s="64" t="s">
        <v>356</v>
      </c>
      <c r="B282" s="64" t="s">
        <v>356</v>
      </c>
      <c r="C282" s="65" t="s">
        <v>4714</v>
      </c>
      <c r="D282" s="66">
        <v>10</v>
      </c>
      <c r="E282" s="67" t="s">
        <v>136</v>
      </c>
      <c r="F282" s="68">
        <v>12</v>
      </c>
      <c r="G282" s="65"/>
      <c r="H282" s="69"/>
      <c r="I282" s="70"/>
      <c r="J282" s="70"/>
      <c r="K282" s="34" t="s">
        <v>65</v>
      </c>
      <c r="L282" s="77">
        <v>282</v>
      </c>
      <c r="M282" s="77"/>
      <c r="N282" s="72"/>
      <c r="O282" s="79" t="s">
        <v>176</v>
      </c>
      <c r="P282" s="81">
        <v>43683.16667824074</v>
      </c>
      <c r="Q282" s="79" t="s">
        <v>595</v>
      </c>
      <c r="R282" s="82" t="s">
        <v>715</v>
      </c>
      <c r="S282" s="79" t="s">
        <v>755</v>
      </c>
      <c r="T282" s="79" t="s">
        <v>826</v>
      </c>
      <c r="U282" s="79"/>
      <c r="V282" s="82" t="s">
        <v>1008</v>
      </c>
      <c r="W282" s="81">
        <v>43683.16667824074</v>
      </c>
      <c r="X282" s="82" t="s">
        <v>1265</v>
      </c>
      <c r="Y282" s="79"/>
      <c r="Z282" s="79"/>
      <c r="AA282" s="85" t="s">
        <v>1622</v>
      </c>
      <c r="AB282" s="79"/>
      <c r="AC282" s="79" t="b">
        <v>0</v>
      </c>
      <c r="AD282" s="79">
        <v>1</v>
      </c>
      <c r="AE282" s="85" t="s">
        <v>1761</v>
      </c>
      <c r="AF282" s="79" t="b">
        <v>0</v>
      </c>
      <c r="AG282" s="79" t="s">
        <v>1774</v>
      </c>
      <c r="AH282" s="79"/>
      <c r="AI282" s="85" t="s">
        <v>1761</v>
      </c>
      <c r="AJ282" s="79" t="b">
        <v>0</v>
      </c>
      <c r="AK282" s="79">
        <v>0</v>
      </c>
      <c r="AL282" s="85" t="s">
        <v>1761</v>
      </c>
      <c r="AM282" s="79" t="s">
        <v>1825</v>
      </c>
      <c r="AN282" s="79" t="b">
        <v>0</v>
      </c>
      <c r="AO282" s="85" t="s">
        <v>1622</v>
      </c>
      <c r="AP282" s="79" t="s">
        <v>176</v>
      </c>
      <c r="AQ282" s="79">
        <v>0</v>
      </c>
      <c r="AR282" s="79">
        <v>0</v>
      </c>
      <c r="AS282" s="79"/>
      <c r="AT282" s="79"/>
      <c r="AU282" s="79"/>
      <c r="AV282" s="79"/>
      <c r="AW282" s="79"/>
      <c r="AX282" s="79"/>
      <c r="AY282" s="79"/>
      <c r="AZ282" s="79"/>
      <c r="BA282">
        <v>77</v>
      </c>
      <c r="BB282" s="78" t="str">
        <f>REPLACE(INDEX(GroupVertices[Group],MATCH(Edges[[#This Row],[Vertex 1]],GroupVertices[Vertex],0)),1,1,"")</f>
        <v>4</v>
      </c>
      <c r="BC282" s="78" t="str">
        <f>REPLACE(INDEX(GroupVertices[Group],MATCH(Edges[[#This Row],[Vertex 2]],GroupVertices[Vertex],0)),1,1,"")</f>
        <v>4</v>
      </c>
      <c r="BD282" s="48">
        <v>2</v>
      </c>
      <c r="BE282" s="49">
        <v>7.407407407407407</v>
      </c>
      <c r="BF282" s="48">
        <v>1</v>
      </c>
      <c r="BG282" s="49">
        <v>3.7037037037037037</v>
      </c>
      <c r="BH282" s="48">
        <v>0</v>
      </c>
      <c r="BI282" s="49">
        <v>0</v>
      </c>
      <c r="BJ282" s="48">
        <v>24</v>
      </c>
      <c r="BK282" s="49">
        <v>88.88888888888889</v>
      </c>
      <c r="BL282" s="48">
        <v>27</v>
      </c>
    </row>
    <row r="283" spans="1:64" ht="15">
      <c r="A283" s="64" t="s">
        <v>356</v>
      </c>
      <c r="B283" s="64" t="s">
        <v>356</v>
      </c>
      <c r="C283" s="65" t="s">
        <v>4714</v>
      </c>
      <c r="D283" s="66">
        <v>10</v>
      </c>
      <c r="E283" s="67" t="s">
        <v>136</v>
      </c>
      <c r="F283" s="68">
        <v>12</v>
      </c>
      <c r="G283" s="65"/>
      <c r="H283" s="69"/>
      <c r="I283" s="70"/>
      <c r="J283" s="70"/>
      <c r="K283" s="34" t="s">
        <v>65</v>
      </c>
      <c r="L283" s="77">
        <v>283</v>
      </c>
      <c r="M283" s="77"/>
      <c r="N283" s="72"/>
      <c r="O283" s="79" t="s">
        <v>176</v>
      </c>
      <c r="P283" s="81">
        <v>43683.21087962963</v>
      </c>
      <c r="Q283" s="79" t="s">
        <v>596</v>
      </c>
      <c r="R283" s="82" t="s">
        <v>716</v>
      </c>
      <c r="S283" s="79" t="s">
        <v>755</v>
      </c>
      <c r="T283" s="79" t="s">
        <v>826</v>
      </c>
      <c r="U283" s="79"/>
      <c r="V283" s="82" t="s">
        <v>1008</v>
      </c>
      <c r="W283" s="81">
        <v>43683.21087962963</v>
      </c>
      <c r="X283" s="82" t="s">
        <v>1266</v>
      </c>
      <c r="Y283" s="79"/>
      <c r="Z283" s="79"/>
      <c r="AA283" s="85" t="s">
        <v>1623</v>
      </c>
      <c r="AB283" s="79"/>
      <c r="AC283" s="79" t="b">
        <v>0</v>
      </c>
      <c r="AD283" s="79">
        <v>1</v>
      </c>
      <c r="AE283" s="85" t="s">
        <v>1761</v>
      </c>
      <c r="AF283" s="79" t="b">
        <v>0</v>
      </c>
      <c r="AG283" s="79" t="s">
        <v>1774</v>
      </c>
      <c r="AH283" s="79"/>
      <c r="AI283" s="85" t="s">
        <v>1761</v>
      </c>
      <c r="AJ283" s="79" t="b">
        <v>0</v>
      </c>
      <c r="AK283" s="79">
        <v>1</v>
      </c>
      <c r="AL283" s="85" t="s">
        <v>1761</v>
      </c>
      <c r="AM283" s="79" t="s">
        <v>1825</v>
      </c>
      <c r="AN283" s="79" t="b">
        <v>0</v>
      </c>
      <c r="AO283" s="85" t="s">
        <v>1623</v>
      </c>
      <c r="AP283" s="79" t="s">
        <v>176</v>
      </c>
      <c r="AQ283" s="79">
        <v>0</v>
      </c>
      <c r="AR283" s="79">
        <v>0</v>
      </c>
      <c r="AS283" s="79"/>
      <c r="AT283" s="79"/>
      <c r="AU283" s="79"/>
      <c r="AV283" s="79"/>
      <c r="AW283" s="79"/>
      <c r="AX283" s="79"/>
      <c r="AY283" s="79"/>
      <c r="AZ283" s="79"/>
      <c r="BA283">
        <v>77</v>
      </c>
      <c r="BB283" s="78" t="str">
        <f>REPLACE(INDEX(GroupVertices[Group],MATCH(Edges[[#This Row],[Vertex 1]],GroupVertices[Vertex],0)),1,1,"")</f>
        <v>4</v>
      </c>
      <c r="BC283" s="78" t="str">
        <f>REPLACE(INDEX(GroupVertices[Group],MATCH(Edges[[#This Row],[Vertex 2]],GroupVertices[Vertex],0)),1,1,"")</f>
        <v>4</v>
      </c>
      <c r="BD283" s="48">
        <v>2</v>
      </c>
      <c r="BE283" s="49">
        <v>7.407407407407407</v>
      </c>
      <c r="BF283" s="48">
        <v>1</v>
      </c>
      <c r="BG283" s="49">
        <v>3.7037037037037037</v>
      </c>
      <c r="BH283" s="48">
        <v>0</v>
      </c>
      <c r="BI283" s="49">
        <v>0</v>
      </c>
      <c r="BJ283" s="48">
        <v>24</v>
      </c>
      <c r="BK283" s="49">
        <v>88.88888888888889</v>
      </c>
      <c r="BL283" s="48">
        <v>27</v>
      </c>
    </row>
    <row r="284" spans="1:64" ht="15">
      <c r="A284" s="64" t="s">
        <v>356</v>
      </c>
      <c r="B284" s="64" t="s">
        <v>356</v>
      </c>
      <c r="C284" s="65" t="s">
        <v>4714</v>
      </c>
      <c r="D284" s="66">
        <v>10</v>
      </c>
      <c r="E284" s="67" t="s">
        <v>136</v>
      </c>
      <c r="F284" s="68">
        <v>12</v>
      </c>
      <c r="G284" s="65"/>
      <c r="H284" s="69"/>
      <c r="I284" s="70"/>
      <c r="J284" s="70"/>
      <c r="K284" s="34" t="s">
        <v>65</v>
      </c>
      <c r="L284" s="77">
        <v>284</v>
      </c>
      <c r="M284" s="77"/>
      <c r="N284" s="72"/>
      <c r="O284" s="79" t="s">
        <v>176</v>
      </c>
      <c r="P284" s="81">
        <v>43683.30211805556</v>
      </c>
      <c r="Q284" s="79" t="s">
        <v>563</v>
      </c>
      <c r="R284" s="82" t="s">
        <v>684</v>
      </c>
      <c r="S284" s="79" t="s">
        <v>755</v>
      </c>
      <c r="T284" s="79" t="s">
        <v>826</v>
      </c>
      <c r="U284" s="79"/>
      <c r="V284" s="82" t="s">
        <v>1008</v>
      </c>
      <c r="W284" s="81">
        <v>43683.30211805556</v>
      </c>
      <c r="X284" s="82" t="s">
        <v>1267</v>
      </c>
      <c r="Y284" s="79"/>
      <c r="Z284" s="79"/>
      <c r="AA284" s="85" t="s">
        <v>1624</v>
      </c>
      <c r="AB284" s="79"/>
      <c r="AC284" s="79" t="b">
        <v>0</v>
      </c>
      <c r="AD284" s="79">
        <v>1</v>
      </c>
      <c r="AE284" s="85" t="s">
        <v>1761</v>
      </c>
      <c r="AF284" s="79" t="b">
        <v>0</v>
      </c>
      <c r="AG284" s="79" t="s">
        <v>1774</v>
      </c>
      <c r="AH284" s="79"/>
      <c r="AI284" s="85" t="s">
        <v>1761</v>
      </c>
      <c r="AJ284" s="79" t="b">
        <v>0</v>
      </c>
      <c r="AK284" s="79">
        <v>3</v>
      </c>
      <c r="AL284" s="85" t="s">
        <v>1761</v>
      </c>
      <c r="AM284" s="79" t="s">
        <v>1825</v>
      </c>
      <c r="AN284" s="79" t="b">
        <v>0</v>
      </c>
      <c r="AO284" s="85" t="s">
        <v>1624</v>
      </c>
      <c r="AP284" s="79" t="s">
        <v>176</v>
      </c>
      <c r="AQ284" s="79">
        <v>0</v>
      </c>
      <c r="AR284" s="79">
        <v>0</v>
      </c>
      <c r="AS284" s="79"/>
      <c r="AT284" s="79"/>
      <c r="AU284" s="79"/>
      <c r="AV284" s="79"/>
      <c r="AW284" s="79"/>
      <c r="AX284" s="79"/>
      <c r="AY284" s="79"/>
      <c r="AZ284" s="79"/>
      <c r="BA284">
        <v>77</v>
      </c>
      <c r="BB284" s="78" t="str">
        <f>REPLACE(INDEX(GroupVertices[Group],MATCH(Edges[[#This Row],[Vertex 1]],GroupVertices[Vertex],0)),1,1,"")</f>
        <v>4</v>
      </c>
      <c r="BC284" s="78" t="str">
        <f>REPLACE(INDEX(GroupVertices[Group],MATCH(Edges[[#This Row],[Vertex 2]],GroupVertices[Vertex],0)),1,1,"")</f>
        <v>4</v>
      </c>
      <c r="BD284" s="48">
        <v>2</v>
      </c>
      <c r="BE284" s="49">
        <v>7.407407407407407</v>
      </c>
      <c r="BF284" s="48">
        <v>1</v>
      </c>
      <c r="BG284" s="49">
        <v>3.7037037037037037</v>
      </c>
      <c r="BH284" s="48">
        <v>0</v>
      </c>
      <c r="BI284" s="49">
        <v>0</v>
      </c>
      <c r="BJ284" s="48">
        <v>24</v>
      </c>
      <c r="BK284" s="49">
        <v>88.88888888888889</v>
      </c>
      <c r="BL284" s="48">
        <v>27</v>
      </c>
    </row>
    <row r="285" spans="1:64" ht="15">
      <c r="A285" s="64" t="s">
        <v>356</v>
      </c>
      <c r="B285" s="64" t="s">
        <v>356</v>
      </c>
      <c r="C285" s="65" t="s">
        <v>4714</v>
      </c>
      <c r="D285" s="66">
        <v>10</v>
      </c>
      <c r="E285" s="67" t="s">
        <v>136</v>
      </c>
      <c r="F285" s="68">
        <v>12</v>
      </c>
      <c r="G285" s="65"/>
      <c r="H285" s="69"/>
      <c r="I285" s="70"/>
      <c r="J285" s="70"/>
      <c r="K285" s="34" t="s">
        <v>65</v>
      </c>
      <c r="L285" s="77">
        <v>285</v>
      </c>
      <c r="M285" s="77"/>
      <c r="N285" s="72"/>
      <c r="O285" s="79" t="s">
        <v>176</v>
      </c>
      <c r="P285" s="81">
        <v>43683.350694444445</v>
      </c>
      <c r="Q285" s="79" t="s">
        <v>558</v>
      </c>
      <c r="R285" s="82" t="s">
        <v>679</v>
      </c>
      <c r="S285" s="79" t="s">
        <v>755</v>
      </c>
      <c r="T285" s="79" t="s">
        <v>826</v>
      </c>
      <c r="U285" s="79"/>
      <c r="V285" s="82" t="s">
        <v>1008</v>
      </c>
      <c r="W285" s="81">
        <v>43683.350694444445</v>
      </c>
      <c r="X285" s="82" t="s">
        <v>1268</v>
      </c>
      <c r="Y285" s="79"/>
      <c r="Z285" s="79"/>
      <c r="AA285" s="85" t="s">
        <v>1625</v>
      </c>
      <c r="AB285" s="79"/>
      <c r="AC285" s="79" t="b">
        <v>0</v>
      </c>
      <c r="AD285" s="79">
        <v>2</v>
      </c>
      <c r="AE285" s="85" t="s">
        <v>1761</v>
      </c>
      <c r="AF285" s="79" t="b">
        <v>0</v>
      </c>
      <c r="AG285" s="79" t="s">
        <v>1774</v>
      </c>
      <c r="AH285" s="79"/>
      <c r="AI285" s="85" t="s">
        <v>1761</v>
      </c>
      <c r="AJ285" s="79" t="b">
        <v>0</v>
      </c>
      <c r="AK285" s="79">
        <v>2</v>
      </c>
      <c r="AL285" s="85" t="s">
        <v>1761</v>
      </c>
      <c r="AM285" s="79" t="s">
        <v>1825</v>
      </c>
      <c r="AN285" s="79" t="b">
        <v>0</v>
      </c>
      <c r="AO285" s="85" t="s">
        <v>1625</v>
      </c>
      <c r="AP285" s="79" t="s">
        <v>176</v>
      </c>
      <c r="AQ285" s="79">
        <v>0</v>
      </c>
      <c r="AR285" s="79">
        <v>0</v>
      </c>
      <c r="AS285" s="79"/>
      <c r="AT285" s="79"/>
      <c r="AU285" s="79"/>
      <c r="AV285" s="79"/>
      <c r="AW285" s="79"/>
      <c r="AX285" s="79"/>
      <c r="AY285" s="79"/>
      <c r="AZ285" s="79"/>
      <c r="BA285">
        <v>77</v>
      </c>
      <c r="BB285" s="78" t="str">
        <f>REPLACE(INDEX(GroupVertices[Group],MATCH(Edges[[#This Row],[Vertex 1]],GroupVertices[Vertex],0)),1,1,"")</f>
        <v>4</v>
      </c>
      <c r="BC285" s="78" t="str">
        <f>REPLACE(INDEX(GroupVertices[Group],MATCH(Edges[[#This Row],[Vertex 2]],GroupVertices[Vertex],0)),1,1,"")</f>
        <v>4</v>
      </c>
      <c r="BD285" s="48">
        <v>2</v>
      </c>
      <c r="BE285" s="49">
        <v>7.407407407407407</v>
      </c>
      <c r="BF285" s="48">
        <v>1</v>
      </c>
      <c r="BG285" s="49">
        <v>3.7037037037037037</v>
      </c>
      <c r="BH285" s="48">
        <v>0</v>
      </c>
      <c r="BI285" s="49">
        <v>0</v>
      </c>
      <c r="BJ285" s="48">
        <v>24</v>
      </c>
      <c r="BK285" s="49">
        <v>88.88888888888889</v>
      </c>
      <c r="BL285" s="48">
        <v>27</v>
      </c>
    </row>
    <row r="286" spans="1:64" ht="15">
      <c r="A286" s="64" t="s">
        <v>356</v>
      </c>
      <c r="B286" s="64" t="s">
        <v>356</v>
      </c>
      <c r="C286" s="65" t="s">
        <v>4714</v>
      </c>
      <c r="D286" s="66">
        <v>10</v>
      </c>
      <c r="E286" s="67" t="s">
        <v>136</v>
      </c>
      <c r="F286" s="68">
        <v>12</v>
      </c>
      <c r="G286" s="65"/>
      <c r="H286" s="69"/>
      <c r="I286" s="70"/>
      <c r="J286" s="70"/>
      <c r="K286" s="34" t="s">
        <v>65</v>
      </c>
      <c r="L286" s="77">
        <v>286</v>
      </c>
      <c r="M286" s="77"/>
      <c r="N286" s="72"/>
      <c r="O286" s="79" t="s">
        <v>176</v>
      </c>
      <c r="P286" s="81">
        <v>43683.4305787037</v>
      </c>
      <c r="Q286" s="79" t="s">
        <v>559</v>
      </c>
      <c r="R286" s="82" t="s">
        <v>680</v>
      </c>
      <c r="S286" s="79" t="s">
        <v>755</v>
      </c>
      <c r="T286" s="79" t="s">
        <v>826</v>
      </c>
      <c r="U286" s="79"/>
      <c r="V286" s="82" t="s">
        <v>1008</v>
      </c>
      <c r="W286" s="81">
        <v>43683.4305787037</v>
      </c>
      <c r="X286" s="82" t="s">
        <v>1269</v>
      </c>
      <c r="Y286" s="79"/>
      <c r="Z286" s="79"/>
      <c r="AA286" s="85" t="s">
        <v>1626</v>
      </c>
      <c r="AB286" s="79"/>
      <c r="AC286" s="79" t="b">
        <v>0</v>
      </c>
      <c r="AD286" s="79">
        <v>1</v>
      </c>
      <c r="AE286" s="85" t="s">
        <v>1761</v>
      </c>
      <c r="AF286" s="79" t="b">
        <v>0</v>
      </c>
      <c r="AG286" s="79" t="s">
        <v>1774</v>
      </c>
      <c r="AH286" s="79"/>
      <c r="AI286" s="85" t="s">
        <v>1761</v>
      </c>
      <c r="AJ286" s="79" t="b">
        <v>0</v>
      </c>
      <c r="AK286" s="79">
        <v>3</v>
      </c>
      <c r="AL286" s="85" t="s">
        <v>1761</v>
      </c>
      <c r="AM286" s="79" t="s">
        <v>1825</v>
      </c>
      <c r="AN286" s="79" t="b">
        <v>0</v>
      </c>
      <c r="AO286" s="85" t="s">
        <v>1626</v>
      </c>
      <c r="AP286" s="79" t="s">
        <v>176</v>
      </c>
      <c r="AQ286" s="79">
        <v>0</v>
      </c>
      <c r="AR286" s="79">
        <v>0</v>
      </c>
      <c r="AS286" s="79"/>
      <c r="AT286" s="79"/>
      <c r="AU286" s="79"/>
      <c r="AV286" s="79"/>
      <c r="AW286" s="79"/>
      <c r="AX286" s="79"/>
      <c r="AY286" s="79"/>
      <c r="AZ286" s="79"/>
      <c r="BA286">
        <v>77</v>
      </c>
      <c r="BB286" s="78" t="str">
        <f>REPLACE(INDEX(GroupVertices[Group],MATCH(Edges[[#This Row],[Vertex 1]],GroupVertices[Vertex],0)),1,1,"")</f>
        <v>4</v>
      </c>
      <c r="BC286" s="78" t="str">
        <f>REPLACE(INDEX(GroupVertices[Group],MATCH(Edges[[#This Row],[Vertex 2]],GroupVertices[Vertex],0)),1,1,"")</f>
        <v>4</v>
      </c>
      <c r="BD286" s="48">
        <v>2</v>
      </c>
      <c r="BE286" s="49">
        <v>7.407407407407407</v>
      </c>
      <c r="BF286" s="48">
        <v>1</v>
      </c>
      <c r="BG286" s="49">
        <v>3.7037037037037037</v>
      </c>
      <c r="BH286" s="48">
        <v>0</v>
      </c>
      <c r="BI286" s="49">
        <v>0</v>
      </c>
      <c r="BJ286" s="48">
        <v>24</v>
      </c>
      <c r="BK286" s="49">
        <v>88.88888888888889</v>
      </c>
      <c r="BL286" s="48">
        <v>27</v>
      </c>
    </row>
    <row r="287" spans="1:64" ht="15">
      <c r="A287" s="64" t="s">
        <v>356</v>
      </c>
      <c r="B287" s="64" t="s">
        <v>356</v>
      </c>
      <c r="C287" s="65" t="s">
        <v>4714</v>
      </c>
      <c r="D287" s="66">
        <v>10</v>
      </c>
      <c r="E287" s="67" t="s">
        <v>136</v>
      </c>
      <c r="F287" s="68">
        <v>12</v>
      </c>
      <c r="G287" s="65"/>
      <c r="H287" s="69"/>
      <c r="I287" s="70"/>
      <c r="J287" s="70"/>
      <c r="K287" s="34" t="s">
        <v>65</v>
      </c>
      <c r="L287" s="77">
        <v>287</v>
      </c>
      <c r="M287" s="77"/>
      <c r="N287" s="72"/>
      <c r="O287" s="79" t="s">
        <v>176</v>
      </c>
      <c r="P287" s="81">
        <v>43683.44793981482</v>
      </c>
      <c r="Q287" s="79" t="s">
        <v>560</v>
      </c>
      <c r="R287" s="82" t="s">
        <v>681</v>
      </c>
      <c r="S287" s="79" t="s">
        <v>756</v>
      </c>
      <c r="T287" s="79" t="s">
        <v>826</v>
      </c>
      <c r="U287" s="79"/>
      <c r="V287" s="82" t="s">
        <v>1008</v>
      </c>
      <c r="W287" s="81">
        <v>43683.44793981482</v>
      </c>
      <c r="X287" s="82" t="s">
        <v>1270</v>
      </c>
      <c r="Y287" s="79"/>
      <c r="Z287" s="79"/>
      <c r="AA287" s="85" t="s">
        <v>1627</v>
      </c>
      <c r="AB287" s="79"/>
      <c r="AC287" s="79" t="b">
        <v>0</v>
      </c>
      <c r="AD287" s="79">
        <v>0</v>
      </c>
      <c r="AE287" s="85" t="s">
        <v>1761</v>
      </c>
      <c r="AF287" s="79" t="b">
        <v>0</v>
      </c>
      <c r="AG287" s="79" t="s">
        <v>1774</v>
      </c>
      <c r="AH287" s="79"/>
      <c r="AI287" s="85" t="s">
        <v>1761</v>
      </c>
      <c r="AJ287" s="79" t="b">
        <v>0</v>
      </c>
      <c r="AK287" s="79">
        <v>1</v>
      </c>
      <c r="AL287" s="85" t="s">
        <v>1761</v>
      </c>
      <c r="AM287" s="79" t="s">
        <v>1825</v>
      </c>
      <c r="AN287" s="79" t="b">
        <v>0</v>
      </c>
      <c r="AO287" s="85" t="s">
        <v>1627</v>
      </c>
      <c r="AP287" s="79" t="s">
        <v>176</v>
      </c>
      <c r="AQ287" s="79">
        <v>0</v>
      </c>
      <c r="AR287" s="79">
        <v>0</v>
      </c>
      <c r="AS287" s="79"/>
      <c r="AT287" s="79"/>
      <c r="AU287" s="79"/>
      <c r="AV287" s="79"/>
      <c r="AW287" s="79"/>
      <c r="AX287" s="79"/>
      <c r="AY287" s="79"/>
      <c r="AZ287" s="79"/>
      <c r="BA287">
        <v>77</v>
      </c>
      <c r="BB287" s="78" t="str">
        <f>REPLACE(INDEX(GroupVertices[Group],MATCH(Edges[[#This Row],[Vertex 1]],GroupVertices[Vertex],0)),1,1,"")</f>
        <v>4</v>
      </c>
      <c r="BC287" s="78" t="str">
        <f>REPLACE(INDEX(GroupVertices[Group],MATCH(Edges[[#This Row],[Vertex 2]],GroupVertices[Vertex],0)),1,1,"")</f>
        <v>4</v>
      </c>
      <c r="BD287" s="48">
        <v>2</v>
      </c>
      <c r="BE287" s="49">
        <v>7.407407407407407</v>
      </c>
      <c r="BF287" s="48">
        <v>1</v>
      </c>
      <c r="BG287" s="49">
        <v>3.7037037037037037</v>
      </c>
      <c r="BH287" s="48">
        <v>0</v>
      </c>
      <c r="BI287" s="49">
        <v>0</v>
      </c>
      <c r="BJ287" s="48">
        <v>24</v>
      </c>
      <c r="BK287" s="49">
        <v>88.88888888888889</v>
      </c>
      <c r="BL287" s="48">
        <v>27</v>
      </c>
    </row>
    <row r="288" spans="1:64" ht="15">
      <c r="A288" s="64" t="s">
        <v>356</v>
      </c>
      <c r="B288" s="64" t="s">
        <v>356</v>
      </c>
      <c r="C288" s="65" t="s">
        <v>4714</v>
      </c>
      <c r="D288" s="66">
        <v>10</v>
      </c>
      <c r="E288" s="67" t="s">
        <v>136</v>
      </c>
      <c r="F288" s="68">
        <v>12</v>
      </c>
      <c r="G288" s="65"/>
      <c r="H288" s="69"/>
      <c r="I288" s="70"/>
      <c r="J288" s="70"/>
      <c r="K288" s="34" t="s">
        <v>65</v>
      </c>
      <c r="L288" s="77">
        <v>288</v>
      </c>
      <c r="M288" s="77"/>
      <c r="N288" s="72"/>
      <c r="O288" s="79" t="s">
        <v>176</v>
      </c>
      <c r="P288" s="81">
        <v>43683.48265046296</v>
      </c>
      <c r="Q288" s="79" t="s">
        <v>561</v>
      </c>
      <c r="R288" s="82" t="s">
        <v>682</v>
      </c>
      <c r="S288" s="79" t="s">
        <v>755</v>
      </c>
      <c r="T288" s="79" t="s">
        <v>826</v>
      </c>
      <c r="U288" s="79"/>
      <c r="V288" s="82" t="s">
        <v>1008</v>
      </c>
      <c r="W288" s="81">
        <v>43683.48265046296</v>
      </c>
      <c r="X288" s="82" t="s">
        <v>1271</v>
      </c>
      <c r="Y288" s="79"/>
      <c r="Z288" s="79"/>
      <c r="AA288" s="85" t="s">
        <v>1628</v>
      </c>
      <c r="AB288" s="79"/>
      <c r="AC288" s="79" t="b">
        <v>0</v>
      </c>
      <c r="AD288" s="79">
        <v>0</v>
      </c>
      <c r="AE288" s="85" t="s">
        <v>1761</v>
      </c>
      <c r="AF288" s="79" t="b">
        <v>0</v>
      </c>
      <c r="AG288" s="79" t="s">
        <v>1774</v>
      </c>
      <c r="AH288" s="79"/>
      <c r="AI288" s="85" t="s">
        <v>1761</v>
      </c>
      <c r="AJ288" s="79" t="b">
        <v>0</v>
      </c>
      <c r="AK288" s="79">
        <v>2</v>
      </c>
      <c r="AL288" s="85" t="s">
        <v>1761</v>
      </c>
      <c r="AM288" s="79" t="s">
        <v>1825</v>
      </c>
      <c r="AN288" s="79" t="b">
        <v>0</v>
      </c>
      <c r="AO288" s="85" t="s">
        <v>1628</v>
      </c>
      <c r="AP288" s="79" t="s">
        <v>176</v>
      </c>
      <c r="AQ288" s="79">
        <v>0</v>
      </c>
      <c r="AR288" s="79">
        <v>0</v>
      </c>
      <c r="AS288" s="79"/>
      <c r="AT288" s="79"/>
      <c r="AU288" s="79"/>
      <c r="AV288" s="79"/>
      <c r="AW288" s="79"/>
      <c r="AX288" s="79"/>
      <c r="AY288" s="79"/>
      <c r="AZ288" s="79"/>
      <c r="BA288">
        <v>77</v>
      </c>
      <c r="BB288" s="78" t="str">
        <f>REPLACE(INDEX(GroupVertices[Group],MATCH(Edges[[#This Row],[Vertex 1]],GroupVertices[Vertex],0)),1,1,"")</f>
        <v>4</v>
      </c>
      <c r="BC288" s="78" t="str">
        <f>REPLACE(INDEX(GroupVertices[Group],MATCH(Edges[[#This Row],[Vertex 2]],GroupVertices[Vertex],0)),1,1,"")</f>
        <v>4</v>
      </c>
      <c r="BD288" s="48">
        <v>2</v>
      </c>
      <c r="BE288" s="49">
        <v>7.407407407407407</v>
      </c>
      <c r="BF288" s="48">
        <v>1</v>
      </c>
      <c r="BG288" s="49">
        <v>3.7037037037037037</v>
      </c>
      <c r="BH288" s="48">
        <v>0</v>
      </c>
      <c r="BI288" s="49">
        <v>0</v>
      </c>
      <c r="BJ288" s="48">
        <v>24</v>
      </c>
      <c r="BK288" s="49">
        <v>88.88888888888889</v>
      </c>
      <c r="BL288" s="48">
        <v>27</v>
      </c>
    </row>
    <row r="289" spans="1:64" ht="15">
      <c r="A289" s="64" t="s">
        <v>356</v>
      </c>
      <c r="B289" s="64" t="s">
        <v>356</v>
      </c>
      <c r="C289" s="65" t="s">
        <v>4714</v>
      </c>
      <c r="D289" s="66">
        <v>10</v>
      </c>
      <c r="E289" s="67" t="s">
        <v>136</v>
      </c>
      <c r="F289" s="68">
        <v>12</v>
      </c>
      <c r="G289" s="65"/>
      <c r="H289" s="69"/>
      <c r="I289" s="70"/>
      <c r="J289" s="70"/>
      <c r="K289" s="34" t="s">
        <v>65</v>
      </c>
      <c r="L289" s="77">
        <v>289</v>
      </c>
      <c r="M289" s="77"/>
      <c r="N289" s="72"/>
      <c r="O289" s="79" t="s">
        <v>176</v>
      </c>
      <c r="P289" s="81">
        <v>43683.628483796296</v>
      </c>
      <c r="Q289" s="79" t="s">
        <v>562</v>
      </c>
      <c r="R289" s="82" t="s">
        <v>683</v>
      </c>
      <c r="S289" s="79" t="s">
        <v>755</v>
      </c>
      <c r="T289" s="79" t="s">
        <v>826</v>
      </c>
      <c r="U289" s="79"/>
      <c r="V289" s="82" t="s">
        <v>1008</v>
      </c>
      <c r="W289" s="81">
        <v>43683.628483796296</v>
      </c>
      <c r="X289" s="82" t="s">
        <v>1272</v>
      </c>
      <c r="Y289" s="79"/>
      <c r="Z289" s="79"/>
      <c r="AA289" s="85" t="s">
        <v>1629</v>
      </c>
      <c r="AB289" s="79"/>
      <c r="AC289" s="79" t="b">
        <v>0</v>
      </c>
      <c r="AD289" s="79">
        <v>0</v>
      </c>
      <c r="AE289" s="85" t="s">
        <v>1761</v>
      </c>
      <c r="AF289" s="79" t="b">
        <v>0</v>
      </c>
      <c r="AG289" s="79" t="s">
        <v>1774</v>
      </c>
      <c r="AH289" s="79"/>
      <c r="AI289" s="85" t="s">
        <v>1761</v>
      </c>
      <c r="AJ289" s="79" t="b">
        <v>0</v>
      </c>
      <c r="AK289" s="79">
        <v>1</v>
      </c>
      <c r="AL289" s="85" t="s">
        <v>1761</v>
      </c>
      <c r="AM289" s="79" t="s">
        <v>1825</v>
      </c>
      <c r="AN289" s="79" t="b">
        <v>0</v>
      </c>
      <c r="AO289" s="85" t="s">
        <v>1629</v>
      </c>
      <c r="AP289" s="79" t="s">
        <v>176</v>
      </c>
      <c r="AQ289" s="79">
        <v>0</v>
      </c>
      <c r="AR289" s="79">
        <v>0</v>
      </c>
      <c r="AS289" s="79"/>
      <c r="AT289" s="79"/>
      <c r="AU289" s="79"/>
      <c r="AV289" s="79"/>
      <c r="AW289" s="79"/>
      <c r="AX289" s="79"/>
      <c r="AY289" s="79"/>
      <c r="AZ289" s="79"/>
      <c r="BA289">
        <v>77</v>
      </c>
      <c r="BB289" s="78" t="str">
        <f>REPLACE(INDEX(GroupVertices[Group],MATCH(Edges[[#This Row],[Vertex 1]],GroupVertices[Vertex],0)),1,1,"")</f>
        <v>4</v>
      </c>
      <c r="BC289" s="78" t="str">
        <f>REPLACE(INDEX(GroupVertices[Group],MATCH(Edges[[#This Row],[Vertex 2]],GroupVertices[Vertex],0)),1,1,"")</f>
        <v>4</v>
      </c>
      <c r="BD289" s="48">
        <v>2</v>
      </c>
      <c r="BE289" s="49">
        <v>7.407407407407407</v>
      </c>
      <c r="BF289" s="48">
        <v>1</v>
      </c>
      <c r="BG289" s="49">
        <v>3.7037037037037037</v>
      </c>
      <c r="BH289" s="48">
        <v>0</v>
      </c>
      <c r="BI289" s="49">
        <v>0</v>
      </c>
      <c r="BJ289" s="48">
        <v>24</v>
      </c>
      <c r="BK289" s="49">
        <v>88.88888888888889</v>
      </c>
      <c r="BL289" s="48">
        <v>27</v>
      </c>
    </row>
    <row r="290" spans="1:64" ht="15">
      <c r="A290" s="64" t="s">
        <v>356</v>
      </c>
      <c r="B290" s="64" t="s">
        <v>356</v>
      </c>
      <c r="C290" s="65" t="s">
        <v>4714</v>
      </c>
      <c r="D290" s="66">
        <v>10</v>
      </c>
      <c r="E290" s="67" t="s">
        <v>136</v>
      </c>
      <c r="F290" s="68">
        <v>12</v>
      </c>
      <c r="G290" s="65"/>
      <c r="H290" s="69"/>
      <c r="I290" s="70"/>
      <c r="J290" s="70"/>
      <c r="K290" s="34" t="s">
        <v>65</v>
      </c>
      <c r="L290" s="77">
        <v>290</v>
      </c>
      <c r="M290" s="77"/>
      <c r="N290" s="72"/>
      <c r="O290" s="79" t="s">
        <v>176</v>
      </c>
      <c r="P290" s="81">
        <v>43683.74655092593</v>
      </c>
      <c r="Q290" s="79" t="s">
        <v>564</v>
      </c>
      <c r="R290" s="82" t="s">
        <v>685</v>
      </c>
      <c r="S290" s="79" t="s">
        <v>755</v>
      </c>
      <c r="T290" s="79" t="s">
        <v>826</v>
      </c>
      <c r="U290" s="79"/>
      <c r="V290" s="82" t="s">
        <v>1008</v>
      </c>
      <c r="W290" s="81">
        <v>43683.74655092593</v>
      </c>
      <c r="X290" s="82" t="s">
        <v>1273</v>
      </c>
      <c r="Y290" s="79"/>
      <c r="Z290" s="79"/>
      <c r="AA290" s="85" t="s">
        <v>1630</v>
      </c>
      <c r="AB290" s="79"/>
      <c r="AC290" s="79" t="b">
        <v>0</v>
      </c>
      <c r="AD290" s="79">
        <v>1</v>
      </c>
      <c r="AE290" s="85" t="s">
        <v>1761</v>
      </c>
      <c r="AF290" s="79" t="b">
        <v>0</v>
      </c>
      <c r="AG290" s="79" t="s">
        <v>1774</v>
      </c>
      <c r="AH290" s="79"/>
      <c r="AI290" s="85" t="s">
        <v>1761</v>
      </c>
      <c r="AJ290" s="79" t="b">
        <v>0</v>
      </c>
      <c r="AK290" s="79">
        <v>1</v>
      </c>
      <c r="AL290" s="85" t="s">
        <v>1761</v>
      </c>
      <c r="AM290" s="79" t="s">
        <v>1825</v>
      </c>
      <c r="AN290" s="79" t="b">
        <v>0</v>
      </c>
      <c r="AO290" s="85" t="s">
        <v>1630</v>
      </c>
      <c r="AP290" s="79" t="s">
        <v>176</v>
      </c>
      <c r="AQ290" s="79">
        <v>0</v>
      </c>
      <c r="AR290" s="79">
        <v>0</v>
      </c>
      <c r="AS290" s="79"/>
      <c r="AT290" s="79"/>
      <c r="AU290" s="79"/>
      <c r="AV290" s="79"/>
      <c r="AW290" s="79"/>
      <c r="AX290" s="79"/>
      <c r="AY290" s="79"/>
      <c r="AZ290" s="79"/>
      <c r="BA290">
        <v>77</v>
      </c>
      <c r="BB290" s="78" t="str">
        <f>REPLACE(INDEX(GroupVertices[Group],MATCH(Edges[[#This Row],[Vertex 1]],GroupVertices[Vertex],0)),1,1,"")</f>
        <v>4</v>
      </c>
      <c r="BC290" s="78" t="str">
        <f>REPLACE(INDEX(GroupVertices[Group],MATCH(Edges[[#This Row],[Vertex 2]],GroupVertices[Vertex],0)),1,1,"")</f>
        <v>4</v>
      </c>
      <c r="BD290" s="48">
        <v>2</v>
      </c>
      <c r="BE290" s="49">
        <v>7.407407407407407</v>
      </c>
      <c r="BF290" s="48">
        <v>1</v>
      </c>
      <c r="BG290" s="49">
        <v>3.7037037037037037</v>
      </c>
      <c r="BH290" s="48">
        <v>0</v>
      </c>
      <c r="BI290" s="49">
        <v>0</v>
      </c>
      <c r="BJ290" s="48">
        <v>24</v>
      </c>
      <c r="BK290" s="49">
        <v>88.88888888888889</v>
      </c>
      <c r="BL290" s="48">
        <v>27</v>
      </c>
    </row>
    <row r="291" spans="1:64" ht="15">
      <c r="A291" s="64" t="s">
        <v>356</v>
      </c>
      <c r="B291" s="64" t="s">
        <v>356</v>
      </c>
      <c r="C291" s="65" t="s">
        <v>4714</v>
      </c>
      <c r="D291" s="66">
        <v>10</v>
      </c>
      <c r="E291" s="67" t="s">
        <v>136</v>
      </c>
      <c r="F291" s="68">
        <v>12</v>
      </c>
      <c r="G291" s="65"/>
      <c r="H291" s="69"/>
      <c r="I291" s="70"/>
      <c r="J291" s="70"/>
      <c r="K291" s="34" t="s">
        <v>65</v>
      </c>
      <c r="L291" s="77">
        <v>291</v>
      </c>
      <c r="M291" s="77"/>
      <c r="N291" s="72"/>
      <c r="O291" s="79" t="s">
        <v>176</v>
      </c>
      <c r="P291" s="81">
        <v>43683.850694444445</v>
      </c>
      <c r="Q291" s="79" t="s">
        <v>563</v>
      </c>
      <c r="R291" s="82" t="s">
        <v>684</v>
      </c>
      <c r="S291" s="79" t="s">
        <v>755</v>
      </c>
      <c r="T291" s="79" t="s">
        <v>826</v>
      </c>
      <c r="U291" s="79"/>
      <c r="V291" s="82" t="s">
        <v>1008</v>
      </c>
      <c r="W291" s="81">
        <v>43683.850694444445</v>
      </c>
      <c r="X291" s="82" t="s">
        <v>1274</v>
      </c>
      <c r="Y291" s="79"/>
      <c r="Z291" s="79"/>
      <c r="AA291" s="85" t="s">
        <v>1631</v>
      </c>
      <c r="AB291" s="79"/>
      <c r="AC291" s="79" t="b">
        <v>0</v>
      </c>
      <c r="AD291" s="79">
        <v>1</v>
      </c>
      <c r="AE291" s="85" t="s">
        <v>1761</v>
      </c>
      <c r="AF291" s="79" t="b">
        <v>0</v>
      </c>
      <c r="AG291" s="79" t="s">
        <v>1774</v>
      </c>
      <c r="AH291" s="79"/>
      <c r="AI291" s="85" t="s">
        <v>1761</v>
      </c>
      <c r="AJ291" s="79" t="b">
        <v>0</v>
      </c>
      <c r="AK291" s="79">
        <v>2</v>
      </c>
      <c r="AL291" s="85" t="s">
        <v>1761</v>
      </c>
      <c r="AM291" s="79" t="s">
        <v>1825</v>
      </c>
      <c r="AN291" s="79" t="b">
        <v>0</v>
      </c>
      <c r="AO291" s="85" t="s">
        <v>1631</v>
      </c>
      <c r="AP291" s="79" t="s">
        <v>176</v>
      </c>
      <c r="AQ291" s="79">
        <v>0</v>
      </c>
      <c r="AR291" s="79">
        <v>0</v>
      </c>
      <c r="AS291" s="79"/>
      <c r="AT291" s="79"/>
      <c r="AU291" s="79"/>
      <c r="AV291" s="79"/>
      <c r="AW291" s="79"/>
      <c r="AX291" s="79"/>
      <c r="AY291" s="79"/>
      <c r="AZ291" s="79"/>
      <c r="BA291">
        <v>77</v>
      </c>
      <c r="BB291" s="78" t="str">
        <f>REPLACE(INDEX(GroupVertices[Group],MATCH(Edges[[#This Row],[Vertex 1]],GroupVertices[Vertex],0)),1,1,"")</f>
        <v>4</v>
      </c>
      <c r="BC291" s="78" t="str">
        <f>REPLACE(INDEX(GroupVertices[Group],MATCH(Edges[[#This Row],[Vertex 2]],GroupVertices[Vertex],0)),1,1,"")</f>
        <v>4</v>
      </c>
      <c r="BD291" s="48">
        <v>2</v>
      </c>
      <c r="BE291" s="49">
        <v>7.407407407407407</v>
      </c>
      <c r="BF291" s="48">
        <v>1</v>
      </c>
      <c r="BG291" s="49">
        <v>3.7037037037037037</v>
      </c>
      <c r="BH291" s="48">
        <v>0</v>
      </c>
      <c r="BI291" s="49">
        <v>0</v>
      </c>
      <c r="BJ291" s="48">
        <v>24</v>
      </c>
      <c r="BK291" s="49">
        <v>88.88888888888889</v>
      </c>
      <c r="BL291" s="48">
        <v>27</v>
      </c>
    </row>
    <row r="292" spans="1:64" ht="15">
      <c r="A292" s="64" t="s">
        <v>356</v>
      </c>
      <c r="B292" s="64" t="s">
        <v>356</v>
      </c>
      <c r="C292" s="65" t="s">
        <v>4714</v>
      </c>
      <c r="D292" s="66">
        <v>10</v>
      </c>
      <c r="E292" s="67" t="s">
        <v>136</v>
      </c>
      <c r="F292" s="68">
        <v>12</v>
      </c>
      <c r="G292" s="65"/>
      <c r="H292" s="69"/>
      <c r="I292" s="70"/>
      <c r="J292" s="70"/>
      <c r="K292" s="34" t="s">
        <v>65</v>
      </c>
      <c r="L292" s="77">
        <v>292</v>
      </c>
      <c r="M292" s="77"/>
      <c r="N292" s="72"/>
      <c r="O292" s="79" t="s">
        <v>176</v>
      </c>
      <c r="P292" s="81">
        <v>43683.861122685186</v>
      </c>
      <c r="Q292" s="79" t="s">
        <v>566</v>
      </c>
      <c r="R292" s="82" t="s">
        <v>687</v>
      </c>
      <c r="S292" s="79" t="s">
        <v>757</v>
      </c>
      <c r="T292" s="79" t="s">
        <v>826</v>
      </c>
      <c r="U292" s="79"/>
      <c r="V292" s="82" t="s">
        <v>1008</v>
      </c>
      <c r="W292" s="81">
        <v>43683.861122685186</v>
      </c>
      <c r="X292" s="82" t="s">
        <v>1275</v>
      </c>
      <c r="Y292" s="79"/>
      <c r="Z292" s="79"/>
      <c r="AA292" s="85" t="s">
        <v>1632</v>
      </c>
      <c r="AB292" s="79"/>
      <c r="AC292" s="79" t="b">
        <v>0</v>
      </c>
      <c r="AD292" s="79">
        <v>2</v>
      </c>
      <c r="AE292" s="85" t="s">
        <v>1761</v>
      </c>
      <c r="AF292" s="79" t="b">
        <v>0</v>
      </c>
      <c r="AG292" s="79" t="s">
        <v>1774</v>
      </c>
      <c r="AH292" s="79"/>
      <c r="AI292" s="85" t="s">
        <v>1761</v>
      </c>
      <c r="AJ292" s="79" t="b">
        <v>0</v>
      </c>
      <c r="AK292" s="79">
        <v>3</v>
      </c>
      <c r="AL292" s="85" t="s">
        <v>1761</v>
      </c>
      <c r="AM292" s="79" t="s">
        <v>1825</v>
      </c>
      <c r="AN292" s="79" t="b">
        <v>0</v>
      </c>
      <c r="AO292" s="85" t="s">
        <v>1632</v>
      </c>
      <c r="AP292" s="79" t="s">
        <v>176</v>
      </c>
      <c r="AQ292" s="79">
        <v>0</v>
      </c>
      <c r="AR292" s="79">
        <v>0</v>
      </c>
      <c r="AS292" s="79"/>
      <c r="AT292" s="79"/>
      <c r="AU292" s="79"/>
      <c r="AV292" s="79"/>
      <c r="AW292" s="79"/>
      <c r="AX292" s="79"/>
      <c r="AY292" s="79"/>
      <c r="AZ292" s="79"/>
      <c r="BA292">
        <v>77</v>
      </c>
      <c r="BB292" s="78" t="str">
        <f>REPLACE(INDEX(GroupVertices[Group],MATCH(Edges[[#This Row],[Vertex 1]],GroupVertices[Vertex],0)),1,1,"")</f>
        <v>4</v>
      </c>
      <c r="BC292" s="78" t="str">
        <f>REPLACE(INDEX(GroupVertices[Group],MATCH(Edges[[#This Row],[Vertex 2]],GroupVertices[Vertex],0)),1,1,"")</f>
        <v>4</v>
      </c>
      <c r="BD292" s="48">
        <v>2</v>
      </c>
      <c r="BE292" s="49">
        <v>7.407407407407407</v>
      </c>
      <c r="BF292" s="48">
        <v>1</v>
      </c>
      <c r="BG292" s="49">
        <v>3.7037037037037037</v>
      </c>
      <c r="BH292" s="48">
        <v>0</v>
      </c>
      <c r="BI292" s="49">
        <v>0</v>
      </c>
      <c r="BJ292" s="48">
        <v>24</v>
      </c>
      <c r="BK292" s="49">
        <v>88.88888888888889</v>
      </c>
      <c r="BL292" s="48">
        <v>27</v>
      </c>
    </row>
    <row r="293" spans="1:64" ht="15">
      <c r="A293" s="64" t="s">
        <v>356</v>
      </c>
      <c r="B293" s="64" t="s">
        <v>356</v>
      </c>
      <c r="C293" s="65" t="s">
        <v>4714</v>
      </c>
      <c r="D293" s="66">
        <v>10</v>
      </c>
      <c r="E293" s="67" t="s">
        <v>136</v>
      </c>
      <c r="F293" s="68">
        <v>12</v>
      </c>
      <c r="G293" s="65"/>
      <c r="H293" s="69"/>
      <c r="I293" s="70"/>
      <c r="J293" s="70"/>
      <c r="K293" s="34" t="s">
        <v>65</v>
      </c>
      <c r="L293" s="77">
        <v>293</v>
      </c>
      <c r="M293" s="77"/>
      <c r="N293" s="72"/>
      <c r="O293" s="79" t="s">
        <v>176</v>
      </c>
      <c r="P293" s="81">
        <v>43683.86806712963</v>
      </c>
      <c r="Q293" s="79" t="s">
        <v>597</v>
      </c>
      <c r="R293" s="82" t="s">
        <v>693</v>
      </c>
      <c r="S293" s="79" t="s">
        <v>757</v>
      </c>
      <c r="T293" s="79" t="s">
        <v>826</v>
      </c>
      <c r="U293" s="79"/>
      <c r="V293" s="82" t="s">
        <v>1008</v>
      </c>
      <c r="W293" s="81">
        <v>43683.86806712963</v>
      </c>
      <c r="X293" s="82" t="s">
        <v>1276</v>
      </c>
      <c r="Y293" s="79"/>
      <c r="Z293" s="79"/>
      <c r="AA293" s="85" t="s">
        <v>1633</v>
      </c>
      <c r="AB293" s="79"/>
      <c r="AC293" s="79" t="b">
        <v>0</v>
      </c>
      <c r="AD293" s="79">
        <v>2</v>
      </c>
      <c r="AE293" s="85" t="s">
        <v>1761</v>
      </c>
      <c r="AF293" s="79" t="b">
        <v>0</v>
      </c>
      <c r="AG293" s="79" t="s">
        <v>1774</v>
      </c>
      <c r="AH293" s="79"/>
      <c r="AI293" s="85" t="s">
        <v>1761</v>
      </c>
      <c r="AJ293" s="79" t="b">
        <v>0</v>
      </c>
      <c r="AK293" s="79">
        <v>2</v>
      </c>
      <c r="AL293" s="85" t="s">
        <v>1761</v>
      </c>
      <c r="AM293" s="79" t="s">
        <v>1825</v>
      </c>
      <c r="AN293" s="79" t="b">
        <v>0</v>
      </c>
      <c r="AO293" s="85" t="s">
        <v>1633</v>
      </c>
      <c r="AP293" s="79" t="s">
        <v>176</v>
      </c>
      <c r="AQ293" s="79">
        <v>0</v>
      </c>
      <c r="AR293" s="79">
        <v>0</v>
      </c>
      <c r="AS293" s="79"/>
      <c r="AT293" s="79"/>
      <c r="AU293" s="79"/>
      <c r="AV293" s="79"/>
      <c r="AW293" s="79"/>
      <c r="AX293" s="79"/>
      <c r="AY293" s="79"/>
      <c r="AZ293" s="79"/>
      <c r="BA293">
        <v>77</v>
      </c>
      <c r="BB293" s="78" t="str">
        <f>REPLACE(INDEX(GroupVertices[Group],MATCH(Edges[[#This Row],[Vertex 1]],GroupVertices[Vertex],0)),1,1,"")</f>
        <v>4</v>
      </c>
      <c r="BC293" s="78" t="str">
        <f>REPLACE(INDEX(GroupVertices[Group],MATCH(Edges[[#This Row],[Vertex 2]],GroupVertices[Vertex],0)),1,1,"")</f>
        <v>4</v>
      </c>
      <c r="BD293" s="48">
        <v>2</v>
      </c>
      <c r="BE293" s="49">
        <v>7.407407407407407</v>
      </c>
      <c r="BF293" s="48">
        <v>1</v>
      </c>
      <c r="BG293" s="49">
        <v>3.7037037037037037</v>
      </c>
      <c r="BH293" s="48">
        <v>0</v>
      </c>
      <c r="BI293" s="49">
        <v>0</v>
      </c>
      <c r="BJ293" s="48">
        <v>24</v>
      </c>
      <c r="BK293" s="49">
        <v>88.88888888888889</v>
      </c>
      <c r="BL293" s="48">
        <v>27</v>
      </c>
    </row>
    <row r="294" spans="1:64" ht="15">
      <c r="A294" s="64" t="s">
        <v>356</v>
      </c>
      <c r="B294" s="64" t="s">
        <v>356</v>
      </c>
      <c r="C294" s="65" t="s">
        <v>4714</v>
      </c>
      <c r="D294" s="66">
        <v>10</v>
      </c>
      <c r="E294" s="67" t="s">
        <v>136</v>
      </c>
      <c r="F294" s="68">
        <v>12</v>
      </c>
      <c r="G294" s="65"/>
      <c r="H294" s="69"/>
      <c r="I294" s="70"/>
      <c r="J294" s="70"/>
      <c r="K294" s="34" t="s">
        <v>65</v>
      </c>
      <c r="L294" s="77">
        <v>294</v>
      </c>
      <c r="M294" s="77"/>
      <c r="N294" s="72"/>
      <c r="O294" s="79" t="s">
        <v>176</v>
      </c>
      <c r="P294" s="81">
        <v>43683.986122685186</v>
      </c>
      <c r="Q294" s="79" t="s">
        <v>567</v>
      </c>
      <c r="R294" s="82" t="s">
        <v>688</v>
      </c>
      <c r="S294" s="79" t="s">
        <v>755</v>
      </c>
      <c r="T294" s="79" t="s">
        <v>826</v>
      </c>
      <c r="U294" s="79"/>
      <c r="V294" s="82" t="s">
        <v>1008</v>
      </c>
      <c r="W294" s="81">
        <v>43683.986122685186</v>
      </c>
      <c r="X294" s="82" t="s">
        <v>1277</v>
      </c>
      <c r="Y294" s="79"/>
      <c r="Z294" s="79"/>
      <c r="AA294" s="85" t="s">
        <v>1634</v>
      </c>
      <c r="AB294" s="79"/>
      <c r="AC294" s="79" t="b">
        <v>0</v>
      </c>
      <c r="AD294" s="79">
        <v>2</v>
      </c>
      <c r="AE294" s="85" t="s">
        <v>1761</v>
      </c>
      <c r="AF294" s="79" t="b">
        <v>0</v>
      </c>
      <c r="AG294" s="79" t="s">
        <v>1774</v>
      </c>
      <c r="AH294" s="79"/>
      <c r="AI294" s="85" t="s">
        <v>1761</v>
      </c>
      <c r="AJ294" s="79" t="b">
        <v>0</v>
      </c>
      <c r="AK294" s="79">
        <v>2</v>
      </c>
      <c r="AL294" s="85" t="s">
        <v>1761</v>
      </c>
      <c r="AM294" s="79" t="s">
        <v>1825</v>
      </c>
      <c r="AN294" s="79" t="b">
        <v>0</v>
      </c>
      <c r="AO294" s="85" t="s">
        <v>1634</v>
      </c>
      <c r="AP294" s="79" t="s">
        <v>176</v>
      </c>
      <c r="AQ294" s="79">
        <v>0</v>
      </c>
      <c r="AR294" s="79">
        <v>0</v>
      </c>
      <c r="AS294" s="79"/>
      <c r="AT294" s="79"/>
      <c r="AU294" s="79"/>
      <c r="AV294" s="79"/>
      <c r="AW294" s="79"/>
      <c r="AX294" s="79"/>
      <c r="AY294" s="79"/>
      <c r="AZ294" s="79"/>
      <c r="BA294">
        <v>77</v>
      </c>
      <c r="BB294" s="78" t="str">
        <f>REPLACE(INDEX(GroupVertices[Group],MATCH(Edges[[#This Row],[Vertex 1]],GroupVertices[Vertex],0)),1,1,"")</f>
        <v>4</v>
      </c>
      <c r="BC294" s="78" t="str">
        <f>REPLACE(INDEX(GroupVertices[Group],MATCH(Edges[[#This Row],[Vertex 2]],GroupVertices[Vertex],0)),1,1,"")</f>
        <v>4</v>
      </c>
      <c r="BD294" s="48">
        <v>2</v>
      </c>
      <c r="BE294" s="49">
        <v>7.407407407407407</v>
      </c>
      <c r="BF294" s="48">
        <v>1</v>
      </c>
      <c r="BG294" s="49">
        <v>3.7037037037037037</v>
      </c>
      <c r="BH294" s="48">
        <v>0</v>
      </c>
      <c r="BI294" s="49">
        <v>0</v>
      </c>
      <c r="BJ294" s="48">
        <v>24</v>
      </c>
      <c r="BK294" s="49">
        <v>88.88888888888889</v>
      </c>
      <c r="BL294" s="48">
        <v>27</v>
      </c>
    </row>
    <row r="295" spans="1:64" ht="15">
      <c r="A295" s="64" t="s">
        <v>356</v>
      </c>
      <c r="B295" s="64" t="s">
        <v>356</v>
      </c>
      <c r="C295" s="65" t="s">
        <v>4714</v>
      </c>
      <c r="D295" s="66">
        <v>10</v>
      </c>
      <c r="E295" s="67" t="s">
        <v>136</v>
      </c>
      <c r="F295" s="68">
        <v>12</v>
      </c>
      <c r="G295" s="65"/>
      <c r="H295" s="69"/>
      <c r="I295" s="70"/>
      <c r="J295" s="70"/>
      <c r="K295" s="34" t="s">
        <v>65</v>
      </c>
      <c r="L295" s="77">
        <v>295</v>
      </c>
      <c r="M295" s="77"/>
      <c r="N295" s="72"/>
      <c r="O295" s="79" t="s">
        <v>176</v>
      </c>
      <c r="P295" s="81">
        <v>43684.087858796294</v>
      </c>
      <c r="Q295" s="79" t="s">
        <v>560</v>
      </c>
      <c r="R295" s="82" t="s">
        <v>681</v>
      </c>
      <c r="S295" s="79" t="s">
        <v>756</v>
      </c>
      <c r="T295" s="79" t="s">
        <v>826</v>
      </c>
      <c r="U295" s="79"/>
      <c r="V295" s="82" t="s">
        <v>1008</v>
      </c>
      <c r="W295" s="81">
        <v>43684.087858796294</v>
      </c>
      <c r="X295" s="82" t="s">
        <v>1278</v>
      </c>
      <c r="Y295" s="79"/>
      <c r="Z295" s="79"/>
      <c r="AA295" s="85" t="s">
        <v>1635</v>
      </c>
      <c r="AB295" s="79"/>
      <c r="AC295" s="79" t="b">
        <v>0</v>
      </c>
      <c r="AD295" s="79">
        <v>2</v>
      </c>
      <c r="AE295" s="85" t="s">
        <v>1761</v>
      </c>
      <c r="AF295" s="79" t="b">
        <v>0</v>
      </c>
      <c r="AG295" s="79" t="s">
        <v>1774</v>
      </c>
      <c r="AH295" s="79"/>
      <c r="AI295" s="85" t="s">
        <v>1761</v>
      </c>
      <c r="AJ295" s="79" t="b">
        <v>0</v>
      </c>
      <c r="AK295" s="79">
        <v>2</v>
      </c>
      <c r="AL295" s="85" t="s">
        <v>1761</v>
      </c>
      <c r="AM295" s="79" t="s">
        <v>1825</v>
      </c>
      <c r="AN295" s="79" t="b">
        <v>0</v>
      </c>
      <c r="AO295" s="85" t="s">
        <v>1635</v>
      </c>
      <c r="AP295" s="79" t="s">
        <v>176</v>
      </c>
      <c r="AQ295" s="79">
        <v>0</v>
      </c>
      <c r="AR295" s="79">
        <v>0</v>
      </c>
      <c r="AS295" s="79"/>
      <c r="AT295" s="79"/>
      <c r="AU295" s="79"/>
      <c r="AV295" s="79"/>
      <c r="AW295" s="79"/>
      <c r="AX295" s="79"/>
      <c r="AY295" s="79"/>
      <c r="AZ295" s="79"/>
      <c r="BA295">
        <v>77</v>
      </c>
      <c r="BB295" s="78" t="str">
        <f>REPLACE(INDEX(GroupVertices[Group],MATCH(Edges[[#This Row],[Vertex 1]],GroupVertices[Vertex],0)),1,1,"")</f>
        <v>4</v>
      </c>
      <c r="BC295" s="78" t="str">
        <f>REPLACE(INDEX(GroupVertices[Group],MATCH(Edges[[#This Row],[Vertex 2]],GroupVertices[Vertex],0)),1,1,"")</f>
        <v>4</v>
      </c>
      <c r="BD295" s="48">
        <v>2</v>
      </c>
      <c r="BE295" s="49">
        <v>7.407407407407407</v>
      </c>
      <c r="BF295" s="48">
        <v>1</v>
      </c>
      <c r="BG295" s="49">
        <v>3.7037037037037037</v>
      </c>
      <c r="BH295" s="48">
        <v>0</v>
      </c>
      <c r="BI295" s="49">
        <v>0</v>
      </c>
      <c r="BJ295" s="48">
        <v>24</v>
      </c>
      <c r="BK295" s="49">
        <v>88.88888888888889</v>
      </c>
      <c r="BL295" s="48">
        <v>27</v>
      </c>
    </row>
    <row r="296" spans="1:64" ht="15">
      <c r="A296" s="64" t="s">
        <v>356</v>
      </c>
      <c r="B296" s="64" t="s">
        <v>356</v>
      </c>
      <c r="C296" s="65" t="s">
        <v>4714</v>
      </c>
      <c r="D296" s="66">
        <v>10</v>
      </c>
      <c r="E296" s="67" t="s">
        <v>136</v>
      </c>
      <c r="F296" s="68">
        <v>12</v>
      </c>
      <c r="G296" s="65"/>
      <c r="H296" s="69"/>
      <c r="I296" s="70"/>
      <c r="J296" s="70"/>
      <c r="K296" s="34" t="s">
        <v>65</v>
      </c>
      <c r="L296" s="77">
        <v>296</v>
      </c>
      <c r="M296" s="77"/>
      <c r="N296" s="72"/>
      <c r="O296" s="79" t="s">
        <v>176</v>
      </c>
      <c r="P296" s="81">
        <v>43684.09375</v>
      </c>
      <c r="Q296" s="79" t="s">
        <v>571</v>
      </c>
      <c r="R296" s="82" t="s">
        <v>692</v>
      </c>
      <c r="S296" s="79" t="s">
        <v>755</v>
      </c>
      <c r="T296" s="79" t="s">
        <v>826</v>
      </c>
      <c r="U296" s="79"/>
      <c r="V296" s="82" t="s">
        <v>1008</v>
      </c>
      <c r="W296" s="81">
        <v>43684.09375</v>
      </c>
      <c r="X296" s="82" t="s">
        <v>1279</v>
      </c>
      <c r="Y296" s="79"/>
      <c r="Z296" s="79"/>
      <c r="AA296" s="85" t="s">
        <v>1636</v>
      </c>
      <c r="AB296" s="79"/>
      <c r="AC296" s="79" t="b">
        <v>0</v>
      </c>
      <c r="AD296" s="79">
        <v>1</v>
      </c>
      <c r="AE296" s="85" t="s">
        <v>1761</v>
      </c>
      <c r="AF296" s="79" t="b">
        <v>0</v>
      </c>
      <c r="AG296" s="79" t="s">
        <v>1774</v>
      </c>
      <c r="AH296" s="79"/>
      <c r="AI296" s="85" t="s">
        <v>1761</v>
      </c>
      <c r="AJ296" s="79" t="b">
        <v>0</v>
      </c>
      <c r="AK296" s="79">
        <v>3</v>
      </c>
      <c r="AL296" s="85" t="s">
        <v>1761</v>
      </c>
      <c r="AM296" s="79" t="s">
        <v>1825</v>
      </c>
      <c r="AN296" s="79" t="b">
        <v>0</v>
      </c>
      <c r="AO296" s="85" t="s">
        <v>1636</v>
      </c>
      <c r="AP296" s="79" t="s">
        <v>176</v>
      </c>
      <c r="AQ296" s="79">
        <v>0</v>
      </c>
      <c r="AR296" s="79">
        <v>0</v>
      </c>
      <c r="AS296" s="79"/>
      <c r="AT296" s="79"/>
      <c r="AU296" s="79"/>
      <c r="AV296" s="79"/>
      <c r="AW296" s="79"/>
      <c r="AX296" s="79"/>
      <c r="AY296" s="79"/>
      <c r="AZ296" s="79"/>
      <c r="BA296">
        <v>77</v>
      </c>
      <c r="BB296" s="78" t="str">
        <f>REPLACE(INDEX(GroupVertices[Group],MATCH(Edges[[#This Row],[Vertex 1]],GroupVertices[Vertex],0)),1,1,"")</f>
        <v>4</v>
      </c>
      <c r="BC296" s="78" t="str">
        <f>REPLACE(INDEX(GroupVertices[Group],MATCH(Edges[[#This Row],[Vertex 2]],GroupVertices[Vertex],0)),1,1,"")</f>
        <v>4</v>
      </c>
      <c r="BD296" s="48">
        <v>2</v>
      </c>
      <c r="BE296" s="49">
        <v>7.407407407407407</v>
      </c>
      <c r="BF296" s="48">
        <v>1</v>
      </c>
      <c r="BG296" s="49">
        <v>3.7037037037037037</v>
      </c>
      <c r="BH296" s="48">
        <v>0</v>
      </c>
      <c r="BI296" s="49">
        <v>0</v>
      </c>
      <c r="BJ296" s="48">
        <v>24</v>
      </c>
      <c r="BK296" s="49">
        <v>88.88888888888889</v>
      </c>
      <c r="BL296" s="48">
        <v>27</v>
      </c>
    </row>
    <row r="297" spans="1:64" ht="15">
      <c r="A297" s="64" t="s">
        <v>356</v>
      </c>
      <c r="B297" s="64" t="s">
        <v>356</v>
      </c>
      <c r="C297" s="65" t="s">
        <v>4714</v>
      </c>
      <c r="D297" s="66">
        <v>10</v>
      </c>
      <c r="E297" s="67" t="s">
        <v>136</v>
      </c>
      <c r="F297" s="68">
        <v>12</v>
      </c>
      <c r="G297" s="65"/>
      <c r="H297" s="69"/>
      <c r="I297" s="70"/>
      <c r="J297" s="70"/>
      <c r="K297" s="34" t="s">
        <v>65</v>
      </c>
      <c r="L297" s="77">
        <v>297</v>
      </c>
      <c r="M297" s="77"/>
      <c r="N297" s="72"/>
      <c r="O297" s="79" t="s">
        <v>176</v>
      </c>
      <c r="P297" s="81">
        <v>43684.23263888889</v>
      </c>
      <c r="Q297" s="79" t="s">
        <v>569</v>
      </c>
      <c r="R297" s="82" t="s">
        <v>690</v>
      </c>
      <c r="S297" s="79" t="s">
        <v>755</v>
      </c>
      <c r="T297" s="79" t="s">
        <v>826</v>
      </c>
      <c r="U297" s="79"/>
      <c r="V297" s="82" t="s">
        <v>1008</v>
      </c>
      <c r="W297" s="81">
        <v>43684.23263888889</v>
      </c>
      <c r="X297" s="82" t="s">
        <v>1280</v>
      </c>
      <c r="Y297" s="79"/>
      <c r="Z297" s="79"/>
      <c r="AA297" s="85" t="s">
        <v>1637</v>
      </c>
      <c r="AB297" s="79"/>
      <c r="AC297" s="79" t="b">
        <v>0</v>
      </c>
      <c r="AD297" s="79">
        <v>0</v>
      </c>
      <c r="AE297" s="85" t="s">
        <v>1761</v>
      </c>
      <c r="AF297" s="79" t="b">
        <v>0</v>
      </c>
      <c r="AG297" s="79" t="s">
        <v>1774</v>
      </c>
      <c r="AH297" s="79"/>
      <c r="AI297" s="85" t="s">
        <v>1761</v>
      </c>
      <c r="AJ297" s="79" t="b">
        <v>0</v>
      </c>
      <c r="AK297" s="79">
        <v>0</v>
      </c>
      <c r="AL297" s="85" t="s">
        <v>1761</v>
      </c>
      <c r="AM297" s="79" t="s">
        <v>1825</v>
      </c>
      <c r="AN297" s="79" t="b">
        <v>0</v>
      </c>
      <c r="AO297" s="85" t="s">
        <v>1637</v>
      </c>
      <c r="AP297" s="79" t="s">
        <v>176</v>
      </c>
      <c r="AQ297" s="79">
        <v>0</v>
      </c>
      <c r="AR297" s="79">
        <v>0</v>
      </c>
      <c r="AS297" s="79"/>
      <c r="AT297" s="79"/>
      <c r="AU297" s="79"/>
      <c r="AV297" s="79"/>
      <c r="AW297" s="79"/>
      <c r="AX297" s="79"/>
      <c r="AY297" s="79"/>
      <c r="AZ297" s="79"/>
      <c r="BA297">
        <v>77</v>
      </c>
      <c r="BB297" s="78" t="str">
        <f>REPLACE(INDEX(GroupVertices[Group],MATCH(Edges[[#This Row],[Vertex 1]],GroupVertices[Vertex],0)),1,1,"")</f>
        <v>4</v>
      </c>
      <c r="BC297" s="78" t="str">
        <f>REPLACE(INDEX(GroupVertices[Group],MATCH(Edges[[#This Row],[Vertex 2]],GroupVertices[Vertex],0)),1,1,"")</f>
        <v>4</v>
      </c>
      <c r="BD297" s="48">
        <v>2</v>
      </c>
      <c r="BE297" s="49">
        <v>7.407407407407407</v>
      </c>
      <c r="BF297" s="48">
        <v>1</v>
      </c>
      <c r="BG297" s="49">
        <v>3.7037037037037037</v>
      </c>
      <c r="BH297" s="48">
        <v>0</v>
      </c>
      <c r="BI297" s="49">
        <v>0</v>
      </c>
      <c r="BJ297" s="48">
        <v>24</v>
      </c>
      <c r="BK297" s="49">
        <v>88.88888888888889</v>
      </c>
      <c r="BL297" s="48">
        <v>27</v>
      </c>
    </row>
    <row r="298" spans="1:64" ht="15">
      <c r="A298" s="64" t="s">
        <v>356</v>
      </c>
      <c r="B298" s="64" t="s">
        <v>356</v>
      </c>
      <c r="C298" s="65" t="s">
        <v>4714</v>
      </c>
      <c r="D298" s="66">
        <v>10</v>
      </c>
      <c r="E298" s="67" t="s">
        <v>136</v>
      </c>
      <c r="F298" s="68">
        <v>12</v>
      </c>
      <c r="G298" s="65"/>
      <c r="H298" s="69"/>
      <c r="I298" s="70"/>
      <c r="J298" s="70"/>
      <c r="K298" s="34" t="s">
        <v>65</v>
      </c>
      <c r="L298" s="77">
        <v>298</v>
      </c>
      <c r="M298" s="77"/>
      <c r="N298" s="72"/>
      <c r="O298" s="79" t="s">
        <v>176</v>
      </c>
      <c r="P298" s="81">
        <v>43684.25347222222</v>
      </c>
      <c r="Q298" s="79" t="s">
        <v>568</v>
      </c>
      <c r="R298" s="82" t="s">
        <v>689</v>
      </c>
      <c r="S298" s="79" t="s">
        <v>755</v>
      </c>
      <c r="T298" s="79" t="s">
        <v>826</v>
      </c>
      <c r="U298" s="79"/>
      <c r="V298" s="82" t="s">
        <v>1008</v>
      </c>
      <c r="W298" s="81">
        <v>43684.25347222222</v>
      </c>
      <c r="X298" s="82" t="s">
        <v>1281</v>
      </c>
      <c r="Y298" s="79"/>
      <c r="Z298" s="79"/>
      <c r="AA298" s="85" t="s">
        <v>1638</v>
      </c>
      <c r="AB298" s="79"/>
      <c r="AC298" s="79" t="b">
        <v>0</v>
      </c>
      <c r="AD298" s="79">
        <v>3</v>
      </c>
      <c r="AE298" s="85" t="s">
        <v>1761</v>
      </c>
      <c r="AF298" s="79" t="b">
        <v>0</v>
      </c>
      <c r="AG298" s="79" t="s">
        <v>1774</v>
      </c>
      <c r="AH298" s="79"/>
      <c r="AI298" s="85" t="s">
        <v>1761</v>
      </c>
      <c r="AJ298" s="79" t="b">
        <v>0</v>
      </c>
      <c r="AK298" s="79">
        <v>0</v>
      </c>
      <c r="AL298" s="85" t="s">
        <v>1761</v>
      </c>
      <c r="AM298" s="79" t="s">
        <v>1825</v>
      </c>
      <c r="AN298" s="79" t="b">
        <v>0</v>
      </c>
      <c r="AO298" s="85" t="s">
        <v>1638</v>
      </c>
      <c r="AP298" s="79" t="s">
        <v>176</v>
      </c>
      <c r="AQ298" s="79">
        <v>0</v>
      </c>
      <c r="AR298" s="79">
        <v>0</v>
      </c>
      <c r="AS298" s="79"/>
      <c r="AT298" s="79"/>
      <c r="AU298" s="79"/>
      <c r="AV298" s="79"/>
      <c r="AW298" s="79"/>
      <c r="AX298" s="79"/>
      <c r="AY298" s="79"/>
      <c r="AZ298" s="79"/>
      <c r="BA298">
        <v>77</v>
      </c>
      <c r="BB298" s="78" t="str">
        <f>REPLACE(INDEX(GroupVertices[Group],MATCH(Edges[[#This Row],[Vertex 1]],GroupVertices[Vertex],0)),1,1,"")</f>
        <v>4</v>
      </c>
      <c r="BC298" s="78" t="str">
        <f>REPLACE(INDEX(GroupVertices[Group],MATCH(Edges[[#This Row],[Vertex 2]],GroupVertices[Vertex],0)),1,1,"")</f>
        <v>4</v>
      </c>
      <c r="BD298" s="48">
        <v>2</v>
      </c>
      <c r="BE298" s="49">
        <v>7.407407407407407</v>
      </c>
      <c r="BF298" s="48">
        <v>1</v>
      </c>
      <c r="BG298" s="49">
        <v>3.7037037037037037</v>
      </c>
      <c r="BH298" s="48">
        <v>0</v>
      </c>
      <c r="BI298" s="49">
        <v>0</v>
      </c>
      <c r="BJ298" s="48">
        <v>24</v>
      </c>
      <c r="BK298" s="49">
        <v>88.88888888888889</v>
      </c>
      <c r="BL298" s="48">
        <v>27</v>
      </c>
    </row>
    <row r="299" spans="1:64" ht="15">
      <c r="A299" s="64" t="s">
        <v>356</v>
      </c>
      <c r="B299" s="64" t="s">
        <v>356</v>
      </c>
      <c r="C299" s="65" t="s">
        <v>4714</v>
      </c>
      <c r="D299" s="66">
        <v>10</v>
      </c>
      <c r="E299" s="67" t="s">
        <v>136</v>
      </c>
      <c r="F299" s="68">
        <v>12</v>
      </c>
      <c r="G299" s="65"/>
      <c r="H299" s="69"/>
      <c r="I299" s="70"/>
      <c r="J299" s="70"/>
      <c r="K299" s="34" t="s">
        <v>65</v>
      </c>
      <c r="L299" s="77">
        <v>299</v>
      </c>
      <c r="M299" s="77"/>
      <c r="N299" s="72"/>
      <c r="O299" s="79" t="s">
        <v>176</v>
      </c>
      <c r="P299" s="81">
        <v>43684.27103009259</v>
      </c>
      <c r="Q299" s="79" t="s">
        <v>565</v>
      </c>
      <c r="R299" s="82" t="s">
        <v>686</v>
      </c>
      <c r="S299" s="79" t="s">
        <v>755</v>
      </c>
      <c r="T299" s="79" t="s">
        <v>826</v>
      </c>
      <c r="U299" s="79"/>
      <c r="V299" s="82" t="s">
        <v>1008</v>
      </c>
      <c r="W299" s="81">
        <v>43684.27103009259</v>
      </c>
      <c r="X299" s="82" t="s">
        <v>1282</v>
      </c>
      <c r="Y299" s="79"/>
      <c r="Z299" s="79"/>
      <c r="AA299" s="85" t="s">
        <v>1639</v>
      </c>
      <c r="AB299" s="79"/>
      <c r="AC299" s="79" t="b">
        <v>0</v>
      </c>
      <c r="AD299" s="79">
        <v>1</v>
      </c>
      <c r="AE299" s="85" t="s">
        <v>1761</v>
      </c>
      <c r="AF299" s="79" t="b">
        <v>0</v>
      </c>
      <c r="AG299" s="79" t="s">
        <v>1774</v>
      </c>
      <c r="AH299" s="79"/>
      <c r="AI299" s="85" t="s">
        <v>1761</v>
      </c>
      <c r="AJ299" s="79" t="b">
        <v>0</v>
      </c>
      <c r="AK299" s="79">
        <v>1</v>
      </c>
      <c r="AL299" s="85" t="s">
        <v>1761</v>
      </c>
      <c r="AM299" s="79" t="s">
        <v>1825</v>
      </c>
      <c r="AN299" s="79" t="b">
        <v>0</v>
      </c>
      <c r="AO299" s="85" t="s">
        <v>1639</v>
      </c>
      <c r="AP299" s="79" t="s">
        <v>176</v>
      </c>
      <c r="AQ299" s="79">
        <v>0</v>
      </c>
      <c r="AR299" s="79">
        <v>0</v>
      </c>
      <c r="AS299" s="79"/>
      <c r="AT299" s="79"/>
      <c r="AU299" s="79"/>
      <c r="AV299" s="79"/>
      <c r="AW299" s="79"/>
      <c r="AX299" s="79"/>
      <c r="AY299" s="79"/>
      <c r="AZ299" s="79"/>
      <c r="BA299">
        <v>77</v>
      </c>
      <c r="BB299" s="78" t="str">
        <f>REPLACE(INDEX(GroupVertices[Group],MATCH(Edges[[#This Row],[Vertex 1]],GroupVertices[Vertex],0)),1,1,"")</f>
        <v>4</v>
      </c>
      <c r="BC299" s="78" t="str">
        <f>REPLACE(INDEX(GroupVertices[Group],MATCH(Edges[[#This Row],[Vertex 2]],GroupVertices[Vertex],0)),1,1,"")</f>
        <v>4</v>
      </c>
      <c r="BD299" s="48">
        <v>2</v>
      </c>
      <c r="BE299" s="49">
        <v>7.407407407407407</v>
      </c>
      <c r="BF299" s="48">
        <v>1</v>
      </c>
      <c r="BG299" s="49">
        <v>3.7037037037037037</v>
      </c>
      <c r="BH299" s="48">
        <v>0</v>
      </c>
      <c r="BI299" s="49">
        <v>0</v>
      </c>
      <c r="BJ299" s="48">
        <v>24</v>
      </c>
      <c r="BK299" s="49">
        <v>88.88888888888889</v>
      </c>
      <c r="BL299" s="48">
        <v>27</v>
      </c>
    </row>
    <row r="300" spans="1:64" ht="15">
      <c r="A300" s="64" t="s">
        <v>356</v>
      </c>
      <c r="B300" s="64" t="s">
        <v>356</v>
      </c>
      <c r="C300" s="65" t="s">
        <v>4714</v>
      </c>
      <c r="D300" s="66">
        <v>10</v>
      </c>
      <c r="E300" s="67" t="s">
        <v>136</v>
      </c>
      <c r="F300" s="68">
        <v>12</v>
      </c>
      <c r="G300" s="65"/>
      <c r="H300" s="69"/>
      <c r="I300" s="70"/>
      <c r="J300" s="70"/>
      <c r="K300" s="34" t="s">
        <v>65</v>
      </c>
      <c r="L300" s="77">
        <v>300</v>
      </c>
      <c r="M300" s="77"/>
      <c r="N300" s="72"/>
      <c r="O300" s="79" t="s">
        <v>176</v>
      </c>
      <c r="P300" s="81">
        <v>43684.73265046296</v>
      </c>
      <c r="Q300" s="79" t="s">
        <v>598</v>
      </c>
      <c r="R300" s="82" t="s">
        <v>717</v>
      </c>
      <c r="S300" s="79" t="s">
        <v>759</v>
      </c>
      <c r="T300" s="79" t="s">
        <v>826</v>
      </c>
      <c r="U300" s="82" t="s">
        <v>877</v>
      </c>
      <c r="V300" s="82" t="s">
        <v>877</v>
      </c>
      <c r="W300" s="81">
        <v>43684.73265046296</v>
      </c>
      <c r="X300" s="82" t="s">
        <v>1283</v>
      </c>
      <c r="Y300" s="79"/>
      <c r="Z300" s="79"/>
      <c r="AA300" s="85" t="s">
        <v>1640</v>
      </c>
      <c r="AB300" s="79"/>
      <c r="AC300" s="79" t="b">
        <v>0</v>
      </c>
      <c r="AD300" s="79">
        <v>0</v>
      </c>
      <c r="AE300" s="85" t="s">
        <v>1761</v>
      </c>
      <c r="AF300" s="79" t="b">
        <v>0</v>
      </c>
      <c r="AG300" s="79" t="s">
        <v>1774</v>
      </c>
      <c r="AH300" s="79"/>
      <c r="AI300" s="85" t="s">
        <v>1761</v>
      </c>
      <c r="AJ300" s="79" t="b">
        <v>0</v>
      </c>
      <c r="AK300" s="79">
        <v>0</v>
      </c>
      <c r="AL300" s="85" t="s">
        <v>1761</v>
      </c>
      <c r="AM300" s="79" t="s">
        <v>1825</v>
      </c>
      <c r="AN300" s="79" t="b">
        <v>0</v>
      </c>
      <c r="AO300" s="85" t="s">
        <v>1640</v>
      </c>
      <c r="AP300" s="79" t="s">
        <v>176</v>
      </c>
      <c r="AQ300" s="79">
        <v>0</v>
      </c>
      <c r="AR300" s="79">
        <v>0</v>
      </c>
      <c r="AS300" s="79"/>
      <c r="AT300" s="79"/>
      <c r="AU300" s="79"/>
      <c r="AV300" s="79"/>
      <c r="AW300" s="79"/>
      <c r="AX300" s="79"/>
      <c r="AY300" s="79"/>
      <c r="AZ300" s="79"/>
      <c r="BA300">
        <v>77</v>
      </c>
      <c r="BB300" s="78" t="str">
        <f>REPLACE(INDEX(GroupVertices[Group],MATCH(Edges[[#This Row],[Vertex 1]],GroupVertices[Vertex],0)),1,1,"")</f>
        <v>4</v>
      </c>
      <c r="BC300" s="78" t="str">
        <f>REPLACE(INDEX(GroupVertices[Group],MATCH(Edges[[#This Row],[Vertex 2]],GroupVertices[Vertex],0)),1,1,"")</f>
        <v>4</v>
      </c>
      <c r="BD300" s="48">
        <v>1</v>
      </c>
      <c r="BE300" s="49">
        <v>3.125</v>
      </c>
      <c r="BF300" s="48">
        <v>1</v>
      </c>
      <c r="BG300" s="49">
        <v>3.125</v>
      </c>
      <c r="BH300" s="48">
        <v>0</v>
      </c>
      <c r="BI300" s="49">
        <v>0</v>
      </c>
      <c r="BJ300" s="48">
        <v>30</v>
      </c>
      <c r="BK300" s="49">
        <v>93.75</v>
      </c>
      <c r="BL300" s="48">
        <v>32</v>
      </c>
    </row>
    <row r="301" spans="1:64" ht="15">
      <c r="A301" s="64" t="s">
        <v>356</v>
      </c>
      <c r="B301" s="64" t="s">
        <v>356</v>
      </c>
      <c r="C301" s="65" t="s">
        <v>4714</v>
      </c>
      <c r="D301" s="66">
        <v>10</v>
      </c>
      <c r="E301" s="67" t="s">
        <v>136</v>
      </c>
      <c r="F301" s="68">
        <v>12</v>
      </c>
      <c r="G301" s="65"/>
      <c r="H301" s="69"/>
      <c r="I301" s="70"/>
      <c r="J301" s="70"/>
      <c r="K301" s="34" t="s">
        <v>65</v>
      </c>
      <c r="L301" s="77">
        <v>301</v>
      </c>
      <c r="M301" s="77"/>
      <c r="N301" s="72"/>
      <c r="O301" s="79" t="s">
        <v>176</v>
      </c>
      <c r="P301" s="81">
        <v>43684.87152777778</v>
      </c>
      <c r="Q301" s="79" t="s">
        <v>562</v>
      </c>
      <c r="R301" s="82" t="s">
        <v>683</v>
      </c>
      <c r="S301" s="79" t="s">
        <v>755</v>
      </c>
      <c r="T301" s="79" t="s">
        <v>826</v>
      </c>
      <c r="U301" s="79"/>
      <c r="V301" s="82" t="s">
        <v>1008</v>
      </c>
      <c r="W301" s="81">
        <v>43684.87152777778</v>
      </c>
      <c r="X301" s="82" t="s">
        <v>1284</v>
      </c>
      <c r="Y301" s="79"/>
      <c r="Z301" s="79"/>
      <c r="AA301" s="85" t="s">
        <v>1641</v>
      </c>
      <c r="AB301" s="79"/>
      <c r="AC301" s="79" t="b">
        <v>0</v>
      </c>
      <c r="AD301" s="79">
        <v>1</v>
      </c>
      <c r="AE301" s="85" t="s">
        <v>1761</v>
      </c>
      <c r="AF301" s="79" t="b">
        <v>0</v>
      </c>
      <c r="AG301" s="79" t="s">
        <v>1774</v>
      </c>
      <c r="AH301" s="79"/>
      <c r="AI301" s="85" t="s">
        <v>1761</v>
      </c>
      <c r="AJ301" s="79" t="b">
        <v>0</v>
      </c>
      <c r="AK301" s="79">
        <v>0</v>
      </c>
      <c r="AL301" s="85" t="s">
        <v>1761</v>
      </c>
      <c r="AM301" s="79" t="s">
        <v>1825</v>
      </c>
      <c r="AN301" s="79" t="b">
        <v>0</v>
      </c>
      <c r="AO301" s="85" t="s">
        <v>1641</v>
      </c>
      <c r="AP301" s="79" t="s">
        <v>176</v>
      </c>
      <c r="AQ301" s="79">
        <v>0</v>
      </c>
      <c r="AR301" s="79">
        <v>0</v>
      </c>
      <c r="AS301" s="79"/>
      <c r="AT301" s="79"/>
      <c r="AU301" s="79"/>
      <c r="AV301" s="79"/>
      <c r="AW301" s="79"/>
      <c r="AX301" s="79"/>
      <c r="AY301" s="79"/>
      <c r="AZ301" s="79"/>
      <c r="BA301">
        <v>77</v>
      </c>
      <c r="BB301" s="78" t="str">
        <f>REPLACE(INDEX(GroupVertices[Group],MATCH(Edges[[#This Row],[Vertex 1]],GroupVertices[Vertex],0)),1,1,"")</f>
        <v>4</v>
      </c>
      <c r="BC301" s="78" t="str">
        <f>REPLACE(INDEX(GroupVertices[Group],MATCH(Edges[[#This Row],[Vertex 2]],GroupVertices[Vertex],0)),1,1,"")</f>
        <v>4</v>
      </c>
      <c r="BD301" s="48">
        <v>2</v>
      </c>
      <c r="BE301" s="49">
        <v>7.407407407407407</v>
      </c>
      <c r="BF301" s="48">
        <v>1</v>
      </c>
      <c r="BG301" s="49">
        <v>3.7037037037037037</v>
      </c>
      <c r="BH301" s="48">
        <v>0</v>
      </c>
      <c r="BI301" s="49">
        <v>0</v>
      </c>
      <c r="BJ301" s="48">
        <v>24</v>
      </c>
      <c r="BK301" s="49">
        <v>88.88888888888889</v>
      </c>
      <c r="BL301" s="48">
        <v>27</v>
      </c>
    </row>
    <row r="302" spans="1:64" ht="15">
      <c r="A302" s="64" t="s">
        <v>356</v>
      </c>
      <c r="B302" s="64" t="s">
        <v>356</v>
      </c>
      <c r="C302" s="65" t="s">
        <v>4714</v>
      </c>
      <c r="D302" s="66">
        <v>10</v>
      </c>
      <c r="E302" s="67" t="s">
        <v>136</v>
      </c>
      <c r="F302" s="68">
        <v>12</v>
      </c>
      <c r="G302" s="65"/>
      <c r="H302" s="69"/>
      <c r="I302" s="70"/>
      <c r="J302" s="70"/>
      <c r="K302" s="34" t="s">
        <v>65</v>
      </c>
      <c r="L302" s="77">
        <v>302</v>
      </c>
      <c r="M302" s="77"/>
      <c r="N302" s="72"/>
      <c r="O302" s="79" t="s">
        <v>176</v>
      </c>
      <c r="P302" s="81">
        <v>43684.9584375</v>
      </c>
      <c r="Q302" s="79" t="s">
        <v>577</v>
      </c>
      <c r="R302" s="82" t="s">
        <v>697</v>
      </c>
      <c r="S302" s="79" t="s">
        <v>755</v>
      </c>
      <c r="T302" s="79" t="s">
        <v>826</v>
      </c>
      <c r="U302" s="79"/>
      <c r="V302" s="82" t="s">
        <v>1008</v>
      </c>
      <c r="W302" s="81">
        <v>43684.9584375</v>
      </c>
      <c r="X302" s="82" t="s">
        <v>1285</v>
      </c>
      <c r="Y302" s="79"/>
      <c r="Z302" s="79"/>
      <c r="AA302" s="85" t="s">
        <v>1642</v>
      </c>
      <c r="AB302" s="79"/>
      <c r="AC302" s="79" t="b">
        <v>0</v>
      </c>
      <c r="AD302" s="79">
        <v>2</v>
      </c>
      <c r="AE302" s="85" t="s">
        <v>1761</v>
      </c>
      <c r="AF302" s="79" t="b">
        <v>0</v>
      </c>
      <c r="AG302" s="79" t="s">
        <v>1774</v>
      </c>
      <c r="AH302" s="79"/>
      <c r="AI302" s="85" t="s">
        <v>1761</v>
      </c>
      <c r="AJ302" s="79" t="b">
        <v>0</v>
      </c>
      <c r="AK302" s="79">
        <v>0</v>
      </c>
      <c r="AL302" s="85" t="s">
        <v>1761</v>
      </c>
      <c r="AM302" s="79" t="s">
        <v>1825</v>
      </c>
      <c r="AN302" s="79" t="b">
        <v>0</v>
      </c>
      <c r="AO302" s="85" t="s">
        <v>1642</v>
      </c>
      <c r="AP302" s="79" t="s">
        <v>176</v>
      </c>
      <c r="AQ302" s="79">
        <v>0</v>
      </c>
      <c r="AR302" s="79">
        <v>0</v>
      </c>
      <c r="AS302" s="79"/>
      <c r="AT302" s="79"/>
      <c r="AU302" s="79"/>
      <c r="AV302" s="79"/>
      <c r="AW302" s="79"/>
      <c r="AX302" s="79"/>
      <c r="AY302" s="79"/>
      <c r="AZ302" s="79"/>
      <c r="BA302">
        <v>77</v>
      </c>
      <c r="BB302" s="78" t="str">
        <f>REPLACE(INDEX(GroupVertices[Group],MATCH(Edges[[#This Row],[Vertex 1]],GroupVertices[Vertex],0)),1,1,"")</f>
        <v>4</v>
      </c>
      <c r="BC302" s="78" t="str">
        <f>REPLACE(INDEX(GroupVertices[Group],MATCH(Edges[[#This Row],[Vertex 2]],GroupVertices[Vertex],0)),1,1,"")</f>
        <v>4</v>
      </c>
      <c r="BD302" s="48">
        <v>2</v>
      </c>
      <c r="BE302" s="49">
        <v>7.407407407407407</v>
      </c>
      <c r="BF302" s="48">
        <v>1</v>
      </c>
      <c r="BG302" s="49">
        <v>3.7037037037037037</v>
      </c>
      <c r="BH302" s="48">
        <v>0</v>
      </c>
      <c r="BI302" s="49">
        <v>0</v>
      </c>
      <c r="BJ302" s="48">
        <v>24</v>
      </c>
      <c r="BK302" s="49">
        <v>88.88888888888889</v>
      </c>
      <c r="BL302" s="48">
        <v>27</v>
      </c>
    </row>
    <row r="303" spans="1:64" ht="15">
      <c r="A303" s="64" t="s">
        <v>356</v>
      </c>
      <c r="B303" s="64" t="s">
        <v>356</v>
      </c>
      <c r="C303" s="65" t="s">
        <v>4714</v>
      </c>
      <c r="D303" s="66">
        <v>10</v>
      </c>
      <c r="E303" s="67" t="s">
        <v>136</v>
      </c>
      <c r="F303" s="68">
        <v>12</v>
      </c>
      <c r="G303" s="65"/>
      <c r="H303" s="69"/>
      <c r="I303" s="70"/>
      <c r="J303" s="70"/>
      <c r="K303" s="34" t="s">
        <v>65</v>
      </c>
      <c r="L303" s="77">
        <v>303</v>
      </c>
      <c r="M303" s="77"/>
      <c r="N303" s="72"/>
      <c r="O303" s="79" t="s">
        <v>176</v>
      </c>
      <c r="P303" s="81">
        <v>43684.96527777778</v>
      </c>
      <c r="Q303" s="79" t="s">
        <v>578</v>
      </c>
      <c r="R303" s="82" t="s">
        <v>698</v>
      </c>
      <c r="S303" s="79" t="s">
        <v>755</v>
      </c>
      <c r="T303" s="79" t="s">
        <v>826</v>
      </c>
      <c r="U303" s="79"/>
      <c r="V303" s="82" t="s">
        <v>1008</v>
      </c>
      <c r="W303" s="81">
        <v>43684.96527777778</v>
      </c>
      <c r="X303" s="82" t="s">
        <v>1286</v>
      </c>
      <c r="Y303" s="79"/>
      <c r="Z303" s="79"/>
      <c r="AA303" s="85" t="s">
        <v>1643</v>
      </c>
      <c r="AB303" s="79"/>
      <c r="AC303" s="79" t="b">
        <v>0</v>
      </c>
      <c r="AD303" s="79">
        <v>1</v>
      </c>
      <c r="AE303" s="85" t="s">
        <v>1761</v>
      </c>
      <c r="AF303" s="79" t="b">
        <v>0</v>
      </c>
      <c r="AG303" s="79" t="s">
        <v>1774</v>
      </c>
      <c r="AH303" s="79"/>
      <c r="AI303" s="85" t="s">
        <v>1761</v>
      </c>
      <c r="AJ303" s="79" t="b">
        <v>0</v>
      </c>
      <c r="AK303" s="79">
        <v>4</v>
      </c>
      <c r="AL303" s="85" t="s">
        <v>1761</v>
      </c>
      <c r="AM303" s="79" t="s">
        <v>1825</v>
      </c>
      <c r="AN303" s="79" t="b">
        <v>0</v>
      </c>
      <c r="AO303" s="85" t="s">
        <v>1643</v>
      </c>
      <c r="AP303" s="79" t="s">
        <v>176</v>
      </c>
      <c r="AQ303" s="79">
        <v>0</v>
      </c>
      <c r="AR303" s="79">
        <v>0</v>
      </c>
      <c r="AS303" s="79"/>
      <c r="AT303" s="79"/>
      <c r="AU303" s="79"/>
      <c r="AV303" s="79"/>
      <c r="AW303" s="79"/>
      <c r="AX303" s="79"/>
      <c r="AY303" s="79"/>
      <c r="AZ303" s="79"/>
      <c r="BA303">
        <v>77</v>
      </c>
      <c r="BB303" s="78" t="str">
        <f>REPLACE(INDEX(GroupVertices[Group],MATCH(Edges[[#This Row],[Vertex 1]],GroupVertices[Vertex],0)),1,1,"")</f>
        <v>4</v>
      </c>
      <c r="BC303" s="78" t="str">
        <f>REPLACE(INDEX(GroupVertices[Group],MATCH(Edges[[#This Row],[Vertex 2]],GroupVertices[Vertex],0)),1,1,"")</f>
        <v>4</v>
      </c>
      <c r="BD303" s="48">
        <v>2</v>
      </c>
      <c r="BE303" s="49">
        <v>7.407407407407407</v>
      </c>
      <c r="BF303" s="48">
        <v>1</v>
      </c>
      <c r="BG303" s="49">
        <v>3.7037037037037037</v>
      </c>
      <c r="BH303" s="48">
        <v>0</v>
      </c>
      <c r="BI303" s="49">
        <v>0</v>
      </c>
      <c r="BJ303" s="48">
        <v>24</v>
      </c>
      <c r="BK303" s="49">
        <v>88.88888888888889</v>
      </c>
      <c r="BL303" s="48">
        <v>27</v>
      </c>
    </row>
    <row r="304" spans="1:64" ht="15">
      <c r="A304" s="64" t="s">
        <v>356</v>
      </c>
      <c r="B304" s="64" t="s">
        <v>356</v>
      </c>
      <c r="C304" s="65" t="s">
        <v>4714</v>
      </c>
      <c r="D304" s="66">
        <v>10</v>
      </c>
      <c r="E304" s="67" t="s">
        <v>136</v>
      </c>
      <c r="F304" s="68">
        <v>12</v>
      </c>
      <c r="G304" s="65"/>
      <c r="H304" s="69"/>
      <c r="I304" s="70"/>
      <c r="J304" s="70"/>
      <c r="K304" s="34" t="s">
        <v>65</v>
      </c>
      <c r="L304" s="77">
        <v>304</v>
      </c>
      <c r="M304" s="77"/>
      <c r="N304" s="72"/>
      <c r="O304" s="79" t="s">
        <v>176</v>
      </c>
      <c r="P304" s="81">
        <v>43685.02777777778</v>
      </c>
      <c r="Q304" s="79" t="s">
        <v>561</v>
      </c>
      <c r="R304" s="82" t="s">
        <v>682</v>
      </c>
      <c r="S304" s="79" t="s">
        <v>755</v>
      </c>
      <c r="T304" s="79" t="s">
        <v>826</v>
      </c>
      <c r="U304" s="79"/>
      <c r="V304" s="82" t="s">
        <v>1008</v>
      </c>
      <c r="W304" s="81">
        <v>43685.02777777778</v>
      </c>
      <c r="X304" s="82" t="s">
        <v>1287</v>
      </c>
      <c r="Y304" s="79"/>
      <c r="Z304" s="79"/>
      <c r="AA304" s="85" t="s">
        <v>1644</v>
      </c>
      <c r="AB304" s="79"/>
      <c r="AC304" s="79" t="b">
        <v>0</v>
      </c>
      <c r="AD304" s="79">
        <v>2</v>
      </c>
      <c r="AE304" s="85" t="s">
        <v>1761</v>
      </c>
      <c r="AF304" s="79" t="b">
        <v>0</v>
      </c>
      <c r="AG304" s="79" t="s">
        <v>1774</v>
      </c>
      <c r="AH304" s="79"/>
      <c r="AI304" s="85" t="s">
        <v>1761</v>
      </c>
      <c r="AJ304" s="79" t="b">
        <v>0</v>
      </c>
      <c r="AK304" s="79">
        <v>1</v>
      </c>
      <c r="AL304" s="85" t="s">
        <v>1761</v>
      </c>
      <c r="AM304" s="79" t="s">
        <v>1825</v>
      </c>
      <c r="AN304" s="79" t="b">
        <v>0</v>
      </c>
      <c r="AO304" s="85" t="s">
        <v>1644</v>
      </c>
      <c r="AP304" s="79" t="s">
        <v>176</v>
      </c>
      <c r="AQ304" s="79">
        <v>0</v>
      </c>
      <c r="AR304" s="79">
        <v>0</v>
      </c>
      <c r="AS304" s="79"/>
      <c r="AT304" s="79"/>
      <c r="AU304" s="79"/>
      <c r="AV304" s="79"/>
      <c r="AW304" s="79"/>
      <c r="AX304" s="79"/>
      <c r="AY304" s="79"/>
      <c r="AZ304" s="79"/>
      <c r="BA304">
        <v>77</v>
      </c>
      <c r="BB304" s="78" t="str">
        <f>REPLACE(INDEX(GroupVertices[Group],MATCH(Edges[[#This Row],[Vertex 1]],GroupVertices[Vertex],0)),1,1,"")</f>
        <v>4</v>
      </c>
      <c r="BC304" s="78" t="str">
        <f>REPLACE(INDEX(GroupVertices[Group],MATCH(Edges[[#This Row],[Vertex 2]],GroupVertices[Vertex],0)),1,1,"")</f>
        <v>4</v>
      </c>
      <c r="BD304" s="48">
        <v>2</v>
      </c>
      <c r="BE304" s="49">
        <v>7.407407407407407</v>
      </c>
      <c r="BF304" s="48">
        <v>1</v>
      </c>
      <c r="BG304" s="49">
        <v>3.7037037037037037</v>
      </c>
      <c r="BH304" s="48">
        <v>0</v>
      </c>
      <c r="BI304" s="49">
        <v>0</v>
      </c>
      <c r="BJ304" s="48">
        <v>24</v>
      </c>
      <c r="BK304" s="49">
        <v>88.88888888888889</v>
      </c>
      <c r="BL304" s="48">
        <v>27</v>
      </c>
    </row>
    <row r="305" spans="1:64" ht="15">
      <c r="A305" s="64" t="s">
        <v>356</v>
      </c>
      <c r="B305" s="64" t="s">
        <v>356</v>
      </c>
      <c r="C305" s="65" t="s">
        <v>4714</v>
      </c>
      <c r="D305" s="66">
        <v>10</v>
      </c>
      <c r="E305" s="67" t="s">
        <v>136</v>
      </c>
      <c r="F305" s="68">
        <v>12</v>
      </c>
      <c r="G305" s="65"/>
      <c r="H305" s="69"/>
      <c r="I305" s="70"/>
      <c r="J305" s="70"/>
      <c r="K305" s="34" t="s">
        <v>65</v>
      </c>
      <c r="L305" s="77">
        <v>305</v>
      </c>
      <c r="M305" s="77"/>
      <c r="N305" s="72"/>
      <c r="O305" s="79" t="s">
        <v>176</v>
      </c>
      <c r="P305" s="81">
        <v>43685.17361111111</v>
      </c>
      <c r="Q305" s="79" t="s">
        <v>579</v>
      </c>
      <c r="R305" s="82" t="s">
        <v>699</v>
      </c>
      <c r="S305" s="79" t="s">
        <v>755</v>
      </c>
      <c r="T305" s="79" t="s">
        <v>826</v>
      </c>
      <c r="U305" s="79"/>
      <c r="V305" s="82" t="s">
        <v>1008</v>
      </c>
      <c r="W305" s="81">
        <v>43685.17361111111</v>
      </c>
      <c r="X305" s="82" t="s">
        <v>1288</v>
      </c>
      <c r="Y305" s="79"/>
      <c r="Z305" s="79"/>
      <c r="AA305" s="85" t="s">
        <v>1645</v>
      </c>
      <c r="AB305" s="79"/>
      <c r="AC305" s="79" t="b">
        <v>0</v>
      </c>
      <c r="AD305" s="79">
        <v>0</v>
      </c>
      <c r="AE305" s="85" t="s">
        <v>1761</v>
      </c>
      <c r="AF305" s="79" t="b">
        <v>0</v>
      </c>
      <c r="AG305" s="79" t="s">
        <v>1774</v>
      </c>
      <c r="AH305" s="79"/>
      <c r="AI305" s="85" t="s">
        <v>1761</v>
      </c>
      <c r="AJ305" s="79" t="b">
        <v>0</v>
      </c>
      <c r="AK305" s="79">
        <v>2</v>
      </c>
      <c r="AL305" s="85" t="s">
        <v>1761</v>
      </c>
      <c r="AM305" s="79" t="s">
        <v>1825</v>
      </c>
      <c r="AN305" s="79" t="b">
        <v>0</v>
      </c>
      <c r="AO305" s="85" t="s">
        <v>1645</v>
      </c>
      <c r="AP305" s="79" t="s">
        <v>176</v>
      </c>
      <c r="AQ305" s="79">
        <v>0</v>
      </c>
      <c r="AR305" s="79">
        <v>0</v>
      </c>
      <c r="AS305" s="79"/>
      <c r="AT305" s="79"/>
      <c r="AU305" s="79"/>
      <c r="AV305" s="79"/>
      <c r="AW305" s="79"/>
      <c r="AX305" s="79"/>
      <c r="AY305" s="79"/>
      <c r="AZ305" s="79"/>
      <c r="BA305">
        <v>77</v>
      </c>
      <c r="BB305" s="78" t="str">
        <f>REPLACE(INDEX(GroupVertices[Group],MATCH(Edges[[#This Row],[Vertex 1]],GroupVertices[Vertex],0)),1,1,"")</f>
        <v>4</v>
      </c>
      <c r="BC305" s="78" t="str">
        <f>REPLACE(INDEX(GroupVertices[Group],MATCH(Edges[[#This Row],[Vertex 2]],GroupVertices[Vertex],0)),1,1,"")</f>
        <v>4</v>
      </c>
      <c r="BD305" s="48">
        <v>2</v>
      </c>
      <c r="BE305" s="49">
        <v>7.407407407407407</v>
      </c>
      <c r="BF305" s="48">
        <v>1</v>
      </c>
      <c r="BG305" s="49">
        <v>3.7037037037037037</v>
      </c>
      <c r="BH305" s="48">
        <v>0</v>
      </c>
      <c r="BI305" s="49">
        <v>0</v>
      </c>
      <c r="BJ305" s="48">
        <v>24</v>
      </c>
      <c r="BK305" s="49">
        <v>88.88888888888889</v>
      </c>
      <c r="BL305" s="48">
        <v>27</v>
      </c>
    </row>
    <row r="306" spans="1:64" ht="15">
      <c r="A306" s="64" t="s">
        <v>356</v>
      </c>
      <c r="B306" s="64" t="s">
        <v>356</v>
      </c>
      <c r="C306" s="65" t="s">
        <v>4714</v>
      </c>
      <c r="D306" s="66">
        <v>10</v>
      </c>
      <c r="E306" s="67" t="s">
        <v>136</v>
      </c>
      <c r="F306" s="68">
        <v>12</v>
      </c>
      <c r="G306" s="65"/>
      <c r="H306" s="69"/>
      <c r="I306" s="70"/>
      <c r="J306" s="70"/>
      <c r="K306" s="34" t="s">
        <v>65</v>
      </c>
      <c r="L306" s="77">
        <v>306</v>
      </c>
      <c r="M306" s="77"/>
      <c r="N306" s="72"/>
      <c r="O306" s="79" t="s">
        <v>176</v>
      </c>
      <c r="P306" s="81">
        <v>43685.180555555555</v>
      </c>
      <c r="Q306" s="79" t="s">
        <v>580</v>
      </c>
      <c r="R306" s="82" t="s">
        <v>700</v>
      </c>
      <c r="S306" s="79" t="s">
        <v>755</v>
      </c>
      <c r="T306" s="79" t="s">
        <v>826</v>
      </c>
      <c r="U306" s="79"/>
      <c r="V306" s="82" t="s">
        <v>1008</v>
      </c>
      <c r="W306" s="81">
        <v>43685.180555555555</v>
      </c>
      <c r="X306" s="82" t="s">
        <v>1289</v>
      </c>
      <c r="Y306" s="79"/>
      <c r="Z306" s="79"/>
      <c r="AA306" s="85" t="s">
        <v>1646</v>
      </c>
      <c r="AB306" s="79"/>
      <c r="AC306" s="79" t="b">
        <v>0</v>
      </c>
      <c r="AD306" s="79">
        <v>2</v>
      </c>
      <c r="AE306" s="85" t="s">
        <v>1761</v>
      </c>
      <c r="AF306" s="79" t="b">
        <v>0</v>
      </c>
      <c r="AG306" s="79" t="s">
        <v>1774</v>
      </c>
      <c r="AH306" s="79"/>
      <c r="AI306" s="85" t="s">
        <v>1761</v>
      </c>
      <c r="AJ306" s="79" t="b">
        <v>0</v>
      </c>
      <c r="AK306" s="79">
        <v>3</v>
      </c>
      <c r="AL306" s="85" t="s">
        <v>1761</v>
      </c>
      <c r="AM306" s="79" t="s">
        <v>1825</v>
      </c>
      <c r="AN306" s="79" t="b">
        <v>0</v>
      </c>
      <c r="AO306" s="85" t="s">
        <v>1646</v>
      </c>
      <c r="AP306" s="79" t="s">
        <v>176</v>
      </c>
      <c r="AQ306" s="79">
        <v>0</v>
      </c>
      <c r="AR306" s="79">
        <v>0</v>
      </c>
      <c r="AS306" s="79"/>
      <c r="AT306" s="79"/>
      <c r="AU306" s="79"/>
      <c r="AV306" s="79"/>
      <c r="AW306" s="79"/>
      <c r="AX306" s="79"/>
      <c r="AY306" s="79"/>
      <c r="AZ306" s="79"/>
      <c r="BA306">
        <v>77</v>
      </c>
      <c r="BB306" s="78" t="str">
        <f>REPLACE(INDEX(GroupVertices[Group],MATCH(Edges[[#This Row],[Vertex 1]],GroupVertices[Vertex],0)),1,1,"")</f>
        <v>4</v>
      </c>
      <c r="BC306" s="78" t="str">
        <f>REPLACE(INDEX(GroupVertices[Group],MATCH(Edges[[#This Row],[Vertex 2]],GroupVertices[Vertex],0)),1,1,"")</f>
        <v>4</v>
      </c>
      <c r="BD306" s="48">
        <v>2</v>
      </c>
      <c r="BE306" s="49">
        <v>7.407407407407407</v>
      </c>
      <c r="BF306" s="48">
        <v>1</v>
      </c>
      <c r="BG306" s="49">
        <v>3.7037037037037037</v>
      </c>
      <c r="BH306" s="48">
        <v>0</v>
      </c>
      <c r="BI306" s="49">
        <v>0</v>
      </c>
      <c r="BJ306" s="48">
        <v>24</v>
      </c>
      <c r="BK306" s="49">
        <v>88.88888888888889</v>
      </c>
      <c r="BL306" s="48">
        <v>27</v>
      </c>
    </row>
    <row r="307" spans="1:64" ht="15">
      <c r="A307" s="64" t="s">
        <v>356</v>
      </c>
      <c r="B307" s="64" t="s">
        <v>356</v>
      </c>
      <c r="C307" s="65" t="s">
        <v>4714</v>
      </c>
      <c r="D307" s="66">
        <v>10</v>
      </c>
      <c r="E307" s="67" t="s">
        <v>136</v>
      </c>
      <c r="F307" s="68">
        <v>12</v>
      </c>
      <c r="G307" s="65"/>
      <c r="H307" s="69"/>
      <c r="I307" s="70"/>
      <c r="J307" s="70"/>
      <c r="K307" s="34" t="s">
        <v>65</v>
      </c>
      <c r="L307" s="77">
        <v>307</v>
      </c>
      <c r="M307" s="77"/>
      <c r="N307" s="72"/>
      <c r="O307" s="79" t="s">
        <v>176</v>
      </c>
      <c r="P307" s="81">
        <v>43685.319444444445</v>
      </c>
      <c r="Q307" s="79" t="s">
        <v>581</v>
      </c>
      <c r="R307" s="82" t="s">
        <v>701</v>
      </c>
      <c r="S307" s="79" t="s">
        <v>755</v>
      </c>
      <c r="T307" s="79" t="s">
        <v>826</v>
      </c>
      <c r="U307" s="79"/>
      <c r="V307" s="82" t="s">
        <v>1008</v>
      </c>
      <c r="W307" s="81">
        <v>43685.319444444445</v>
      </c>
      <c r="X307" s="82" t="s">
        <v>1290</v>
      </c>
      <c r="Y307" s="79"/>
      <c r="Z307" s="79"/>
      <c r="AA307" s="85" t="s">
        <v>1647</v>
      </c>
      <c r="AB307" s="79"/>
      <c r="AC307" s="79" t="b">
        <v>0</v>
      </c>
      <c r="AD307" s="79">
        <v>1</v>
      </c>
      <c r="AE307" s="85" t="s">
        <v>1761</v>
      </c>
      <c r="AF307" s="79" t="b">
        <v>0</v>
      </c>
      <c r="AG307" s="79" t="s">
        <v>1774</v>
      </c>
      <c r="AH307" s="79"/>
      <c r="AI307" s="85" t="s">
        <v>1761</v>
      </c>
      <c r="AJ307" s="79" t="b">
        <v>0</v>
      </c>
      <c r="AK307" s="79">
        <v>2</v>
      </c>
      <c r="AL307" s="85" t="s">
        <v>1761</v>
      </c>
      <c r="AM307" s="79" t="s">
        <v>1825</v>
      </c>
      <c r="AN307" s="79" t="b">
        <v>0</v>
      </c>
      <c r="AO307" s="85" t="s">
        <v>1647</v>
      </c>
      <c r="AP307" s="79" t="s">
        <v>176</v>
      </c>
      <c r="AQ307" s="79">
        <v>0</v>
      </c>
      <c r="AR307" s="79">
        <v>0</v>
      </c>
      <c r="AS307" s="79"/>
      <c r="AT307" s="79"/>
      <c r="AU307" s="79"/>
      <c r="AV307" s="79"/>
      <c r="AW307" s="79"/>
      <c r="AX307" s="79"/>
      <c r="AY307" s="79"/>
      <c r="AZ307" s="79"/>
      <c r="BA307">
        <v>77</v>
      </c>
      <c r="BB307" s="78" t="str">
        <f>REPLACE(INDEX(GroupVertices[Group],MATCH(Edges[[#This Row],[Vertex 1]],GroupVertices[Vertex],0)),1,1,"")</f>
        <v>4</v>
      </c>
      <c r="BC307" s="78" t="str">
        <f>REPLACE(INDEX(GroupVertices[Group],MATCH(Edges[[#This Row],[Vertex 2]],GroupVertices[Vertex],0)),1,1,"")</f>
        <v>4</v>
      </c>
      <c r="BD307" s="48">
        <v>2</v>
      </c>
      <c r="BE307" s="49">
        <v>7.407407407407407</v>
      </c>
      <c r="BF307" s="48">
        <v>1</v>
      </c>
      <c r="BG307" s="49">
        <v>3.7037037037037037</v>
      </c>
      <c r="BH307" s="48">
        <v>0</v>
      </c>
      <c r="BI307" s="49">
        <v>0</v>
      </c>
      <c r="BJ307" s="48">
        <v>24</v>
      </c>
      <c r="BK307" s="49">
        <v>88.88888888888889</v>
      </c>
      <c r="BL307" s="48">
        <v>27</v>
      </c>
    </row>
    <row r="308" spans="1:64" ht="15">
      <c r="A308" s="64" t="s">
        <v>356</v>
      </c>
      <c r="B308" s="64" t="s">
        <v>356</v>
      </c>
      <c r="C308" s="65" t="s">
        <v>4714</v>
      </c>
      <c r="D308" s="66">
        <v>10</v>
      </c>
      <c r="E308" s="67" t="s">
        <v>136</v>
      </c>
      <c r="F308" s="68">
        <v>12</v>
      </c>
      <c r="G308" s="65"/>
      <c r="H308" s="69"/>
      <c r="I308" s="70"/>
      <c r="J308" s="70"/>
      <c r="K308" s="34" t="s">
        <v>65</v>
      </c>
      <c r="L308" s="77">
        <v>308</v>
      </c>
      <c r="M308" s="77"/>
      <c r="N308" s="72"/>
      <c r="O308" s="79" t="s">
        <v>176</v>
      </c>
      <c r="P308" s="81">
        <v>43685.5625</v>
      </c>
      <c r="Q308" s="79" t="s">
        <v>559</v>
      </c>
      <c r="R308" s="82" t="s">
        <v>680</v>
      </c>
      <c r="S308" s="79" t="s">
        <v>755</v>
      </c>
      <c r="T308" s="79" t="s">
        <v>826</v>
      </c>
      <c r="U308" s="79"/>
      <c r="V308" s="82" t="s">
        <v>1008</v>
      </c>
      <c r="W308" s="81">
        <v>43685.5625</v>
      </c>
      <c r="X308" s="82" t="s">
        <v>1291</v>
      </c>
      <c r="Y308" s="79"/>
      <c r="Z308" s="79"/>
      <c r="AA308" s="85" t="s">
        <v>1648</v>
      </c>
      <c r="AB308" s="79"/>
      <c r="AC308" s="79" t="b">
        <v>0</v>
      </c>
      <c r="AD308" s="79">
        <v>1</v>
      </c>
      <c r="AE308" s="85" t="s">
        <v>1761</v>
      </c>
      <c r="AF308" s="79" t="b">
        <v>0</v>
      </c>
      <c r="AG308" s="79" t="s">
        <v>1774</v>
      </c>
      <c r="AH308" s="79"/>
      <c r="AI308" s="85" t="s">
        <v>1761</v>
      </c>
      <c r="AJ308" s="79" t="b">
        <v>0</v>
      </c>
      <c r="AK308" s="79">
        <v>0</v>
      </c>
      <c r="AL308" s="85" t="s">
        <v>1761</v>
      </c>
      <c r="AM308" s="79" t="s">
        <v>1825</v>
      </c>
      <c r="AN308" s="79" t="b">
        <v>0</v>
      </c>
      <c r="AO308" s="85" t="s">
        <v>1648</v>
      </c>
      <c r="AP308" s="79" t="s">
        <v>176</v>
      </c>
      <c r="AQ308" s="79">
        <v>0</v>
      </c>
      <c r="AR308" s="79">
        <v>0</v>
      </c>
      <c r="AS308" s="79"/>
      <c r="AT308" s="79"/>
      <c r="AU308" s="79"/>
      <c r="AV308" s="79"/>
      <c r="AW308" s="79"/>
      <c r="AX308" s="79"/>
      <c r="AY308" s="79"/>
      <c r="AZ308" s="79"/>
      <c r="BA308">
        <v>77</v>
      </c>
      <c r="BB308" s="78" t="str">
        <f>REPLACE(INDEX(GroupVertices[Group],MATCH(Edges[[#This Row],[Vertex 1]],GroupVertices[Vertex],0)),1,1,"")</f>
        <v>4</v>
      </c>
      <c r="BC308" s="78" t="str">
        <f>REPLACE(INDEX(GroupVertices[Group],MATCH(Edges[[#This Row],[Vertex 2]],GroupVertices[Vertex],0)),1,1,"")</f>
        <v>4</v>
      </c>
      <c r="BD308" s="48">
        <v>2</v>
      </c>
      <c r="BE308" s="49">
        <v>7.407407407407407</v>
      </c>
      <c r="BF308" s="48">
        <v>1</v>
      </c>
      <c r="BG308" s="49">
        <v>3.7037037037037037</v>
      </c>
      <c r="BH308" s="48">
        <v>0</v>
      </c>
      <c r="BI308" s="49">
        <v>0</v>
      </c>
      <c r="BJ308" s="48">
        <v>24</v>
      </c>
      <c r="BK308" s="49">
        <v>88.88888888888889</v>
      </c>
      <c r="BL308" s="48">
        <v>27</v>
      </c>
    </row>
    <row r="309" spans="1:64" ht="15">
      <c r="A309" s="64" t="s">
        <v>356</v>
      </c>
      <c r="B309" s="64" t="s">
        <v>356</v>
      </c>
      <c r="C309" s="65" t="s">
        <v>4714</v>
      </c>
      <c r="D309" s="66">
        <v>10</v>
      </c>
      <c r="E309" s="67" t="s">
        <v>136</v>
      </c>
      <c r="F309" s="68">
        <v>12</v>
      </c>
      <c r="G309" s="65"/>
      <c r="H309" s="69"/>
      <c r="I309" s="70"/>
      <c r="J309" s="70"/>
      <c r="K309" s="34" t="s">
        <v>65</v>
      </c>
      <c r="L309" s="77">
        <v>309</v>
      </c>
      <c r="M309" s="77"/>
      <c r="N309" s="72"/>
      <c r="O309" s="79" t="s">
        <v>176</v>
      </c>
      <c r="P309" s="81">
        <v>43685.56946759259</v>
      </c>
      <c r="Q309" s="79" t="s">
        <v>574</v>
      </c>
      <c r="R309" s="82" t="s">
        <v>694</v>
      </c>
      <c r="S309" s="79" t="s">
        <v>755</v>
      </c>
      <c r="T309" s="79" t="s">
        <v>826</v>
      </c>
      <c r="U309" s="79"/>
      <c r="V309" s="82" t="s">
        <v>1008</v>
      </c>
      <c r="W309" s="81">
        <v>43685.56946759259</v>
      </c>
      <c r="X309" s="82" t="s">
        <v>1292</v>
      </c>
      <c r="Y309" s="79"/>
      <c r="Z309" s="79"/>
      <c r="AA309" s="85" t="s">
        <v>1649</v>
      </c>
      <c r="AB309" s="79"/>
      <c r="AC309" s="79" t="b">
        <v>0</v>
      </c>
      <c r="AD309" s="79">
        <v>0</v>
      </c>
      <c r="AE309" s="85" t="s">
        <v>1761</v>
      </c>
      <c r="AF309" s="79" t="b">
        <v>0</v>
      </c>
      <c r="AG309" s="79" t="s">
        <v>1774</v>
      </c>
      <c r="AH309" s="79"/>
      <c r="AI309" s="85" t="s">
        <v>1761</v>
      </c>
      <c r="AJ309" s="79" t="b">
        <v>0</v>
      </c>
      <c r="AK309" s="79">
        <v>0</v>
      </c>
      <c r="AL309" s="85" t="s">
        <v>1761</v>
      </c>
      <c r="AM309" s="79" t="s">
        <v>1825</v>
      </c>
      <c r="AN309" s="79" t="b">
        <v>0</v>
      </c>
      <c r="AO309" s="85" t="s">
        <v>1649</v>
      </c>
      <c r="AP309" s="79" t="s">
        <v>176</v>
      </c>
      <c r="AQ309" s="79">
        <v>0</v>
      </c>
      <c r="AR309" s="79">
        <v>0</v>
      </c>
      <c r="AS309" s="79"/>
      <c r="AT309" s="79"/>
      <c r="AU309" s="79"/>
      <c r="AV309" s="79"/>
      <c r="AW309" s="79"/>
      <c r="AX309" s="79"/>
      <c r="AY309" s="79"/>
      <c r="AZ309" s="79"/>
      <c r="BA309">
        <v>77</v>
      </c>
      <c r="BB309" s="78" t="str">
        <f>REPLACE(INDEX(GroupVertices[Group],MATCH(Edges[[#This Row],[Vertex 1]],GroupVertices[Vertex],0)),1,1,"")</f>
        <v>4</v>
      </c>
      <c r="BC309" s="78" t="str">
        <f>REPLACE(INDEX(GroupVertices[Group],MATCH(Edges[[#This Row],[Vertex 2]],GroupVertices[Vertex],0)),1,1,"")</f>
        <v>4</v>
      </c>
      <c r="BD309" s="48">
        <v>2</v>
      </c>
      <c r="BE309" s="49">
        <v>7.407407407407407</v>
      </c>
      <c r="BF309" s="48">
        <v>1</v>
      </c>
      <c r="BG309" s="49">
        <v>3.7037037037037037</v>
      </c>
      <c r="BH309" s="48">
        <v>0</v>
      </c>
      <c r="BI309" s="49">
        <v>0</v>
      </c>
      <c r="BJ309" s="48">
        <v>24</v>
      </c>
      <c r="BK309" s="49">
        <v>88.88888888888889</v>
      </c>
      <c r="BL309" s="48">
        <v>27</v>
      </c>
    </row>
    <row r="310" spans="1:64" ht="15">
      <c r="A310" s="64" t="s">
        <v>356</v>
      </c>
      <c r="B310" s="64" t="s">
        <v>356</v>
      </c>
      <c r="C310" s="65" t="s">
        <v>4714</v>
      </c>
      <c r="D310" s="66">
        <v>10</v>
      </c>
      <c r="E310" s="67" t="s">
        <v>136</v>
      </c>
      <c r="F310" s="68">
        <v>12</v>
      </c>
      <c r="G310" s="65"/>
      <c r="H310" s="69"/>
      <c r="I310" s="70"/>
      <c r="J310" s="70"/>
      <c r="K310" s="34" t="s">
        <v>65</v>
      </c>
      <c r="L310" s="77">
        <v>310</v>
      </c>
      <c r="M310" s="77"/>
      <c r="N310" s="72"/>
      <c r="O310" s="79" t="s">
        <v>176</v>
      </c>
      <c r="P310" s="81">
        <v>43685.618101851855</v>
      </c>
      <c r="Q310" s="79" t="s">
        <v>599</v>
      </c>
      <c r="R310" s="82" t="s">
        <v>718</v>
      </c>
      <c r="S310" s="79" t="s">
        <v>758</v>
      </c>
      <c r="T310" s="79" t="s">
        <v>826</v>
      </c>
      <c r="U310" s="79"/>
      <c r="V310" s="82" t="s">
        <v>1008</v>
      </c>
      <c r="W310" s="81">
        <v>43685.618101851855</v>
      </c>
      <c r="X310" s="82" t="s">
        <v>1293</v>
      </c>
      <c r="Y310" s="79"/>
      <c r="Z310" s="79"/>
      <c r="AA310" s="85" t="s">
        <v>1650</v>
      </c>
      <c r="AB310" s="79"/>
      <c r="AC310" s="79" t="b">
        <v>0</v>
      </c>
      <c r="AD310" s="79">
        <v>2</v>
      </c>
      <c r="AE310" s="85" t="s">
        <v>1761</v>
      </c>
      <c r="AF310" s="79" t="b">
        <v>0</v>
      </c>
      <c r="AG310" s="79" t="s">
        <v>1774</v>
      </c>
      <c r="AH310" s="79"/>
      <c r="AI310" s="85" t="s">
        <v>1761</v>
      </c>
      <c r="AJ310" s="79" t="b">
        <v>0</v>
      </c>
      <c r="AK310" s="79">
        <v>2</v>
      </c>
      <c r="AL310" s="85" t="s">
        <v>1761</v>
      </c>
      <c r="AM310" s="79" t="s">
        <v>1825</v>
      </c>
      <c r="AN310" s="79" t="b">
        <v>0</v>
      </c>
      <c r="AO310" s="85" t="s">
        <v>1650</v>
      </c>
      <c r="AP310" s="79" t="s">
        <v>176</v>
      </c>
      <c r="AQ310" s="79">
        <v>0</v>
      </c>
      <c r="AR310" s="79">
        <v>0</v>
      </c>
      <c r="AS310" s="79"/>
      <c r="AT310" s="79"/>
      <c r="AU310" s="79"/>
      <c r="AV310" s="79"/>
      <c r="AW310" s="79"/>
      <c r="AX310" s="79"/>
      <c r="AY310" s="79"/>
      <c r="AZ310" s="79"/>
      <c r="BA310">
        <v>77</v>
      </c>
      <c r="BB310" s="78" t="str">
        <f>REPLACE(INDEX(GroupVertices[Group],MATCH(Edges[[#This Row],[Vertex 1]],GroupVertices[Vertex],0)),1,1,"")</f>
        <v>4</v>
      </c>
      <c r="BC310" s="78" t="str">
        <f>REPLACE(INDEX(GroupVertices[Group],MATCH(Edges[[#This Row],[Vertex 2]],GroupVertices[Vertex],0)),1,1,"")</f>
        <v>4</v>
      </c>
      <c r="BD310" s="48">
        <v>2</v>
      </c>
      <c r="BE310" s="49">
        <v>7.407407407407407</v>
      </c>
      <c r="BF310" s="48">
        <v>1</v>
      </c>
      <c r="BG310" s="49">
        <v>3.7037037037037037</v>
      </c>
      <c r="BH310" s="48">
        <v>0</v>
      </c>
      <c r="BI310" s="49">
        <v>0</v>
      </c>
      <c r="BJ310" s="48">
        <v>24</v>
      </c>
      <c r="BK310" s="49">
        <v>88.88888888888889</v>
      </c>
      <c r="BL310" s="48">
        <v>27</v>
      </c>
    </row>
    <row r="311" spans="1:64" ht="15">
      <c r="A311" s="64" t="s">
        <v>356</v>
      </c>
      <c r="B311" s="64" t="s">
        <v>356</v>
      </c>
      <c r="C311" s="65" t="s">
        <v>4714</v>
      </c>
      <c r="D311" s="66">
        <v>10</v>
      </c>
      <c r="E311" s="67" t="s">
        <v>136</v>
      </c>
      <c r="F311" s="68">
        <v>12</v>
      </c>
      <c r="G311" s="65"/>
      <c r="H311" s="69"/>
      <c r="I311" s="70"/>
      <c r="J311" s="70"/>
      <c r="K311" s="34" t="s">
        <v>65</v>
      </c>
      <c r="L311" s="77">
        <v>311</v>
      </c>
      <c r="M311" s="77"/>
      <c r="N311" s="72"/>
      <c r="O311" s="79" t="s">
        <v>176</v>
      </c>
      <c r="P311" s="81">
        <v>43685.80902777778</v>
      </c>
      <c r="Q311" s="79" t="s">
        <v>561</v>
      </c>
      <c r="R311" s="82" t="s">
        <v>682</v>
      </c>
      <c r="S311" s="79" t="s">
        <v>755</v>
      </c>
      <c r="T311" s="79" t="s">
        <v>826</v>
      </c>
      <c r="U311" s="79"/>
      <c r="V311" s="82" t="s">
        <v>1008</v>
      </c>
      <c r="W311" s="81">
        <v>43685.80902777778</v>
      </c>
      <c r="X311" s="82" t="s">
        <v>1294</v>
      </c>
      <c r="Y311" s="79"/>
      <c r="Z311" s="79"/>
      <c r="AA311" s="85" t="s">
        <v>1651</v>
      </c>
      <c r="AB311" s="79"/>
      <c r="AC311" s="79" t="b">
        <v>0</v>
      </c>
      <c r="AD311" s="79">
        <v>2</v>
      </c>
      <c r="AE311" s="85" t="s">
        <v>1761</v>
      </c>
      <c r="AF311" s="79" t="b">
        <v>0</v>
      </c>
      <c r="AG311" s="79" t="s">
        <v>1774</v>
      </c>
      <c r="AH311" s="79"/>
      <c r="AI311" s="85" t="s">
        <v>1761</v>
      </c>
      <c r="AJ311" s="79" t="b">
        <v>0</v>
      </c>
      <c r="AK311" s="79">
        <v>2</v>
      </c>
      <c r="AL311" s="85" t="s">
        <v>1761</v>
      </c>
      <c r="AM311" s="79" t="s">
        <v>1825</v>
      </c>
      <c r="AN311" s="79" t="b">
        <v>0</v>
      </c>
      <c r="AO311" s="85" t="s">
        <v>1651</v>
      </c>
      <c r="AP311" s="79" t="s">
        <v>176</v>
      </c>
      <c r="AQ311" s="79">
        <v>0</v>
      </c>
      <c r="AR311" s="79">
        <v>0</v>
      </c>
      <c r="AS311" s="79"/>
      <c r="AT311" s="79"/>
      <c r="AU311" s="79"/>
      <c r="AV311" s="79"/>
      <c r="AW311" s="79"/>
      <c r="AX311" s="79"/>
      <c r="AY311" s="79"/>
      <c r="AZ311" s="79"/>
      <c r="BA311">
        <v>77</v>
      </c>
      <c r="BB311" s="78" t="str">
        <f>REPLACE(INDEX(GroupVertices[Group],MATCH(Edges[[#This Row],[Vertex 1]],GroupVertices[Vertex],0)),1,1,"")</f>
        <v>4</v>
      </c>
      <c r="BC311" s="78" t="str">
        <f>REPLACE(INDEX(GroupVertices[Group],MATCH(Edges[[#This Row],[Vertex 2]],GroupVertices[Vertex],0)),1,1,"")</f>
        <v>4</v>
      </c>
      <c r="BD311" s="48">
        <v>2</v>
      </c>
      <c r="BE311" s="49">
        <v>7.407407407407407</v>
      </c>
      <c r="BF311" s="48">
        <v>1</v>
      </c>
      <c r="BG311" s="49">
        <v>3.7037037037037037</v>
      </c>
      <c r="BH311" s="48">
        <v>0</v>
      </c>
      <c r="BI311" s="49">
        <v>0</v>
      </c>
      <c r="BJ311" s="48">
        <v>24</v>
      </c>
      <c r="BK311" s="49">
        <v>88.88888888888889</v>
      </c>
      <c r="BL311" s="48">
        <v>27</v>
      </c>
    </row>
    <row r="312" spans="1:64" ht="15">
      <c r="A312" s="64" t="s">
        <v>356</v>
      </c>
      <c r="B312" s="64" t="s">
        <v>356</v>
      </c>
      <c r="C312" s="65" t="s">
        <v>4714</v>
      </c>
      <c r="D312" s="66">
        <v>10</v>
      </c>
      <c r="E312" s="67" t="s">
        <v>136</v>
      </c>
      <c r="F312" s="68">
        <v>12</v>
      </c>
      <c r="G312" s="65"/>
      <c r="H312" s="69"/>
      <c r="I312" s="70"/>
      <c r="J312" s="70"/>
      <c r="K312" s="34" t="s">
        <v>65</v>
      </c>
      <c r="L312" s="77">
        <v>312</v>
      </c>
      <c r="M312" s="77"/>
      <c r="N312" s="72"/>
      <c r="O312" s="79" t="s">
        <v>176</v>
      </c>
      <c r="P312" s="81">
        <v>43685.90277777778</v>
      </c>
      <c r="Q312" s="79" t="s">
        <v>562</v>
      </c>
      <c r="R312" s="82" t="s">
        <v>683</v>
      </c>
      <c r="S312" s="79" t="s">
        <v>755</v>
      </c>
      <c r="T312" s="79" t="s">
        <v>826</v>
      </c>
      <c r="U312" s="79"/>
      <c r="V312" s="82" t="s">
        <v>1008</v>
      </c>
      <c r="W312" s="81">
        <v>43685.90277777778</v>
      </c>
      <c r="X312" s="82" t="s">
        <v>1295</v>
      </c>
      <c r="Y312" s="79"/>
      <c r="Z312" s="79"/>
      <c r="AA312" s="85" t="s">
        <v>1652</v>
      </c>
      <c r="AB312" s="79"/>
      <c r="AC312" s="79" t="b">
        <v>0</v>
      </c>
      <c r="AD312" s="79">
        <v>1</v>
      </c>
      <c r="AE312" s="85" t="s">
        <v>1761</v>
      </c>
      <c r="AF312" s="79" t="b">
        <v>0</v>
      </c>
      <c r="AG312" s="79" t="s">
        <v>1774</v>
      </c>
      <c r="AH312" s="79"/>
      <c r="AI312" s="85" t="s">
        <v>1761</v>
      </c>
      <c r="AJ312" s="79" t="b">
        <v>0</v>
      </c>
      <c r="AK312" s="79">
        <v>1</v>
      </c>
      <c r="AL312" s="85" t="s">
        <v>1761</v>
      </c>
      <c r="AM312" s="79" t="s">
        <v>1825</v>
      </c>
      <c r="AN312" s="79" t="b">
        <v>0</v>
      </c>
      <c r="AO312" s="85" t="s">
        <v>1652</v>
      </c>
      <c r="AP312" s="79" t="s">
        <v>176</v>
      </c>
      <c r="AQ312" s="79">
        <v>0</v>
      </c>
      <c r="AR312" s="79">
        <v>0</v>
      </c>
      <c r="AS312" s="79"/>
      <c r="AT312" s="79"/>
      <c r="AU312" s="79"/>
      <c r="AV312" s="79"/>
      <c r="AW312" s="79"/>
      <c r="AX312" s="79"/>
      <c r="AY312" s="79"/>
      <c r="AZ312" s="79"/>
      <c r="BA312">
        <v>77</v>
      </c>
      <c r="BB312" s="78" t="str">
        <f>REPLACE(INDEX(GroupVertices[Group],MATCH(Edges[[#This Row],[Vertex 1]],GroupVertices[Vertex],0)),1,1,"")</f>
        <v>4</v>
      </c>
      <c r="BC312" s="78" t="str">
        <f>REPLACE(INDEX(GroupVertices[Group],MATCH(Edges[[#This Row],[Vertex 2]],GroupVertices[Vertex],0)),1,1,"")</f>
        <v>4</v>
      </c>
      <c r="BD312" s="48">
        <v>2</v>
      </c>
      <c r="BE312" s="49">
        <v>7.407407407407407</v>
      </c>
      <c r="BF312" s="48">
        <v>1</v>
      </c>
      <c r="BG312" s="49">
        <v>3.7037037037037037</v>
      </c>
      <c r="BH312" s="48">
        <v>0</v>
      </c>
      <c r="BI312" s="49">
        <v>0</v>
      </c>
      <c r="BJ312" s="48">
        <v>24</v>
      </c>
      <c r="BK312" s="49">
        <v>88.88888888888889</v>
      </c>
      <c r="BL312" s="48">
        <v>27</v>
      </c>
    </row>
    <row r="313" spans="1:64" ht="15">
      <c r="A313" s="64" t="s">
        <v>356</v>
      </c>
      <c r="B313" s="64" t="s">
        <v>356</v>
      </c>
      <c r="C313" s="65" t="s">
        <v>4714</v>
      </c>
      <c r="D313" s="66">
        <v>10</v>
      </c>
      <c r="E313" s="67" t="s">
        <v>136</v>
      </c>
      <c r="F313" s="68">
        <v>12</v>
      </c>
      <c r="G313" s="65"/>
      <c r="H313" s="69"/>
      <c r="I313" s="70"/>
      <c r="J313" s="70"/>
      <c r="K313" s="34" t="s">
        <v>65</v>
      </c>
      <c r="L313" s="77">
        <v>313</v>
      </c>
      <c r="M313" s="77"/>
      <c r="N313" s="72"/>
      <c r="O313" s="79" t="s">
        <v>176</v>
      </c>
      <c r="P313" s="81">
        <v>43686.21194444445</v>
      </c>
      <c r="Q313" s="79" t="s">
        <v>600</v>
      </c>
      <c r="R313" s="82" t="s">
        <v>719</v>
      </c>
      <c r="S313" s="79" t="s">
        <v>758</v>
      </c>
      <c r="T313" s="79" t="s">
        <v>826</v>
      </c>
      <c r="U313" s="79"/>
      <c r="V313" s="82" t="s">
        <v>1008</v>
      </c>
      <c r="W313" s="81">
        <v>43686.21194444445</v>
      </c>
      <c r="X313" s="82" t="s">
        <v>1296</v>
      </c>
      <c r="Y313" s="79"/>
      <c r="Z313" s="79"/>
      <c r="AA313" s="85" t="s">
        <v>1653</v>
      </c>
      <c r="AB313" s="79"/>
      <c r="AC313" s="79" t="b">
        <v>0</v>
      </c>
      <c r="AD313" s="79">
        <v>0</v>
      </c>
      <c r="AE313" s="85" t="s">
        <v>1761</v>
      </c>
      <c r="AF313" s="79" t="b">
        <v>0</v>
      </c>
      <c r="AG313" s="79" t="s">
        <v>1774</v>
      </c>
      <c r="AH313" s="79"/>
      <c r="AI313" s="85" t="s">
        <v>1761</v>
      </c>
      <c r="AJ313" s="79" t="b">
        <v>0</v>
      </c>
      <c r="AK313" s="79">
        <v>1</v>
      </c>
      <c r="AL313" s="85" t="s">
        <v>1761</v>
      </c>
      <c r="AM313" s="79" t="s">
        <v>1825</v>
      </c>
      <c r="AN313" s="79" t="b">
        <v>0</v>
      </c>
      <c r="AO313" s="85" t="s">
        <v>1653</v>
      </c>
      <c r="AP313" s="79" t="s">
        <v>176</v>
      </c>
      <c r="AQ313" s="79">
        <v>0</v>
      </c>
      <c r="AR313" s="79">
        <v>0</v>
      </c>
      <c r="AS313" s="79"/>
      <c r="AT313" s="79"/>
      <c r="AU313" s="79"/>
      <c r="AV313" s="79"/>
      <c r="AW313" s="79"/>
      <c r="AX313" s="79"/>
      <c r="AY313" s="79"/>
      <c r="AZ313" s="79"/>
      <c r="BA313">
        <v>77</v>
      </c>
      <c r="BB313" s="78" t="str">
        <f>REPLACE(INDEX(GroupVertices[Group],MATCH(Edges[[#This Row],[Vertex 1]],GroupVertices[Vertex],0)),1,1,"")</f>
        <v>4</v>
      </c>
      <c r="BC313" s="78" t="str">
        <f>REPLACE(INDEX(GroupVertices[Group],MATCH(Edges[[#This Row],[Vertex 2]],GroupVertices[Vertex],0)),1,1,"")</f>
        <v>4</v>
      </c>
      <c r="BD313" s="48">
        <v>2</v>
      </c>
      <c r="BE313" s="49">
        <v>7.407407407407407</v>
      </c>
      <c r="BF313" s="48">
        <v>1</v>
      </c>
      <c r="BG313" s="49">
        <v>3.7037037037037037</v>
      </c>
      <c r="BH313" s="48">
        <v>0</v>
      </c>
      <c r="BI313" s="49">
        <v>0</v>
      </c>
      <c r="BJ313" s="48">
        <v>24</v>
      </c>
      <c r="BK313" s="49">
        <v>88.88888888888889</v>
      </c>
      <c r="BL313" s="48">
        <v>27</v>
      </c>
    </row>
    <row r="314" spans="1:64" ht="15">
      <c r="A314" s="64" t="s">
        <v>356</v>
      </c>
      <c r="B314" s="64" t="s">
        <v>356</v>
      </c>
      <c r="C314" s="65" t="s">
        <v>4714</v>
      </c>
      <c r="D314" s="66">
        <v>10</v>
      </c>
      <c r="E314" s="67" t="s">
        <v>136</v>
      </c>
      <c r="F314" s="68">
        <v>12</v>
      </c>
      <c r="G314" s="65"/>
      <c r="H314" s="69"/>
      <c r="I314" s="70"/>
      <c r="J314" s="70"/>
      <c r="K314" s="34" t="s">
        <v>65</v>
      </c>
      <c r="L314" s="77">
        <v>314</v>
      </c>
      <c r="M314" s="77"/>
      <c r="N314" s="72"/>
      <c r="O314" s="79" t="s">
        <v>176</v>
      </c>
      <c r="P314" s="81">
        <v>43689.87152777778</v>
      </c>
      <c r="Q314" s="79" t="s">
        <v>601</v>
      </c>
      <c r="R314" s="79"/>
      <c r="S314" s="79"/>
      <c r="T314" s="79" t="s">
        <v>827</v>
      </c>
      <c r="U314" s="79"/>
      <c r="V314" s="82" t="s">
        <v>1008</v>
      </c>
      <c r="W314" s="81">
        <v>43689.87152777778</v>
      </c>
      <c r="X314" s="82" t="s">
        <v>1297</v>
      </c>
      <c r="Y314" s="79"/>
      <c r="Z314" s="79"/>
      <c r="AA314" s="85" t="s">
        <v>1654</v>
      </c>
      <c r="AB314" s="79"/>
      <c r="AC314" s="79" t="b">
        <v>0</v>
      </c>
      <c r="AD314" s="79">
        <v>0</v>
      </c>
      <c r="AE314" s="85" t="s">
        <v>1761</v>
      </c>
      <c r="AF314" s="79" t="b">
        <v>0</v>
      </c>
      <c r="AG314" s="79" t="s">
        <v>1774</v>
      </c>
      <c r="AH314" s="79"/>
      <c r="AI314" s="85" t="s">
        <v>1761</v>
      </c>
      <c r="AJ314" s="79" t="b">
        <v>0</v>
      </c>
      <c r="AK314" s="79">
        <v>2</v>
      </c>
      <c r="AL314" s="85" t="s">
        <v>1761</v>
      </c>
      <c r="AM314" s="79" t="s">
        <v>1825</v>
      </c>
      <c r="AN314" s="79" t="b">
        <v>0</v>
      </c>
      <c r="AO314" s="85" t="s">
        <v>1654</v>
      </c>
      <c r="AP314" s="79" t="s">
        <v>176</v>
      </c>
      <c r="AQ314" s="79">
        <v>0</v>
      </c>
      <c r="AR314" s="79">
        <v>0</v>
      </c>
      <c r="AS314" s="79"/>
      <c r="AT314" s="79"/>
      <c r="AU314" s="79"/>
      <c r="AV314" s="79"/>
      <c r="AW314" s="79"/>
      <c r="AX314" s="79"/>
      <c r="AY314" s="79"/>
      <c r="AZ314" s="79"/>
      <c r="BA314">
        <v>77</v>
      </c>
      <c r="BB314" s="78" t="str">
        <f>REPLACE(INDEX(GroupVertices[Group],MATCH(Edges[[#This Row],[Vertex 1]],GroupVertices[Vertex],0)),1,1,"")</f>
        <v>4</v>
      </c>
      <c r="BC314" s="78" t="str">
        <f>REPLACE(INDEX(GroupVertices[Group],MATCH(Edges[[#This Row],[Vertex 2]],GroupVertices[Vertex],0)),1,1,"")</f>
        <v>4</v>
      </c>
      <c r="BD314" s="48">
        <v>1</v>
      </c>
      <c r="BE314" s="49">
        <v>4.166666666666667</v>
      </c>
      <c r="BF314" s="48">
        <v>1</v>
      </c>
      <c r="BG314" s="49">
        <v>4.166666666666667</v>
      </c>
      <c r="BH314" s="48">
        <v>0</v>
      </c>
      <c r="BI314" s="49">
        <v>0</v>
      </c>
      <c r="BJ314" s="48">
        <v>22</v>
      </c>
      <c r="BK314" s="49">
        <v>91.66666666666667</v>
      </c>
      <c r="BL314" s="48">
        <v>24</v>
      </c>
    </row>
    <row r="315" spans="1:64" ht="15">
      <c r="A315" s="64" t="s">
        <v>357</v>
      </c>
      <c r="B315" s="64" t="s">
        <v>356</v>
      </c>
      <c r="C315" s="65" t="s">
        <v>4714</v>
      </c>
      <c r="D315" s="66">
        <v>10</v>
      </c>
      <c r="E315" s="67" t="s">
        <v>136</v>
      </c>
      <c r="F315" s="68">
        <v>12</v>
      </c>
      <c r="G315" s="65"/>
      <c r="H315" s="69"/>
      <c r="I315" s="70"/>
      <c r="J315" s="70"/>
      <c r="K315" s="34" t="s">
        <v>65</v>
      </c>
      <c r="L315" s="77">
        <v>315</v>
      </c>
      <c r="M315" s="77"/>
      <c r="N315" s="72"/>
      <c r="O315" s="79" t="s">
        <v>444</v>
      </c>
      <c r="P315" s="81">
        <v>43678.13391203704</v>
      </c>
      <c r="Q315" s="79" t="s">
        <v>457</v>
      </c>
      <c r="R315" s="79"/>
      <c r="S315" s="79"/>
      <c r="T315" s="79" t="s">
        <v>771</v>
      </c>
      <c r="U315" s="79"/>
      <c r="V315" s="82" t="s">
        <v>1009</v>
      </c>
      <c r="W315" s="81">
        <v>43678.13391203704</v>
      </c>
      <c r="X315" s="82" t="s">
        <v>1298</v>
      </c>
      <c r="Y315" s="79"/>
      <c r="Z315" s="79"/>
      <c r="AA315" s="85" t="s">
        <v>1655</v>
      </c>
      <c r="AB315" s="79"/>
      <c r="AC315" s="79" t="b">
        <v>0</v>
      </c>
      <c r="AD315" s="79">
        <v>0</v>
      </c>
      <c r="AE315" s="85" t="s">
        <v>1761</v>
      </c>
      <c r="AF315" s="79" t="b">
        <v>0</v>
      </c>
      <c r="AG315" s="79" t="s">
        <v>1774</v>
      </c>
      <c r="AH315" s="79"/>
      <c r="AI315" s="85" t="s">
        <v>1761</v>
      </c>
      <c r="AJ315" s="79" t="b">
        <v>0</v>
      </c>
      <c r="AK315" s="79">
        <v>1</v>
      </c>
      <c r="AL315" s="85" t="s">
        <v>1580</v>
      </c>
      <c r="AM315" s="79" t="s">
        <v>1826</v>
      </c>
      <c r="AN315" s="79" t="b">
        <v>0</v>
      </c>
      <c r="AO315" s="85" t="s">
        <v>1580</v>
      </c>
      <c r="AP315" s="79" t="s">
        <v>176</v>
      </c>
      <c r="AQ315" s="79">
        <v>0</v>
      </c>
      <c r="AR315" s="79">
        <v>0</v>
      </c>
      <c r="AS315" s="79"/>
      <c r="AT315" s="79"/>
      <c r="AU315" s="79"/>
      <c r="AV315" s="79"/>
      <c r="AW315" s="79"/>
      <c r="AX315" s="79"/>
      <c r="AY315" s="79"/>
      <c r="AZ315" s="79"/>
      <c r="BA315">
        <v>37</v>
      </c>
      <c r="BB315" s="78" t="str">
        <f>REPLACE(INDEX(GroupVertices[Group],MATCH(Edges[[#This Row],[Vertex 1]],GroupVertices[Vertex],0)),1,1,"")</f>
        <v>4</v>
      </c>
      <c r="BC315" s="78" t="str">
        <f>REPLACE(INDEX(GroupVertices[Group],MATCH(Edges[[#This Row],[Vertex 2]],GroupVertices[Vertex],0)),1,1,"")</f>
        <v>4</v>
      </c>
      <c r="BD315" s="48">
        <v>1</v>
      </c>
      <c r="BE315" s="49">
        <v>6.25</v>
      </c>
      <c r="BF315" s="48">
        <v>0</v>
      </c>
      <c r="BG315" s="49">
        <v>0</v>
      </c>
      <c r="BH315" s="48">
        <v>0</v>
      </c>
      <c r="BI315" s="49">
        <v>0</v>
      </c>
      <c r="BJ315" s="48">
        <v>15</v>
      </c>
      <c r="BK315" s="49">
        <v>93.75</v>
      </c>
      <c r="BL315" s="48">
        <v>16</v>
      </c>
    </row>
    <row r="316" spans="1:64" ht="15">
      <c r="A316" s="64" t="s">
        <v>357</v>
      </c>
      <c r="B316" s="64" t="s">
        <v>356</v>
      </c>
      <c r="C316" s="65" t="s">
        <v>4714</v>
      </c>
      <c r="D316" s="66">
        <v>10</v>
      </c>
      <c r="E316" s="67" t="s">
        <v>136</v>
      </c>
      <c r="F316" s="68">
        <v>12</v>
      </c>
      <c r="G316" s="65"/>
      <c r="H316" s="69"/>
      <c r="I316" s="70"/>
      <c r="J316" s="70"/>
      <c r="K316" s="34" t="s">
        <v>65</v>
      </c>
      <c r="L316" s="77">
        <v>316</v>
      </c>
      <c r="M316" s="77"/>
      <c r="N316" s="72"/>
      <c r="O316" s="79" t="s">
        <v>444</v>
      </c>
      <c r="P316" s="81">
        <v>43678.175578703704</v>
      </c>
      <c r="Q316" s="79" t="s">
        <v>457</v>
      </c>
      <c r="R316" s="79"/>
      <c r="S316" s="79"/>
      <c r="T316" s="79" t="s">
        <v>771</v>
      </c>
      <c r="U316" s="79"/>
      <c r="V316" s="82" t="s">
        <v>1009</v>
      </c>
      <c r="W316" s="81">
        <v>43678.175578703704</v>
      </c>
      <c r="X316" s="82" t="s">
        <v>1299</v>
      </c>
      <c r="Y316" s="79"/>
      <c r="Z316" s="79"/>
      <c r="AA316" s="85" t="s">
        <v>1656</v>
      </c>
      <c r="AB316" s="79"/>
      <c r="AC316" s="79" t="b">
        <v>0</v>
      </c>
      <c r="AD316" s="79">
        <v>0</v>
      </c>
      <c r="AE316" s="85" t="s">
        <v>1761</v>
      </c>
      <c r="AF316" s="79" t="b">
        <v>0</v>
      </c>
      <c r="AG316" s="79" t="s">
        <v>1774</v>
      </c>
      <c r="AH316" s="79"/>
      <c r="AI316" s="85" t="s">
        <v>1761</v>
      </c>
      <c r="AJ316" s="79" t="b">
        <v>0</v>
      </c>
      <c r="AK316" s="79">
        <v>1</v>
      </c>
      <c r="AL316" s="85" t="s">
        <v>1581</v>
      </c>
      <c r="AM316" s="79" t="s">
        <v>1826</v>
      </c>
      <c r="AN316" s="79" t="b">
        <v>0</v>
      </c>
      <c r="AO316" s="85" t="s">
        <v>1581</v>
      </c>
      <c r="AP316" s="79" t="s">
        <v>176</v>
      </c>
      <c r="AQ316" s="79">
        <v>0</v>
      </c>
      <c r="AR316" s="79">
        <v>0</v>
      </c>
      <c r="AS316" s="79"/>
      <c r="AT316" s="79"/>
      <c r="AU316" s="79"/>
      <c r="AV316" s="79"/>
      <c r="AW316" s="79"/>
      <c r="AX316" s="79"/>
      <c r="AY316" s="79"/>
      <c r="AZ316" s="79"/>
      <c r="BA316">
        <v>37</v>
      </c>
      <c r="BB316" s="78" t="str">
        <f>REPLACE(INDEX(GroupVertices[Group],MATCH(Edges[[#This Row],[Vertex 1]],GroupVertices[Vertex],0)),1,1,"")</f>
        <v>4</v>
      </c>
      <c r="BC316" s="78" t="str">
        <f>REPLACE(INDEX(GroupVertices[Group],MATCH(Edges[[#This Row],[Vertex 2]],GroupVertices[Vertex],0)),1,1,"")</f>
        <v>4</v>
      </c>
      <c r="BD316" s="48">
        <v>1</v>
      </c>
      <c r="BE316" s="49">
        <v>6.25</v>
      </c>
      <c r="BF316" s="48">
        <v>0</v>
      </c>
      <c r="BG316" s="49">
        <v>0</v>
      </c>
      <c r="BH316" s="48">
        <v>0</v>
      </c>
      <c r="BI316" s="49">
        <v>0</v>
      </c>
      <c r="BJ316" s="48">
        <v>15</v>
      </c>
      <c r="BK316" s="49">
        <v>93.75</v>
      </c>
      <c r="BL316" s="48">
        <v>16</v>
      </c>
    </row>
    <row r="317" spans="1:64" ht="15">
      <c r="A317" s="64" t="s">
        <v>357</v>
      </c>
      <c r="B317" s="64" t="s">
        <v>356</v>
      </c>
      <c r="C317" s="65" t="s">
        <v>4714</v>
      </c>
      <c r="D317" s="66">
        <v>10</v>
      </c>
      <c r="E317" s="67" t="s">
        <v>136</v>
      </c>
      <c r="F317" s="68">
        <v>12</v>
      </c>
      <c r="G317" s="65"/>
      <c r="H317" s="69"/>
      <c r="I317" s="70"/>
      <c r="J317" s="70"/>
      <c r="K317" s="34" t="s">
        <v>65</v>
      </c>
      <c r="L317" s="77">
        <v>317</v>
      </c>
      <c r="M317" s="77"/>
      <c r="N317" s="72"/>
      <c r="O317" s="79" t="s">
        <v>444</v>
      </c>
      <c r="P317" s="81">
        <v>43678.27979166667</v>
      </c>
      <c r="Q317" s="79" t="s">
        <v>457</v>
      </c>
      <c r="R317" s="79"/>
      <c r="S317" s="79"/>
      <c r="T317" s="79" t="s">
        <v>771</v>
      </c>
      <c r="U317" s="79"/>
      <c r="V317" s="82" t="s">
        <v>1009</v>
      </c>
      <c r="W317" s="81">
        <v>43678.27979166667</v>
      </c>
      <c r="X317" s="82" t="s">
        <v>1300</v>
      </c>
      <c r="Y317" s="79"/>
      <c r="Z317" s="79"/>
      <c r="AA317" s="85" t="s">
        <v>1657</v>
      </c>
      <c r="AB317" s="79"/>
      <c r="AC317" s="79" t="b">
        <v>0</v>
      </c>
      <c r="AD317" s="79">
        <v>0</v>
      </c>
      <c r="AE317" s="85" t="s">
        <v>1761</v>
      </c>
      <c r="AF317" s="79" t="b">
        <v>0</v>
      </c>
      <c r="AG317" s="79" t="s">
        <v>1774</v>
      </c>
      <c r="AH317" s="79"/>
      <c r="AI317" s="85" t="s">
        <v>1761</v>
      </c>
      <c r="AJ317" s="79" t="b">
        <v>0</v>
      </c>
      <c r="AK317" s="79">
        <v>3</v>
      </c>
      <c r="AL317" s="85" t="s">
        <v>1582</v>
      </c>
      <c r="AM317" s="79" t="s">
        <v>1826</v>
      </c>
      <c r="AN317" s="79" t="b">
        <v>0</v>
      </c>
      <c r="AO317" s="85" t="s">
        <v>1582</v>
      </c>
      <c r="AP317" s="79" t="s">
        <v>176</v>
      </c>
      <c r="AQ317" s="79">
        <v>0</v>
      </c>
      <c r="AR317" s="79">
        <v>0</v>
      </c>
      <c r="AS317" s="79"/>
      <c r="AT317" s="79"/>
      <c r="AU317" s="79"/>
      <c r="AV317" s="79"/>
      <c r="AW317" s="79"/>
      <c r="AX317" s="79"/>
      <c r="AY317" s="79"/>
      <c r="AZ317" s="79"/>
      <c r="BA317">
        <v>37</v>
      </c>
      <c r="BB317" s="78" t="str">
        <f>REPLACE(INDEX(GroupVertices[Group],MATCH(Edges[[#This Row],[Vertex 1]],GroupVertices[Vertex],0)),1,1,"")</f>
        <v>4</v>
      </c>
      <c r="BC317" s="78" t="str">
        <f>REPLACE(INDEX(GroupVertices[Group],MATCH(Edges[[#This Row],[Vertex 2]],GroupVertices[Vertex],0)),1,1,"")</f>
        <v>4</v>
      </c>
      <c r="BD317" s="48">
        <v>1</v>
      </c>
      <c r="BE317" s="49">
        <v>6.25</v>
      </c>
      <c r="BF317" s="48">
        <v>0</v>
      </c>
      <c r="BG317" s="49">
        <v>0</v>
      </c>
      <c r="BH317" s="48">
        <v>0</v>
      </c>
      <c r="BI317" s="49">
        <v>0</v>
      </c>
      <c r="BJ317" s="48">
        <v>15</v>
      </c>
      <c r="BK317" s="49">
        <v>93.75</v>
      </c>
      <c r="BL317" s="48">
        <v>16</v>
      </c>
    </row>
    <row r="318" spans="1:64" ht="15">
      <c r="A318" s="64" t="s">
        <v>357</v>
      </c>
      <c r="B318" s="64" t="s">
        <v>356</v>
      </c>
      <c r="C318" s="65" t="s">
        <v>4714</v>
      </c>
      <c r="D318" s="66">
        <v>10</v>
      </c>
      <c r="E318" s="67" t="s">
        <v>136</v>
      </c>
      <c r="F318" s="68">
        <v>12</v>
      </c>
      <c r="G318" s="65"/>
      <c r="H318" s="69"/>
      <c r="I318" s="70"/>
      <c r="J318" s="70"/>
      <c r="K318" s="34" t="s">
        <v>65</v>
      </c>
      <c r="L318" s="77">
        <v>318</v>
      </c>
      <c r="M318" s="77"/>
      <c r="N318" s="72"/>
      <c r="O318" s="79" t="s">
        <v>444</v>
      </c>
      <c r="P318" s="81">
        <v>43678.42556712963</v>
      </c>
      <c r="Q318" s="79" t="s">
        <v>457</v>
      </c>
      <c r="R318" s="79"/>
      <c r="S318" s="79"/>
      <c r="T318" s="79" t="s">
        <v>771</v>
      </c>
      <c r="U318" s="79"/>
      <c r="V318" s="82" t="s">
        <v>1009</v>
      </c>
      <c r="W318" s="81">
        <v>43678.42556712963</v>
      </c>
      <c r="X318" s="82" t="s">
        <v>1301</v>
      </c>
      <c r="Y318" s="79"/>
      <c r="Z318" s="79"/>
      <c r="AA318" s="85" t="s">
        <v>1658</v>
      </c>
      <c r="AB318" s="79"/>
      <c r="AC318" s="79" t="b">
        <v>0</v>
      </c>
      <c r="AD318" s="79">
        <v>0</v>
      </c>
      <c r="AE318" s="85" t="s">
        <v>1761</v>
      </c>
      <c r="AF318" s="79" t="b">
        <v>0</v>
      </c>
      <c r="AG318" s="79" t="s">
        <v>1774</v>
      </c>
      <c r="AH318" s="79"/>
      <c r="AI318" s="85" t="s">
        <v>1761</v>
      </c>
      <c r="AJ318" s="79" t="b">
        <v>0</v>
      </c>
      <c r="AK318" s="79">
        <v>2</v>
      </c>
      <c r="AL318" s="85" t="s">
        <v>1584</v>
      </c>
      <c r="AM318" s="79" t="s">
        <v>1826</v>
      </c>
      <c r="AN318" s="79" t="b">
        <v>0</v>
      </c>
      <c r="AO318" s="85" t="s">
        <v>1584</v>
      </c>
      <c r="AP318" s="79" t="s">
        <v>176</v>
      </c>
      <c r="AQ318" s="79">
        <v>0</v>
      </c>
      <c r="AR318" s="79">
        <v>0</v>
      </c>
      <c r="AS318" s="79"/>
      <c r="AT318" s="79"/>
      <c r="AU318" s="79"/>
      <c r="AV318" s="79"/>
      <c r="AW318" s="79"/>
      <c r="AX318" s="79"/>
      <c r="AY318" s="79"/>
      <c r="AZ318" s="79"/>
      <c r="BA318">
        <v>37</v>
      </c>
      <c r="BB318" s="78" t="str">
        <f>REPLACE(INDEX(GroupVertices[Group],MATCH(Edges[[#This Row],[Vertex 1]],GroupVertices[Vertex],0)),1,1,"")</f>
        <v>4</v>
      </c>
      <c r="BC318" s="78" t="str">
        <f>REPLACE(INDEX(GroupVertices[Group],MATCH(Edges[[#This Row],[Vertex 2]],GroupVertices[Vertex],0)),1,1,"")</f>
        <v>4</v>
      </c>
      <c r="BD318" s="48">
        <v>1</v>
      </c>
      <c r="BE318" s="49">
        <v>6.25</v>
      </c>
      <c r="BF318" s="48">
        <v>0</v>
      </c>
      <c r="BG318" s="49">
        <v>0</v>
      </c>
      <c r="BH318" s="48">
        <v>0</v>
      </c>
      <c r="BI318" s="49">
        <v>0</v>
      </c>
      <c r="BJ318" s="48">
        <v>15</v>
      </c>
      <c r="BK318" s="49">
        <v>93.75</v>
      </c>
      <c r="BL318" s="48">
        <v>16</v>
      </c>
    </row>
    <row r="319" spans="1:64" ht="15">
      <c r="A319" s="64" t="s">
        <v>357</v>
      </c>
      <c r="B319" s="64" t="s">
        <v>356</v>
      </c>
      <c r="C319" s="65" t="s">
        <v>4714</v>
      </c>
      <c r="D319" s="66">
        <v>10</v>
      </c>
      <c r="E319" s="67" t="s">
        <v>136</v>
      </c>
      <c r="F319" s="68">
        <v>12</v>
      </c>
      <c r="G319" s="65"/>
      <c r="H319" s="69"/>
      <c r="I319" s="70"/>
      <c r="J319" s="70"/>
      <c r="K319" s="34" t="s">
        <v>65</v>
      </c>
      <c r="L319" s="77">
        <v>319</v>
      </c>
      <c r="M319" s="77"/>
      <c r="N319" s="72"/>
      <c r="O319" s="79" t="s">
        <v>444</v>
      </c>
      <c r="P319" s="81">
        <v>43679.25890046296</v>
      </c>
      <c r="Q319" s="79" t="s">
        <v>457</v>
      </c>
      <c r="R319" s="79"/>
      <c r="S319" s="79"/>
      <c r="T319" s="79" t="s">
        <v>771</v>
      </c>
      <c r="U319" s="79"/>
      <c r="V319" s="82" t="s">
        <v>1009</v>
      </c>
      <c r="W319" s="81">
        <v>43679.25890046296</v>
      </c>
      <c r="X319" s="82" t="s">
        <v>1302</v>
      </c>
      <c r="Y319" s="79"/>
      <c r="Z319" s="79"/>
      <c r="AA319" s="85" t="s">
        <v>1659</v>
      </c>
      <c r="AB319" s="79"/>
      <c r="AC319" s="79" t="b">
        <v>0</v>
      </c>
      <c r="AD319" s="79">
        <v>0</v>
      </c>
      <c r="AE319" s="85" t="s">
        <v>1761</v>
      </c>
      <c r="AF319" s="79" t="b">
        <v>0</v>
      </c>
      <c r="AG319" s="79" t="s">
        <v>1774</v>
      </c>
      <c r="AH319" s="79"/>
      <c r="AI319" s="85" t="s">
        <v>1761</v>
      </c>
      <c r="AJ319" s="79" t="b">
        <v>0</v>
      </c>
      <c r="AK319" s="79">
        <v>1</v>
      </c>
      <c r="AL319" s="85" t="s">
        <v>1594</v>
      </c>
      <c r="AM319" s="79" t="s">
        <v>1826</v>
      </c>
      <c r="AN319" s="79" t="b">
        <v>0</v>
      </c>
      <c r="AO319" s="85" t="s">
        <v>1594</v>
      </c>
      <c r="AP319" s="79" t="s">
        <v>176</v>
      </c>
      <c r="AQ319" s="79">
        <v>0</v>
      </c>
      <c r="AR319" s="79">
        <v>0</v>
      </c>
      <c r="AS319" s="79"/>
      <c r="AT319" s="79"/>
      <c r="AU319" s="79"/>
      <c r="AV319" s="79"/>
      <c r="AW319" s="79"/>
      <c r="AX319" s="79"/>
      <c r="AY319" s="79"/>
      <c r="AZ319" s="79"/>
      <c r="BA319">
        <v>37</v>
      </c>
      <c r="BB319" s="78" t="str">
        <f>REPLACE(INDEX(GroupVertices[Group],MATCH(Edges[[#This Row],[Vertex 1]],GroupVertices[Vertex],0)),1,1,"")</f>
        <v>4</v>
      </c>
      <c r="BC319" s="78" t="str">
        <f>REPLACE(INDEX(GroupVertices[Group],MATCH(Edges[[#This Row],[Vertex 2]],GroupVertices[Vertex],0)),1,1,"")</f>
        <v>4</v>
      </c>
      <c r="BD319" s="48">
        <v>1</v>
      </c>
      <c r="BE319" s="49">
        <v>6.25</v>
      </c>
      <c r="BF319" s="48">
        <v>0</v>
      </c>
      <c r="BG319" s="49">
        <v>0</v>
      </c>
      <c r="BH319" s="48">
        <v>0</v>
      </c>
      <c r="BI319" s="49">
        <v>0</v>
      </c>
      <c r="BJ319" s="48">
        <v>15</v>
      </c>
      <c r="BK319" s="49">
        <v>93.75</v>
      </c>
      <c r="BL319" s="48">
        <v>16</v>
      </c>
    </row>
    <row r="320" spans="1:64" ht="15">
      <c r="A320" s="64" t="s">
        <v>357</v>
      </c>
      <c r="B320" s="64" t="s">
        <v>356</v>
      </c>
      <c r="C320" s="65" t="s">
        <v>4714</v>
      </c>
      <c r="D320" s="66">
        <v>10</v>
      </c>
      <c r="E320" s="67" t="s">
        <v>136</v>
      </c>
      <c r="F320" s="68">
        <v>12</v>
      </c>
      <c r="G320" s="65"/>
      <c r="H320" s="69"/>
      <c r="I320" s="70"/>
      <c r="J320" s="70"/>
      <c r="K320" s="34" t="s">
        <v>65</v>
      </c>
      <c r="L320" s="77">
        <v>320</v>
      </c>
      <c r="M320" s="77"/>
      <c r="N320" s="72"/>
      <c r="O320" s="79" t="s">
        <v>444</v>
      </c>
      <c r="P320" s="81">
        <v>43679.2797337963</v>
      </c>
      <c r="Q320" s="79" t="s">
        <v>457</v>
      </c>
      <c r="R320" s="79"/>
      <c r="S320" s="79"/>
      <c r="T320" s="79" t="s">
        <v>771</v>
      </c>
      <c r="U320" s="79"/>
      <c r="V320" s="82" t="s">
        <v>1009</v>
      </c>
      <c r="W320" s="81">
        <v>43679.2797337963</v>
      </c>
      <c r="X320" s="82" t="s">
        <v>1303</v>
      </c>
      <c r="Y320" s="79"/>
      <c r="Z320" s="79"/>
      <c r="AA320" s="85" t="s">
        <v>1660</v>
      </c>
      <c r="AB320" s="79"/>
      <c r="AC320" s="79" t="b">
        <v>0</v>
      </c>
      <c r="AD320" s="79">
        <v>0</v>
      </c>
      <c r="AE320" s="85" t="s">
        <v>1761</v>
      </c>
      <c r="AF320" s="79" t="b">
        <v>0</v>
      </c>
      <c r="AG320" s="79" t="s">
        <v>1774</v>
      </c>
      <c r="AH320" s="79"/>
      <c r="AI320" s="85" t="s">
        <v>1761</v>
      </c>
      <c r="AJ320" s="79" t="b">
        <v>0</v>
      </c>
      <c r="AK320" s="79">
        <v>1</v>
      </c>
      <c r="AL320" s="85" t="s">
        <v>1595</v>
      </c>
      <c r="AM320" s="79" t="s">
        <v>1826</v>
      </c>
      <c r="AN320" s="79" t="b">
        <v>0</v>
      </c>
      <c r="AO320" s="85" t="s">
        <v>1595</v>
      </c>
      <c r="AP320" s="79" t="s">
        <v>176</v>
      </c>
      <c r="AQ320" s="79">
        <v>0</v>
      </c>
      <c r="AR320" s="79">
        <v>0</v>
      </c>
      <c r="AS320" s="79"/>
      <c r="AT320" s="79"/>
      <c r="AU320" s="79"/>
      <c r="AV320" s="79"/>
      <c r="AW320" s="79"/>
      <c r="AX320" s="79"/>
      <c r="AY320" s="79"/>
      <c r="AZ320" s="79"/>
      <c r="BA320">
        <v>37</v>
      </c>
      <c r="BB320" s="78" t="str">
        <f>REPLACE(INDEX(GroupVertices[Group],MATCH(Edges[[#This Row],[Vertex 1]],GroupVertices[Vertex],0)),1,1,"")</f>
        <v>4</v>
      </c>
      <c r="BC320" s="78" t="str">
        <f>REPLACE(INDEX(GroupVertices[Group],MATCH(Edges[[#This Row],[Vertex 2]],GroupVertices[Vertex],0)),1,1,"")</f>
        <v>4</v>
      </c>
      <c r="BD320" s="48">
        <v>1</v>
      </c>
      <c r="BE320" s="49">
        <v>6.25</v>
      </c>
      <c r="BF320" s="48">
        <v>0</v>
      </c>
      <c r="BG320" s="49">
        <v>0</v>
      </c>
      <c r="BH320" s="48">
        <v>0</v>
      </c>
      <c r="BI320" s="49">
        <v>0</v>
      </c>
      <c r="BJ320" s="48">
        <v>15</v>
      </c>
      <c r="BK320" s="49">
        <v>93.75</v>
      </c>
      <c r="BL320" s="48">
        <v>16</v>
      </c>
    </row>
    <row r="321" spans="1:64" ht="15">
      <c r="A321" s="64" t="s">
        <v>357</v>
      </c>
      <c r="B321" s="64" t="s">
        <v>356</v>
      </c>
      <c r="C321" s="65" t="s">
        <v>4714</v>
      </c>
      <c r="D321" s="66">
        <v>10</v>
      </c>
      <c r="E321" s="67" t="s">
        <v>136</v>
      </c>
      <c r="F321" s="68">
        <v>12</v>
      </c>
      <c r="G321" s="65"/>
      <c r="H321" s="69"/>
      <c r="I321" s="70"/>
      <c r="J321" s="70"/>
      <c r="K321" s="34" t="s">
        <v>65</v>
      </c>
      <c r="L321" s="77">
        <v>321</v>
      </c>
      <c r="M321" s="77"/>
      <c r="N321" s="72"/>
      <c r="O321" s="79" t="s">
        <v>444</v>
      </c>
      <c r="P321" s="81">
        <v>43679.5922337963</v>
      </c>
      <c r="Q321" s="79" t="s">
        <v>457</v>
      </c>
      <c r="R321" s="79"/>
      <c r="S321" s="79"/>
      <c r="T321" s="79" t="s">
        <v>771</v>
      </c>
      <c r="U321" s="79"/>
      <c r="V321" s="82" t="s">
        <v>1009</v>
      </c>
      <c r="W321" s="81">
        <v>43679.5922337963</v>
      </c>
      <c r="X321" s="82" t="s">
        <v>1304</v>
      </c>
      <c r="Y321" s="79"/>
      <c r="Z321" s="79"/>
      <c r="AA321" s="85" t="s">
        <v>1661</v>
      </c>
      <c r="AB321" s="79"/>
      <c r="AC321" s="79" t="b">
        <v>0</v>
      </c>
      <c r="AD321" s="79">
        <v>0</v>
      </c>
      <c r="AE321" s="85" t="s">
        <v>1761</v>
      </c>
      <c r="AF321" s="79" t="b">
        <v>0</v>
      </c>
      <c r="AG321" s="79" t="s">
        <v>1774</v>
      </c>
      <c r="AH321" s="79"/>
      <c r="AI321" s="85" t="s">
        <v>1761</v>
      </c>
      <c r="AJ321" s="79" t="b">
        <v>0</v>
      </c>
      <c r="AK321" s="79">
        <v>3</v>
      </c>
      <c r="AL321" s="85" t="s">
        <v>1597</v>
      </c>
      <c r="AM321" s="79" t="s">
        <v>1826</v>
      </c>
      <c r="AN321" s="79" t="b">
        <v>0</v>
      </c>
      <c r="AO321" s="85" t="s">
        <v>1597</v>
      </c>
      <c r="AP321" s="79" t="s">
        <v>176</v>
      </c>
      <c r="AQ321" s="79">
        <v>0</v>
      </c>
      <c r="AR321" s="79">
        <v>0</v>
      </c>
      <c r="AS321" s="79"/>
      <c r="AT321" s="79"/>
      <c r="AU321" s="79"/>
      <c r="AV321" s="79"/>
      <c r="AW321" s="79"/>
      <c r="AX321" s="79"/>
      <c r="AY321" s="79"/>
      <c r="AZ321" s="79"/>
      <c r="BA321">
        <v>37</v>
      </c>
      <c r="BB321" s="78" t="str">
        <f>REPLACE(INDEX(GroupVertices[Group],MATCH(Edges[[#This Row],[Vertex 1]],GroupVertices[Vertex],0)),1,1,"")</f>
        <v>4</v>
      </c>
      <c r="BC321" s="78" t="str">
        <f>REPLACE(INDEX(GroupVertices[Group],MATCH(Edges[[#This Row],[Vertex 2]],GroupVertices[Vertex],0)),1,1,"")</f>
        <v>4</v>
      </c>
      <c r="BD321" s="48">
        <v>1</v>
      </c>
      <c r="BE321" s="49">
        <v>6.25</v>
      </c>
      <c r="BF321" s="48">
        <v>0</v>
      </c>
      <c r="BG321" s="49">
        <v>0</v>
      </c>
      <c r="BH321" s="48">
        <v>0</v>
      </c>
      <c r="BI321" s="49">
        <v>0</v>
      </c>
      <c r="BJ321" s="48">
        <v>15</v>
      </c>
      <c r="BK321" s="49">
        <v>93.75</v>
      </c>
      <c r="BL321" s="48">
        <v>16</v>
      </c>
    </row>
    <row r="322" spans="1:64" ht="15">
      <c r="A322" s="64" t="s">
        <v>357</v>
      </c>
      <c r="B322" s="64" t="s">
        <v>356</v>
      </c>
      <c r="C322" s="65" t="s">
        <v>4714</v>
      </c>
      <c r="D322" s="66">
        <v>10</v>
      </c>
      <c r="E322" s="67" t="s">
        <v>136</v>
      </c>
      <c r="F322" s="68">
        <v>12</v>
      </c>
      <c r="G322" s="65"/>
      <c r="H322" s="69"/>
      <c r="I322" s="70"/>
      <c r="J322" s="70"/>
      <c r="K322" s="34" t="s">
        <v>65</v>
      </c>
      <c r="L322" s="77">
        <v>322</v>
      </c>
      <c r="M322" s="77"/>
      <c r="N322" s="72"/>
      <c r="O322" s="79" t="s">
        <v>444</v>
      </c>
      <c r="P322" s="81">
        <v>43680.77979166667</v>
      </c>
      <c r="Q322" s="79" t="s">
        <v>471</v>
      </c>
      <c r="R322" s="79"/>
      <c r="S322" s="79"/>
      <c r="T322" s="79" t="s">
        <v>771</v>
      </c>
      <c r="U322" s="79"/>
      <c r="V322" s="82" t="s">
        <v>1009</v>
      </c>
      <c r="W322" s="81">
        <v>43680.77979166667</v>
      </c>
      <c r="X322" s="82" t="s">
        <v>1305</v>
      </c>
      <c r="Y322" s="79"/>
      <c r="Z322" s="79"/>
      <c r="AA322" s="85" t="s">
        <v>1662</v>
      </c>
      <c r="AB322" s="79"/>
      <c r="AC322" s="79" t="b">
        <v>0</v>
      </c>
      <c r="AD322" s="79">
        <v>0</v>
      </c>
      <c r="AE322" s="85" t="s">
        <v>1761</v>
      </c>
      <c r="AF322" s="79" t="b">
        <v>0</v>
      </c>
      <c r="AG322" s="79" t="s">
        <v>1774</v>
      </c>
      <c r="AH322" s="79"/>
      <c r="AI322" s="85" t="s">
        <v>1761</v>
      </c>
      <c r="AJ322" s="79" t="b">
        <v>0</v>
      </c>
      <c r="AK322" s="79">
        <v>3</v>
      </c>
      <c r="AL322" s="85" t="s">
        <v>1600</v>
      </c>
      <c r="AM322" s="79" t="s">
        <v>1826</v>
      </c>
      <c r="AN322" s="79" t="b">
        <v>0</v>
      </c>
      <c r="AO322" s="85" t="s">
        <v>1600</v>
      </c>
      <c r="AP322" s="79" t="s">
        <v>176</v>
      </c>
      <c r="AQ322" s="79">
        <v>0</v>
      </c>
      <c r="AR322" s="79">
        <v>0</v>
      </c>
      <c r="AS322" s="79"/>
      <c r="AT322" s="79"/>
      <c r="AU322" s="79"/>
      <c r="AV322" s="79"/>
      <c r="AW322" s="79"/>
      <c r="AX322" s="79"/>
      <c r="AY322" s="79"/>
      <c r="AZ322" s="79"/>
      <c r="BA322">
        <v>37</v>
      </c>
      <c r="BB322" s="78" t="str">
        <f>REPLACE(INDEX(GroupVertices[Group],MATCH(Edges[[#This Row],[Vertex 1]],GroupVertices[Vertex],0)),1,1,"")</f>
        <v>4</v>
      </c>
      <c r="BC322" s="78" t="str">
        <f>REPLACE(INDEX(GroupVertices[Group],MATCH(Edges[[#This Row],[Vertex 2]],GroupVertices[Vertex],0)),1,1,"")</f>
        <v>4</v>
      </c>
      <c r="BD322" s="48">
        <v>1</v>
      </c>
      <c r="BE322" s="49">
        <v>6.25</v>
      </c>
      <c r="BF322" s="48">
        <v>0</v>
      </c>
      <c r="BG322" s="49">
        <v>0</v>
      </c>
      <c r="BH322" s="48">
        <v>0</v>
      </c>
      <c r="BI322" s="49">
        <v>0</v>
      </c>
      <c r="BJ322" s="48">
        <v>15</v>
      </c>
      <c r="BK322" s="49">
        <v>93.75</v>
      </c>
      <c r="BL322" s="48">
        <v>16</v>
      </c>
    </row>
    <row r="323" spans="1:64" ht="15">
      <c r="A323" s="64" t="s">
        <v>357</v>
      </c>
      <c r="B323" s="64" t="s">
        <v>356</v>
      </c>
      <c r="C323" s="65" t="s">
        <v>4714</v>
      </c>
      <c r="D323" s="66">
        <v>10</v>
      </c>
      <c r="E323" s="67" t="s">
        <v>136</v>
      </c>
      <c r="F323" s="68">
        <v>12</v>
      </c>
      <c r="G323" s="65"/>
      <c r="H323" s="69"/>
      <c r="I323" s="70"/>
      <c r="J323" s="70"/>
      <c r="K323" s="34" t="s">
        <v>65</v>
      </c>
      <c r="L323" s="77">
        <v>323</v>
      </c>
      <c r="M323" s="77"/>
      <c r="N323" s="72"/>
      <c r="O323" s="79" t="s">
        <v>444</v>
      </c>
      <c r="P323" s="81">
        <v>43680.800578703704</v>
      </c>
      <c r="Q323" s="79" t="s">
        <v>471</v>
      </c>
      <c r="R323" s="79"/>
      <c r="S323" s="79"/>
      <c r="T323" s="79" t="s">
        <v>771</v>
      </c>
      <c r="U323" s="79"/>
      <c r="V323" s="82" t="s">
        <v>1009</v>
      </c>
      <c r="W323" s="81">
        <v>43680.800578703704</v>
      </c>
      <c r="X323" s="82" t="s">
        <v>1306</v>
      </c>
      <c r="Y323" s="79"/>
      <c r="Z323" s="79"/>
      <c r="AA323" s="85" t="s">
        <v>1663</v>
      </c>
      <c r="AB323" s="79"/>
      <c r="AC323" s="79" t="b">
        <v>0</v>
      </c>
      <c r="AD323" s="79">
        <v>0</v>
      </c>
      <c r="AE323" s="85" t="s">
        <v>1761</v>
      </c>
      <c r="AF323" s="79" t="b">
        <v>0</v>
      </c>
      <c r="AG323" s="79" t="s">
        <v>1774</v>
      </c>
      <c r="AH323" s="79"/>
      <c r="AI323" s="85" t="s">
        <v>1761</v>
      </c>
      <c r="AJ323" s="79" t="b">
        <v>0</v>
      </c>
      <c r="AK323" s="79">
        <v>2</v>
      </c>
      <c r="AL323" s="85" t="s">
        <v>1601</v>
      </c>
      <c r="AM323" s="79" t="s">
        <v>1826</v>
      </c>
      <c r="AN323" s="79" t="b">
        <v>0</v>
      </c>
      <c r="AO323" s="85" t="s">
        <v>1601</v>
      </c>
      <c r="AP323" s="79" t="s">
        <v>176</v>
      </c>
      <c r="AQ323" s="79">
        <v>0</v>
      </c>
      <c r="AR323" s="79">
        <v>0</v>
      </c>
      <c r="AS323" s="79"/>
      <c r="AT323" s="79"/>
      <c r="AU323" s="79"/>
      <c r="AV323" s="79"/>
      <c r="AW323" s="79"/>
      <c r="AX323" s="79"/>
      <c r="AY323" s="79"/>
      <c r="AZ323" s="79"/>
      <c r="BA323">
        <v>37</v>
      </c>
      <c r="BB323" s="78" t="str">
        <f>REPLACE(INDEX(GroupVertices[Group],MATCH(Edges[[#This Row],[Vertex 1]],GroupVertices[Vertex],0)),1,1,"")</f>
        <v>4</v>
      </c>
      <c r="BC323" s="78" t="str">
        <f>REPLACE(INDEX(GroupVertices[Group],MATCH(Edges[[#This Row],[Vertex 2]],GroupVertices[Vertex],0)),1,1,"")</f>
        <v>4</v>
      </c>
      <c r="BD323" s="48">
        <v>1</v>
      </c>
      <c r="BE323" s="49">
        <v>6.25</v>
      </c>
      <c r="BF323" s="48">
        <v>0</v>
      </c>
      <c r="BG323" s="49">
        <v>0</v>
      </c>
      <c r="BH323" s="48">
        <v>0</v>
      </c>
      <c r="BI323" s="49">
        <v>0</v>
      </c>
      <c r="BJ323" s="48">
        <v>15</v>
      </c>
      <c r="BK323" s="49">
        <v>93.75</v>
      </c>
      <c r="BL323" s="48">
        <v>16</v>
      </c>
    </row>
    <row r="324" spans="1:64" ht="15">
      <c r="A324" s="64" t="s">
        <v>357</v>
      </c>
      <c r="B324" s="64" t="s">
        <v>356</v>
      </c>
      <c r="C324" s="65" t="s">
        <v>4714</v>
      </c>
      <c r="D324" s="66">
        <v>10</v>
      </c>
      <c r="E324" s="67" t="s">
        <v>136</v>
      </c>
      <c r="F324" s="68">
        <v>12</v>
      </c>
      <c r="G324" s="65"/>
      <c r="H324" s="69"/>
      <c r="I324" s="70"/>
      <c r="J324" s="70"/>
      <c r="K324" s="34" t="s">
        <v>65</v>
      </c>
      <c r="L324" s="77">
        <v>324</v>
      </c>
      <c r="M324" s="77"/>
      <c r="N324" s="72"/>
      <c r="O324" s="79" t="s">
        <v>444</v>
      </c>
      <c r="P324" s="81">
        <v>43681.07141203704</v>
      </c>
      <c r="Q324" s="79" t="s">
        <v>471</v>
      </c>
      <c r="R324" s="79"/>
      <c r="S324" s="79"/>
      <c r="T324" s="79" t="s">
        <v>771</v>
      </c>
      <c r="U324" s="79"/>
      <c r="V324" s="82" t="s">
        <v>1009</v>
      </c>
      <c r="W324" s="81">
        <v>43681.07141203704</v>
      </c>
      <c r="X324" s="82" t="s">
        <v>1307</v>
      </c>
      <c r="Y324" s="79"/>
      <c r="Z324" s="79"/>
      <c r="AA324" s="85" t="s">
        <v>1664</v>
      </c>
      <c r="AB324" s="79"/>
      <c r="AC324" s="79" t="b">
        <v>0</v>
      </c>
      <c r="AD324" s="79">
        <v>0</v>
      </c>
      <c r="AE324" s="85" t="s">
        <v>1761</v>
      </c>
      <c r="AF324" s="79" t="b">
        <v>0</v>
      </c>
      <c r="AG324" s="79" t="s">
        <v>1774</v>
      </c>
      <c r="AH324" s="79"/>
      <c r="AI324" s="85" t="s">
        <v>1761</v>
      </c>
      <c r="AJ324" s="79" t="b">
        <v>0</v>
      </c>
      <c r="AK324" s="79">
        <v>3</v>
      </c>
      <c r="AL324" s="85" t="s">
        <v>1603</v>
      </c>
      <c r="AM324" s="79" t="s">
        <v>1826</v>
      </c>
      <c r="AN324" s="79" t="b">
        <v>0</v>
      </c>
      <c r="AO324" s="85" t="s">
        <v>1603</v>
      </c>
      <c r="AP324" s="79" t="s">
        <v>176</v>
      </c>
      <c r="AQ324" s="79">
        <v>0</v>
      </c>
      <c r="AR324" s="79">
        <v>0</v>
      </c>
      <c r="AS324" s="79"/>
      <c r="AT324" s="79"/>
      <c r="AU324" s="79"/>
      <c r="AV324" s="79"/>
      <c r="AW324" s="79"/>
      <c r="AX324" s="79"/>
      <c r="AY324" s="79"/>
      <c r="AZ324" s="79"/>
      <c r="BA324">
        <v>37</v>
      </c>
      <c r="BB324" s="78" t="str">
        <f>REPLACE(INDEX(GroupVertices[Group],MATCH(Edges[[#This Row],[Vertex 1]],GroupVertices[Vertex],0)),1,1,"")</f>
        <v>4</v>
      </c>
      <c r="BC324" s="78" t="str">
        <f>REPLACE(INDEX(GroupVertices[Group],MATCH(Edges[[#This Row],[Vertex 2]],GroupVertices[Vertex],0)),1,1,"")</f>
        <v>4</v>
      </c>
      <c r="BD324" s="48">
        <v>1</v>
      </c>
      <c r="BE324" s="49">
        <v>6.25</v>
      </c>
      <c r="BF324" s="48">
        <v>0</v>
      </c>
      <c r="BG324" s="49">
        <v>0</v>
      </c>
      <c r="BH324" s="48">
        <v>0</v>
      </c>
      <c r="BI324" s="49">
        <v>0</v>
      </c>
      <c r="BJ324" s="48">
        <v>15</v>
      </c>
      <c r="BK324" s="49">
        <v>93.75</v>
      </c>
      <c r="BL324" s="48">
        <v>16</v>
      </c>
    </row>
    <row r="325" spans="1:64" ht="15">
      <c r="A325" s="64" t="s">
        <v>357</v>
      </c>
      <c r="B325" s="64" t="s">
        <v>356</v>
      </c>
      <c r="C325" s="65" t="s">
        <v>4714</v>
      </c>
      <c r="D325" s="66">
        <v>10</v>
      </c>
      <c r="E325" s="67" t="s">
        <v>136</v>
      </c>
      <c r="F325" s="68">
        <v>12</v>
      </c>
      <c r="G325" s="65"/>
      <c r="H325" s="69"/>
      <c r="I325" s="70"/>
      <c r="J325" s="70"/>
      <c r="K325" s="34" t="s">
        <v>65</v>
      </c>
      <c r="L325" s="77">
        <v>325</v>
      </c>
      <c r="M325" s="77"/>
      <c r="N325" s="72"/>
      <c r="O325" s="79" t="s">
        <v>444</v>
      </c>
      <c r="P325" s="81">
        <v>43681.07144675926</v>
      </c>
      <c r="Q325" s="79" t="s">
        <v>471</v>
      </c>
      <c r="R325" s="79"/>
      <c r="S325" s="79"/>
      <c r="T325" s="79" t="s">
        <v>771</v>
      </c>
      <c r="U325" s="79"/>
      <c r="V325" s="82" t="s">
        <v>1009</v>
      </c>
      <c r="W325" s="81">
        <v>43681.07144675926</v>
      </c>
      <c r="X325" s="82" t="s">
        <v>1308</v>
      </c>
      <c r="Y325" s="79"/>
      <c r="Z325" s="79"/>
      <c r="AA325" s="85" t="s">
        <v>1665</v>
      </c>
      <c r="AB325" s="79"/>
      <c r="AC325" s="79" t="b">
        <v>0</v>
      </c>
      <c r="AD325" s="79">
        <v>0</v>
      </c>
      <c r="AE325" s="85" t="s">
        <v>1761</v>
      </c>
      <c r="AF325" s="79" t="b">
        <v>0</v>
      </c>
      <c r="AG325" s="79" t="s">
        <v>1774</v>
      </c>
      <c r="AH325" s="79"/>
      <c r="AI325" s="85" t="s">
        <v>1761</v>
      </c>
      <c r="AJ325" s="79" t="b">
        <v>0</v>
      </c>
      <c r="AK325" s="79">
        <v>2</v>
      </c>
      <c r="AL325" s="85" t="s">
        <v>1604</v>
      </c>
      <c r="AM325" s="79" t="s">
        <v>1826</v>
      </c>
      <c r="AN325" s="79" t="b">
        <v>0</v>
      </c>
      <c r="AO325" s="85" t="s">
        <v>1604</v>
      </c>
      <c r="AP325" s="79" t="s">
        <v>176</v>
      </c>
      <c r="AQ325" s="79">
        <v>0</v>
      </c>
      <c r="AR325" s="79">
        <v>0</v>
      </c>
      <c r="AS325" s="79"/>
      <c r="AT325" s="79"/>
      <c r="AU325" s="79"/>
      <c r="AV325" s="79"/>
      <c r="AW325" s="79"/>
      <c r="AX325" s="79"/>
      <c r="AY325" s="79"/>
      <c r="AZ325" s="79"/>
      <c r="BA325">
        <v>37</v>
      </c>
      <c r="BB325" s="78" t="str">
        <f>REPLACE(INDEX(GroupVertices[Group],MATCH(Edges[[#This Row],[Vertex 1]],GroupVertices[Vertex],0)),1,1,"")</f>
        <v>4</v>
      </c>
      <c r="BC325" s="78" t="str">
        <f>REPLACE(INDEX(GroupVertices[Group],MATCH(Edges[[#This Row],[Vertex 2]],GroupVertices[Vertex],0)),1,1,"")</f>
        <v>4</v>
      </c>
      <c r="BD325" s="48">
        <v>1</v>
      </c>
      <c r="BE325" s="49">
        <v>6.25</v>
      </c>
      <c r="BF325" s="48">
        <v>0</v>
      </c>
      <c r="BG325" s="49">
        <v>0</v>
      </c>
      <c r="BH325" s="48">
        <v>0</v>
      </c>
      <c r="BI325" s="49">
        <v>0</v>
      </c>
      <c r="BJ325" s="48">
        <v>15</v>
      </c>
      <c r="BK325" s="49">
        <v>93.75</v>
      </c>
      <c r="BL325" s="48">
        <v>16</v>
      </c>
    </row>
    <row r="326" spans="1:64" ht="15">
      <c r="A326" s="64" t="s">
        <v>357</v>
      </c>
      <c r="B326" s="64" t="s">
        <v>356</v>
      </c>
      <c r="C326" s="65" t="s">
        <v>4714</v>
      </c>
      <c r="D326" s="66">
        <v>10</v>
      </c>
      <c r="E326" s="67" t="s">
        <v>136</v>
      </c>
      <c r="F326" s="68">
        <v>12</v>
      </c>
      <c r="G326" s="65"/>
      <c r="H326" s="69"/>
      <c r="I326" s="70"/>
      <c r="J326" s="70"/>
      <c r="K326" s="34" t="s">
        <v>65</v>
      </c>
      <c r="L326" s="77">
        <v>326</v>
      </c>
      <c r="M326" s="77"/>
      <c r="N326" s="72"/>
      <c r="O326" s="79" t="s">
        <v>444</v>
      </c>
      <c r="P326" s="81">
        <v>43681.96728009259</v>
      </c>
      <c r="Q326" s="79" t="s">
        <v>471</v>
      </c>
      <c r="R326" s="79"/>
      <c r="S326" s="79"/>
      <c r="T326" s="79" t="s">
        <v>771</v>
      </c>
      <c r="U326" s="79"/>
      <c r="V326" s="82" t="s">
        <v>1009</v>
      </c>
      <c r="W326" s="81">
        <v>43681.96728009259</v>
      </c>
      <c r="X326" s="82" t="s">
        <v>1309</v>
      </c>
      <c r="Y326" s="79"/>
      <c r="Z326" s="79"/>
      <c r="AA326" s="85" t="s">
        <v>1666</v>
      </c>
      <c r="AB326" s="79"/>
      <c r="AC326" s="79" t="b">
        <v>0</v>
      </c>
      <c r="AD326" s="79">
        <v>0</v>
      </c>
      <c r="AE326" s="85" t="s">
        <v>1761</v>
      </c>
      <c r="AF326" s="79" t="b">
        <v>0</v>
      </c>
      <c r="AG326" s="79" t="s">
        <v>1774</v>
      </c>
      <c r="AH326" s="79"/>
      <c r="AI326" s="85" t="s">
        <v>1761</v>
      </c>
      <c r="AJ326" s="79" t="b">
        <v>0</v>
      </c>
      <c r="AK326" s="79">
        <v>1</v>
      </c>
      <c r="AL326" s="85" t="s">
        <v>1608</v>
      </c>
      <c r="AM326" s="79" t="s">
        <v>1826</v>
      </c>
      <c r="AN326" s="79" t="b">
        <v>0</v>
      </c>
      <c r="AO326" s="85" t="s">
        <v>1608</v>
      </c>
      <c r="AP326" s="79" t="s">
        <v>176</v>
      </c>
      <c r="AQ326" s="79">
        <v>0</v>
      </c>
      <c r="AR326" s="79">
        <v>0</v>
      </c>
      <c r="AS326" s="79"/>
      <c r="AT326" s="79"/>
      <c r="AU326" s="79"/>
      <c r="AV326" s="79"/>
      <c r="AW326" s="79"/>
      <c r="AX326" s="79"/>
      <c r="AY326" s="79"/>
      <c r="AZ326" s="79"/>
      <c r="BA326">
        <v>37</v>
      </c>
      <c r="BB326" s="78" t="str">
        <f>REPLACE(INDEX(GroupVertices[Group],MATCH(Edges[[#This Row],[Vertex 1]],GroupVertices[Vertex],0)),1,1,"")</f>
        <v>4</v>
      </c>
      <c r="BC326" s="78" t="str">
        <f>REPLACE(INDEX(GroupVertices[Group],MATCH(Edges[[#This Row],[Vertex 2]],GroupVertices[Vertex],0)),1,1,"")</f>
        <v>4</v>
      </c>
      <c r="BD326" s="48">
        <v>1</v>
      </c>
      <c r="BE326" s="49">
        <v>6.25</v>
      </c>
      <c r="BF326" s="48">
        <v>0</v>
      </c>
      <c r="BG326" s="49">
        <v>0</v>
      </c>
      <c r="BH326" s="48">
        <v>0</v>
      </c>
      <c r="BI326" s="49">
        <v>0</v>
      </c>
      <c r="BJ326" s="48">
        <v>15</v>
      </c>
      <c r="BK326" s="49">
        <v>93.75</v>
      </c>
      <c r="BL326" s="48">
        <v>16</v>
      </c>
    </row>
    <row r="327" spans="1:64" ht="15">
      <c r="A327" s="64" t="s">
        <v>357</v>
      </c>
      <c r="B327" s="64" t="s">
        <v>356</v>
      </c>
      <c r="C327" s="65" t="s">
        <v>4714</v>
      </c>
      <c r="D327" s="66">
        <v>10</v>
      </c>
      <c r="E327" s="67" t="s">
        <v>136</v>
      </c>
      <c r="F327" s="68">
        <v>12</v>
      </c>
      <c r="G327" s="65"/>
      <c r="H327" s="69"/>
      <c r="I327" s="70"/>
      <c r="J327" s="70"/>
      <c r="K327" s="34" t="s">
        <v>65</v>
      </c>
      <c r="L327" s="77">
        <v>327</v>
      </c>
      <c r="M327" s="77"/>
      <c r="N327" s="72"/>
      <c r="O327" s="79" t="s">
        <v>444</v>
      </c>
      <c r="P327" s="81">
        <v>43682.0297337963</v>
      </c>
      <c r="Q327" s="79" t="s">
        <v>471</v>
      </c>
      <c r="R327" s="79"/>
      <c r="S327" s="79"/>
      <c r="T327" s="79" t="s">
        <v>771</v>
      </c>
      <c r="U327" s="79"/>
      <c r="V327" s="82" t="s">
        <v>1009</v>
      </c>
      <c r="W327" s="81">
        <v>43682.0297337963</v>
      </c>
      <c r="X327" s="82" t="s">
        <v>1310</v>
      </c>
      <c r="Y327" s="79"/>
      <c r="Z327" s="79"/>
      <c r="AA327" s="85" t="s">
        <v>1667</v>
      </c>
      <c r="AB327" s="79"/>
      <c r="AC327" s="79" t="b">
        <v>0</v>
      </c>
      <c r="AD327" s="79">
        <v>0</v>
      </c>
      <c r="AE327" s="85" t="s">
        <v>1761</v>
      </c>
      <c r="AF327" s="79" t="b">
        <v>0</v>
      </c>
      <c r="AG327" s="79" t="s">
        <v>1774</v>
      </c>
      <c r="AH327" s="79"/>
      <c r="AI327" s="85" t="s">
        <v>1761</v>
      </c>
      <c r="AJ327" s="79" t="b">
        <v>0</v>
      </c>
      <c r="AK327" s="79">
        <v>2</v>
      </c>
      <c r="AL327" s="85" t="s">
        <v>1609</v>
      </c>
      <c r="AM327" s="79" t="s">
        <v>1826</v>
      </c>
      <c r="AN327" s="79" t="b">
        <v>0</v>
      </c>
      <c r="AO327" s="85" t="s">
        <v>1609</v>
      </c>
      <c r="AP327" s="79" t="s">
        <v>176</v>
      </c>
      <c r="AQ327" s="79">
        <v>0</v>
      </c>
      <c r="AR327" s="79">
        <v>0</v>
      </c>
      <c r="AS327" s="79"/>
      <c r="AT327" s="79"/>
      <c r="AU327" s="79"/>
      <c r="AV327" s="79"/>
      <c r="AW327" s="79"/>
      <c r="AX327" s="79"/>
      <c r="AY327" s="79"/>
      <c r="AZ327" s="79"/>
      <c r="BA327">
        <v>37</v>
      </c>
      <c r="BB327" s="78" t="str">
        <f>REPLACE(INDEX(GroupVertices[Group],MATCH(Edges[[#This Row],[Vertex 1]],GroupVertices[Vertex],0)),1,1,"")</f>
        <v>4</v>
      </c>
      <c r="BC327" s="78" t="str">
        <f>REPLACE(INDEX(GroupVertices[Group],MATCH(Edges[[#This Row],[Vertex 2]],GroupVertices[Vertex],0)),1,1,"")</f>
        <v>4</v>
      </c>
      <c r="BD327" s="48">
        <v>1</v>
      </c>
      <c r="BE327" s="49">
        <v>6.25</v>
      </c>
      <c r="BF327" s="48">
        <v>0</v>
      </c>
      <c r="BG327" s="49">
        <v>0</v>
      </c>
      <c r="BH327" s="48">
        <v>0</v>
      </c>
      <c r="BI327" s="49">
        <v>0</v>
      </c>
      <c r="BJ327" s="48">
        <v>15</v>
      </c>
      <c r="BK327" s="49">
        <v>93.75</v>
      </c>
      <c r="BL327" s="48">
        <v>16</v>
      </c>
    </row>
    <row r="328" spans="1:64" ht="15">
      <c r="A328" s="64" t="s">
        <v>357</v>
      </c>
      <c r="B328" s="64" t="s">
        <v>356</v>
      </c>
      <c r="C328" s="65" t="s">
        <v>4714</v>
      </c>
      <c r="D328" s="66">
        <v>10</v>
      </c>
      <c r="E328" s="67" t="s">
        <v>136</v>
      </c>
      <c r="F328" s="68">
        <v>12</v>
      </c>
      <c r="G328" s="65"/>
      <c r="H328" s="69"/>
      <c r="I328" s="70"/>
      <c r="J328" s="70"/>
      <c r="K328" s="34" t="s">
        <v>65</v>
      </c>
      <c r="L328" s="77">
        <v>328</v>
      </c>
      <c r="M328" s="77"/>
      <c r="N328" s="72"/>
      <c r="O328" s="79" t="s">
        <v>444</v>
      </c>
      <c r="P328" s="81">
        <v>43682.48810185185</v>
      </c>
      <c r="Q328" s="79" t="s">
        <v>471</v>
      </c>
      <c r="R328" s="79"/>
      <c r="S328" s="79"/>
      <c r="T328" s="79" t="s">
        <v>771</v>
      </c>
      <c r="U328" s="79"/>
      <c r="V328" s="82" t="s">
        <v>1009</v>
      </c>
      <c r="W328" s="81">
        <v>43682.48810185185</v>
      </c>
      <c r="X328" s="82" t="s">
        <v>1311</v>
      </c>
      <c r="Y328" s="79"/>
      <c r="Z328" s="79"/>
      <c r="AA328" s="85" t="s">
        <v>1668</v>
      </c>
      <c r="AB328" s="79"/>
      <c r="AC328" s="79" t="b">
        <v>0</v>
      </c>
      <c r="AD328" s="79">
        <v>0</v>
      </c>
      <c r="AE328" s="85" t="s">
        <v>1761</v>
      </c>
      <c r="AF328" s="79" t="b">
        <v>0</v>
      </c>
      <c r="AG328" s="79" t="s">
        <v>1774</v>
      </c>
      <c r="AH328" s="79"/>
      <c r="AI328" s="85" t="s">
        <v>1761</v>
      </c>
      <c r="AJ328" s="79" t="b">
        <v>0</v>
      </c>
      <c r="AK328" s="79">
        <v>2</v>
      </c>
      <c r="AL328" s="85" t="s">
        <v>1610</v>
      </c>
      <c r="AM328" s="79" t="s">
        <v>1826</v>
      </c>
      <c r="AN328" s="79" t="b">
        <v>0</v>
      </c>
      <c r="AO328" s="85" t="s">
        <v>1610</v>
      </c>
      <c r="AP328" s="79" t="s">
        <v>176</v>
      </c>
      <c r="AQ328" s="79">
        <v>0</v>
      </c>
      <c r="AR328" s="79">
        <v>0</v>
      </c>
      <c r="AS328" s="79"/>
      <c r="AT328" s="79"/>
      <c r="AU328" s="79"/>
      <c r="AV328" s="79"/>
      <c r="AW328" s="79"/>
      <c r="AX328" s="79"/>
      <c r="AY328" s="79"/>
      <c r="AZ328" s="79"/>
      <c r="BA328">
        <v>37</v>
      </c>
      <c r="BB328" s="78" t="str">
        <f>REPLACE(INDEX(GroupVertices[Group],MATCH(Edges[[#This Row],[Vertex 1]],GroupVertices[Vertex],0)),1,1,"")</f>
        <v>4</v>
      </c>
      <c r="BC328" s="78" t="str">
        <f>REPLACE(INDEX(GroupVertices[Group],MATCH(Edges[[#This Row],[Vertex 2]],GroupVertices[Vertex],0)),1,1,"")</f>
        <v>4</v>
      </c>
      <c r="BD328" s="48">
        <v>1</v>
      </c>
      <c r="BE328" s="49">
        <v>6.25</v>
      </c>
      <c r="BF328" s="48">
        <v>0</v>
      </c>
      <c r="BG328" s="49">
        <v>0</v>
      </c>
      <c r="BH328" s="48">
        <v>0</v>
      </c>
      <c r="BI328" s="49">
        <v>0</v>
      </c>
      <c r="BJ328" s="48">
        <v>15</v>
      </c>
      <c r="BK328" s="49">
        <v>93.75</v>
      </c>
      <c r="BL328" s="48">
        <v>16</v>
      </c>
    </row>
    <row r="329" spans="1:64" ht="15">
      <c r="A329" s="64" t="s">
        <v>357</v>
      </c>
      <c r="B329" s="64" t="s">
        <v>356</v>
      </c>
      <c r="C329" s="65" t="s">
        <v>4714</v>
      </c>
      <c r="D329" s="66">
        <v>10</v>
      </c>
      <c r="E329" s="67" t="s">
        <v>136</v>
      </c>
      <c r="F329" s="68">
        <v>12</v>
      </c>
      <c r="G329" s="65"/>
      <c r="H329" s="69"/>
      <c r="I329" s="70"/>
      <c r="J329" s="70"/>
      <c r="K329" s="34" t="s">
        <v>65</v>
      </c>
      <c r="L329" s="77">
        <v>329</v>
      </c>
      <c r="M329" s="77"/>
      <c r="N329" s="72"/>
      <c r="O329" s="79" t="s">
        <v>444</v>
      </c>
      <c r="P329" s="81">
        <v>43682.96724537037</v>
      </c>
      <c r="Q329" s="79" t="s">
        <v>471</v>
      </c>
      <c r="R329" s="79"/>
      <c r="S329" s="79"/>
      <c r="T329" s="79" t="s">
        <v>771</v>
      </c>
      <c r="U329" s="79"/>
      <c r="V329" s="82" t="s">
        <v>1009</v>
      </c>
      <c r="W329" s="81">
        <v>43682.96724537037</v>
      </c>
      <c r="X329" s="82" t="s">
        <v>1312</v>
      </c>
      <c r="Y329" s="79"/>
      <c r="Z329" s="79"/>
      <c r="AA329" s="85" t="s">
        <v>1669</v>
      </c>
      <c r="AB329" s="79"/>
      <c r="AC329" s="79" t="b">
        <v>0</v>
      </c>
      <c r="AD329" s="79">
        <v>0</v>
      </c>
      <c r="AE329" s="85" t="s">
        <v>1761</v>
      </c>
      <c r="AF329" s="79" t="b">
        <v>0</v>
      </c>
      <c r="AG329" s="79" t="s">
        <v>1774</v>
      </c>
      <c r="AH329" s="79"/>
      <c r="AI329" s="85" t="s">
        <v>1761</v>
      </c>
      <c r="AJ329" s="79" t="b">
        <v>0</v>
      </c>
      <c r="AK329" s="79">
        <v>1</v>
      </c>
      <c r="AL329" s="85" t="s">
        <v>1621</v>
      </c>
      <c r="AM329" s="79" t="s">
        <v>1826</v>
      </c>
      <c r="AN329" s="79" t="b">
        <v>0</v>
      </c>
      <c r="AO329" s="85" t="s">
        <v>1621</v>
      </c>
      <c r="AP329" s="79" t="s">
        <v>176</v>
      </c>
      <c r="AQ329" s="79">
        <v>0</v>
      </c>
      <c r="AR329" s="79">
        <v>0</v>
      </c>
      <c r="AS329" s="79"/>
      <c r="AT329" s="79"/>
      <c r="AU329" s="79"/>
      <c r="AV329" s="79"/>
      <c r="AW329" s="79"/>
      <c r="AX329" s="79"/>
      <c r="AY329" s="79"/>
      <c r="AZ329" s="79"/>
      <c r="BA329">
        <v>37</v>
      </c>
      <c r="BB329" s="78" t="str">
        <f>REPLACE(INDEX(GroupVertices[Group],MATCH(Edges[[#This Row],[Vertex 1]],GroupVertices[Vertex],0)),1,1,"")</f>
        <v>4</v>
      </c>
      <c r="BC329" s="78" t="str">
        <f>REPLACE(INDEX(GroupVertices[Group],MATCH(Edges[[#This Row],[Vertex 2]],GroupVertices[Vertex],0)),1,1,"")</f>
        <v>4</v>
      </c>
      <c r="BD329" s="48">
        <v>1</v>
      </c>
      <c r="BE329" s="49">
        <v>6.25</v>
      </c>
      <c r="BF329" s="48">
        <v>0</v>
      </c>
      <c r="BG329" s="49">
        <v>0</v>
      </c>
      <c r="BH329" s="48">
        <v>0</v>
      </c>
      <c r="BI329" s="49">
        <v>0</v>
      </c>
      <c r="BJ329" s="48">
        <v>15</v>
      </c>
      <c r="BK329" s="49">
        <v>93.75</v>
      </c>
      <c r="BL329" s="48">
        <v>16</v>
      </c>
    </row>
    <row r="330" spans="1:64" ht="15">
      <c r="A330" s="64" t="s">
        <v>357</v>
      </c>
      <c r="B330" s="64" t="s">
        <v>356</v>
      </c>
      <c r="C330" s="65" t="s">
        <v>4714</v>
      </c>
      <c r="D330" s="66">
        <v>10</v>
      </c>
      <c r="E330" s="67" t="s">
        <v>136</v>
      </c>
      <c r="F330" s="68">
        <v>12</v>
      </c>
      <c r="G330" s="65"/>
      <c r="H330" s="69"/>
      <c r="I330" s="70"/>
      <c r="J330" s="70"/>
      <c r="K330" s="34" t="s">
        <v>65</v>
      </c>
      <c r="L330" s="77">
        <v>330</v>
      </c>
      <c r="M330" s="77"/>
      <c r="N330" s="72"/>
      <c r="O330" s="79" t="s">
        <v>444</v>
      </c>
      <c r="P330" s="81">
        <v>43683.32140046296</v>
      </c>
      <c r="Q330" s="79" t="s">
        <v>471</v>
      </c>
      <c r="R330" s="79"/>
      <c r="S330" s="79"/>
      <c r="T330" s="79" t="s">
        <v>771</v>
      </c>
      <c r="U330" s="79"/>
      <c r="V330" s="82" t="s">
        <v>1009</v>
      </c>
      <c r="W330" s="81">
        <v>43683.32140046296</v>
      </c>
      <c r="X330" s="82" t="s">
        <v>1313</v>
      </c>
      <c r="Y330" s="79"/>
      <c r="Z330" s="79"/>
      <c r="AA330" s="85" t="s">
        <v>1670</v>
      </c>
      <c r="AB330" s="79"/>
      <c r="AC330" s="79" t="b">
        <v>0</v>
      </c>
      <c r="AD330" s="79">
        <v>0</v>
      </c>
      <c r="AE330" s="85" t="s">
        <v>1761</v>
      </c>
      <c r="AF330" s="79" t="b">
        <v>0</v>
      </c>
      <c r="AG330" s="79" t="s">
        <v>1774</v>
      </c>
      <c r="AH330" s="79"/>
      <c r="AI330" s="85" t="s">
        <v>1761</v>
      </c>
      <c r="AJ330" s="79" t="b">
        <v>0</v>
      </c>
      <c r="AK330" s="79">
        <v>3</v>
      </c>
      <c r="AL330" s="85" t="s">
        <v>1624</v>
      </c>
      <c r="AM330" s="79" t="s">
        <v>1826</v>
      </c>
      <c r="AN330" s="79" t="b">
        <v>0</v>
      </c>
      <c r="AO330" s="85" t="s">
        <v>1624</v>
      </c>
      <c r="AP330" s="79" t="s">
        <v>176</v>
      </c>
      <c r="AQ330" s="79">
        <v>0</v>
      </c>
      <c r="AR330" s="79">
        <v>0</v>
      </c>
      <c r="AS330" s="79"/>
      <c r="AT330" s="79"/>
      <c r="AU330" s="79"/>
      <c r="AV330" s="79"/>
      <c r="AW330" s="79"/>
      <c r="AX330" s="79"/>
      <c r="AY330" s="79"/>
      <c r="AZ330" s="79"/>
      <c r="BA330">
        <v>37</v>
      </c>
      <c r="BB330" s="78" t="str">
        <f>REPLACE(INDEX(GroupVertices[Group],MATCH(Edges[[#This Row],[Vertex 1]],GroupVertices[Vertex],0)),1,1,"")</f>
        <v>4</v>
      </c>
      <c r="BC330" s="78" t="str">
        <f>REPLACE(INDEX(GroupVertices[Group],MATCH(Edges[[#This Row],[Vertex 2]],GroupVertices[Vertex],0)),1,1,"")</f>
        <v>4</v>
      </c>
      <c r="BD330" s="48">
        <v>1</v>
      </c>
      <c r="BE330" s="49">
        <v>6.25</v>
      </c>
      <c r="BF330" s="48">
        <v>0</v>
      </c>
      <c r="BG330" s="49">
        <v>0</v>
      </c>
      <c r="BH330" s="48">
        <v>0</v>
      </c>
      <c r="BI330" s="49">
        <v>0</v>
      </c>
      <c r="BJ330" s="48">
        <v>15</v>
      </c>
      <c r="BK330" s="49">
        <v>93.75</v>
      </c>
      <c r="BL330" s="48">
        <v>16</v>
      </c>
    </row>
    <row r="331" spans="1:64" ht="15">
      <c r="A331" s="64" t="s">
        <v>357</v>
      </c>
      <c r="B331" s="64" t="s">
        <v>356</v>
      </c>
      <c r="C331" s="65" t="s">
        <v>4714</v>
      </c>
      <c r="D331" s="66">
        <v>10</v>
      </c>
      <c r="E331" s="67" t="s">
        <v>136</v>
      </c>
      <c r="F331" s="68">
        <v>12</v>
      </c>
      <c r="G331" s="65"/>
      <c r="H331" s="69"/>
      <c r="I331" s="70"/>
      <c r="J331" s="70"/>
      <c r="K331" s="34" t="s">
        <v>65</v>
      </c>
      <c r="L331" s="77">
        <v>331</v>
      </c>
      <c r="M331" s="77"/>
      <c r="N331" s="72"/>
      <c r="O331" s="79" t="s">
        <v>444</v>
      </c>
      <c r="P331" s="81">
        <v>43683.446435185186</v>
      </c>
      <c r="Q331" s="79" t="s">
        <v>471</v>
      </c>
      <c r="R331" s="79"/>
      <c r="S331" s="79"/>
      <c r="T331" s="79" t="s">
        <v>771</v>
      </c>
      <c r="U331" s="79"/>
      <c r="V331" s="82" t="s">
        <v>1009</v>
      </c>
      <c r="W331" s="81">
        <v>43683.446435185186</v>
      </c>
      <c r="X331" s="82" t="s">
        <v>1314</v>
      </c>
      <c r="Y331" s="79"/>
      <c r="Z331" s="79"/>
      <c r="AA331" s="85" t="s">
        <v>1671</v>
      </c>
      <c r="AB331" s="79"/>
      <c r="AC331" s="79" t="b">
        <v>0</v>
      </c>
      <c r="AD331" s="79">
        <v>0</v>
      </c>
      <c r="AE331" s="85" t="s">
        <v>1761</v>
      </c>
      <c r="AF331" s="79" t="b">
        <v>0</v>
      </c>
      <c r="AG331" s="79" t="s">
        <v>1774</v>
      </c>
      <c r="AH331" s="79"/>
      <c r="AI331" s="85" t="s">
        <v>1761</v>
      </c>
      <c r="AJ331" s="79" t="b">
        <v>0</v>
      </c>
      <c r="AK331" s="79">
        <v>3</v>
      </c>
      <c r="AL331" s="85" t="s">
        <v>1626</v>
      </c>
      <c r="AM331" s="79" t="s">
        <v>1826</v>
      </c>
      <c r="AN331" s="79" t="b">
        <v>0</v>
      </c>
      <c r="AO331" s="85" t="s">
        <v>1626</v>
      </c>
      <c r="AP331" s="79" t="s">
        <v>176</v>
      </c>
      <c r="AQ331" s="79">
        <v>0</v>
      </c>
      <c r="AR331" s="79">
        <v>0</v>
      </c>
      <c r="AS331" s="79"/>
      <c r="AT331" s="79"/>
      <c r="AU331" s="79"/>
      <c r="AV331" s="79"/>
      <c r="AW331" s="79"/>
      <c r="AX331" s="79"/>
      <c r="AY331" s="79"/>
      <c r="AZ331" s="79"/>
      <c r="BA331">
        <v>37</v>
      </c>
      <c r="BB331" s="78" t="str">
        <f>REPLACE(INDEX(GroupVertices[Group],MATCH(Edges[[#This Row],[Vertex 1]],GroupVertices[Vertex],0)),1,1,"")</f>
        <v>4</v>
      </c>
      <c r="BC331" s="78" t="str">
        <f>REPLACE(INDEX(GroupVertices[Group],MATCH(Edges[[#This Row],[Vertex 2]],GroupVertices[Vertex],0)),1,1,"")</f>
        <v>4</v>
      </c>
      <c r="BD331" s="48">
        <v>1</v>
      </c>
      <c r="BE331" s="49">
        <v>6.25</v>
      </c>
      <c r="BF331" s="48">
        <v>0</v>
      </c>
      <c r="BG331" s="49">
        <v>0</v>
      </c>
      <c r="BH331" s="48">
        <v>0</v>
      </c>
      <c r="BI331" s="49">
        <v>0</v>
      </c>
      <c r="BJ331" s="48">
        <v>15</v>
      </c>
      <c r="BK331" s="49">
        <v>93.75</v>
      </c>
      <c r="BL331" s="48">
        <v>16</v>
      </c>
    </row>
    <row r="332" spans="1:64" ht="15">
      <c r="A332" s="64" t="s">
        <v>357</v>
      </c>
      <c r="B332" s="64" t="s">
        <v>356</v>
      </c>
      <c r="C332" s="65" t="s">
        <v>4714</v>
      </c>
      <c r="D332" s="66">
        <v>10</v>
      </c>
      <c r="E332" s="67" t="s">
        <v>136</v>
      </c>
      <c r="F332" s="68">
        <v>12</v>
      </c>
      <c r="G332" s="65"/>
      <c r="H332" s="69"/>
      <c r="I332" s="70"/>
      <c r="J332" s="70"/>
      <c r="K332" s="34" t="s">
        <v>65</v>
      </c>
      <c r="L332" s="77">
        <v>332</v>
      </c>
      <c r="M332" s="77"/>
      <c r="N332" s="72"/>
      <c r="O332" s="79" t="s">
        <v>444</v>
      </c>
      <c r="P332" s="81">
        <v>43683.46729166667</v>
      </c>
      <c r="Q332" s="79" t="s">
        <v>471</v>
      </c>
      <c r="R332" s="79"/>
      <c r="S332" s="79"/>
      <c r="T332" s="79" t="s">
        <v>771</v>
      </c>
      <c r="U332" s="79"/>
      <c r="V332" s="82" t="s">
        <v>1009</v>
      </c>
      <c r="W332" s="81">
        <v>43683.46729166667</v>
      </c>
      <c r="X332" s="82" t="s">
        <v>1315</v>
      </c>
      <c r="Y332" s="79"/>
      <c r="Z332" s="79"/>
      <c r="AA332" s="85" t="s">
        <v>1672</v>
      </c>
      <c r="AB332" s="79"/>
      <c r="AC332" s="79" t="b">
        <v>0</v>
      </c>
      <c r="AD332" s="79">
        <v>0</v>
      </c>
      <c r="AE332" s="85" t="s">
        <v>1761</v>
      </c>
      <c r="AF332" s="79" t="b">
        <v>0</v>
      </c>
      <c r="AG332" s="79" t="s">
        <v>1774</v>
      </c>
      <c r="AH332" s="79"/>
      <c r="AI332" s="85" t="s">
        <v>1761</v>
      </c>
      <c r="AJ332" s="79" t="b">
        <v>0</v>
      </c>
      <c r="AK332" s="79">
        <v>1</v>
      </c>
      <c r="AL332" s="85" t="s">
        <v>1627</v>
      </c>
      <c r="AM332" s="79" t="s">
        <v>1826</v>
      </c>
      <c r="AN332" s="79" t="b">
        <v>0</v>
      </c>
      <c r="AO332" s="85" t="s">
        <v>1627</v>
      </c>
      <c r="AP332" s="79" t="s">
        <v>176</v>
      </c>
      <c r="AQ332" s="79">
        <v>0</v>
      </c>
      <c r="AR332" s="79">
        <v>0</v>
      </c>
      <c r="AS332" s="79"/>
      <c r="AT332" s="79"/>
      <c r="AU332" s="79"/>
      <c r="AV332" s="79"/>
      <c r="AW332" s="79"/>
      <c r="AX332" s="79"/>
      <c r="AY332" s="79"/>
      <c r="AZ332" s="79"/>
      <c r="BA332">
        <v>37</v>
      </c>
      <c r="BB332" s="78" t="str">
        <f>REPLACE(INDEX(GroupVertices[Group],MATCH(Edges[[#This Row],[Vertex 1]],GroupVertices[Vertex],0)),1,1,"")</f>
        <v>4</v>
      </c>
      <c r="BC332" s="78" t="str">
        <f>REPLACE(INDEX(GroupVertices[Group],MATCH(Edges[[#This Row],[Vertex 2]],GroupVertices[Vertex],0)),1,1,"")</f>
        <v>4</v>
      </c>
      <c r="BD332" s="48">
        <v>1</v>
      </c>
      <c r="BE332" s="49">
        <v>6.25</v>
      </c>
      <c r="BF332" s="48">
        <v>0</v>
      </c>
      <c r="BG332" s="49">
        <v>0</v>
      </c>
      <c r="BH332" s="48">
        <v>0</v>
      </c>
      <c r="BI332" s="49">
        <v>0</v>
      </c>
      <c r="BJ332" s="48">
        <v>15</v>
      </c>
      <c r="BK332" s="49">
        <v>93.75</v>
      </c>
      <c r="BL332" s="48">
        <v>16</v>
      </c>
    </row>
    <row r="333" spans="1:64" ht="15">
      <c r="A333" s="64" t="s">
        <v>357</v>
      </c>
      <c r="B333" s="64" t="s">
        <v>356</v>
      </c>
      <c r="C333" s="65" t="s">
        <v>4714</v>
      </c>
      <c r="D333" s="66">
        <v>10</v>
      </c>
      <c r="E333" s="67" t="s">
        <v>136</v>
      </c>
      <c r="F333" s="68">
        <v>12</v>
      </c>
      <c r="G333" s="65"/>
      <c r="H333" s="69"/>
      <c r="I333" s="70"/>
      <c r="J333" s="70"/>
      <c r="K333" s="34" t="s">
        <v>65</v>
      </c>
      <c r="L333" s="77">
        <v>333</v>
      </c>
      <c r="M333" s="77"/>
      <c r="N333" s="72"/>
      <c r="O333" s="79" t="s">
        <v>444</v>
      </c>
      <c r="P333" s="81">
        <v>43683.50892361111</v>
      </c>
      <c r="Q333" s="79" t="s">
        <v>471</v>
      </c>
      <c r="R333" s="79"/>
      <c r="S333" s="79"/>
      <c r="T333" s="79" t="s">
        <v>771</v>
      </c>
      <c r="U333" s="79"/>
      <c r="V333" s="82" t="s">
        <v>1009</v>
      </c>
      <c r="W333" s="81">
        <v>43683.50892361111</v>
      </c>
      <c r="X333" s="82" t="s">
        <v>1316</v>
      </c>
      <c r="Y333" s="79"/>
      <c r="Z333" s="79"/>
      <c r="AA333" s="85" t="s">
        <v>1673</v>
      </c>
      <c r="AB333" s="79"/>
      <c r="AC333" s="79" t="b">
        <v>0</v>
      </c>
      <c r="AD333" s="79">
        <v>0</v>
      </c>
      <c r="AE333" s="85" t="s">
        <v>1761</v>
      </c>
      <c r="AF333" s="79" t="b">
        <v>0</v>
      </c>
      <c r="AG333" s="79" t="s">
        <v>1774</v>
      </c>
      <c r="AH333" s="79"/>
      <c r="AI333" s="85" t="s">
        <v>1761</v>
      </c>
      <c r="AJ333" s="79" t="b">
        <v>0</v>
      </c>
      <c r="AK333" s="79">
        <v>2</v>
      </c>
      <c r="AL333" s="85" t="s">
        <v>1628</v>
      </c>
      <c r="AM333" s="79" t="s">
        <v>1826</v>
      </c>
      <c r="AN333" s="79" t="b">
        <v>0</v>
      </c>
      <c r="AO333" s="85" t="s">
        <v>1628</v>
      </c>
      <c r="AP333" s="79" t="s">
        <v>176</v>
      </c>
      <c r="AQ333" s="79">
        <v>0</v>
      </c>
      <c r="AR333" s="79">
        <v>0</v>
      </c>
      <c r="AS333" s="79"/>
      <c r="AT333" s="79"/>
      <c r="AU333" s="79"/>
      <c r="AV333" s="79"/>
      <c r="AW333" s="79"/>
      <c r="AX333" s="79"/>
      <c r="AY333" s="79"/>
      <c r="AZ333" s="79"/>
      <c r="BA333">
        <v>37</v>
      </c>
      <c r="BB333" s="78" t="str">
        <f>REPLACE(INDEX(GroupVertices[Group],MATCH(Edges[[#This Row],[Vertex 1]],GroupVertices[Vertex],0)),1,1,"")</f>
        <v>4</v>
      </c>
      <c r="BC333" s="78" t="str">
        <f>REPLACE(INDEX(GroupVertices[Group],MATCH(Edges[[#This Row],[Vertex 2]],GroupVertices[Vertex],0)),1,1,"")</f>
        <v>4</v>
      </c>
      <c r="BD333" s="48">
        <v>1</v>
      </c>
      <c r="BE333" s="49">
        <v>6.25</v>
      </c>
      <c r="BF333" s="48">
        <v>0</v>
      </c>
      <c r="BG333" s="49">
        <v>0</v>
      </c>
      <c r="BH333" s="48">
        <v>0</v>
      </c>
      <c r="BI333" s="49">
        <v>0</v>
      </c>
      <c r="BJ333" s="48">
        <v>15</v>
      </c>
      <c r="BK333" s="49">
        <v>93.75</v>
      </c>
      <c r="BL333" s="48">
        <v>16</v>
      </c>
    </row>
    <row r="334" spans="1:64" ht="15">
      <c r="A334" s="64" t="s">
        <v>357</v>
      </c>
      <c r="B334" s="64" t="s">
        <v>356</v>
      </c>
      <c r="C334" s="65" t="s">
        <v>4714</v>
      </c>
      <c r="D334" s="66">
        <v>10</v>
      </c>
      <c r="E334" s="67" t="s">
        <v>136</v>
      </c>
      <c r="F334" s="68">
        <v>12</v>
      </c>
      <c r="G334" s="65"/>
      <c r="H334" s="69"/>
      <c r="I334" s="70"/>
      <c r="J334" s="70"/>
      <c r="K334" s="34" t="s">
        <v>65</v>
      </c>
      <c r="L334" s="77">
        <v>334</v>
      </c>
      <c r="M334" s="77"/>
      <c r="N334" s="72"/>
      <c r="O334" s="79" t="s">
        <v>444</v>
      </c>
      <c r="P334" s="81">
        <v>43683.63394675926</v>
      </c>
      <c r="Q334" s="79" t="s">
        <v>471</v>
      </c>
      <c r="R334" s="79"/>
      <c r="S334" s="79"/>
      <c r="T334" s="79" t="s">
        <v>771</v>
      </c>
      <c r="U334" s="79"/>
      <c r="V334" s="82" t="s">
        <v>1009</v>
      </c>
      <c r="W334" s="81">
        <v>43683.63394675926</v>
      </c>
      <c r="X334" s="82" t="s">
        <v>1317</v>
      </c>
      <c r="Y334" s="79"/>
      <c r="Z334" s="79"/>
      <c r="AA334" s="85" t="s">
        <v>1674</v>
      </c>
      <c r="AB334" s="79"/>
      <c r="AC334" s="79" t="b">
        <v>0</v>
      </c>
      <c r="AD334" s="79">
        <v>0</v>
      </c>
      <c r="AE334" s="85" t="s">
        <v>1761</v>
      </c>
      <c r="AF334" s="79" t="b">
        <v>0</v>
      </c>
      <c r="AG334" s="79" t="s">
        <v>1774</v>
      </c>
      <c r="AH334" s="79"/>
      <c r="AI334" s="85" t="s">
        <v>1761</v>
      </c>
      <c r="AJ334" s="79" t="b">
        <v>0</v>
      </c>
      <c r="AK334" s="79">
        <v>1</v>
      </c>
      <c r="AL334" s="85" t="s">
        <v>1629</v>
      </c>
      <c r="AM334" s="79" t="s">
        <v>1826</v>
      </c>
      <c r="AN334" s="79" t="b">
        <v>0</v>
      </c>
      <c r="AO334" s="85" t="s">
        <v>1629</v>
      </c>
      <c r="AP334" s="79" t="s">
        <v>176</v>
      </c>
      <c r="AQ334" s="79">
        <v>0</v>
      </c>
      <c r="AR334" s="79">
        <v>0</v>
      </c>
      <c r="AS334" s="79"/>
      <c r="AT334" s="79"/>
      <c r="AU334" s="79"/>
      <c r="AV334" s="79"/>
      <c r="AW334" s="79"/>
      <c r="AX334" s="79"/>
      <c r="AY334" s="79"/>
      <c r="AZ334" s="79"/>
      <c r="BA334">
        <v>37</v>
      </c>
      <c r="BB334" s="78" t="str">
        <f>REPLACE(INDEX(GroupVertices[Group],MATCH(Edges[[#This Row],[Vertex 1]],GroupVertices[Vertex],0)),1,1,"")</f>
        <v>4</v>
      </c>
      <c r="BC334" s="78" t="str">
        <f>REPLACE(INDEX(GroupVertices[Group],MATCH(Edges[[#This Row],[Vertex 2]],GroupVertices[Vertex],0)),1,1,"")</f>
        <v>4</v>
      </c>
      <c r="BD334" s="48">
        <v>1</v>
      </c>
      <c r="BE334" s="49">
        <v>6.25</v>
      </c>
      <c r="BF334" s="48">
        <v>0</v>
      </c>
      <c r="BG334" s="49">
        <v>0</v>
      </c>
      <c r="BH334" s="48">
        <v>0</v>
      </c>
      <c r="BI334" s="49">
        <v>0</v>
      </c>
      <c r="BJ334" s="48">
        <v>15</v>
      </c>
      <c r="BK334" s="49">
        <v>93.75</v>
      </c>
      <c r="BL334" s="48">
        <v>16</v>
      </c>
    </row>
    <row r="335" spans="1:64" ht="15">
      <c r="A335" s="64" t="s">
        <v>357</v>
      </c>
      <c r="B335" s="64" t="s">
        <v>356</v>
      </c>
      <c r="C335" s="65" t="s">
        <v>4714</v>
      </c>
      <c r="D335" s="66">
        <v>10</v>
      </c>
      <c r="E335" s="67" t="s">
        <v>136</v>
      </c>
      <c r="F335" s="68">
        <v>12</v>
      </c>
      <c r="G335" s="65"/>
      <c r="H335" s="69"/>
      <c r="I335" s="70"/>
      <c r="J335" s="70"/>
      <c r="K335" s="34" t="s">
        <v>65</v>
      </c>
      <c r="L335" s="77">
        <v>335</v>
      </c>
      <c r="M335" s="77"/>
      <c r="N335" s="72"/>
      <c r="O335" s="79" t="s">
        <v>444</v>
      </c>
      <c r="P335" s="81">
        <v>43683.758935185186</v>
      </c>
      <c r="Q335" s="79" t="s">
        <v>471</v>
      </c>
      <c r="R335" s="79"/>
      <c r="S335" s="79"/>
      <c r="T335" s="79" t="s">
        <v>771</v>
      </c>
      <c r="U335" s="79"/>
      <c r="V335" s="82" t="s">
        <v>1009</v>
      </c>
      <c r="W335" s="81">
        <v>43683.758935185186</v>
      </c>
      <c r="X335" s="82" t="s">
        <v>1318</v>
      </c>
      <c r="Y335" s="79"/>
      <c r="Z335" s="79"/>
      <c r="AA335" s="85" t="s">
        <v>1675</v>
      </c>
      <c r="AB335" s="79"/>
      <c r="AC335" s="79" t="b">
        <v>0</v>
      </c>
      <c r="AD335" s="79">
        <v>0</v>
      </c>
      <c r="AE335" s="85" t="s">
        <v>1761</v>
      </c>
      <c r="AF335" s="79" t="b">
        <v>0</v>
      </c>
      <c r="AG335" s="79" t="s">
        <v>1774</v>
      </c>
      <c r="AH335" s="79"/>
      <c r="AI335" s="85" t="s">
        <v>1761</v>
      </c>
      <c r="AJ335" s="79" t="b">
        <v>0</v>
      </c>
      <c r="AK335" s="79">
        <v>1</v>
      </c>
      <c r="AL335" s="85" t="s">
        <v>1630</v>
      </c>
      <c r="AM335" s="79" t="s">
        <v>1826</v>
      </c>
      <c r="AN335" s="79" t="b">
        <v>0</v>
      </c>
      <c r="AO335" s="85" t="s">
        <v>1630</v>
      </c>
      <c r="AP335" s="79" t="s">
        <v>176</v>
      </c>
      <c r="AQ335" s="79">
        <v>0</v>
      </c>
      <c r="AR335" s="79">
        <v>0</v>
      </c>
      <c r="AS335" s="79"/>
      <c r="AT335" s="79"/>
      <c r="AU335" s="79"/>
      <c r="AV335" s="79"/>
      <c r="AW335" s="79"/>
      <c r="AX335" s="79"/>
      <c r="AY335" s="79"/>
      <c r="AZ335" s="79"/>
      <c r="BA335">
        <v>37</v>
      </c>
      <c r="BB335" s="78" t="str">
        <f>REPLACE(INDEX(GroupVertices[Group],MATCH(Edges[[#This Row],[Vertex 1]],GroupVertices[Vertex],0)),1,1,"")</f>
        <v>4</v>
      </c>
      <c r="BC335" s="78" t="str">
        <f>REPLACE(INDEX(GroupVertices[Group],MATCH(Edges[[#This Row],[Vertex 2]],GroupVertices[Vertex],0)),1,1,"")</f>
        <v>4</v>
      </c>
      <c r="BD335" s="48">
        <v>1</v>
      </c>
      <c r="BE335" s="49">
        <v>6.25</v>
      </c>
      <c r="BF335" s="48">
        <v>0</v>
      </c>
      <c r="BG335" s="49">
        <v>0</v>
      </c>
      <c r="BH335" s="48">
        <v>0</v>
      </c>
      <c r="BI335" s="49">
        <v>0</v>
      </c>
      <c r="BJ335" s="48">
        <v>15</v>
      </c>
      <c r="BK335" s="49">
        <v>93.75</v>
      </c>
      <c r="BL335" s="48">
        <v>16</v>
      </c>
    </row>
    <row r="336" spans="1:64" ht="15">
      <c r="A336" s="64" t="s">
        <v>357</v>
      </c>
      <c r="B336" s="64" t="s">
        <v>356</v>
      </c>
      <c r="C336" s="65" t="s">
        <v>4714</v>
      </c>
      <c r="D336" s="66">
        <v>10</v>
      </c>
      <c r="E336" s="67" t="s">
        <v>136</v>
      </c>
      <c r="F336" s="68">
        <v>12</v>
      </c>
      <c r="G336" s="65"/>
      <c r="H336" s="69"/>
      <c r="I336" s="70"/>
      <c r="J336" s="70"/>
      <c r="K336" s="34" t="s">
        <v>65</v>
      </c>
      <c r="L336" s="77">
        <v>336</v>
      </c>
      <c r="M336" s="77"/>
      <c r="N336" s="72"/>
      <c r="O336" s="79" t="s">
        <v>444</v>
      </c>
      <c r="P336" s="81">
        <v>43683.88390046296</v>
      </c>
      <c r="Q336" s="79" t="s">
        <v>471</v>
      </c>
      <c r="R336" s="79"/>
      <c r="S336" s="79"/>
      <c r="T336" s="79" t="s">
        <v>771</v>
      </c>
      <c r="U336" s="79"/>
      <c r="V336" s="82" t="s">
        <v>1009</v>
      </c>
      <c r="W336" s="81">
        <v>43683.88390046296</v>
      </c>
      <c r="X336" s="82" t="s">
        <v>1319</v>
      </c>
      <c r="Y336" s="79"/>
      <c r="Z336" s="79"/>
      <c r="AA336" s="85" t="s">
        <v>1676</v>
      </c>
      <c r="AB336" s="79"/>
      <c r="AC336" s="79" t="b">
        <v>0</v>
      </c>
      <c r="AD336" s="79">
        <v>0</v>
      </c>
      <c r="AE336" s="85" t="s">
        <v>1761</v>
      </c>
      <c r="AF336" s="79" t="b">
        <v>0</v>
      </c>
      <c r="AG336" s="79" t="s">
        <v>1774</v>
      </c>
      <c r="AH336" s="79"/>
      <c r="AI336" s="85" t="s">
        <v>1761</v>
      </c>
      <c r="AJ336" s="79" t="b">
        <v>0</v>
      </c>
      <c r="AK336" s="79">
        <v>3</v>
      </c>
      <c r="AL336" s="85" t="s">
        <v>1632</v>
      </c>
      <c r="AM336" s="79" t="s">
        <v>1826</v>
      </c>
      <c r="AN336" s="79" t="b">
        <v>0</v>
      </c>
      <c r="AO336" s="85" t="s">
        <v>1632</v>
      </c>
      <c r="AP336" s="79" t="s">
        <v>176</v>
      </c>
      <c r="AQ336" s="79">
        <v>0</v>
      </c>
      <c r="AR336" s="79">
        <v>0</v>
      </c>
      <c r="AS336" s="79"/>
      <c r="AT336" s="79"/>
      <c r="AU336" s="79"/>
      <c r="AV336" s="79"/>
      <c r="AW336" s="79"/>
      <c r="AX336" s="79"/>
      <c r="AY336" s="79"/>
      <c r="AZ336" s="79"/>
      <c r="BA336">
        <v>37</v>
      </c>
      <c r="BB336" s="78" t="str">
        <f>REPLACE(INDEX(GroupVertices[Group],MATCH(Edges[[#This Row],[Vertex 1]],GroupVertices[Vertex],0)),1,1,"")</f>
        <v>4</v>
      </c>
      <c r="BC336" s="78" t="str">
        <f>REPLACE(INDEX(GroupVertices[Group],MATCH(Edges[[#This Row],[Vertex 2]],GroupVertices[Vertex],0)),1,1,"")</f>
        <v>4</v>
      </c>
      <c r="BD336" s="48">
        <v>1</v>
      </c>
      <c r="BE336" s="49">
        <v>6.25</v>
      </c>
      <c r="BF336" s="48">
        <v>0</v>
      </c>
      <c r="BG336" s="49">
        <v>0</v>
      </c>
      <c r="BH336" s="48">
        <v>0</v>
      </c>
      <c r="BI336" s="49">
        <v>0</v>
      </c>
      <c r="BJ336" s="48">
        <v>15</v>
      </c>
      <c r="BK336" s="49">
        <v>93.75</v>
      </c>
      <c r="BL336" s="48">
        <v>16</v>
      </c>
    </row>
    <row r="337" spans="1:64" ht="15">
      <c r="A337" s="64" t="s">
        <v>357</v>
      </c>
      <c r="B337" s="64" t="s">
        <v>356</v>
      </c>
      <c r="C337" s="65" t="s">
        <v>4714</v>
      </c>
      <c r="D337" s="66">
        <v>10</v>
      </c>
      <c r="E337" s="67" t="s">
        <v>136</v>
      </c>
      <c r="F337" s="68">
        <v>12</v>
      </c>
      <c r="G337" s="65"/>
      <c r="H337" s="69"/>
      <c r="I337" s="70"/>
      <c r="J337" s="70"/>
      <c r="K337" s="34" t="s">
        <v>65</v>
      </c>
      <c r="L337" s="77">
        <v>337</v>
      </c>
      <c r="M337" s="77"/>
      <c r="N337" s="72"/>
      <c r="O337" s="79" t="s">
        <v>444</v>
      </c>
      <c r="P337" s="81">
        <v>43683.883935185186</v>
      </c>
      <c r="Q337" s="79" t="s">
        <v>471</v>
      </c>
      <c r="R337" s="79"/>
      <c r="S337" s="79"/>
      <c r="T337" s="79" t="s">
        <v>771</v>
      </c>
      <c r="U337" s="79"/>
      <c r="V337" s="82" t="s">
        <v>1009</v>
      </c>
      <c r="W337" s="81">
        <v>43683.883935185186</v>
      </c>
      <c r="X337" s="82" t="s">
        <v>1320</v>
      </c>
      <c r="Y337" s="79"/>
      <c r="Z337" s="79"/>
      <c r="AA337" s="85" t="s">
        <v>1677</v>
      </c>
      <c r="AB337" s="79"/>
      <c r="AC337" s="79" t="b">
        <v>0</v>
      </c>
      <c r="AD337" s="79">
        <v>0</v>
      </c>
      <c r="AE337" s="85" t="s">
        <v>1761</v>
      </c>
      <c r="AF337" s="79" t="b">
        <v>0</v>
      </c>
      <c r="AG337" s="79" t="s">
        <v>1774</v>
      </c>
      <c r="AH337" s="79"/>
      <c r="AI337" s="85" t="s">
        <v>1761</v>
      </c>
      <c r="AJ337" s="79" t="b">
        <v>0</v>
      </c>
      <c r="AK337" s="79">
        <v>2</v>
      </c>
      <c r="AL337" s="85" t="s">
        <v>1633</v>
      </c>
      <c r="AM337" s="79" t="s">
        <v>1826</v>
      </c>
      <c r="AN337" s="79" t="b">
        <v>0</v>
      </c>
      <c r="AO337" s="85" t="s">
        <v>1633</v>
      </c>
      <c r="AP337" s="79" t="s">
        <v>176</v>
      </c>
      <c r="AQ337" s="79">
        <v>0</v>
      </c>
      <c r="AR337" s="79">
        <v>0</v>
      </c>
      <c r="AS337" s="79"/>
      <c r="AT337" s="79"/>
      <c r="AU337" s="79"/>
      <c r="AV337" s="79"/>
      <c r="AW337" s="79"/>
      <c r="AX337" s="79"/>
      <c r="AY337" s="79"/>
      <c r="AZ337" s="79"/>
      <c r="BA337">
        <v>37</v>
      </c>
      <c r="BB337" s="78" t="str">
        <f>REPLACE(INDEX(GroupVertices[Group],MATCH(Edges[[#This Row],[Vertex 1]],GroupVertices[Vertex],0)),1,1,"")</f>
        <v>4</v>
      </c>
      <c r="BC337" s="78" t="str">
        <f>REPLACE(INDEX(GroupVertices[Group],MATCH(Edges[[#This Row],[Vertex 2]],GroupVertices[Vertex],0)),1,1,"")</f>
        <v>4</v>
      </c>
      <c r="BD337" s="48">
        <v>1</v>
      </c>
      <c r="BE337" s="49">
        <v>6.25</v>
      </c>
      <c r="BF337" s="48">
        <v>0</v>
      </c>
      <c r="BG337" s="49">
        <v>0</v>
      </c>
      <c r="BH337" s="48">
        <v>0</v>
      </c>
      <c r="BI337" s="49">
        <v>0</v>
      </c>
      <c r="BJ337" s="48">
        <v>15</v>
      </c>
      <c r="BK337" s="49">
        <v>93.75</v>
      </c>
      <c r="BL337" s="48">
        <v>16</v>
      </c>
    </row>
    <row r="338" spans="1:64" ht="15">
      <c r="A338" s="64" t="s">
        <v>357</v>
      </c>
      <c r="B338" s="64" t="s">
        <v>356</v>
      </c>
      <c r="C338" s="65" t="s">
        <v>4714</v>
      </c>
      <c r="D338" s="66">
        <v>10</v>
      </c>
      <c r="E338" s="67" t="s">
        <v>136</v>
      </c>
      <c r="F338" s="68">
        <v>12</v>
      </c>
      <c r="G338" s="65"/>
      <c r="H338" s="69"/>
      <c r="I338" s="70"/>
      <c r="J338" s="70"/>
      <c r="K338" s="34" t="s">
        <v>65</v>
      </c>
      <c r="L338" s="77">
        <v>338</v>
      </c>
      <c r="M338" s="77"/>
      <c r="N338" s="72"/>
      <c r="O338" s="79" t="s">
        <v>444</v>
      </c>
      <c r="P338" s="81">
        <v>43684.00890046296</v>
      </c>
      <c r="Q338" s="79" t="s">
        <v>471</v>
      </c>
      <c r="R338" s="79"/>
      <c r="S338" s="79"/>
      <c r="T338" s="79" t="s">
        <v>771</v>
      </c>
      <c r="U338" s="79"/>
      <c r="V338" s="82" t="s">
        <v>1009</v>
      </c>
      <c r="W338" s="81">
        <v>43684.00890046296</v>
      </c>
      <c r="X338" s="82" t="s">
        <v>1321</v>
      </c>
      <c r="Y338" s="79"/>
      <c r="Z338" s="79"/>
      <c r="AA338" s="85" t="s">
        <v>1678</v>
      </c>
      <c r="AB338" s="79"/>
      <c r="AC338" s="79" t="b">
        <v>0</v>
      </c>
      <c r="AD338" s="79">
        <v>0</v>
      </c>
      <c r="AE338" s="85" t="s">
        <v>1761</v>
      </c>
      <c r="AF338" s="79" t="b">
        <v>0</v>
      </c>
      <c r="AG338" s="79" t="s">
        <v>1774</v>
      </c>
      <c r="AH338" s="79"/>
      <c r="AI338" s="85" t="s">
        <v>1761</v>
      </c>
      <c r="AJ338" s="79" t="b">
        <v>0</v>
      </c>
      <c r="AK338" s="79">
        <v>2</v>
      </c>
      <c r="AL338" s="85" t="s">
        <v>1634</v>
      </c>
      <c r="AM338" s="79" t="s">
        <v>1826</v>
      </c>
      <c r="AN338" s="79" t="b">
        <v>0</v>
      </c>
      <c r="AO338" s="85" t="s">
        <v>1634</v>
      </c>
      <c r="AP338" s="79" t="s">
        <v>176</v>
      </c>
      <c r="AQ338" s="79">
        <v>0</v>
      </c>
      <c r="AR338" s="79">
        <v>0</v>
      </c>
      <c r="AS338" s="79"/>
      <c r="AT338" s="79"/>
      <c r="AU338" s="79"/>
      <c r="AV338" s="79"/>
      <c r="AW338" s="79"/>
      <c r="AX338" s="79"/>
      <c r="AY338" s="79"/>
      <c r="AZ338" s="79"/>
      <c r="BA338">
        <v>37</v>
      </c>
      <c r="BB338" s="78" t="str">
        <f>REPLACE(INDEX(GroupVertices[Group],MATCH(Edges[[#This Row],[Vertex 1]],GroupVertices[Vertex],0)),1,1,"")</f>
        <v>4</v>
      </c>
      <c r="BC338" s="78" t="str">
        <f>REPLACE(INDEX(GroupVertices[Group],MATCH(Edges[[#This Row],[Vertex 2]],GroupVertices[Vertex],0)),1,1,"")</f>
        <v>4</v>
      </c>
      <c r="BD338" s="48">
        <v>1</v>
      </c>
      <c r="BE338" s="49">
        <v>6.25</v>
      </c>
      <c r="BF338" s="48">
        <v>0</v>
      </c>
      <c r="BG338" s="49">
        <v>0</v>
      </c>
      <c r="BH338" s="48">
        <v>0</v>
      </c>
      <c r="BI338" s="49">
        <v>0</v>
      </c>
      <c r="BJ338" s="48">
        <v>15</v>
      </c>
      <c r="BK338" s="49">
        <v>93.75</v>
      </c>
      <c r="BL338" s="48">
        <v>16</v>
      </c>
    </row>
    <row r="339" spans="1:64" ht="15">
      <c r="A339" s="64" t="s">
        <v>357</v>
      </c>
      <c r="B339" s="64" t="s">
        <v>356</v>
      </c>
      <c r="C339" s="65" t="s">
        <v>4714</v>
      </c>
      <c r="D339" s="66">
        <v>10</v>
      </c>
      <c r="E339" s="67" t="s">
        <v>136</v>
      </c>
      <c r="F339" s="68">
        <v>12</v>
      </c>
      <c r="G339" s="65"/>
      <c r="H339" s="69"/>
      <c r="I339" s="70"/>
      <c r="J339" s="70"/>
      <c r="K339" s="34" t="s">
        <v>65</v>
      </c>
      <c r="L339" s="77">
        <v>339</v>
      </c>
      <c r="M339" s="77"/>
      <c r="N339" s="72"/>
      <c r="O339" s="79" t="s">
        <v>444</v>
      </c>
      <c r="P339" s="81">
        <v>43684.11306712963</v>
      </c>
      <c r="Q339" s="79" t="s">
        <v>471</v>
      </c>
      <c r="R339" s="79"/>
      <c r="S339" s="79"/>
      <c r="T339" s="79" t="s">
        <v>771</v>
      </c>
      <c r="U339" s="79"/>
      <c r="V339" s="82" t="s">
        <v>1009</v>
      </c>
      <c r="W339" s="81">
        <v>43684.11306712963</v>
      </c>
      <c r="X339" s="82" t="s">
        <v>1322</v>
      </c>
      <c r="Y339" s="79"/>
      <c r="Z339" s="79"/>
      <c r="AA339" s="85" t="s">
        <v>1679</v>
      </c>
      <c r="AB339" s="79"/>
      <c r="AC339" s="79" t="b">
        <v>0</v>
      </c>
      <c r="AD339" s="79">
        <v>0</v>
      </c>
      <c r="AE339" s="85" t="s">
        <v>1761</v>
      </c>
      <c r="AF339" s="79" t="b">
        <v>0</v>
      </c>
      <c r="AG339" s="79" t="s">
        <v>1774</v>
      </c>
      <c r="AH339" s="79"/>
      <c r="AI339" s="85" t="s">
        <v>1761</v>
      </c>
      <c r="AJ339" s="79" t="b">
        <v>0</v>
      </c>
      <c r="AK339" s="79">
        <v>2</v>
      </c>
      <c r="AL339" s="85" t="s">
        <v>1635</v>
      </c>
      <c r="AM339" s="79" t="s">
        <v>1826</v>
      </c>
      <c r="AN339" s="79" t="b">
        <v>0</v>
      </c>
      <c r="AO339" s="85" t="s">
        <v>1635</v>
      </c>
      <c r="AP339" s="79" t="s">
        <v>176</v>
      </c>
      <c r="AQ339" s="79">
        <v>0</v>
      </c>
      <c r="AR339" s="79">
        <v>0</v>
      </c>
      <c r="AS339" s="79"/>
      <c r="AT339" s="79"/>
      <c r="AU339" s="79"/>
      <c r="AV339" s="79"/>
      <c r="AW339" s="79"/>
      <c r="AX339" s="79"/>
      <c r="AY339" s="79"/>
      <c r="AZ339" s="79"/>
      <c r="BA339">
        <v>37</v>
      </c>
      <c r="BB339" s="78" t="str">
        <f>REPLACE(INDEX(GroupVertices[Group],MATCH(Edges[[#This Row],[Vertex 1]],GroupVertices[Vertex],0)),1,1,"")</f>
        <v>4</v>
      </c>
      <c r="BC339" s="78" t="str">
        <f>REPLACE(INDEX(GroupVertices[Group],MATCH(Edges[[#This Row],[Vertex 2]],GroupVertices[Vertex],0)),1,1,"")</f>
        <v>4</v>
      </c>
      <c r="BD339" s="48">
        <v>1</v>
      </c>
      <c r="BE339" s="49">
        <v>6.25</v>
      </c>
      <c r="BF339" s="48">
        <v>0</v>
      </c>
      <c r="BG339" s="49">
        <v>0</v>
      </c>
      <c r="BH339" s="48">
        <v>0</v>
      </c>
      <c r="BI339" s="49">
        <v>0</v>
      </c>
      <c r="BJ339" s="48">
        <v>15</v>
      </c>
      <c r="BK339" s="49">
        <v>93.75</v>
      </c>
      <c r="BL339" s="48">
        <v>16</v>
      </c>
    </row>
    <row r="340" spans="1:64" ht="15">
      <c r="A340" s="64" t="s">
        <v>357</v>
      </c>
      <c r="B340" s="64" t="s">
        <v>356</v>
      </c>
      <c r="C340" s="65" t="s">
        <v>4714</v>
      </c>
      <c r="D340" s="66">
        <v>10</v>
      </c>
      <c r="E340" s="67" t="s">
        <v>136</v>
      </c>
      <c r="F340" s="68">
        <v>12</v>
      </c>
      <c r="G340" s="65"/>
      <c r="H340" s="69"/>
      <c r="I340" s="70"/>
      <c r="J340" s="70"/>
      <c r="K340" s="34" t="s">
        <v>65</v>
      </c>
      <c r="L340" s="77">
        <v>340</v>
      </c>
      <c r="M340" s="77"/>
      <c r="N340" s="72"/>
      <c r="O340" s="79" t="s">
        <v>444</v>
      </c>
      <c r="P340" s="81">
        <v>43684.11311342593</v>
      </c>
      <c r="Q340" s="79" t="s">
        <v>471</v>
      </c>
      <c r="R340" s="79"/>
      <c r="S340" s="79"/>
      <c r="T340" s="79" t="s">
        <v>771</v>
      </c>
      <c r="U340" s="79"/>
      <c r="V340" s="82" t="s">
        <v>1009</v>
      </c>
      <c r="W340" s="81">
        <v>43684.11311342593</v>
      </c>
      <c r="X340" s="82" t="s">
        <v>1323</v>
      </c>
      <c r="Y340" s="79"/>
      <c r="Z340" s="79"/>
      <c r="AA340" s="85" t="s">
        <v>1680</v>
      </c>
      <c r="AB340" s="79"/>
      <c r="AC340" s="79" t="b">
        <v>0</v>
      </c>
      <c r="AD340" s="79">
        <v>0</v>
      </c>
      <c r="AE340" s="85" t="s">
        <v>1761</v>
      </c>
      <c r="AF340" s="79" t="b">
        <v>0</v>
      </c>
      <c r="AG340" s="79" t="s">
        <v>1774</v>
      </c>
      <c r="AH340" s="79"/>
      <c r="AI340" s="85" t="s">
        <v>1761</v>
      </c>
      <c r="AJ340" s="79" t="b">
        <v>0</v>
      </c>
      <c r="AK340" s="79">
        <v>3</v>
      </c>
      <c r="AL340" s="85" t="s">
        <v>1636</v>
      </c>
      <c r="AM340" s="79" t="s">
        <v>1826</v>
      </c>
      <c r="AN340" s="79" t="b">
        <v>0</v>
      </c>
      <c r="AO340" s="85" t="s">
        <v>1636</v>
      </c>
      <c r="AP340" s="79" t="s">
        <v>176</v>
      </c>
      <c r="AQ340" s="79">
        <v>0</v>
      </c>
      <c r="AR340" s="79">
        <v>0</v>
      </c>
      <c r="AS340" s="79"/>
      <c r="AT340" s="79"/>
      <c r="AU340" s="79"/>
      <c r="AV340" s="79"/>
      <c r="AW340" s="79"/>
      <c r="AX340" s="79"/>
      <c r="AY340" s="79"/>
      <c r="AZ340" s="79"/>
      <c r="BA340">
        <v>37</v>
      </c>
      <c r="BB340" s="78" t="str">
        <f>REPLACE(INDEX(GroupVertices[Group],MATCH(Edges[[#This Row],[Vertex 1]],GroupVertices[Vertex],0)),1,1,"")</f>
        <v>4</v>
      </c>
      <c r="BC340" s="78" t="str">
        <f>REPLACE(INDEX(GroupVertices[Group],MATCH(Edges[[#This Row],[Vertex 2]],GroupVertices[Vertex],0)),1,1,"")</f>
        <v>4</v>
      </c>
      <c r="BD340" s="48">
        <v>1</v>
      </c>
      <c r="BE340" s="49">
        <v>6.25</v>
      </c>
      <c r="BF340" s="48">
        <v>0</v>
      </c>
      <c r="BG340" s="49">
        <v>0</v>
      </c>
      <c r="BH340" s="48">
        <v>0</v>
      </c>
      <c r="BI340" s="49">
        <v>0</v>
      </c>
      <c r="BJ340" s="48">
        <v>15</v>
      </c>
      <c r="BK340" s="49">
        <v>93.75</v>
      </c>
      <c r="BL340" s="48">
        <v>16</v>
      </c>
    </row>
    <row r="341" spans="1:64" ht="15">
      <c r="A341" s="64" t="s">
        <v>357</v>
      </c>
      <c r="B341" s="64" t="s">
        <v>356</v>
      </c>
      <c r="C341" s="65" t="s">
        <v>4714</v>
      </c>
      <c r="D341" s="66">
        <v>10</v>
      </c>
      <c r="E341" s="67" t="s">
        <v>136</v>
      </c>
      <c r="F341" s="68">
        <v>12</v>
      </c>
      <c r="G341" s="65"/>
      <c r="H341" s="69"/>
      <c r="I341" s="70"/>
      <c r="J341" s="70"/>
      <c r="K341" s="34" t="s">
        <v>65</v>
      </c>
      <c r="L341" s="77">
        <v>341</v>
      </c>
      <c r="M341" s="77"/>
      <c r="N341" s="72"/>
      <c r="O341" s="79" t="s">
        <v>444</v>
      </c>
      <c r="P341" s="81">
        <v>43684.25892361111</v>
      </c>
      <c r="Q341" s="79" t="s">
        <v>471</v>
      </c>
      <c r="R341" s="79"/>
      <c r="S341" s="79"/>
      <c r="T341" s="79" t="s">
        <v>771</v>
      </c>
      <c r="U341" s="79"/>
      <c r="V341" s="82" t="s">
        <v>1009</v>
      </c>
      <c r="W341" s="81">
        <v>43684.25892361111</v>
      </c>
      <c r="X341" s="82" t="s">
        <v>1324</v>
      </c>
      <c r="Y341" s="79"/>
      <c r="Z341" s="79"/>
      <c r="AA341" s="85" t="s">
        <v>1681</v>
      </c>
      <c r="AB341" s="79"/>
      <c r="AC341" s="79" t="b">
        <v>0</v>
      </c>
      <c r="AD341" s="79">
        <v>0</v>
      </c>
      <c r="AE341" s="85" t="s">
        <v>1761</v>
      </c>
      <c r="AF341" s="79" t="b">
        <v>0</v>
      </c>
      <c r="AG341" s="79" t="s">
        <v>1774</v>
      </c>
      <c r="AH341" s="79"/>
      <c r="AI341" s="85" t="s">
        <v>1761</v>
      </c>
      <c r="AJ341" s="79" t="b">
        <v>0</v>
      </c>
      <c r="AK341" s="79">
        <v>2</v>
      </c>
      <c r="AL341" s="85" t="s">
        <v>1637</v>
      </c>
      <c r="AM341" s="79" t="s">
        <v>1826</v>
      </c>
      <c r="AN341" s="79" t="b">
        <v>0</v>
      </c>
      <c r="AO341" s="85" t="s">
        <v>1637</v>
      </c>
      <c r="AP341" s="79" t="s">
        <v>176</v>
      </c>
      <c r="AQ341" s="79">
        <v>0</v>
      </c>
      <c r="AR341" s="79">
        <v>0</v>
      </c>
      <c r="AS341" s="79"/>
      <c r="AT341" s="79"/>
      <c r="AU341" s="79"/>
      <c r="AV341" s="79"/>
      <c r="AW341" s="79"/>
      <c r="AX341" s="79"/>
      <c r="AY341" s="79"/>
      <c r="AZ341" s="79"/>
      <c r="BA341">
        <v>37</v>
      </c>
      <c r="BB341" s="78" t="str">
        <f>REPLACE(INDEX(GroupVertices[Group],MATCH(Edges[[#This Row],[Vertex 1]],GroupVertices[Vertex],0)),1,1,"")</f>
        <v>4</v>
      </c>
      <c r="BC341" s="78" t="str">
        <f>REPLACE(INDEX(GroupVertices[Group],MATCH(Edges[[#This Row],[Vertex 2]],GroupVertices[Vertex],0)),1,1,"")</f>
        <v>4</v>
      </c>
      <c r="BD341" s="48">
        <v>1</v>
      </c>
      <c r="BE341" s="49">
        <v>6.25</v>
      </c>
      <c r="BF341" s="48">
        <v>0</v>
      </c>
      <c r="BG341" s="49">
        <v>0</v>
      </c>
      <c r="BH341" s="48">
        <v>0</v>
      </c>
      <c r="BI341" s="49">
        <v>0</v>
      </c>
      <c r="BJ341" s="48">
        <v>15</v>
      </c>
      <c r="BK341" s="49">
        <v>93.75</v>
      </c>
      <c r="BL341" s="48">
        <v>16</v>
      </c>
    </row>
    <row r="342" spans="1:64" ht="15">
      <c r="A342" s="64" t="s">
        <v>357</v>
      </c>
      <c r="B342" s="64" t="s">
        <v>356</v>
      </c>
      <c r="C342" s="65" t="s">
        <v>4714</v>
      </c>
      <c r="D342" s="66">
        <v>10</v>
      </c>
      <c r="E342" s="67" t="s">
        <v>136</v>
      </c>
      <c r="F342" s="68">
        <v>12</v>
      </c>
      <c r="G342" s="65"/>
      <c r="H342" s="69"/>
      <c r="I342" s="70"/>
      <c r="J342" s="70"/>
      <c r="K342" s="34" t="s">
        <v>65</v>
      </c>
      <c r="L342" s="77">
        <v>342</v>
      </c>
      <c r="M342" s="77"/>
      <c r="N342" s="72"/>
      <c r="O342" s="79" t="s">
        <v>444</v>
      </c>
      <c r="P342" s="81">
        <v>43684.30056712963</v>
      </c>
      <c r="Q342" s="79" t="s">
        <v>471</v>
      </c>
      <c r="R342" s="79"/>
      <c r="S342" s="79"/>
      <c r="T342" s="79" t="s">
        <v>771</v>
      </c>
      <c r="U342" s="79"/>
      <c r="V342" s="82" t="s">
        <v>1009</v>
      </c>
      <c r="W342" s="81">
        <v>43684.30056712963</v>
      </c>
      <c r="X342" s="82" t="s">
        <v>1325</v>
      </c>
      <c r="Y342" s="79"/>
      <c r="Z342" s="79"/>
      <c r="AA342" s="85" t="s">
        <v>1682</v>
      </c>
      <c r="AB342" s="79"/>
      <c r="AC342" s="79" t="b">
        <v>0</v>
      </c>
      <c r="AD342" s="79">
        <v>0</v>
      </c>
      <c r="AE342" s="85" t="s">
        <v>1761</v>
      </c>
      <c r="AF342" s="79" t="b">
        <v>0</v>
      </c>
      <c r="AG342" s="79" t="s">
        <v>1774</v>
      </c>
      <c r="AH342" s="79"/>
      <c r="AI342" s="85" t="s">
        <v>1761</v>
      </c>
      <c r="AJ342" s="79" t="b">
        <v>0</v>
      </c>
      <c r="AK342" s="79">
        <v>1</v>
      </c>
      <c r="AL342" s="85" t="s">
        <v>1639</v>
      </c>
      <c r="AM342" s="79" t="s">
        <v>1826</v>
      </c>
      <c r="AN342" s="79" t="b">
        <v>0</v>
      </c>
      <c r="AO342" s="85" t="s">
        <v>1639</v>
      </c>
      <c r="AP342" s="79" t="s">
        <v>176</v>
      </c>
      <c r="AQ342" s="79">
        <v>0</v>
      </c>
      <c r="AR342" s="79">
        <v>0</v>
      </c>
      <c r="AS342" s="79"/>
      <c r="AT342" s="79"/>
      <c r="AU342" s="79"/>
      <c r="AV342" s="79"/>
      <c r="AW342" s="79"/>
      <c r="AX342" s="79"/>
      <c r="AY342" s="79"/>
      <c r="AZ342" s="79"/>
      <c r="BA342">
        <v>37</v>
      </c>
      <c r="BB342" s="78" t="str">
        <f>REPLACE(INDEX(GroupVertices[Group],MATCH(Edges[[#This Row],[Vertex 1]],GroupVertices[Vertex],0)),1,1,"")</f>
        <v>4</v>
      </c>
      <c r="BC342" s="78" t="str">
        <f>REPLACE(INDEX(GroupVertices[Group],MATCH(Edges[[#This Row],[Vertex 2]],GroupVertices[Vertex],0)),1,1,"")</f>
        <v>4</v>
      </c>
      <c r="BD342" s="48">
        <v>1</v>
      </c>
      <c r="BE342" s="49">
        <v>6.25</v>
      </c>
      <c r="BF342" s="48">
        <v>0</v>
      </c>
      <c r="BG342" s="49">
        <v>0</v>
      </c>
      <c r="BH342" s="48">
        <v>0</v>
      </c>
      <c r="BI342" s="49">
        <v>0</v>
      </c>
      <c r="BJ342" s="48">
        <v>15</v>
      </c>
      <c r="BK342" s="49">
        <v>93.75</v>
      </c>
      <c r="BL342" s="48">
        <v>16</v>
      </c>
    </row>
    <row r="343" spans="1:64" ht="15">
      <c r="A343" s="64" t="s">
        <v>357</v>
      </c>
      <c r="B343" s="64" t="s">
        <v>356</v>
      </c>
      <c r="C343" s="65" t="s">
        <v>4714</v>
      </c>
      <c r="D343" s="66">
        <v>10</v>
      </c>
      <c r="E343" s="67" t="s">
        <v>136</v>
      </c>
      <c r="F343" s="68">
        <v>12</v>
      </c>
      <c r="G343" s="65"/>
      <c r="H343" s="69"/>
      <c r="I343" s="70"/>
      <c r="J343" s="70"/>
      <c r="K343" s="34" t="s">
        <v>65</v>
      </c>
      <c r="L343" s="77">
        <v>343</v>
      </c>
      <c r="M343" s="77"/>
      <c r="N343" s="72"/>
      <c r="O343" s="79" t="s">
        <v>444</v>
      </c>
      <c r="P343" s="81">
        <v>43684.98810185185</v>
      </c>
      <c r="Q343" s="79" t="s">
        <v>471</v>
      </c>
      <c r="R343" s="79"/>
      <c r="S343" s="79"/>
      <c r="T343" s="79" t="s">
        <v>771</v>
      </c>
      <c r="U343" s="79"/>
      <c r="V343" s="82" t="s">
        <v>1009</v>
      </c>
      <c r="W343" s="81">
        <v>43684.98810185185</v>
      </c>
      <c r="X343" s="82" t="s">
        <v>1326</v>
      </c>
      <c r="Y343" s="79"/>
      <c r="Z343" s="79"/>
      <c r="AA343" s="85" t="s">
        <v>1683</v>
      </c>
      <c r="AB343" s="79"/>
      <c r="AC343" s="79" t="b">
        <v>0</v>
      </c>
      <c r="AD343" s="79">
        <v>0</v>
      </c>
      <c r="AE343" s="85" t="s">
        <v>1761</v>
      </c>
      <c r="AF343" s="79" t="b">
        <v>0</v>
      </c>
      <c r="AG343" s="79" t="s">
        <v>1774</v>
      </c>
      <c r="AH343" s="79"/>
      <c r="AI343" s="85" t="s">
        <v>1761</v>
      </c>
      <c r="AJ343" s="79" t="b">
        <v>0</v>
      </c>
      <c r="AK343" s="79">
        <v>4</v>
      </c>
      <c r="AL343" s="85" t="s">
        <v>1643</v>
      </c>
      <c r="AM343" s="79" t="s">
        <v>1826</v>
      </c>
      <c r="AN343" s="79" t="b">
        <v>0</v>
      </c>
      <c r="AO343" s="85" t="s">
        <v>1643</v>
      </c>
      <c r="AP343" s="79" t="s">
        <v>176</v>
      </c>
      <c r="AQ343" s="79">
        <v>0</v>
      </c>
      <c r="AR343" s="79">
        <v>0</v>
      </c>
      <c r="AS343" s="79"/>
      <c r="AT343" s="79"/>
      <c r="AU343" s="79"/>
      <c r="AV343" s="79"/>
      <c r="AW343" s="79"/>
      <c r="AX343" s="79"/>
      <c r="AY343" s="79"/>
      <c r="AZ343" s="79"/>
      <c r="BA343">
        <v>37</v>
      </c>
      <c r="BB343" s="78" t="str">
        <f>REPLACE(INDEX(GroupVertices[Group],MATCH(Edges[[#This Row],[Vertex 1]],GroupVertices[Vertex],0)),1,1,"")</f>
        <v>4</v>
      </c>
      <c r="BC343" s="78" t="str">
        <f>REPLACE(INDEX(GroupVertices[Group],MATCH(Edges[[#This Row],[Vertex 2]],GroupVertices[Vertex],0)),1,1,"")</f>
        <v>4</v>
      </c>
      <c r="BD343" s="48">
        <v>1</v>
      </c>
      <c r="BE343" s="49">
        <v>6.25</v>
      </c>
      <c r="BF343" s="48">
        <v>0</v>
      </c>
      <c r="BG343" s="49">
        <v>0</v>
      </c>
      <c r="BH343" s="48">
        <v>0</v>
      </c>
      <c r="BI343" s="49">
        <v>0</v>
      </c>
      <c r="BJ343" s="48">
        <v>15</v>
      </c>
      <c r="BK343" s="49">
        <v>93.75</v>
      </c>
      <c r="BL343" s="48">
        <v>16</v>
      </c>
    </row>
    <row r="344" spans="1:64" ht="15">
      <c r="A344" s="64" t="s">
        <v>357</v>
      </c>
      <c r="B344" s="64" t="s">
        <v>356</v>
      </c>
      <c r="C344" s="65" t="s">
        <v>4714</v>
      </c>
      <c r="D344" s="66">
        <v>10</v>
      </c>
      <c r="E344" s="67" t="s">
        <v>136</v>
      </c>
      <c r="F344" s="68">
        <v>12</v>
      </c>
      <c r="G344" s="65"/>
      <c r="H344" s="69"/>
      <c r="I344" s="70"/>
      <c r="J344" s="70"/>
      <c r="K344" s="34" t="s">
        <v>65</v>
      </c>
      <c r="L344" s="77">
        <v>344</v>
      </c>
      <c r="M344" s="77"/>
      <c r="N344" s="72"/>
      <c r="O344" s="79" t="s">
        <v>444</v>
      </c>
      <c r="P344" s="81">
        <v>43685.05060185185</v>
      </c>
      <c r="Q344" s="79" t="s">
        <v>471</v>
      </c>
      <c r="R344" s="79"/>
      <c r="S344" s="79"/>
      <c r="T344" s="79" t="s">
        <v>771</v>
      </c>
      <c r="U344" s="79"/>
      <c r="V344" s="82" t="s">
        <v>1009</v>
      </c>
      <c r="W344" s="81">
        <v>43685.05060185185</v>
      </c>
      <c r="X344" s="82" t="s">
        <v>1327</v>
      </c>
      <c r="Y344" s="79"/>
      <c r="Z344" s="79"/>
      <c r="AA344" s="85" t="s">
        <v>1684</v>
      </c>
      <c r="AB344" s="79"/>
      <c r="AC344" s="79" t="b">
        <v>0</v>
      </c>
      <c r="AD344" s="79">
        <v>0</v>
      </c>
      <c r="AE344" s="85" t="s">
        <v>1761</v>
      </c>
      <c r="AF344" s="79" t="b">
        <v>0</v>
      </c>
      <c r="AG344" s="79" t="s">
        <v>1774</v>
      </c>
      <c r="AH344" s="79"/>
      <c r="AI344" s="85" t="s">
        <v>1761</v>
      </c>
      <c r="AJ344" s="79" t="b">
        <v>0</v>
      </c>
      <c r="AK344" s="79">
        <v>1</v>
      </c>
      <c r="AL344" s="85" t="s">
        <v>1644</v>
      </c>
      <c r="AM344" s="79" t="s">
        <v>1826</v>
      </c>
      <c r="AN344" s="79" t="b">
        <v>0</v>
      </c>
      <c r="AO344" s="85" t="s">
        <v>1644</v>
      </c>
      <c r="AP344" s="79" t="s">
        <v>176</v>
      </c>
      <c r="AQ344" s="79">
        <v>0</v>
      </c>
      <c r="AR344" s="79">
        <v>0</v>
      </c>
      <c r="AS344" s="79"/>
      <c r="AT344" s="79"/>
      <c r="AU344" s="79"/>
      <c r="AV344" s="79"/>
      <c r="AW344" s="79"/>
      <c r="AX344" s="79"/>
      <c r="AY344" s="79"/>
      <c r="AZ344" s="79"/>
      <c r="BA344">
        <v>37</v>
      </c>
      <c r="BB344" s="78" t="str">
        <f>REPLACE(INDEX(GroupVertices[Group],MATCH(Edges[[#This Row],[Vertex 1]],GroupVertices[Vertex],0)),1,1,"")</f>
        <v>4</v>
      </c>
      <c r="BC344" s="78" t="str">
        <f>REPLACE(INDEX(GroupVertices[Group],MATCH(Edges[[#This Row],[Vertex 2]],GroupVertices[Vertex],0)),1,1,"")</f>
        <v>4</v>
      </c>
      <c r="BD344" s="48">
        <v>1</v>
      </c>
      <c r="BE344" s="49">
        <v>6.25</v>
      </c>
      <c r="BF344" s="48">
        <v>0</v>
      </c>
      <c r="BG344" s="49">
        <v>0</v>
      </c>
      <c r="BH344" s="48">
        <v>0</v>
      </c>
      <c r="BI344" s="49">
        <v>0</v>
      </c>
      <c r="BJ344" s="48">
        <v>15</v>
      </c>
      <c r="BK344" s="49">
        <v>93.75</v>
      </c>
      <c r="BL344" s="48">
        <v>16</v>
      </c>
    </row>
    <row r="345" spans="1:64" ht="15">
      <c r="A345" s="64" t="s">
        <v>357</v>
      </c>
      <c r="B345" s="64" t="s">
        <v>356</v>
      </c>
      <c r="C345" s="65" t="s">
        <v>4714</v>
      </c>
      <c r="D345" s="66">
        <v>10</v>
      </c>
      <c r="E345" s="67" t="s">
        <v>136</v>
      </c>
      <c r="F345" s="68">
        <v>12</v>
      </c>
      <c r="G345" s="65"/>
      <c r="H345" s="69"/>
      <c r="I345" s="70"/>
      <c r="J345" s="70"/>
      <c r="K345" s="34" t="s">
        <v>65</v>
      </c>
      <c r="L345" s="77">
        <v>345</v>
      </c>
      <c r="M345" s="77"/>
      <c r="N345" s="72"/>
      <c r="O345" s="79" t="s">
        <v>444</v>
      </c>
      <c r="P345" s="81">
        <v>43685.19642361111</v>
      </c>
      <c r="Q345" s="79" t="s">
        <v>471</v>
      </c>
      <c r="R345" s="79"/>
      <c r="S345" s="79"/>
      <c r="T345" s="79" t="s">
        <v>771</v>
      </c>
      <c r="U345" s="79"/>
      <c r="V345" s="82" t="s">
        <v>1009</v>
      </c>
      <c r="W345" s="81">
        <v>43685.19642361111</v>
      </c>
      <c r="X345" s="82" t="s">
        <v>1328</v>
      </c>
      <c r="Y345" s="79"/>
      <c r="Z345" s="79"/>
      <c r="AA345" s="85" t="s">
        <v>1685</v>
      </c>
      <c r="AB345" s="79"/>
      <c r="AC345" s="79" t="b">
        <v>0</v>
      </c>
      <c r="AD345" s="79">
        <v>0</v>
      </c>
      <c r="AE345" s="85" t="s">
        <v>1761</v>
      </c>
      <c r="AF345" s="79" t="b">
        <v>0</v>
      </c>
      <c r="AG345" s="79" t="s">
        <v>1774</v>
      </c>
      <c r="AH345" s="79"/>
      <c r="AI345" s="85" t="s">
        <v>1761</v>
      </c>
      <c r="AJ345" s="79" t="b">
        <v>0</v>
      </c>
      <c r="AK345" s="79">
        <v>2</v>
      </c>
      <c r="AL345" s="85" t="s">
        <v>1645</v>
      </c>
      <c r="AM345" s="79" t="s">
        <v>1826</v>
      </c>
      <c r="AN345" s="79" t="b">
        <v>0</v>
      </c>
      <c r="AO345" s="85" t="s">
        <v>1645</v>
      </c>
      <c r="AP345" s="79" t="s">
        <v>176</v>
      </c>
      <c r="AQ345" s="79">
        <v>0</v>
      </c>
      <c r="AR345" s="79">
        <v>0</v>
      </c>
      <c r="AS345" s="79"/>
      <c r="AT345" s="79"/>
      <c r="AU345" s="79"/>
      <c r="AV345" s="79"/>
      <c r="AW345" s="79"/>
      <c r="AX345" s="79"/>
      <c r="AY345" s="79"/>
      <c r="AZ345" s="79"/>
      <c r="BA345">
        <v>37</v>
      </c>
      <c r="BB345" s="78" t="str">
        <f>REPLACE(INDEX(GroupVertices[Group],MATCH(Edges[[#This Row],[Vertex 1]],GroupVertices[Vertex],0)),1,1,"")</f>
        <v>4</v>
      </c>
      <c r="BC345" s="78" t="str">
        <f>REPLACE(INDEX(GroupVertices[Group],MATCH(Edges[[#This Row],[Vertex 2]],GroupVertices[Vertex],0)),1,1,"")</f>
        <v>4</v>
      </c>
      <c r="BD345" s="48">
        <v>1</v>
      </c>
      <c r="BE345" s="49">
        <v>6.25</v>
      </c>
      <c r="BF345" s="48">
        <v>0</v>
      </c>
      <c r="BG345" s="49">
        <v>0</v>
      </c>
      <c r="BH345" s="48">
        <v>0</v>
      </c>
      <c r="BI345" s="49">
        <v>0</v>
      </c>
      <c r="BJ345" s="48">
        <v>15</v>
      </c>
      <c r="BK345" s="49">
        <v>93.75</v>
      </c>
      <c r="BL345" s="48">
        <v>16</v>
      </c>
    </row>
    <row r="346" spans="1:64" ht="15">
      <c r="A346" s="64" t="s">
        <v>357</v>
      </c>
      <c r="B346" s="64" t="s">
        <v>356</v>
      </c>
      <c r="C346" s="65" t="s">
        <v>4714</v>
      </c>
      <c r="D346" s="66">
        <v>10</v>
      </c>
      <c r="E346" s="67" t="s">
        <v>136</v>
      </c>
      <c r="F346" s="68">
        <v>12</v>
      </c>
      <c r="G346" s="65"/>
      <c r="H346" s="69"/>
      <c r="I346" s="70"/>
      <c r="J346" s="70"/>
      <c r="K346" s="34" t="s">
        <v>65</v>
      </c>
      <c r="L346" s="77">
        <v>346</v>
      </c>
      <c r="M346" s="77"/>
      <c r="N346" s="72"/>
      <c r="O346" s="79" t="s">
        <v>444</v>
      </c>
      <c r="P346" s="81">
        <v>43685.34226851852</v>
      </c>
      <c r="Q346" s="79" t="s">
        <v>457</v>
      </c>
      <c r="R346" s="79"/>
      <c r="S346" s="79"/>
      <c r="T346" s="79" t="s">
        <v>771</v>
      </c>
      <c r="U346" s="79"/>
      <c r="V346" s="82" t="s">
        <v>1009</v>
      </c>
      <c r="W346" s="81">
        <v>43685.34226851852</v>
      </c>
      <c r="X346" s="82" t="s">
        <v>1329</v>
      </c>
      <c r="Y346" s="79"/>
      <c r="Z346" s="79"/>
      <c r="AA346" s="85" t="s">
        <v>1686</v>
      </c>
      <c r="AB346" s="79"/>
      <c r="AC346" s="79" t="b">
        <v>0</v>
      </c>
      <c r="AD346" s="79">
        <v>0</v>
      </c>
      <c r="AE346" s="85" t="s">
        <v>1761</v>
      </c>
      <c r="AF346" s="79" t="b">
        <v>0</v>
      </c>
      <c r="AG346" s="79" t="s">
        <v>1774</v>
      </c>
      <c r="AH346" s="79"/>
      <c r="AI346" s="85" t="s">
        <v>1761</v>
      </c>
      <c r="AJ346" s="79" t="b">
        <v>0</v>
      </c>
      <c r="AK346" s="79">
        <v>2</v>
      </c>
      <c r="AL346" s="85" t="s">
        <v>1647</v>
      </c>
      <c r="AM346" s="79" t="s">
        <v>1826</v>
      </c>
      <c r="AN346" s="79" t="b">
        <v>0</v>
      </c>
      <c r="AO346" s="85" t="s">
        <v>1647</v>
      </c>
      <c r="AP346" s="79" t="s">
        <v>176</v>
      </c>
      <c r="AQ346" s="79">
        <v>0</v>
      </c>
      <c r="AR346" s="79">
        <v>0</v>
      </c>
      <c r="AS346" s="79"/>
      <c r="AT346" s="79"/>
      <c r="AU346" s="79"/>
      <c r="AV346" s="79"/>
      <c r="AW346" s="79"/>
      <c r="AX346" s="79"/>
      <c r="AY346" s="79"/>
      <c r="AZ346" s="79"/>
      <c r="BA346">
        <v>37</v>
      </c>
      <c r="BB346" s="78" t="str">
        <f>REPLACE(INDEX(GroupVertices[Group],MATCH(Edges[[#This Row],[Vertex 1]],GroupVertices[Vertex],0)),1,1,"")</f>
        <v>4</v>
      </c>
      <c r="BC346" s="78" t="str">
        <f>REPLACE(INDEX(GroupVertices[Group],MATCH(Edges[[#This Row],[Vertex 2]],GroupVertices[Vertex],0)),1,1,"")</f>
        <v>4</v>
      </c>
      <c r="BD346" s="48">
        <v>1</v>
      </c>
      <c r="BE346" s="49">
        <v>6.25</v>
      </c>
      <c r="BF346" s="48">
        <v>0</v>
      </c>
      <c r="BG346" s="49">
        <v>0</v>
      </c>
      <c r="BH346" s="48">
        <v>0</v>
      </c>
      <c r="BI346" s="49">
        <v>0</v>
      </c>
      <c r="BJ346" s="48">
        <v>15</v>
      </c>
      <c r="BK346" s="49">
        <v>93.75</v>
      </c>
      <c r="BL346" s="48">
        <v>16</v>
      </c>
    </row>
    <row r="347" spans="1:64" ht="15">
      <c r="A347" s="64" t="s">
        <v>357</v>
      </c>
      <c r="B347" s="64" t="s">
        <v>356</v>
      </c>
      <c r="C347" s="65" t="s">
        <v>4714</v>
      </c>
      <c r="D347" s="66">
        <v>10</v>
      </c>
      <c r="E347" s="67" t="s">
        <v>136</v>
      </c>
      <c r="F347" s="68">
        <v>12</v>
      </c>
      <c r="G347" s="65"/>
      <c r="H347" s="69"/>
      <c r="I347" s="70"/>
      <c r="J347" s="70"/>
      <c r="K347" s="34" t="s">
        <v>65</v>
      </c>
      <c r="L347" s="77">
        <v>347</v>
      </c>
      <c r="M347" s="77"/>
      <c r="N347" s="72"/>
      <c r="O347" s="79" t="s">
        <v>444</v>
      </c>
      <c r="P347" s="81">
        <v>43685.63392361111</v>
      </c>
      <c r="Q347" s="79" t="s">
        <v>457</v>
      </c>
      <c r="R347" s="79"/>
      <c r="S347" s="79"/>
      <c r="T347" s="79" t="s">
        <v>771</v>
      </c>
      <c r="U347" s="79"/>
      <c r="V347" s="82" t="s">
        <v>1009</v>
      </c>
      <c r="W347" s="81">
        <v>43685.63392361111</v>
      </c>
      <c r="X347" s="82" t="s">
        <v>1330</v>
      </c>
      <c r="Y347" s="79"/>
      <c r="Z347" s="79"/>
      <c r="AA347" s="85" t="s">
        <v>1687</v>
      </c>
      <c r="AB347" s="79"/>
      <c r="AC347" s="79" t="b">
        <v>0</v>
      </c>
      <c r="AD347" s="79">
        <v>0</v>
      </c>
      <c r="AE347" s="85" t="s">
        <v>1761</v>
      </c>
      <c r="AF347" s="79" t="b">
        <v>0</v>
      </c>
      <c r="AG347" s="79" t="s">
        <v>1774</v>
      </c>
      <c r="AH347" s="79"/>
      <c r="AI347" s="85" t="s">
        <v>1761</v>
      </c>
      <c r="AJ347" s="79" t="b">
        <v>0</v>
      </c>
      <c r="AK347" s="79">
        <v>2</v>
      </c>
      <c r="AL347" s="85" t="s">
        <v>1650</v>
      </c>
      <c r="AM347" s="79" t="s">
        <v>1826</v>
      </c>
      <c r="AN347" s="79" t="b">
        <v>0</v>
      </c>
      <c r="AO347" s="85" t="s">
        <v>1650</v>
      </c>
      <c r="AP347" s="79" t="s">
        <v>176</v>
      </c>
      <c r="AQ347" s="79">
        <v>0</v>
      </c>
      <c r="AR347" s="79">
        <v>0</v>
      </c>
      <c r="AS347" s="79"/>
      <c r="AT347" s="79"/>
      <c r="AU347" s="79"/>
      <c r="AV347" s="79"/>
      <c r="AW347" s="79"/>
      <c r="AX347" s="79"/>
      <c r="AY347" s="79"/>
      <c r="AZ347" s="79"/>
      <c r="BA347">
        <v>37</v>
      </c>
      <c r="BB347" s="78" t="str">
        <f>REPLACE(INDEX(GroupVertices[Group],MATCH(Edges[[#This Row],[Vertex 1]],GroupVertices[Vertex],0)),1,1,"")</f>
        <v>4</v>
      </c>
      <c r="BC347" s="78" t="str">
        <f>REPLACE(INDEX(GroupVertices[Group],MATCH(Edges[[#This Row],[Vertex 2]],GroupVertices[Vertex],0)),1,1,"")</f>
        <v>4</v>
      </c>
      <c r="BD347" s="48">
        <v>1</v>
      </c>
      <c r="BE347" s="49">
        <v>6.25</v>
      </c>
      <c r="BF347" s="48">
        <v>0</v>
      </c>
      <c r="BG347" s="49">
        <v>0</v>
      </c>
      <c r="BH347" s="48">
        <v>0</v>
      </c>
      <c r="BI347" s="49">
        <v>0</v>
      </c>
      <c r="BJ347" s="48">
        <v>15</v>
      </c>
      <c r="BK347" s="49">
        <v>93.75</v>
      </c>
      <c r="BL347" s="48">
        <v>16</v>
      </c>
    </row>
    <row r="348" spans="1:64" ht="15">
      <c r="A348" s="64" t="s">
        <v>357</v>
      </c>
      <c r="B348" s="64" t="s">
        <v>356</v>
      </c>
      <c r="C348" s="65" t="s">
        <v>4714</v>
      </c>
      <c r="D348" s="66">
        <v>10</v>
      </c>
      <c r="E348" s="67" t="s">
        <v>136</v>
      </c>
      <c r="F348" s="68">
        <v>12</v>
      </c>
      <c r="G348" s="65"/>
      <c r="H348" s="69"/>
      <c r="I348" s="70"/>
      <c r="J348" s="70"/>
      <c r="K348" s="34" t="s">
        <v>65</v>
      </c>
      <c r="L348" s="77">
        <v>348</v>
      </c>
      <c r="M348" s="77"/>
      <c r="N348" s="72"/>
      <c r="O348" s="79" t="s">
        <v>444</v>
      </c>
      <c r="P348" s="81">
        <v>43685.82142361111</v>
      </c>
      <c r="Q348" s="79" t="s">
        <v>457</v>
      </c>
      <c r="R348" s="79"/>
      <c r="S348" s="79"/>
      <c r="T348" s="79" t="s">
        <v>771</v>
      </c>
      <c r="U348" s="79"/>
      <c r="V348" s="82" t="s">
        <v>1009</v>
      </c>
      <c r="W348" s="81">
        <v>43685.82142361111</v>
      </c>
      <c r="X348" s="82" t="s">
        <v>1331</v>
      </c>
      <c r="Y348" s="79"/>
      <c r="Z348" s="79"/>
      <c r="AA348" s="85" t="s">
        <v>1688</v>
      </c>
      <c r="AB348" s="79"/>
      <c r="AC348" s="79" t="b">
        <v>0</v>
      </c>
      <c r="AD348" s="79">
        <v>0</v>
      </c>
      <c r="AE348" s="85" t="s">
        <v>1761</v>
      </c>
      <c r="AF348" s="79" t="b">
        <v>0</v>
      </c>
      <c r="AG348" s="79" t="s">
        <v>1774</v>
      </c>
      <c r="AH348" s="79"/>
      <c r="AI348" s="85" t="s">
        <v>1761</v>
      </c>
      <c r="AJ348" s="79" t="b">
        <v>0</v>
      </c>
      <c r="AK348" s="79">
        <v>2</v>
      </c>
      <c r="AL348" s="85" t="s">
        <v>1651</v>
      </c>
      <c r="AM348" s="79" t="s">
        <v>1826</v>
      </c>
      <c r="AN348" s="79" t="b">
        <v>0</v>
      </c>
      <c r="AO348" s="85" t="s">
        <v>1651</v>
      </c>
      <c r="AP348" s="79" t="s">
        <v>176</v>
      </c>
      <c r="AQ348" s="79">
        <v>0</v>
      </c>
      <c r="AR348" s="79">
        <v>0</v>
      </c>
      <c r="AS348" s="79"/>
      <c r="AT348" s="79"/>
      <c r="AU348" s="79"/>
      <c r="AV348" s="79"/>
      <c r="AW348" s="79"/>
      <c r="AX348" s="79"/>
      <c r="AY348" s="79"/>
      <c r="AZ348" s="79"/>
      <c r="BA348">
        <v>37</v>
      </c>
      <c r="BB348" s="78" t="str">
        <f>REPLACE(INDEX(GroupVertices[Group],MATCH(Edges[[#This Row],[Vertex 1]],GroupVertices[Vertex],0)),1,1,"")</f>
        <v>4</v>
      </c>
      <c r="BC348" s="78" t="str">
        <f>REPLACE(INDEX(GroupVertices[Group],MATCH(Edges[[#This Row],[Vertex 2]],GroupVertices[Vertex],0)),1,1,"")</f>
        <v>4</v>
      </c>
      <c r="BD348" s="48">
        <v>1</v>
      </c>
      <c r="BE348" s="49">
        <v>6.25</v>
      </c>
      <c r="BF348" s="48">
        <v>0</v>
      </c>
      <c r="BG348" s="49">
        <v>0</v>
      </c>
      <c r="BH348" s="48">
        <v>0</v>
      </c>
      <c r="BI348" s="49">
        <v>0</v>
      </c>
      <c r="BJ348" s="48">
        <v>15</v>
      </c>
      <c r="BK348" s="49">
        <v>93.75</v>
      </c>
      <c r="BL348" s="48">
        <v>16</v>
      </c>
    </row>
    <row r="349" spans="1:64" ht="15">
      <c r="A349" s="64" t="s">
        <v>357</v>
      </c>
      <c r="B349" s="64" t="s">
        <v>356</v>
      </c>
      <c r="C349" s="65" t="s">
        <v>4714</v>
      </c>
      <c r="D349" s="66">
        <v>10</v>
      </c>
      <c r="E349" s="67" t="s">
        <v>136</v>
      </c>
      <c r="F349" s="68">
        <v>12</v>
      </c>
      <c r="G349" s="65"/>
      <c r="H349" s="69"/>
      <c r="I349" s="70"/>
      <c r="J349" s="70"/>
      <c r="K349" s="34" t="s">
        <v>65</v>
      </c>
      <c r="L349" s="77">
        <v>349</v>
      </c>
      <c r="M349" s="77"/>
      <c r="N349" s="72"/>
      <c r="O349" s="79" t="s">
        <v>444</v>
      </c>
      <c r="P349" s="81">
        <v>43685.92556712963</v>
      </c>
      <c r="Q349" s="79" t="s">
        <v>457</v>
      </c>
      <c r="R349" s="79"/>
      <c r="S349" s="79"/>
      <c r="T349" s="79" t="s">
        <v>771</v>
      </c>
      <c r="U349" s="79"/>
      <c r="V349" s="82" t="s">
        <v>1009</v>
      </c>
      <c r="W349" s="81">
        <v>43685.92556712963</v>
      </c>
      <c r="X349" s="82" t="s">
        <v>1332</v>
      </c>
      <c r="Y349" s="79"/>
      <c r="Z349" s="79"/>
      <c r="AA349" s="85" t="s">
        <v>1689</v>
      </c>
      <c r="AB349" s="79"/>
      <c r="AC349" s="79" t="b">
        <v>0</v>
      </c>
      <c r="AD349" s="79">
        <v>0</v>
      </c>
      <c r="AE349" s="85" t="s">
        <v>1761</v>
      </c>
      <c r="AF349" s="79" t="b">
        <v>0</v>
      </c>
      <c r="AG349" s="79" t="s">
        <v>1774</v>
      </c>
      <c r="AH349" s="79"/>
      <c r="AI349" s="85" t="s">
        <v>1761</v>
      </c>
      <c r="AJ349" s="79" t="b">
        <v>0</v>
      </c>
      <c r="AK349" s="79">
        <v>1</v>
      </c>
      <c r="AL349" s="85" t="s">
        <v>1652</v>
      </c>
      <c r="AM349" s="79" t="s">
        <v>1826</v>
      </c>
      <c r="AN349" s="79" t="b">
        <v>0</v>
      </c>
      <c r="AO349" s="85" t="s">
        <v>1652</v>
      </c>
      <c r="AP349" s="79" t="s">
        <v>176</v>
      </c>
      <c r="AQ349" s="79">
        <v>0</v>
      </c>
      <c r="AR349" s="79">
        <v>0</v>
      </c>
      <c r="AS349" s="79"/>
      <c r="AT349" s="79"/>
      <c r="AU349" s="79"/>
      <c r="AV349" s="79"/>
      <c r="AW349" s="79"/>
      <c r="AX349" s="79"/>
      <c r="AY349" s="79"/>
      <c r="AZ349" s="79"/>
      <c r="BA349">
        <v>37</v>
      </c>
      <c r="BB349" s="78" t="str">
        <f>REPLACE(INDEX(GroupVertices[Group],MATCH(Edges[[#This Row],[Vertex 1]],GroupVertices[Vertex],0)),1,1,"")</f>
        <v>4</v>
      </c>
      <c r="BC349" s="78" t="str">
        <f>REPLACE(INDEX(GroupVertices[Group],MATCH(Edges[[#This Row],[Vertex 2]],GroupVertices[Vertex],0)),1,1,"")</f>
        <v>4</v>
      </c>
      <c r="BD349" s="48">
        <v>1</v>
      </c>
      <c r="BE349" s="49">
        <v>6.25</v>
      </c>
      <c r="BF349" s="48">
        <v>0</v>
      </c>
      <c r="BG349" s="49">
        <v>0</v>
      </c>
      <c r="BH349" s="48">
        <v>0</v>
      </c>
      <c r="BI349" s="49">
        <v>0</v>
      </c>
      <c r="BJ349" s="48">
        <v>15</v>
      </c>
      <c r="BK349" s="49">
        <v>93.75</v>
      </c>
      <c r="BL349" s="48">
        <v>16</v>
      </c>
    </row>
    <row r="350" spans="1:64" ht="15">
      <c r="A350" s="64" t="s">
        <v>357</v>
      </c>
      <c r="B350" s="64" t="s">
        <v>356</v>
      </c>
      <c r="C350" s="65" t="s">
        <v>4714</v>
      </c>
      <c r="D350" s="66">
        <v>10</v>
      </c>
      <c r="E350" s="67" t="s">
        <v>136</v>
      </c>
      <c r="F350" s="68">
        <v>12</v>
      </c>
      <c r="G350" s="65"/>
      <c r="H350" s="69"/>
      <c r="I350" s="70"/>
      <c r="J350" s="70"/>
      <c r="K350" s="34" t="s">
        <v>65</v>
      </c>
      <c r="L350" s="77">
        <v>350</v>
      </c>
      <c r="M350" s="77"/>
      <c r="N350" s="72"/>
      <c r="O350" s="79" t="s">
        <v>444</v>
      </c>
      <c r="P350" s="81">
        <v>43686.21726851852</v>
      </c>
      <c r="Q350" s="79" t="s">
        <v>457</v>
      </c>
      <c r="R350" s="79"/>
      <c r="S350" s="79"/>
      <c r="T350" s="79" t="s">
        <v>771</v>
      </c>
      <c r="U350" s="79"/>
      <c r="V350" s="82" t="s">
        <v>1009</v>
      </c>
      <c r="W350" s="81">
        <v>43686.21726851852</v>
      </c>
      <c r="X350" s="82" t="s">
        <v>1333</v>
      </c>
      <c r="Y350" s="79"/>
      <c r="Z350" s="79"/>
      <c r="AA350" s="85" t="s">
        <v>1690</v>
      </c>
      <c r="AB350" s="79"/>
      <c r="AC350" s="79" t="b">
        <v>0</v>
      </c>
      <c r="AD350" s="79">
        <v>0</v>
      </c>
      <c r="AE350" s="85" t="s">
        <v>1761</v>
      </c>
      <c r="AF350" s="79" t="b">
        <v>0</v>
      </c>
      <c r="AG350" s="79" t="s">
        <v>1774</v>
      </c>
      <c r="AH350" s="79"/>
      <c r="AI350" s="85" t="s">
        <v>1761</v>
      </c>
      <c r="AJ350" s="79" t="b">
        <v>0</v>
      </c>
      <c r="AK350" s="79">
        <v>1</v>
      </c>
      <c r="AL350" s="85" t="s">
        <v>1653</v>
      </c>
      <c r="AM350" s="79" t="s">
        <v>1826</v>
      </c>
      <c r="AN350" s="79" t="b">
        <v>0</v>
      </c>
      <c r="AO350" s="85" t="s">
        <v>1653</v>
      </c>
      <c r="AP350" s="79" t="s">
        <v>176</v>
      </c>
      <c r="AQ350" s="79">
        <v>0</v>
      </c>
      <c r="AR350" s="79">
        <v>0</v>
      </c>
      <c r="AS350" s="79"/>
      <c r="AT350" s="79"/>
      <c r="AU350" s="79"/>
      <c r="AV350" s="79"/>
      <c r="AW350" s="79"/>
      <c r="AX350" s="79"/>
      <c r="AY350" s="79"/>
      <c r="AZ350" s="79"/>
      <c r="BA350">
        <v>37</v>
      </c>
      <c r="BB350" s="78" t="str">
        <f>REPLACE(INDEX(GroupVertices[Group],MATCH(Edges[[#This Row],[Vertex 1]],GroupVertices[Vertex],0)),1,1,"")</f>
        <v>4</v>
      </c>
      <c r="BC350" s="78" t="str">
        <f>REPLACE(INDEX(GroupVertices[Group],MATCH(Edges[[#This Row],[Vertex 2]],GroupVertices[Vertex],0)),1,1,"")</f>
        <v>4</v>
      </c>
      <c r="BD350" s="48">
        <v>1</v>
      </c>
      <c r="BE350" s="49">
        <v>6.25</v>
      </c>
      <c r="BF350" s="48">
        <v>0</v>
      </c>
      <c r="BG350" s="49">
        <v>0</v>
      </c>
      <c r="BH350" s="48">
        <v>0</v>
      </c>
      <c r="BI350" s="49">
        <v>0</v>
      </c>
      <c r="BJ350" s="48">
        <v>15</v>
      </c>
      <c r="BK350" s="49">
        <v>93.75</v>
      </c>
      <c r="BL350" s="48">
        <v>16</v>
      </c>
    </row>
    <row r="351" spans="1:64" ht="15">
      <c r="A351" s="64" t="s">
        <v>357</v>
      </c>
      <c r="B351" s="64" t="s">
        <v>356</v>
      </c>
      <c r="C351" s="65" t="s">
        <v>4714</v>
      </c>
      <c r="D351" s="66">
        <v>10</v>
      </c>
      <c r="E351" s="67" t="s">
        <v>136</v>
      </c>
      <c r="F351" s="68">
        <v>12</v>
      </c>
      <c r="G351" s="65"/>
      <c r="H351" s="69"/>
      <c r="I351" s="70"/>
      <c r="J351" s="70"/>
      <c r="K351" s="34" t="s">
        <v>65</v>
      </c>
      <c r="L351" s="77">
        <v>351</v>
      </c>
      <c r="M351" s="77"/>
      <c r="N351" s="72"/>
      <c r="O351" s="79" t="s">
        <v>444</v>
      </c>
      <c r="P351" s="81">
        <v>43689.88392361111</v>
      </c>
      <c r="Q351" s="79" t="s">
        <v>557</v>
      </c>
      <c r="R351" s="79"/>
      <c r="S351" s="79"/>
      <c r="T351" s="79" t="s">
        <v>771</v>
      </c>
      <c r="U351" s="79"/>
      <c r="V351" s="82" t="s">
        <v>1009</v>
      </c>
      <c r="W351" s="81">
        <v>43689.88392361111</v>
      </c>
      <c r="X351" s="82" t="s">
        <v>1334</v>
      </c>
      <c r="Y351" s="79"/>
      <c r="Z351" s="79"/>
      <c r="AA351" s="85" t="s">
        <v>1691</v>
      </c>
      <c r="AB351" s="79"/>
      <c r="AC351" s="79" t="b">
        <v>0</v>
      </c>
      <c r="AD351" s="79">
        <v>0</v>
      </c>
      <c r="AE351" s="85" t="s">
        <v>1761</v>
      </c>
      <c r="AF351" s="79" t="b">
        <v>0</v>
      </c>
      <c r="AG351" s="79" t="s">
        <v>1774</v>
      </c>
      <c r="AH351" s="79"/>
      <c r="AI351" s="85" t="s">
        <v>1761</v>
      </c>
      <c r="AJ351" s="79" t="b">
        <v>0</v>
      </c>
      <c r="AK351" s="79">
        <v>2</v>
      </c>
      <c r="AL351" s="85" t="s">
        <v>1654</v>
      </c>
      <c r="AM351" s="79" t="s">
        <v>1826</v>
      </c>
      <c r="AN351" s="79" t="b">
        <v>0</v>
      </c>
      <c r="AO351" s="85" t="s">
        <v>1654</v>
      </c>
      <c r="AP351" s="79" t="s">
        <v>176</v>
      </c>
      <c r="AQ351" s="79">
        <v>0</v>
      </c>
      <c r="AR351" s="79">
        <v>0</v>
      </c>
      <c r="AS351" s="79"/>
      <c r="AT351" s="79"/>
      <c r="AU351" s="79"/>
      <c r="AV351" s="79"/>
      <c r="AW351" s="79"/>
      <c r="AX351" s="79"/>
      <c r="AY351" s="79"/>
      <c r="AZ351" s="79"/>
      <c r="BA351">
        <v>37</v>
      </c>
      <c r="BB351" s="78" t="str">
        <f>REPLACE(INDEX(GroupVertices[Group],MATCH(Edges[[#This Row],[Vertex 1]],GroupVertices[Vertex],0)),1,1,"")</f>
        <v>4</v>
      </c>
      <c r="BC351" s="78" t="str">
        <f>REPLACE(INDEX(GroupVertices[Group],MATCH(Edges[[#This Row],[Vertex 2]],GroupVertices[Vertex],0)),1,1,"")</f>
        <v>4</v>
      </c>
      <c r="BD351" s="48">
        <v>1</v>
      </c>
      <c r="BE351" s="49">
        <v>6.25</v>
      </c>
      <c r="BF351" s="48">
        <v>0</v>
      </c>
      <c r="BG351" s="49">
        <v>0</v>
      </c>
      <c r="BH351" s="48">
        <v>0</v>
      </c>
      <c r="BI351" s="49">
        <v>0</v>
      </c>
      <c r="BJ351" s="48">
        <v>15</v>
      </c>
      <c r="BK351" s="49">
        <v>93.75</v>
      </c>
      <c r="BL351" s="48">
        <v>16</v>
      </c>
    </row>
    <row r="352" spans="1:64" ht="15">
      <c r="A352" s="64" t="s">
        <v>358</v>
      </c>
      <c r="B352" s="64" t="s">
        <v>426</v>
      </c>
      <c r="C352" s="65" t="s">
        <v>4709</v>
      </c>
      <c r="D352" s="66">
        <v>3</v>
      </c>
      <c r="E352" s="67" t="s">
        <v>132</v>
      </c>
      <c r="F352" s="68">
        <v>35</v>
      </c>
      <c r="G352" s="65"/>
      <c r="H352" s="69"/>
      <c r="I352" s="70"/>
      <c r="J352" s="70"/>
      <c r="K352" s="34" t="s">
        <v>65</v>
      </c>
      <c r="L352" s="77">
        <v>352</v>
      </c>
      <c r="M352" s="77"/>
      <c r="N352" s="72"/>
      <c r="O352" s="79" t="s">
        <v>444</v>
      </c>
      <c r="P352" s="81">
        <v>43689.885625</v>
      </c>
      <c r="Q352" s="79" t="s">
        <v>544</v>
      </c>
      <c r="R352" s="79"/>
      <c r="S352" s="79"/>
      <c r="T352" s="79" t="s">
        <v>403</v>
      </c>
      <c r="U352" s="79"/>
      <c r="V352" s="82" t="s">
        <v>1010</v>
      </c>
      <c r="W352" s="81">
        <v>43689.885625</v>
      </c>
      <c r="X352" s="82" t="s">
        <v>1335</v>
      </c>
      <c r="Y352" s="79"/>
      <c r="Z352" s="79"/>
      <c r="AA352" s="85" t="s">
        <v>1692</v>
      </c>
      <c r="AB352" s="79"/>
      <c r="AC352" s="79" t="b">
        <v>0</v>
      </c>
      <c r="AD352" s="79">
        <v>0</v>
      </c>
      <c r="AE352" s="85" t="s">
        <v>1761</v>
      </c>
      <c r="AF352" s="79" t="b">
        <v>0</v>
      </c>
      <c r="AG352" s="79" t="s">
        <v>1774</v>
      </c>
      <c r="AH352" s="79"/>
      <c r="AI352" s="85" t="s">
        <v>1761</v>
      </c>
      <c r="AJ352" s="79" t="b">
        <v>0</v>
      </c>
      <c r="AK352" s="79">
        <v>1453</v>
      </c>
      <c r="AL352" s="85" t="s">
        <v>1725</v>
      </c>
      <c r="AM352" s="79" t="s">
        <v>1790</v>
      </c>
      <c r="AN352" s="79" t="b">
        <v>0</v>
      </c>
      <c r="AO352" s="85" t="s">
        <v>1725</v>
      </c>
      <c r="AP352" s="79" t="s">
        <v>176</v>
      </c>
      <c r="AQ352" s="79">
        <v>0</v>
      </c>
      <c r="AR352" s="79">
        <v>0</v>
      </c>
      <c r="AS352" s="79"/>
      <c r="AT352" s="79"/>
      <c r="AU352" s="79"/>
      <c r="AV352" s="79"/>
      <c r="AW352" s="79"/>
      <c r="AX352" s="79"/>
      <c r="AY352" s="79"/>
      <c r="AZ352" s="79"/>
      <c r="BA352">
        <v>1</v>
      </c>
      <c r="BB352" s="78" t="str">
        <f>REPLACE(INDEX(GroupVertices[Group],MATCH(Edges[[#This Row],[Vertex 1]],GroupVertices[Vertex],0)),1,1,"")</f>
        <v>2</v>
      </c>
      <c r="BC352" s="78" t="str">
        <f>REPLACE(INDEX(GroupVertices[Group],MATCH(Edges[[#This Row],[Vertex 2]],GroupVertices[Vertex],0)),1,1,"")</f>
        <v>2</v>
      </c>
      <c r="BD352" s="48"/>
      <c r="BE352" s="49"/>
      <c r="BF352" s="48"/>
      <c r="BG352" s="49"/>
      <c r="BH352" s="48"/>
      <c r="BI352" s="49"/>
      <c r="BJ352" s="48"/>
      <c r="BK352" s="49"/>
      <c r="BL352" s="48"/>
    </row>
    <row r="353" spans="1:64" ht="15">
      <c r="A353" s="64" t="s">
        <v>358</v>
      </c>
      <c r="B353" s="64" t="s">
        <v>382</v>
      </c>
      <c r="C353" s="65" t="s">
        <v>4709</v>
      </c>
      <c r="D353" s="66">
        <v>3</v>
      </c>
      <c r="E353" s="67" t="s">
        <v>132</v>
      </c>
      <c r="F353" s="68">
        <v>35</v>
      </c>
      <c r="G353" s="65"/>
      <c r="H353" s="69"/>
      <c r="I353" s="70"/>
      <c r="J353" s="70"/>
      <c r="K353" s="34" t="s">
        <v>65</v>
      </c>
      <c r="L353" s="77">
        <v>353</v>
      </c>
      <c r="M353" s="77"/>
      <c r="N353" s="72"/>
      <c r="O353" s="79" t="s">
        <v>444</v>
      </c>
      <c r="P353" s="81">
        <v>43689.885625</v>
      </c>
      <c r="Q353" s="79" t="s">
        <v>544</v>
      </c>
      <c r="R353" s="79"/>
      <c r="S353" s="79"/>
      <c r="T353" s="79" t="s">
        <v>403</v>
      </c>
      <c r="U353" s="79"/>
      <c r="V353" s="82" t="s">
        <v>1010</v>
      </c>
      <c r="W353" s="81">
        <v>43689.885625</v>
      </c>
      <c r="X353" s="82" t="s">
        <v>1335</v>
      </c>
      <c r="Y353" s="79"/>
      <c r="Z353" s="79"/>
      <c r="AA353" s="85" t="s">
        <v>1692</v>
      </c>
      <c r="AB353" s="79"/>
      <c r="AC353" s="79" t="b">
        <v>0</v>
      </c>
      <c r="AD353" s="79">
        <v>0</v>
      </c>
      <c r="AE353" s="85" t="s">
        <v>1761</v>
      </c>
      <c r="AF353" s="79" t="b">
        <v>0</v>
      </c>
      <c r="AG353" s="79" t="s">
        <v>1774</v>
      </c>
      <c r="AH353" s="79"/>
      <c r="AI353" s="85" t="s">
        <v>1761</v>
      </c>
      <c r="AJ353" s="79" t="b">
        <v>0</v>
      </c>
      <c r="AK353" s="79">
        <v>1453</v>
      </c>
      <c r="AL353" s="85" t="s">
        <v>1725</v>
      </c>
      <c r="AM353" s="79" t="s">
        <v>1790</v>
      </c>
      <c r="AN353" s="79" t="b">
        <v>0</v>
      </c>
      <c r="AO353" s="85" t="s">
        <v>1725</v>
      </c>
      <c r="AP353" s="79" t="s">
        <v>176</v>
      </c>
      <c r="AQ353" s="79">
        <v>0</v>
      </c>
      <c r="AR353" s="79">
        <v>0</v>
      </c>
      <c r="AS353" s="79"/>
      <c r="AT353" s="79"/>
      <c r="AU353" s="79"/>
      <c r="AV353" s="79"/>
      <c r="AW353" s="79"/>
      <c r="AX353" s="79"/>
      <c r="AY353" s="79"/>
      <c r="AZ353" s="79"/>
      <c r="BA353">
        <v>1</v>
      </c>
      <c r="BB353" s="78" t="str">
        <f>REPLACE(INDEX(GroupVertices[Group],MATCH(Edges[[#This Row],[Vertex 1]],GroupVertices[Vertex],0)),1,1,"")</f>
        <v>2</v>
      </c>
      <c r="BC353" s="78" t="str">
        <f>REPLACE(INDEX(GroupVertices[Group],MATCH(Edges[[#This Row],[Vertex 2]],GroupVertices[Vertex],0)),1,1,"")</f>
        <v>2</v>
      </c>
      <c r="BD353" s="48">
        <v>4</v>
      </c>
      <c r="BE353" s="49">
        <v>20</v>
      </c>
      <c r="BF353" s="48">
        <v>1</v>
      </c>
      <c r="BG353" s="49">
        <v>5</v>
      </c>
      <c r="BH353" s="48">
        <v>0</v>
      </c>
      <c r="BI353" s="49">
        <v>0</v>
      </c>
      <c r="BJ353" s="48">
        <v>15</v>
      </c>
      <c r="BK353" s="49">
        <v>75</v>
      </c>
      <c r="BL353" s="48">
        <v>20</v>
      </c>
    </row>
    <row r="354" spans="1:64" ht="15">
      <c r="A354" s="64" t="s">
        <v>359</v>
      </c>
      <c r="B354" s="64" t="s">
        <v>426</v>
      </c>
      <c r="C354" s="65" t="s">
        <v>4709</v>
      </c>
      <c r="D354" s="66">
        <v>3</v>
      </c>
      <c r="E354" s="67" t="s">
        <v>132</v>
      </c>
      <c r="F354" s="68">
        <v>35</v>
      </c>
      <c r="G354" s="65"/>
      <c r="H354" s="69"/>
      <c r="I354" s="70"/>
      <c r="J354" s="70"/>
      <c r="K354" s="34" t="s">
        <v>65</v>
      </c>
      <c r="L354" s="77">
        <v>354</v>
      </c>
      <c r="M354" s="77"/>
      <c r="N354" s="72"/>
      <c r="O354" s="79" t="s">
        <v>444</v>
      </c>
      <c r="P354" s="81">
        <v>43689.901030092595</v>
      </c>
      <c r="Q354" s="79" t="s">
        <v>544</v>
      </c>
      <c r="R354" s="79"/>
      <c r="S354" s="79"/>
      <c r="T354" s="79" t="s">
        <v>403</v>
      </c>
      <c r="U354" s="79"/>
      <c r="V354" s="82" t="s">
        <v>1011</v>
      </c>
      <c r="W354" s="81">
        <v>43689.901030092595</v>
      </c>
      <c r="X354" s="82" t="s">
        <v>1336</v>
      </c>
      <c r="Y354" s="79"/>
      <c r="Z354" s="79"/>
      <c r="AA354" s="85" t="s">
        <v>1693</v>
      </c>
      <c r="AB354" s="79"/>
      <c r="AC354" s="79" t="b">
        <v>0</v>
      </c>
      <c r="AD354" s="79">
        <v>0</v>
      </c>
      <c r="AE354" s="85" t="s">
        <v>1761</v>
      </c>
      <c r="AF354" s="79" t="b">
        <v>0</v>
      </c>
      <c r="AG354" s="79" t="s">
        <v>1774</v>
      </c>
      <c r="AH354" s="79"/>
      <c r="AI354" s="85" t="s">
        <v>1761</v>
      </c>
      <c r="AJ354" s="79" t="b">
        <v>0</v>
      </c>
      <c r="AK354" s="79">
        <v>1453</v>
      </c>
      <c r="AL354" s="85" t="s">
        <v>1725</v>
      </c>
      <c r="AM354" s="79" t="s">
        <v>1789</v>
      </c>
      <c r="AN354" s="79" t="b">
        <v>0</v>
      </c>
      <c r="AO354" s="85" t="s">
        <v>1725</v>
      </c>
      <c r="AP354" s="79" t="s">
        <v>176</v>
      </c>
      <c r="AQ354" s="79">
        <v>0</v>
      </c>
      <c r="AR354" s="79">
        <v>0</v>
      </c>
      <c r="AS354" s="79"/>
      <c r="AT354" s="79"/>
      <c r="AU354" s="79"/>
      <c r="AV354" s="79"/>
      <c r="AW354" s="79"/>
      <c r="AX354" s="79"/>
      <c r="AY354" s="79"/>
      <c r="AZ354" s="79"/>
      <c r="BA354">
        <v>1</v>
      </c>
      <c r="BB354" s="78" t="str">
        <f>REPLACE(INDEX(GroupVertices[Group],MATCH(Edges[[#This Row],[Vertex 1]],GroupVertices[Vertex],0)),1,1,"")</f>
        <v>2</v>
      </c>
      <c r="BC354" s="78" t="str">
        <f>REPLACE(INDEX(GroupVertices[Group],MATCH(Edges[[#This Row],[Vertex 2]],GroupVertices[Vertex],0)),1,1,"")</f>
        <v>2</v>
      </c>
      <c r="BD354" s="48"/>
      <c r="BE354" s="49"/>
      <c r="BF354" s="48"/>
      <c r="BG354" s="49"/>
      <c r="BH354" s="48"/>
      <c r="BI354" s="49"/>
      <c r="BJ354" s="48"/>
      <c r="BK354" s="49"/>
      <c r="BL354" s="48"/>
    </row>
    <row r="355" spans="1:64" ht="15">
      <c r="A355" s="64" t="s">
        <v>359</v>
      </c>
      <c r="B355" s="64" t="s">
        <v>382</v>
      </c>
      <c r="C355" s="65" t="s">
        <v>4709</v>
      </c>
      <c r="D355" s="66">
        <v>3</v>
      </c>
      <c r="E355" s="67" t="s">
        <v>132</v>
      </c>
      <c r="F355" s="68">
        <v>35</v>
      </c>
      <c r="G355" s="65"/>
      <c r="H355" s="69"/>
      <c r="I355" s="70"/>
      <c r="J355" s="70"/>
      <c r="K355" s="34" t="s">
        <v>65</v>
      </c>
      <c r="L355" s="77">
        <v>355</v>
      </c>
      <c r="M355" s="77"/>
      <c r="N355" s="72"/>
      <c r="O355" s="79" t="s">
        <v>444</v>
      </c>
      <c r="P355" s="81">
        <v>43689.901030092595</v>
      </c>
      <c r="Q355" s="79" t="s">
        <v>544</v>
      </c>
      <c r="R355" s="79"/>
      <c r="S355" s="79"/>
      <c r="T355" s="79" t="s">
        <v>403</v>
      </c>
      <c r="U355" s="79"/>
      <c r="V355" s="82" t="s">
        <v>1011</v>
      </c>
      <c r="W355" s="81">
        <v>43689.901030092595</v>
      </c>
      <c r="X355" s="82" t="s">
        <v>1336</v>
      </c>
      <c r="Y355" s="79"/>
      <c r="Z355" s="79"/>
      <c r="AA355" s="85" t="s">
        <v>1693</v>
      </c>
      <c r="AB355" s="79"/>
      <c r="AC355" s="79" t="b">
        <v>0</v>
      </c>
      <c r="AD355" s="79">
        <v>0</v>
      </c>
      <c r="AE355" s="85" t="s">
        <v>1761</v>
      </c>
      <c r="AF355" s="79" t="b">
        <v>0</v>
      </c>
      <c r="AG355" s="79" t="s">
        <v>1774</v>
      </c>
      <c r="AH355" s="79"/>
      <c r="AI355" s="85" t="s">
        <v>1761</v>
      </c>
      <c r="AJ355" s="79" t="b">
        <v>0</v>
      </c>
      <c r="AK355" s="79">
        <v>1453</v>
      </c>
      <c r="AL355" s="85" t="s">
        <v>1725</v>
      </c>
      <c r="AM355" s="79" t="s">
        <v>1789</v>
      </c>
      <c r="AN355" s="79" t="b">
        <v>0</v>
      </c>
      <c r="AO355" s="85" t="s">
        <v>1725</v>
      </c>
      <c r="AP355" s="79" t="s">
        <v>176</v>
      </c>
      <c r="AQ355" s="79">
        <v>0</v>
      </c>
      <c r="AR355" s="79">
        <v>0</v>
      </c>
      <c r="AS355" s="79"/>
      <c r="AT355" s="79"/>
      <c r="AU355" s="79"/>
      <c r="AV355" s="79"/>
      <c r="AW355" s="79"/>
      <c r="AX355" s="79"/>
      <c r="AY355" s="79"/>
      <c r="AZ355" s="79"/>
      <c r="BA355">
        <v>1</v>
      </c>
      <c r="BB355" s="78" t="str">
        <f>REPLACE(INDEX(GroupVertices[Group],MATCH(Edges[[#This Row],[Vertex 1]],GroupVertices[Vertex],0)),1,1,"")</f>
        <v>2</v>
      </c>
      <c r="BC355" s="78" t="str">
        <f>REPLACE(INDEX(GroupVertices[Group],MATCH(Edges[[#This Row],[Vertex 2]],GroupVertices[Vertex],0)),1,1,"")</f>
        <v>2</v>
      </c>
      <c r="BD355" s="48">
        <v>4</v>
      </c>
      <c r="BE355" s="49">
        <v>20</v>
      </c>
      <c r="BF355" s="48">
        <v>1</v>
      </c>
      <c r="BG355" s="49">
        <v>5</v>
      </c>
      <c r="BH355" s="48">
        <v>0</v>
      </c>
      <c r="BI355" s="49">
        <v>0</v>
      </c>
      <c r="BJ355" s="48">
        <v>15</v>
      </c>
      <c r="BK355" s="49">
        <v>75</v>
      </c>
      <c r="BL355" s="48">
        <v>20</v>
      </c>
    </row>
    <row r="356" spans="1:64" ht="15">
      <c r="A356" s="64" t="s">
        <v>360</v>
      </c>
      <c r="B356" s="64" t="s">
        <v>426</v>
      </c>
      <c r="C356" s="65" t="s">
        <v>4709</v>
      </c>
      <c r="D356" s="66">
        <v>3</v>
      </c>
      <c r="E356" s="67" t="s">
        <v>132</v>
      </c>
      <c r="F356" s="68">
        <v>35</v>
      </c>
      <c r="G356" s="65"/>
      <c r="H356" s="69"/>
      <c r="I356" s="70"/>
      <c r="J356" s="70"/>
      <c r="K356" s="34" t="s">
        <v>65</v>
      </c>
      <c r="L356" s="77">
        <v>356</v>
      </c>
      <c r="M356" s="77"/>
      <c r="N356" s="72"/>
      <c r="O356" s="79" t="s">
        <v>444</v>
      </c>
      <c r="P356" s="81">
        <v>43689.90412037037</v>
      </c>
      <c r="Q356" s="79" t="s">
        <v>544</v>
      </c>
      <c r="R356" s="79"/>
      <c r="S356" s="79"/>
      <c r="T356" s="79" t="s">
        <v>403</v>
      </c>
      <c r="U356" s="79"/>
      <c r="V356" s="82" t="s">
        <v>1012</v>
      </c>
      <c r="W356" s="81">
        <v>43689.90412037037</v>
      </c>
      <c r="X356" s="82" t="s">
        <v>1337</v>
      </c>
      <c r="Y356" s="79"/>
      <c r="Z356" s="79"/>
      <c r="AA356" s="85" t="s">
        <v>1694</v>
      </c>
      <c r="AB356" s="79"/>
      <c r="AC356" s="79" t="b">
        <v>0</v>
      </c>
      <c r="AD356" s="79">
        <v>0</v>
      </c>
      <c r="AE356" s="85" t="s">
        <v>1761</v>
      </c>
      <c r="AF356" s="79" t="b">
        <v>0</v>
      </c>
      <c r="AG356" s="79" t="s">
        <v>1774</v>
      </c>
      <c r="AH356" s="79"/>
      <c r="AI356" s="85" t="s">
        <v>1761</v>
      </c>
      <c r="AJ356" s="79" t="b">
        <v>0</v>
      </c>
      <c r="AK356" s="79">
        <v>1453</v>
      </c>
      <c r="AL356" s="85" t="s">
        <v>1725</v>
      </c>
      <c r="AM356" s="79" t="s">
        <v>1789</v>
      </c>
      <c r="AN356" s="79" t="b">
        <v>0</v>
      </c>
      <c r="AO356" s="85" t="s">
        <v>1725</v>
      </c>
      <c r="AP356" s="79" t="s">
        <v>176</v>
      </c>
      <c r="AQ356" s="79">
        <v>0</v>
      </c>
      <c r="AR356" s="79">
        <v>0</v>
      </c>
      <c r="AS356" s="79"/>
      <c r="AT356" s="79"/>
      <c r="AU356" s="79"/>
      <c r="AV356" s="79"/>
      <c r="AW356" s="79"/>
      <c r="AX356" s="79"/>
      <c r="AY356" s="79"/>
      <c r="AZ356" s="79"/>
      <c r="BA356">
        <v>1</v>
      </c>
      <c r="BB356" s="78" t="str">
        <f>REPLACE(INDEX(GroupVertices[Group],MATCH(Edges[[#This Row],[Vertex 1]],GroupVertices[Vertex],0)),1,1,"")</f>
        <v>2</v>
      </c>
      <c r="BC356" s="78" t="str">
        <f>REPLACE(INDEX(GroupVertices[Group],MATCH(Edges[[#This Row],[Vertex 2]],GroupVertices[Vertex],0)),1,1,"")</f>
        <v>2</v>
      </c>
      <c r="BD356" s="48"/>
      <c r="BE356" s="49"/>
      <c r="BF356" s="48"/>
      <c r="BG356" s="49"/>
      <c r="BH356" s="48"/>
      <c r="BI356" s="49"/>
      <c r="BJ356" s="48"/>
      <c r="BK356" s="49"/>
      <c r="BL356" s="48"/>
    </row>
    <row r="357" spans="1:64" ht="15">
      <c r="A357" s="64" t="s">
        <v>360</v>
      </c>
      <c r="B357" s="64" t="s">
        <v>382</v>
      </c>
      <c r="C357" s="65" t="s">
        <v>4709</v>
      </c>
      <c r="D357" s="66">
        <v>3</v>
      </c>
      <c r="E357" s="67" t="s">
        <v>132</v>
      </c>
      <c r="F357" s="68">
        <v>35</v>
      </c>
      <c r="G357" s="65"/>
      <c r="H357" s="69"/>
      <c r="I357" s="70"/>
      <c r="J357" s="70"/>
      <c r="K357" s="34" t="s">
        <v>65</v>
      </c>
      <c r="L357" s="77">
        <v>357</v>
      </c>
      <c r="M357" s="77"/>
      <c r="N357" s="72"/>
      <c r="O357" s="79" t="s">
        <v>444</v>
      </c>
      <c r="P357" s="81">
        <v>43689.90412037037</v>
      </c>
      <c r="Q357" s="79" t="s">
        <v>544</v>
      </c>
      <c r="R357" s="79"/>
      <c r="S357" s="79"/>
      <c r="T357" s="79" t="s">
        <v>403</v>
      </c>
      <c r="U357" s="79"/>
      <c r="V357" s="82" t="s">
        <v>1012</v>
      </c>
      <c r="W357" s="81">
        <v>43689.90412037037</v>
      </c>
      <c r="X357" s="82" t="s">
        <v>1337</v>
      </c>
      <c r="Y357" s="79"/>
      <c r="Z357" s="79"/>
      <c r="AA357" s="85" t="s">
        <v>1694</v>
      </c>
      <c r="AB357" s="79"/>
      <c r="AC357" s="79" t="b">
        <v>0</v>
      </c>
      <c r="AD357" s="79">
        <v>0</v>
      </c>
      <c r="AE357" s="85" t="s">
        <v>1761</v>
      </c>
      <c r="AF357" s="79" t="b">
        <v>0</v>
      </c>
      <c r="AG357" s="79" t="s">
        <v>1774</v>
      </c>
      <c r="AH357" s="79"/>
      <c r="AI357" s="85" t="s">
        <v>1761</v>
      </c>
      <c r="AJ357" s="79" t="b">
        <v>0</v>
      </c>
      <c r="AK357" s="79">
        <v>1453</v>
      </c>
      <c r="AL357" s="85" t="s">
        <v>1725</v>
      </c>
      <c r="AM357" s="79" t="s">
        <v>1789</v>
      </c>
      <c r="AN357" s="79" t="b">
        <v>0</v>
      </c>
      <c r="AO357" s="85" t="s">
        <v>1725</v>
      </c>
      <c r="AP357" s="79" t="s">
        <v>176</v>
      </c>
      <c r="AQ357" s="79">
        <v>0</v>
      </c>
      <c r="AR357" s="79">
        <v>0</v>
      </c>
      <c r="AS357" s="79"/>
      <c r="AT357" s="79"/>
      <c r="AU357" s="79"/>
      <c r="AV357" s="79"/>
      <c r="AW357" s="79"/>
      <c r="AX357" s="79"/>
      <c r="AY357" s="79"/>
      <c r="AZ357" s="79"/>
      <c r="BA357">
        <v>1</v>
      </c>
      <c r="BB357" s="78" t="str">
        <f>REPLACE(INDEX(GroupVertices[Group],MATCH(Edges[[#This Row],[Vertex 1]],GroupVertices[Vertex],0)),1,1,"")</f>
        <v>2</v>
      </c>
      <c r="BC357" s="78" t="str">
        <f>REPLACE(INDEX(GroupVertices[Group],MATCH(Edges[[#This Row],[Vertex 2]],GroupVertices[Vertex],0)),1,1,"")</f>
        <v>2</v>
      </c>
      <c r="BD357" s="48">
        <v>4</v>
      </c>
      <c r="BE357" s="49">
        <v>20</v>
      </c>
      <c r="BF357" s="48">
        <v>1</v>
      </c>
      <c r="BG357" s="49">
        <v>5</v>
      </c>
      <c r="BH357" s="48">
        <v>0</v>
      </c>
      <c r="BI357" s="49">
        <v>0</v>
      </c>
      <c r="BJ357" s="48">
        <v>15</v>
      </c>
      <c r="BK357" s="49">
        <v>75</v>
      </c>
      <c r="BL357" s="48">
        <v>20</v>
      </c>
    </row>
    <row r="358" spans="1:64" ht="15">
      <c r="A358" s="64" t="s">
        <v>361</v>
      </c>
      <c r="B358" s="64" t="s">
        <v>426</v>
      </c>
      <c r="C358" s="65" t="s">
        <v>4709</v>
      </c>
      <c r="D358" s="66">
        <v>3</v>
      </c>
      <c r="E358" s="67" t="s">
        <v>132</v>
      </c>
      <c r="F358" s="68">
        <v>35</v>
      </c>
      <c r="G358" s="65"/>
      <c r="H358" s="69"/>
      <c r="I358" s="70"/>
      <c r="J358" s="70"/>
      <c r="K358" s="34" t="s">
        <v>65</v>
      </c>
      <c r="L358" s="77">
        <v>358</v>
      </c>
      <c r="M358" s="77"/>
      <c r="N358" s="72"/>
      <c r="O358" s="79" t="s">
        <v>444</v>
      </c>
      <c r="P358" s="81">
        <v>43689.92711805556</v>
      </c>
      <c r="Q358" s="79" t="s">
        <v>544</v>
      </c>
      <c r="R358" s="79"/>
      <c r="S358" s="79"/>
      <c r="T358" s="79" t="s">
        <v>403</v>
      </c>
      <c r="U358" s="79"/>
      <c r="V358" s="82" t="s">
        <v>1013</v>
      </c>
      <c r="W358" s="81">
        <v>43689.92711805556</v>
      </c>
      <c r="X358" s="82" t="s">
        <v>1338</v>
      </c>
      <c r="Y358" s="79"/>
      <c r="Z358" s="79"/>
      <c r="AA358" s="85" t="s">
        <v>1695</v>
      </c>
      <c r="AB358" s="79"/>
      <c r="AC358" s="79" t="b">
        <v>0</v>
      </c>
      <c r="AD358" s="79">
        <v>0</v>
      </c>
      <c r="AE358" s="85" t="s">
        <v>1761</v>
      </c>
      <c r="AF358" s="79" t="b">
        <v>0</v>
      </c>
      <c r="AG358" s="79" t="s">
        <v>1774</v>
      </c>
      <c r="AH358" s="79"/>
      <c r="AI358" s="85" t="s">
        <v>1761</v>
      </c>
      <c r="AJ358" s="79" t="b">
        <v>0</v>
      </c>
      <c r="AK358" s="79">
        <v>1453</v>
      </c>
      <c r="AL358" s="85" t="s">
        <v>1725</v>
      </c>
      <c r="AM358" s="79" t="s">
        <v>1793</v>
      </c>
      <c r="AN358" s="79" t="b">
        <v>0</v>
      </c>
      <c r="AO358" s="85" t="s">
        <v>1725</v>
      </c>
      <c r="AP358" s="79" t="s">
        <v>176</v>
      </c>
      <c r="AQ358" s="79">
        <v>0</v>
      </c>
      <c r="AR358" s="79">
        <v>0</v>
      </c>
      <c r="AS358" s="79"/>
      <c r="AT358" s="79"/>
      <c r="AU358" s="79"/>
      <c r="AV358" s="79"/>
      <c r="AW358" s="79"/>
      <c r="AX358" s="79"/>
      <c r="AY358" s="79"/>
      <c r="AZ358" s="79"/>
      <c r="BA358">
        <v>1</v>
      </c>
      <c r="BB358" s="78" t="str">
        <f>REPLACE(INDEX(GroupVertices[Group],MATCH(Edges[[#This Row],[Vertex 1]],GroupVertices[Vertex],0)),1,1,"")</f>
        <v>2</v>
      </c>
      <c r="BC358" s="78" t="str">
        <f>REPLACE(INDEX(GroupVertices[Group],MATCH(Edges[[#This Row],[Vertex 2]],GroupVertices[Vertex],0)),1,1,"")</f>
        <v>2</v>
      </c>
      <c r="BD358" s="48"/>
      <c r="BE358" s="49"/>
      <c r="BF358" s="48"/>
      <c r="BG358" s="49"/>
      <c r="BH358" s="48"/>
      <c r="BI358" s="49"/>
      <c r="BJ358" s="48"/>
      <c r="BK358" s="49"/>
      <c r="BL358" s="48"/>
    </row>
    <row r="359" spans="1:64" ht="15">
      <c r="A359" s="64" t="s">
        <v>361</v>
      </c>
      <c r="B359" s="64" t="s">
        <v>382</v>
      </c>
      <c r="C359" s="65" t="s">
        <v>4709</v>
      </c>
      <c r="D359" s="66">
        <v>3</v>
      </c>
      <c r="E359" s="67" t="s">
        <v>132</v>
      </c>
      <c r="F359" s="68">
        <v>35</v>
      </c>
      <c r="G359" s="65"/>
      <c r="H359" s="69"/>
      <c r="I359" s="70"/>
      <c r="J359" s="70"/>
      <c r="K359" s="34" t="s">
        <v>65</v>
      </c>
      <c r="L359" s="77">
        <v>359</v>
      </c>
      <c r="M359" s="77"/>
      <c r="N359" s="72"/>
      <c r="O359" s="79" t="s">
        <v>444</v>
      </c>
      <c r="P359" s="81">
        <v>43689.92711805556</v>
      </c>
      <c r="Q359" s="79" t="s">
        <v>544</v>
      </c>
      <c r="R359" s="79"/>
      <c r="S359" s="79"/>
      <c r="T359" s="79" t="s">
        <v>403</v>
      </c>
      <c r="U359" s="79"/>
      <c r="V359" s="82" t="s">
        <v>1013</v>
      </c>
      <c r="W359" s="81">
        <v>43689.92711805556</v>
      </c>
      <c r="X359" s="82" t="s">
        <v>1338</v>
      </c>
      <c r="Y359" s="79"/>
      <c r="Z359" s="79"/>
      <c r="AA359" s="85" t="s">
        <v>1695</v>
      </c>
      <c r="AB359" s="79"/>
      <c r="AC359" s="79" t="b">
        <v>0</v>
      </c>
      <c r="AD359" s="79">
        <v>0</v>
      </c>
      <c r="AE359" s="85" t="s">
        <v>1761</v>
      </c>
      <c r="AF359" s="79" t="b">
        <v>0</v>
      </c>
      <c r="AG359" s="79" t="s">
        <v>1774</v>
      </c>
      <c r="AH359" s="79"/>
      <c r="AI359" s="85" t="s">
        <v>1761</v>
      </c>
      <c r="AJ359" s="79" t="b">
        <v>0</v>
      </c>
      <c r="AK359" s="79">
        <v>1453</v>
      </c>
      <c r="AL359" s="85" t="s">
        <v>1725</v>
      </c>
      <c r="AM359" s="79" t="s">
        <v>1793</v>
      </c>
      <c r="AN359" s="79" t="b">
        <v>0</v>
      </c>
      <c r="AO359" s="85" t="s">
        <v>1725</v>
      </c>
      <c r="AP359" s="79" t="s">
        <v>176</v>
      </c>
      <c r="AQ359" s="79">
        <v>0</v>
      </c>
      <c r="AR359" s="79">
        <v>0</v>
      </c>
      <c r="AS359" s="79"/>
      <c r="AT359" s="79"/>
      <c r="AU359" s="79"/>
      <c r="AV359" s="79"/>
      <c r="AW359" s="79"/>
      <c r="AX359" s="79"/>
      <c r="AY359" s="79"/>
      <c r="AZ359" s="79"/>
      <c r="BA359">
        <v>1</v>
      </c>
      <c r="BB359" s="78" t="str">
        <f>REPLACE(INDEX(GroupVertices[Group],MATCH(Edges[[#This Row],[Vertex 1]],GroupVertices[Vertex],0)),1,1,"")</f>
        <v>2</v>
      </c>
      <c r="BC359" s="78" t="str">
        <f>REPLACE(INDEX(GroupVertices[Group],MATCH(Edges[[#This Row],[Vertex 2]],GroupVertices[Vertex],0)),1,1,"")</f>
        <v>2</v>
      </c>
      <c r="BD359" s="48">
        <v>4</v>
      </c>
      <c r="BE359" s="49">
        <v>20</v>
      </c>
      <c r="BF359" s="48">
        <v>1</v>
      </c>
      <c r="BG359" s="49">
        <v>5</v>
      </c>
      <c r="BH359" s="48">
        <v>0</v>
      </c>
      <c r="BI359" s="49">
        <v>0</v>
      </c>
      <c r="BJ359" s="48">
        <v>15</v>
      </c>
      <c r="BK359" s="49">
        <v>75</v>
      </c>
      <c r="BL359" s="48">
        <v>20</v>
      </c>
    </row>
    <row r="360" spans="1:64" ht="15">
      <c r="A360" s="64" t="s">
        <v>362</v>
      </c>
      <c r="B360" s="64" t="s">
        <v>403</v>
      </c>
      <c r="C360" s="65" t="s">
        <v>4709</v>
      </c>
      <c r="D360" s="66">
        <v>3</v>
      </c>
      <c r="E360" s="67" t="s">
        <v>132</v>
      </c>
      <c r="F360" s="68">
        <v>35</v>
      </c>
      <c r="G360" s="65"/>
      <c r="H360" s="69"/>
      <c r="I360" s="70"/>
      <c r="J360" s="70"/>
      <c r="K360" s="34" t="s">
        <v>65</v>
      </c>
      <c r="L360" s="77">
        <v>360</v>
      </c>
      <c r="M360" s="77"/>
      <c r="N360" s="72"/>
      <c r="O360" s="79" t="s">
        <v>444</v>
      </c>
      <c r="P360" s="81">
        <v>43687.75069444445</v>
      </c>
      <c r="Q360" s="79" t="s">
        <v>602</v>
      </c>
      <c r="R360" s="82" t="s">
        <v>670</v>
      </c>
      <c r="S360" s="79" t="s">
        <v>751</v>
      </c>
      <c r="T360" s="79" t="s">
        <v>828</v>
      </c>
      <c r="U360" s="79"/>
      <c r="V360" s="82" t="s">
        <v>1014</v>
      </c>
      <c r="W360" s="81">
        <v>43687.75069444445</v>
      </c>
      <c r="X360" s="82" t="s">
        <v>1339</v>
      </c>
      <c r="Y360" s="79"/>
      <c r="Z360" s="79"/>
      <c r="AA360" s="85" t="s">
        <v>1696</v>
      </c>
      <c r="AB360" s="79"/>
      <c r="AC360" s="79" t="b">
        <v>0</v>
      </c>
      <c r="AD360" s="79">
        <v>7</v>
      </c>
      <c r="AE360" s="85" t="s">
        <v>1761</v>
      </c>
      <c r="AF360" s="79" t="b">
        <v>0</v>
      </c>
      <c r="AG360" s="79" t="s">
        <v>1774</v>
      </c>
      <c r="AH360" s="79"/>
      <c r="AI360" s="85" t="s">
        <v>1761</v>
      </c>
      <c r="AJ360" s="79" t="b">
        <v>0</v>
      </c>
      <c r="AK360" s="79">
        <v>5</v>
      </c>
      <c r="AL360" s="85" t="s">
        <v>1761</v>
      </c>
      <c r="AM360" s="79" t="s">
        <v>1822</v>
      </c>
      <c r="AN360" s="79" t="b">
        <v>0</v>
      </c>
      <c r="AO360" s="85" t="s">
        <v>1696</v>
      </c>
      <c r="AP360" s="79" t="s">
        <v>176</v>
      </c>
      <c r="AQ360" s="79">
        <v>0</v>
      </c>
      <c r="AR360" s="79">
        <v>0</v>
      </c>
      <c r="AS360" s="79"/>
      <c r="AT360" s="79"/>
      <c r="AU360" s="79"/>
      <c r="AV360" s="79"/>
      <c r="AW360" s="79"/>
      <c r="AX360" s="79"/>
      <c r="AY360" s="79"/>
      <c r="AZ360" s="79"/>
      <c r="BA360">
        <v>1</v>
      </c>
      <c r="BB360" s="78" t="str">
        <f>REPLACE(INDEX(GroupVertices[Group],MATCH(Edges[[#This Row],[Vertex 1]],GroupVertices[Vertex],0)),1,1,"")</f>
        <v>7</v>
      </c>
      <c r="BC360" s="78" t="str">
        <f>REPLACE(INDEX(GroupVertices[Group],MATCH(Edges[[#This Row],[Vertex 2]],GroupVertices[Vertex],0)),1,1,"")</f>
        <v>5</v>
      </c>
      <c r="BD360" s="48">
        <v>0</v>
      </c>
      <c r="BE360" s="49">
        <v>0</v>
      </c>
      <c r="BF360" s="48">
        <v>1</v>
      </c>
      <c r="BG360" s="49">
        <v>3.7037037037037037</v>
      </c>
      <c r="BH360" s="48">
        <v>0</v>
      </c>
      <c r="BI360" s="49">
        <v>0</v>
      </c>
      <c r="BJ360" s="48">
        <v>26</v>
      </c>
      <c r="BK360" s="49">
        <v>96.29629629629629</v>
      </c>
      <c r="BL360" s="48">
        <v>27</v>
      </c>
    </row>
    <row r="361" spans="1:64" ht="15">
      <c r="A361" s="64" t="s">
        <v>362</v>
      </c>
      <c r="B361" s="64" t="s">
        <v>362</v>
      </c>
      <c r="C361" s="65" t="s">
        <v>4709</v>
      </c>
      <c r="D361" s="66">
        <v>3</v>
      </c>
      <c r="E361" s="67" t="s">
        <v>132</v>
      </c>
      <c r="F361" s="68">
        <v>35</v>
      </c>
      <c r="G361" s="65"/>
      <c r="H361" s="69"/>
      <c r="I361" s="70"/>
      <c r="J361" s="70"/>
      <c r="K361" s="34" t="s">
        <v>65</v>
      </c>
      <c r="L361" s="77">
        <v>361</v>
      </c>
      <c r="M361" s="77"/>
      <c r="N361" s="72"/>
      <c r="O361" s="79" t="s">
        <v>176</v>
      </c>
      <c r="P361" s="81">
        <v>43688.75347222222</v>
      </c>
      <c r="Q361" s="79" t="s">
        <v>603</v>
      </c>
      <c r="R361" s="82" t="s">
        <v>670</v>
      </c>
      <c r="S361" s="79" t="s">
        <v>751</v>
      </c>
      <c r="T361" s="79" t="s">
        <v>829</v>
      </c>
      <c r="U361" s="79"/>
      <c r="V361" s="82" t="s">
        <v>1014</v>
      </c>
      <c r="W361" s="81">
        <v>43688.75347222222</v>
      </c>
      <c r="X361" s="82" t="s">
        <v>1340</v>
      </c>
      <c r="Y361" s="79"/>
      <c r="Z361" s="79"/>
      <c r="AA361" s="85" t="s">
        <v>1697</v>
      </c>
      <c r="AB361" s="79"/>
      <c r="AC361" s="79" t="b">
        <v>0</v>
      </c>
      <c r="AD361" s="79">
        <v>5</v>
      </c>
      <c r="AE361" s="85" t="s">
        <v>1761</v>
      </c>
      <c r="AF361" s="79" t="b">
        <v>0</v>
      </c>
      <c r="AG361" s="79" t="s">
        <v>1774</v>
      </c>
      <c r="AH361" s="79"/>
      <c r="AI361" s="85" t="s">
        <v>1761</v>
      </c>
      <c r="AJ361" s="79" t="b">
        <v>0</v>
      </c>
      <c r="AK361" s="79">
        <v>4</v>
      </c>
      <c r="AL361" s="85" t="s">
        <v>1761</v>
      </c>
      <c r="AM361" s="79" t="s">
        <v>1822</v>
      </c>
      <c r="AN361" s="79" t="b">
        <v>0</v>
      </c>
      <c r="AO361" s="85" t="s">
        <v>1697</v>
      </c>
      <c r="AP361" s="79" t="s">
        <v>176</v>
      </c>
      <c r="AQ361" s="79">
        <v>0</v>
      </c>
      <c r="AR361" s="79">
        <v>0</v>
      </c>
      <c r="AS361" s="79"/>
      <c r="AT361" s="79"/>
      <c r="AU361" s="79"/>
      <c r="AV361" s="79"/>
      <c r="AW361" s="79"/>
      <c r="AX361" s="79"/>
      <c r="AY361" s="79"/>
      <c r="AZ361" s="79"/>
      <c r="BA361">
        <v>1</v>
      </c>
      <c r="BB361" s="78" t="str">
        <f>REPLACE(INDEX(GroupVertices[Group],MATCH(Edges[[#This Row],[Vertex 1]],GroupVertices[Vertex],0)),1,1,"")</f>
        <v>7</v>
      </c>
      <c r="BC361" s="78" t="str">
        <f>REPLACE(INDEX(GroupVertices[Group],MATCH(Edges[[#This Row],[Vertex 2]],GroupVertices[Vertex],0)),1,1,"")</f>
        <v>7</v>
      </c>
      <c r="BD361" s="48">
        <v>0</v>
      </c>
      <c r="BE361" s="49">
        <v>0</v>
      </c>
      <c r="BF361" s="48">
        <v>0</v>
      </c>
      <c r="BG361" s="49">
        <v>0</v>
      </c>
      <c r="BH361" s="48">
        <v>0</v>
      </c>
      <c r="BI361" s="49">
        <v>0</v>
      </c>
      <c r="BJ361" s="48">
        <v>16</v>
      </c>
      <c r="BK361" s="49">
        <v>100</v>
      </c>
      <c r="BL361" s="48">
        <v>16</v>
      </c>
    </row>
    <row r="362" spans="1:64" ht="15">
      <c r="A362" s="64" t="s">
        <v>363</v>
      </c>
      <c r="B362" s="64" t="s">
        <v>362</v>
      </c>
      <c r="C362" s="65" t="s">
        <v>4709</v>
      </c>
      <c r="D362" s="66">
        <v>3</v>
      </c>
      <c r="E362" s="67" t="s">
        <v>132</v>
      </c>
      <c r="F362" s="68">
        <v>35</v>
      </c>
      <c r="G362" s="65"/>
      <c r="H362" s="69"/>
      <c r="I362" s="70"/>
      <c r="J362" s="70"/>
      <c r="K362" s="34" t="s">
        <v>65</v>
      </c>
      <c r="L362" s="77">
        <v>362</v>
      </c>
      <c r="M362" s="77"/>
      <c r="N362" s="72"/>
      <c r="O362" s="79" t="s">
        <v>444</v>
      </c>
      <c r="P362" s="81">
        <v>43689.95621527778</v>
      </c>
      <c r="Q362" s="79" t="s">
        <v>538</v>
      </c>
      <c r="R362" s="82" t="s">
        <v>670</v>
      </c>
      <c r="S362" s="79" t="s">
        <v>751</v>
      </c>
      <c r="T362" s="79" t="s">
        <v>817</v>
      </c>
      <c r="U362" s="79"/>
      <c r="V362" s="82" t="s">
        <v>1015</v>
      </c>
      <c r="W362" s="81">
        <v>43689.95621527778</v>
      </c>
      <c r="X362" s="82" t="s">
        <v>1341</v>
      </c>
      <c r="Y362" s="79"/>
      <c r="Z362" s="79"/>
      <c r="AA362" s="85" t="s">
        <v>1698</v>
      </c>
      <c r="AB362" s="79"/>
      <c r="AC362" s="79" t="b">
        <v>0</v>
      </c>
      <c r="AD362" s="79">
        <v>0</v>
      </c>
      <c r="AE362" s="85" t="s">
        <v>1761</v>
      </c>
      <c r="AF362" s="79" t="b">
        <v>0</v>
      </c>
      <c r="AG362" s="79" t="s">
        <v>1774</v>
      </c>
      <c r="AH362" s="79"/>
      <c r="AI362" s="85" t="s">
        <v>1761</v>
      </c>
      <c r="AJ362" s="79" t="b">
        <v>0</v>
      </c>
      <c r="AK362" s="79">
        <v>5</v>
      </c>
      <c r="AL362" s="85" t="s">
        <v>1697</v>
      </c>
      <c r="AM362" s="79" t="s">
        <v>1827</v>
      </c>
      <c r="AN362" s="79" t="b">
        <v>0</v>
      </c>
      <c r="AO362" s="85" t="s">
        <v>1697</v>
      </c>
      <c r="AP362" s="79" t="s">
        <v>176</v>
      </c>
      <c r="AQ362" s="79">
        <v>0</v>
      </c>
      <c r="AR362" s="79">
        <v>0</v>
      </c>
      <c r="AS362" s="79"/>
      <c r="AT362" s="79"/>
      <c r="AU362" s="79"/>
      <c r="AV362" s="79"/>
      <c r="AW362" s="79"/>
      <c r="AX362" s="79"/>
      <c r="AY362" s="79"/>
      <c r="AZ362" s="79"/>
      <c r="BA362">
        <v>1</v>
      </c>
      <c r="BB362" s="78" t="str">
        <f>REPLACE(INDEX(GroupVertices[Group],MATCH(Edges[[#This Row],[Vertex 1]],GroupVertices[Vertex],0)),1,1,"")</f>
        <v>7</v>
      </c>
      <c r="BC362" s="78" t="str">
        <f>REPLACE(INDEX(GroupVertices[Group],MATCH(Edges[[#This Row],[Vertex 2]],GroupVertices[Vertex],0)),1,1,"")</f>
        <v>7</v>
      </c>
      <c r="BD362" s="48">
        <v>0</v>
      </c>
      <c r="BE362" s="49">
        <v>0</v>
      </c>
      <c r="BF362" s="48">
        <v>0</v>
      </c>
      <c r="BG362" s="49">
        <v>0</v>
      </c>
      <c r="BH362" s="48">
        <v>0</v>
      </c>
      <c r="BI362" s="49">
        <v>0</v>
      </c>
      <c r="BJ362" s="48">
        <v>15</v>
      </c>
      <c r="BK362" s="49">
        <v>100</v>
      </c>
      <c r="BL362" s="48">
        <v>15</v>
      </c>
    </row>
    <row r="363" spans="1:64" ht="15">
      <c r="A363" s="64" t="s">
        <v>364</v>
      </c>
      <c r="B363" s="64" t="s">
        <v>426</v>
      </c>
      <c r="C363" s="65" t="s">
        <v>4709</v>
      </c>
      <c r="D363" s="66">
        <v>3</v>
      </c>
      <c r="E363" s="67" t="s">
        <v>132</v>
      </c>
      <c r="F363" s="68">
        <v>35</v>
      </c>
      <c r="G363" s="65"/>
      <c r="H363" s="69"/>
      <c r="I363" s="70"/>
      <c r="J363" s="70"/>
      <c r="K363" s="34" t="s">
        <v>65</v>
      </c>
      <c r="L363" s="77">
        <v>363</v>
      </c>
      <c r="M363" s="77"/>
      <c r="N363" s="72"/>
      <c r="O363" s="79" t="s">
        <v>444</v>
      </c>
      <c r="P363" s="81">
        <v>43689.965150462966</v>
      </c>
      <c r="Q363" s="79" t="s">
        <v>544</v>
      </c>
      <c r="R363" s="79"/>
      <c r="S363" s="79"/>
      <c r="T363" s="79" t="s">
        <v>403</v>
      </c>
      <c r="U363" s="79"/>
      <c r="V363" s="82" t="s">
        <v>1016</v>
      </c>
      <c r="W363" s="81">
        <v>43689.965150462966</v>
      </c>
      <c r="X363" s="82" t="s">
        <v>1342</v>
      </c>
      <c r="Y363" s="79"/>
      <c r="Z363" s="79"/>
      <c r="AA363" s="85" t="s">
        <v>1699</v>
      </c>
      <c r="AB363" s="79"/>
      <c r="AC363" s="79" t="b">
        <v>0</v>
      </c>
      <c r="AD363" s="79">
        <v>0</v>
      </c>
      <c r="AE363" s="85" t="s">
        <v>1761</v>
      </c>
      <c r="AF363" s="79" t="b">
        <v>0</v>
      </c>
      <c r="AG363" s="79" t="s">
        <v>1774</v>
      </c>
      <c r="AH363" s="79"/>
      <c r="AI363" s="85" t="s">
        <v>1761</v>
      </c>
      <c r="AJ363" s="79" t="b">
        <v>0</v>
      </c>
      <c r="AK363" s="79">
        <v>1453</v>
      </c>
      <c r="AL363" s="85" t="s">
        <v>1725</v>
      </c>
      <c r="AM363" s="79" t="s">
        <v>1789</v>
      </c>
      <c r="AN363" s="79" t="b">
        <v>0</v>
      </c>
      <c r="AO363" s="85" t="s">
        <v>1725</v>
      </c>
      <c r="AP363" s="79" t="s">
        <v>176</v>
      </c>
      <c r="AQ363" s="79">
        <v>0</v>
      </c>
      <c r="AR363" s="79">
        <v>0</v>
      </c>
      <c r="AS363" s="79"/>
      <c r="AT363" s="79"/>
      <c r="AU363" s="79"/>
      <c r="AV363" s="79"/>
      <c r="AW363" s="79"/>
      <c r="AX363" s="79"/>
      <c r="AY363" s="79"/>
      <c r="AZ363" s="79"/>
      <c r="BA363">
        <v>1</v>
      </c>
      <c r="BB363" s="78" t="str">
        <f>REPLACE(INDEX(GroupVertices[Group],MATCH(Edges[[#This Row],[Vertex 1]],GroupVertices[Vertex],0)),1,1,"")</f>
        <v>2</v>
      </c>
      <c r="BC363" s="78" t="str">
        <f>REPLACE(INDEX(GroupVertices[Group],MATCH(Edges[[#This Row],[Vertex 2]],GroupVertices[Vertex],0)),1,1,"")</f>
        <v>2</v>
      </c>
      <c r="BD363" s="48"/>
      <c r="BE363" s="49"/>
      <c r="BF363" s="48"/>
      <c r="BG363" s="49"/>
      <c r="BH363" s="48"/>
      <c r="BI363" s="49"/>
      <c r="BJ363" s="48"/>
      <c r="BK363" s="49"/>
      <c r="BL363" s="48"/>
    </row>
    <row r="364" spans="1:64" ht="15">
      <c r="A364" s="64" t="s">
        <v>364</v>
      </c>
      <c r="B364" s="64" t="s">
        <v>382</v>
      </c>
      <c r="C364" s="65" t="s">
        <v>4709</v>
      </c>
      <c r="D364" s="66">
        <v>3</v>
      </c>
      <c r="E364" s="67" t="s">
        <v>132</v>
      </c>
      <c r="F364" s="68">
        <v>35</v>
      </c>
      <c r="G364" s="65"/>
      <c r="H364" s="69"/>
      <c r="I364" s="70"/>
      <c r="J364" s="70"/>
      <c r="K364" s="34" t="s">
        <v>65</v>
      </c>
      <c r="L364" s="77">
        <v>364</v>
      </c>
      <c r="M364" s="77"/>
      <c r="N364" s="72"/>
      <c r="O364" s="79" t="s">
        <v>444</v>
      </c>
      <c r="P364" s="81">
        <v>43689.965150462966</v>
      </c>
      <c r="Q364" s="79" t="s">
        <v>544</v>
      </c>
      <c r="R364" s="79"/>
      <c r="S364" s="79"/>
      <c r="T364" s="79" t="s">
        <v>403</v>
      </c>
      <c r="U364" s="79"/>
      <c r="V364" s="82" t="s">
        <v>1016</v>
      </c>
      <c r="W364" s="81">
        <v>43689.965150462966</v>
      </c>
      <c r="X364" s="82" t="s">
        <v>1342</v>
      </c>
      <c r="Y364" s="79"/>
      <c r="Z364" s="79"/>
      <c r="AA364" s="85" t="s">
        <v>1699</v>
      </c>
      <c r="AB364" s="79"/>
      <c r="AC364" s="79" t="b">
        <v>0</v>
      </c>
      <c r="AD364" s="79">
        <v>0</v>
      </c>
      <c r="AE364" s="85" t="s">
        <v>1761</v>
      </c>
      <c r="AF364" s="79" t="b">
        <v>0</v>
      </c>
      <c r="AG364" s="79" t="s">
        <v>1774</v>
      </c>
      <c r="AH364" s="79"/>
      <c r="AI364" s="85" t="s">
        <v>1761</v>
      </c>
      <c r="AJ364" s="79" t="b">
        <v>0</v>
      </c>
      <c r="AK364" s="79">
        <v>1453</v>
      </c>
      <c r="AL364" s="85" t="s">
        <v>1725</v>
      </c>
      <c r="AM364" s="79" t="s">
        <v>1789</v>
      </c>
      <c r="AN364" s="79" t="b">
        <v>0</v>
      </c>
      <c r="AO364" s="85" t="s">
        <v>1725</v>
      </c>
      <c r="AP364" s="79" t="s">
        <v>176</v>
      </c>
      <c r="AQ364" s="79">
        <v>0</v>
      </c>
      <c r="AR364" s="79">
        <v>0</v>
      </c>
      <c r="AS364" s="79"/>
      <c r="AT364" s="79"/>
      <c r="AU364" s="79"/>
      <c r="AV364" s="79"/>
      <c r="AW364" s="79"/>
      <c r="AX364" s="79"/>
      <c r="AY364" s="79"/>
      <c r="AZ364" s="79"/>
      <c r="BA364">
        <v>1</v>
      </c>
      <c r="BB364" s="78" t="str">
        <f>REPLACE(INDEX(GroupVertices[Group],MATCH(Edges[[#This Row],[Vertex 1]],GroupVertices[Vertex],0)),1,1,"")</f>
        <v>2</v>
      </c>
      <c r="BC364" s="78" t="str">
        <f>REPLACE(INDEX(GroupVertices[Group],MATCH(Edges[[#This Row],[Vertex 2]],GroupVertices[Vertex],0)),1,1,"")</f>
        <v>2</v>
      </c>
      <c r="BD364" s="48">
        <v>4</v>
      </c>
      <c r="BE364" s="49">
        <v>20</v>
      </c>
      <c r="BF364" s="48">
        <v>1</v>
      </c>
      <c r="BG364" s="49">
        <v>5</v>
      </c>
      <c r="BH364" s="48">
        <v>0</v>
      </c>
      <c r="BI364" s="49">
        <v>0</v>
      </c>
      <c r="BJ364" s="48">
        <v>15</v>
      </c>
      <c r="BK364" s="49">
        <v>75</v>
      </c>
      <c r="BL364" s="48">
        <v>20</v>
      </c>
    </row>
    <row r="365" spans="1:64" ht="15">
      <c r="A365" s="64" t="s">
        <v>365</v>
      </c>
      <c r="B365" s="64" t="s">
        <v>426</v>
      </c>
      <c r="C365" s="65" t="s">
        <v>4709</v>
      </c>
      <c r="D365" s="66">
        <v>3</v>
      </c>
      <c r="E365" s="67" t="s">
        <v>132</v>
      </c>
      <c r="F365" s="68">
        <v>35</v>
      </c>
      <c r="G365" s="65"/>
      <c r="H365" s="69"/>
      <c r="I365" s="70"/>
      <c r="J365" s="70"/>
      <c r="K365" s="34" t="s">
        <v>65</v>
      </c>
      <c r="L365" s="77">
        <v>365</v>
      </c>
      <c r="M365" s="77"/>
      <c r="N365" s="72"/>
      <c r="O365" s="79" t="s">
        <v>444</v>
      </c>
      <c r="P365" s="81">
        <v>43689.99285879629</v>
      </c>
      <c r="Q365" s="79" t="s">
        <v>544</v>
      </c>
      <c r="R365" s="79"/>
      <c r="S365" s="79"/>
      <c r="T365" s="79" t="s">
        <v>403</v>
      </c>
      <c r="U365" s="79"/>
      <c r="V365" s="82" t="s">
        <v>1017</v>
      </c>
      <c r="W365" s="81">
        <v>43689.99285879629</v>
      </c>
      <c r="X365" s="82" t="s">
        <v>1343</v>
      </c>
      <c r="Y365" s="79"/>
      <c r="Z365" s="79"/>
      <c r="AA365" s="85" t="s">
        <v>1700</v>
      </c>
      <c r="AB365" s="79"/>
      <c r="AC365" s="79" t="b">
        <v>0</v>
      </c>
      <c r="AD365" s="79">
        <v>0</v>
      </c>
      <c r="AE365" s="85" t="s">
        <v>1761</v>
      </c>
      <c r="AF365" s="79" t="b">
        <v>0</v>
      </c>
      <c r="AG365" s="79" t="s">
        <v>1774</v>
      </c>
      <c r="AH365" s="79"/>
      <c r="AI365" s="85" t="s">
        <v>1761</v>
      </c>
      <c r="AJ365" s="79" t="b">
        <v>0</v>
      </c>
      <c r="AK365" s="79">
        <v>1453</v>
      </c>
      <c r="AL365" s="85" t="s">
        <v>1725</v>
      </c>
      <c r="AM365" s="79" t="s">
        <v>1793</v>
      </c>
      <c r="AN365" s="79" t="b">
        <v>0</v>
      </c>
      <c r="AO365" s="85" t="s">
        <v>1725</v>
      </c>
      <c r="AP365" s="79" t="s">
        <v>176</v>
      </c>
      <c r="AQ365" s="79">
        <v>0</v>
      </c>
      <c r="AR365" s="79">
        <v>0</v>
      </c>
      <c r="AS365" s="79"/>
      <c r="AT365" s="79"/>
      <c r="AU365" s="79"/>
      <c r="AV365" s="79"/>
      <c r="AW365" s="79"/>
      <c r="AX365" s="79"/>
      <c r="AY365" s="79"/>
      <c r="AZ365" s="79"/>
      <c r="BA365">
        <v>1</v>
      </c>
      <c r="BB365" s="78" t="str">
        <f>REPLACE(INDEX(GroupVertices[Group],MATCH(Edges[[#This Row],[Vertex 1]],GroupVertices[Vertex],0)),1,1,"")</f>
        <v>2</v>
      </c>
      <c r="BC365" s="78" t="str">
        <f>REPLACE(INDEX(GroupVertices[Group],MATCH(Edges[[#This Row],[Vertex 2]],GroupVertices[Vertex],0)),1,1,"")</f>
        <v>2</v>
      </c>
      <c r="BD365" s="48"/>
      <c r="BE365" s="49"/>
      <c r="BF365" s="48"/>
      <c r="BG365" s="49"/>
      <c r="BH365" s="48"/>
      <c r="BI365" s="49"/>
      <c r="BJ365" s="48"/>
      <c r="BK365" s="49"/>
      <c r="BL365" s="48"/>
    </row>
    <row r="366" spans="1:64" ht="15">
      <c r="A366" s="64" t="s">
        <v>365</v>
      </c>
      <c r="B366" s="64" t="s">
        <v>382</v>
      </c>
      <c r="C366" s="65" t="s">
        <v>4709</v>
      </c>
      <c r="D366" s="66">
        <v>3</v>
      </c>
      <c r="E366" s="67" t="s">
        <v>132</v>
      </c>
      <c r="F366" s="68">
        <v>35</v>
      </c>
      <c r="G366" s="65"/>
      <c r="H366" s="69"/>
      <c r="I366" s="70"/>
      <c r="J366" s="70"/>
      <c r="K366" s="34" t="s">
        <v>65</v>
      </c>
      <c r="L366" s="77">
        <v>366</v>
      </c>
      <c r="M366" s="77"/>
      <c r="N366" s="72"/>
      <c r="O366" s="79" t="s">
        <v>444</v>
      </c>
      <c r="P366" s="81">
        <v>43689.99285879629</v>
      </c>
      <c r="Q366" s="79" t="s">
        <v>544</v>
      </c>
      <c r="R366" s="79"/>
      <c r="S366" s="79"/>
      <c r="T366" s="79" t="s">
        <v>403</v>
      </c>
      <c r="U366" s="79"/>
      <c r="V366" s="82" t="s">
        <v>1017</v>
      </c>
      <c r="W366" s="81">
        <v>43689.99285879629</v>
      </c>
      <c r="X366" s="82" t="s">
        <v>1343</v>
      </c>
      <c r="Y366" s="79"/>
      <c r="Z366" s="79"/>
      <c r="AA366" s="85" t="s">
        <v>1700</v>
      </c>
      <c r="AB366" s="79"/>
      <c r="AC366" s="79" t="b">
        <v>0</v>
      </c>
      <c r="AD366" s="79">
        <v>0</v>
      </c>
      <c r="AE366" s="85" t="s">
        <v>1761</v>
      </c>
      <c r="AF366" s="79" t="b">
        <v>0</v>
      </c>
      <c r="AG366" s="79" t="s">
        <v>1774</v>
      </c>
      <c r="AH366" s="79"/>
      <c r="AI366" s="85" t="s">
        <v>1761</v>
      </c>
      <c r="AJ366" s="79" t="b">
        <v>0</v>
      </c>
      <c r="AK366" s="79">
        <v>1453</v>
      </c>
      <c r="AL366" s="85" t="s">
        <v>1725</v>
      </c>
      <c r="AM366" s="79" t="s">
        <v>1793</v>
      </c>
      <c r="AN366" s="79" t="b">
        <v>0</v>
      </c>
      <c r="AO366" s="85" t="s">
        <v>1725</v>
      </c>
      <c r="AP366" s="79" t="s">
        <v>176</v>
      </c>
      <c r="AQ366" s="79">
        <v>0</v>
      </c>
      <c r="AR366" s="79">
        <v>0</v>
      </c>
      <c r="AS366" s="79"/>
      <c r="AT366" s="79"/>
      <c r="AU366" s="79"/>
      <c r="AV366" s="79"/>
      <c r="AW366" s="79"/>
      <c r="AX366" s="79"/>
      <c r="AY366" s="79"/>
      <c r="AZ366" s="79"/>
      <c r="BA366">
        <v>1</v>
      </c>
      <c r="BB366" s="78" t="str">
        <f>REPLACE(INDEX(GroupVertices[Group],MATCH(Edges[[#This Row],[Vertex 1]],GroupVertices[Vertex],0)),1,1,"")</f>
        <v>2</v>
      </c>
      <c r="BC366" s="78" t="str">
        <f>REPLACE(INDEX(GroupVertices[Group],MATCH(Edges[[#This Row],[Vertex 2]],GroupVertices[Vertex],0)),1,1,"")</f>
        <v>2</v>
      </c>
      <c r="BD366" s="48">
        <v>4</v>
      </c>
      <c r="BE366" s="49">
        <v>20</v>
      </c>
      <c r="BF366" s="48">
        <v>1</v>
      </c>
      <c r="BG366" s="49">
        <v>5</v>
      </c>
      <c r="BH366" s="48">
        <v>0</v>
      </c>
      <c r="BI366" s="49">
        <v>0</v>
      </c>
      <c r="BJ366" s="48">
        <v>15</v>
      </c>
      <c r="BK366" s="49">
        <v>75</v>
      </c>
      <c r="BL366" s="48">
        <v>20</v>
      </c>
    </row>
    <row r="367" spans="1:64" ht="15">
      <c r="A367" s="64" t="s">
        <v>366</v>
      </c>
      <c r="B367" s="64" t="s">
        <v>426</v>
      </c>
      <c r="C367" s="65" t="s">
        <v>4709</v>
      </c>
      <c r="D367" s="66">
        <v>3</v>
      </c>
      <c r="E367" s="67" t="s">
        <v>132</v>
      </c>
      <c r="F367" s="68">
        <v>35</v>
      </c>
      <c r="G367" s="65"/>
      <c r="H367" s="69"/>
      <c r="I367" s="70"/>
      <c r="J367" s="70"/>
      <c r="K367" s="34" t="s">
        <v>65</v>
      </c>
      <c r="L367" s="77">
        <v>367</v>
      </c>
      <c r="M367" s="77"/>
      <c r="N367" s="72"/>
      <c r="O367" s="79" t="s">
        <v>444</v>
      </c>
      <c r="P367" s="81">
        <v>43689.99486111111</v>
      </c>
      <c r="Q367" s="79" t="s">
        <v>544</v>
      </c>
      <c r="R367" s="79"/>
      <c r="S367" s="79"/>
      <c r="T367" s="79" t="s">
        <v>403</v>
      </c>
      <c r="U367" s="79"/>
      <c r="V367" s="82" t="s">
        <v>1018</v>
      </c>
      <c r="W367" s="81">
        <v>43689.99486111111</v>
      </c>
      <c r="X367" s="82" t="s">
        <v>1344</v>
      </c>
      <c r="Y367" s="79"/>
      <c r="Z367" s="79"/>
      <c r="AA367" s="85" t="s">
        <v>1701</v>
      </c>
      <c r="AB367" s="79"/>
      <c r="AC367" s="79" t="b">
        <v>0</v>
      </c>
      <c r="AD367" s="79">
        <v>0</v>
      </c>
      <c r="AE367" s="85" t="s">
        <v>1761</v>
      </c>
      <c r="AF367" s="79" t="b">
        <v>0</v>
      </c>
      <c r="AG367" s="79" t="s">
        <v>1774</v>
      </c>
      <c r="AH367" s="79"/>
      <c r="AI367" s="85" t="s">
        <v>1761</v>
      </c>
      <c r="AJ367" s="79" t="b">
        <v>0</v>
      </c>
      <c r="AK367" s="79">
        <v>1453</v>
      </c>
      <c r="AL367" s="85" t="s">
        <v>1725</v>
      </c>
      <c r="AM367" s="79" t="s">
        <v>1789</v>
      </c>
      <c r="AN367" s="79" t="b">
        <v>0</v>
      </c>
      <c r="AO367" s="85" t="s">
        <v>1725</v>
      </c>
      <c r="AP367" s="79" t="s">
        <v>176</v>
      </c>
      <c r="AQ367" s="79">
        <v>0</v>
      </c>
      <c r="AR367" s="79">
        <v>0</v>
      </c>
      <c r="AS367" s="79"/>
      <c r="AT367" s="79"/>
      <c r="AU367" s="79"/>
      <c r="AV367" s="79"/>
      <c r="AW367" s="79"/>
      <c r="AX367" s="79"/>
      <c r="AY367" s="79"/>
      <c r="AZ367" s="79"/>
      <c r="BA367">
        <v>1</v>
      </c>
      <c r="BB367" s="78" t="str">
        <f>REPLACE(INDEX(GroupVertices[Group],MATCH(Edges[[#This Row],[Vertex 1]],GroupVertices[Vertex],0)),1,1,"")</f>
        <v>2</v>
      </c>
      <c r="BC367" s="78" t="str">
        <f>REPLACE(INDEX(GroupVertices[Group],MATCH(Edges[[#This Row],[Vertex 2]],GroupVertices[Vertex],0)),1,1,"")</f>
        <v>2</v>
      </c>
      <c r="BD367" s="48"/>
      <c r="BE367" s="49"/>
      <c r="BF367" s="48"/>
      <c r="BG367" s="49"/>
      <c r="BH367" s="48"/>
      <c r="BI367" s="49"/>
      <c r="BJ367" s="48"/>
      <c r="BK367" s="49"/>
      <c r="BL367" s="48"/>
    </row>
    <row r="368" spans="1:64" ht="15">
      <c r="A368" s="64" t="s">
        <v>366</v>
      </c>
      <c r="B368" s="64" t="s">
        <v>382</v>
      </c>
      <c r="C368" s="65" t="s">
        <v>4709</v>
      </c>
      <c r="D368" s="66">
        <v>3</v>
      </c>
      <c r="E368" s="67" t="s">
        <v>132</v>
      </c>
      <c r="F368" s="68">
        <v>35</v>
      </c>
      <c r="G368" s="65"/>
      <c r="H368" s="69"/>
      <c r="I368" s="70"/>
      <c r="J368" s="70"/>
      <c r="K368" s="34" t="s">
        <v>65</v>
      </c>
      <c r="L368" s="77">
        <v>368</v>
      </c>
      <c r="M368" s="77"/>
      <c r="N368" s="72"/>
      <c r="O368" s="79" t="s">
        <v>444</v>
      </c>
      <c r="P368" s="81">
        <v>43689.99486111111</v>
      </c>
      <c r="Q368" s="79" t="s">
        <v>544</v>
      </c>
      <c r="R368" s="79"/>
      <c r="S368" s="79"/>
      <c r="T368" s="79" t="s">
        <v>403</v>
      </c>
      <c r="U368" s="79"/>
      <c r="V368" s="82" t="s">
        <v>1018</v>
      </c>
      <c r="W368" s="81">
        <v>43689.99486111111</v>
      </c>
      <c r="X368" s="82" t="s">
        <v>1344</v>
      </c>
      <c r="Y368" s="79"/>
      <c r="Z368" s="79"/>
      <c r="AA368" s="85" t="s">
        <v>1701</v>
      </c>
      <c r="AB368" s="79"/>
      <c r="AC368" s="79" t="b">
        <v>0</v>
      </c>
      <c r="AD368" s="79">
        <v>0</v>
      </c>
      <c r="AE368" s="85" t="s">
        <v>1761</v>
      </c>
      <c r="AF368" s="79" t="b">
        <v>0</v>
      </c>
      <c r="AG368" s="79" t="s">
        <v>1774</v>
      </c>
      <c r="AH368" s="79"/>
      <c r="AI368" s="85" t="s">
        <v>1761</v>
      </c>
      <c r="AJ368" s="79" t="b">
        <v>0</v>
      </c>
      <c r="AK368" s="79">
        <v>1453</v>
      </c>
      <c r="AL368" s="85" t="s">
        <v>1725</v>
      </c>
      <c r="AM368" s="79" t="s">
        <v>1789</v>
      </c>
      <c r="AN368" s="79" t="b">
        <v>0</v>
      </c>
      <c r="AO368" s="85" t="s">
        <v>1725</v>
      </c>
      <c r="AP368" s="79" t="s">
        <v>176</v>
      </c>
      <c r="AQ368" s="79">
        <v>0</v>
      </c>
      <c r="AR368" s="79">
        <v>0</v>
      </c>
      <c r="AS368" s="79"/>
      <c r="AT368" s="79"/>
      <c r="AU368" s="79"/>
      <c r="AV368" s="79"/>
      <c r="AW368" s="79"/>
      <c r="AX368" s="79"/>
      <c r="AY368" s="79"/>
      <c r="AZ368" s="79"/>
      <c r="BA368">
        <v>1</v>
      </c>
      <c r="BB368" s="78" t="str">
        <f>REPLACE(INDEX(GroupVertices[Group],MATCH(Edges[[#This Row],[Vertex 1]],GroupVertices[Vertex],0)),1,1,"")</f>
        <v>2</v>
      </c>
      <c r="BC368" s="78" t="str">
        <f>REPLACE(INDEX(GroupVertices[Group],MATCH(Edges[[#This Row],[Vertex 2]],GroupVertices[Vertex],0)),1,1,"")</f>
        <v>2</v>
      </c>
      <c r="BD368" s="48">
        <v>4</v>
      </c>
      <c r="BE368" s="49">
        <v>20</v>
      </c>
      <c r="BF368" s="48">
        <v>1</v>
      </c>
      <c r="BG368" s="49">
        <v>5</v>
      </c>
      <c r="BH368" s="48">
        <v>0</v>
      </c>
      <c r="BI368" s="49">
        <v>0</v>
      </c>
      <c r="BJ368" s="48">
        <v>15</v>
      </c>
      <c r="BK368" s="49">
        <v>75</v>
      </c>
      <c r="BL368" s="48">
        <v>20</v>
      </c>
    </row>
    <row r="369" spans="1:64" ht="15">
      <c r="A369" s="64" t="s">
        <v>367</v>
      </c>
      <c r="B369" s="64" t="s">
        <v>426</v>
      </c>
      <c r="C369" s="65" t="s">
        <v>4709</v>
      </c>
      <c r="D369" s="66">
        <v>3</v>
      </c>
      <c r="E369" s="67" t="s">
        <v>132</v>
      </c>
      <c r="F369" s="68">
        <v>35</v>
      </c>
      <c r="G369" s="65"/>
      <c r="H369" s="69"/>
      <c r="I369" s="70"/>
      <c r="J369" s="70"/>
      <c r="K369" s="34" t="s">
        <v>65</v>
      </c>
      <c r="L369" s="77">
        <v>369</v>
      </c>
      <c r="M369" s="77"/>
      <c r="N369" s="72"/>
      <c r="O369" s="79" t="s">
        <v>444</v>
      </c>
      <c r="P369" s="81">
        <v>43690.05065972222</v>
      </c>
      <c r="Q369" s="79" t="s">
        <v>544</v>
      </c>
      <c r="R369" s="79"/>
      <c r="S369" s="79"/>
      <c r="T369" s="79" t="s">
        <v>403</v>
      </c>
      <c r="U369" s="79"/>
      <c r="V369" s="82" t="s">
        <v>1019</v>
      </c>
      <c r="W369" s="81">
        <v>43690.05065972222</v>
      </c>
      <c r="X369" s="82" t="s">
        <v>1345</v>
      </c>
      <c r="Y369" s="79"/>
      <c r="Z369" s="79"/>
      <c r="AA369" s="85" t="s">
        <v>1702</v>
      </c>
      <c r="AB369" s="79"/>
      <c r="AC369" s="79" t="b">
        <v>0</v>
      </c>
      <c r="AD369" s="79">
        <v>0</v>
      </c>
      <c r="AE369" s="85" t="s">
        <v>1761</v>
      </c>
      <c r="AF369" s="79" t="b">
        <v>0</v>
      </c>
      <c r="AG369" s="79" t="s">
        <v>1774</v>
      </c>
      <c r="AH369" s="79"/>
      <c r="AI369" s="85" t="s">
        <v>1761</v>
      </c>
      <c r="AJ369" s="79" t="b">
        <v>0</v>
      </c>
      <c r="AK369" s="79">
        <v>1453</v>
      </c>
      <c r="AL369" s="85" t="s">
        <v>1725</v>
      </c>
      <c r="AM369" s="79" t="s">
        <v>1790</v>
      </c>
      <c r="AN369" s="79" t="b">
        <v>0</v>
      </c>
      <c r="AO369" s="85" t="s">
        <v>1725</v>
      </c>
      <c r="AP369" s="79" t="s">
        <v>176</v>
      </c>
      <c r="AQ369" s="79">
        <v>0</v>
      </c>
      <c r="AR369" s="79">
        <v>0</v>
      </c>
      <c r="AS369" s="79"/>
      <c r="AT369" s="79"/>
      <c r="AU369" s="79"/>
      <c r="AV369" s="79"/>
      <c r="AW369" s="79"/>
      <c r="AX369" s="79"/>
      <c r="AY369" s="79"/>
      <c r="AZ369" s="79"/>
      <c r="BA369">
        <v>1</v>
      </c>
      <c r="BB369" s="78" t="str">
        <f>REPLACE(INDEX(GroupVertices[Group],MATCH(Edges[[#This Row],[Vertex 1]],GroupVertices[Vertex],0)),1,1,"")</f>
        <v>2</v>
      </c>
      <c r="BC369" s="78" t="str">
        <f>REPLACE(INDEX(GroupVertices[Group],MATCH(Edges[[#This Row],[Vertex 2]],GroupVertices[Vertex],0)),1,1,"")</f>
        <v>2</v>
      </c>
      <c r="BD369" s="48"/>
      <c r="BE369" s="49"/>
      <c r="BF369" s="48"/>
      <c r="BG369" s="49"/>
      <c r="BH369" s="48"/>
      <c r="BI369" s="49"/>
      <c r="BJ369" s="48"/>
      <c r="BK369" s="49"/>
      <c r="BL369" s="48"/>
    </row>
    <row r="370" spans="1:64" ht="15">
      <c r="A370" s="64" t="s">
        <v>367</v>
      </c>
      <c r="B370" s="64" t="s">
        <v>382</v>
      </c>
      <c r="C370" s="65" t="s">
        <v>4709</v>
      </c>
      <c r="D370" s="66">
        <v>3</v>
      </c>
      <c r="E370" s="67" t="s">
        <v>132</v>
      </c>
      <c r="F370" s="68">
        <v>35</v>
      </c>
      <c r="G370" s="65"/>
      <c r="H370" s="69"/>
      <c r="I370" s="70"/>
      <c r="J370" s="70"/>
      <c r="K370" s="34" t="s">
        <v>65</v>
      </c>
      <c r="L370" s="77">
        <v>370</v>
      </c>
      <c r="M370" s="77"/>
      <c r="N370" s="72"/>
      <c r="O370" s="79" t="s">
        <v>444</v>
      </c>
      <c r="P370" s="81">
        <v>43690.05065972222</v>
      </c>
      <c r="Q370" s="79" t="s">
        <v>544</v>
      </c>
      <c r="R370" s="79"/>
      <c r="S370" s="79"/>
      <c r="T370" s="79" t="s">
        <v>403</v>
      </c>
      <c r="U370" s="79"/>
      <c r="V370" s="82" t="s">
        <v>1019</v>
      </c>
      <c r="W370" s="81">
        <v>43690.05065972222</v>
      </c>
      <c r="X370" s="82" t="s">
        <v>1345</v>
      </c>
      <c r="Y370" s="79"/>
      <c r="Z370" s="79"/>
      <c r="AA370" s="85" t="s">
        <v>1702</v>
      </c>
      <c r="AB370" s="79"/>
      <c r="AC370" s="79" t="b">
        <v>0</v>
      </c>
      <c r="AD370" s="79">
        <v>0</v>
      </c>
      <c r="AE370" s="85" t="s">
        <v>1761</v>
      </c>
      <c r="AF370" s="79" t="b">
        <v>0</v>
      </c>
      <c r="AG370" s="79" t="s">
        <v>1774</v>
      </c>
      <c r="AH370" s="79"/>
      <c r="AI370" s="85" t="s">
        <v>1761</v>
      </c>
      <c r="AJ370" s="79" t="b">
        <v>0</v>
      </c>
      <c r="AK370" s="79">
        <v>1453</v>
      </c>
      <c r="AL370" s="85" t="s">
        <v>1725</v>
      </c>
      <c r="AM370" s="79" t="s">
        <v>1790</v>
      </c>
      <c r="AN370" s="79" t="b">
        <v>0</v>
      </c>
      <c r="AO370" s="85" t="s">
        <v>1725</v>
      </c>
      <c r="AP370" s="79" t="s">
        <v>176</v>
      </c>
      <c r="AQ370" s="79">
        <v>0</v>
      </c>
      <c r="AR370" s="79">
        <v>0</v>
      </c>
      <c r="AS370" s="79"/>
      <c r="AT370" s="79"/>
      <c r="AU370" s="79"/>
      <c r="AV370" s="79"/>
      <c r="AW370" s="79"/>
      <c r="AX370" s="79"/>
      <c r="AY370" s="79"/>
      <c r="AZ370" s="79"/>
      <c r="BA370">
        <v>1</v>
      </c>
      <c r="BB370" s="78" t="str">
        <f>REPLACE(INDEX(GroupVertices[Group],MATCH(Edges[[#This Row],[Vertex 1]],GroupVertices[Vertex],0)),1,1,"")</f>
        <v>2</v>
      </c>
      <c r="BC370" s="78" t="str">
        <f>REPLACE(INDEX(GroupVertices[Group],MATCH(Edges[[#This Row],[Vertex 2]],GroupVertices[Vertex],0)),1,1,"")</f>
        <v>2</v>
      </c>
      <c r="BD370" s="48">
        <v>4</v>
      </c>
      <c r="BE370" s="49">
        <v>20</v>
      </c>
      <c r="BF370" s="48">
        <v>1</v>
      </c>
      <c r="BG370" s="49">
        <v>5</v>
      </c>
      <c r="BH370" s="48">
        <v>0</v>
      </c>
      <c r="BI370" s="49">
        <v>0</v>
      </c>
      <c r="BJ370" s="48">
        <v>15</v>
      </c>
      <c r="BK370" s="49">
        <v>75</v>
      </c>
      <c r="BL370" s="48">
        <v>20</v>
      </c>
    </row>
    <row r="371" spans="1:64" ht="15">
      <c r="A371" s="64" t="s">
        <v>368</v>
      </c>
      <c r="B371" s="64" t="s">
        <v>426</v>
      </c>
      <c r="C371" s="65" t="s">
        <v>4709</v>
      </c>
      <c r="D371" s="66">
        <v>3</v>
      </c>
      <c r="E371" s="67" t="s">
        <v>132</v>
      </c>
      <c r="F371" s="68">
        <v>35</v>
      </c>
      <c r="G371" s="65"/>
      <c r="H371" s="69"/>
      <c r="I371" s="70"/>
      <c r="J371" s="70"/>
      <c r="K371" s="34" t="s">
        <v>65</v>
      </c>
      <c r="L371" s="77">
        <v>371</v>
      </c>
      <c r="M371" s="77"/>
      <c r="N371" s="72"/>
      <c r="O371" s="79" t="s">
        <v>444</v>
      </c>
      <c r="P371" s="81">
        <v>43690.05122685185</v>
      </c>
      <c r="Q371" s="79" t="s">
        <v>544</v>
      </c>
      <c r="R371" s="79"/>
      <c r="S371" s="79"/>
      <c r="T371" s="79" t="s">
        <v>403</v>
      </c>
      <c r="U371" s="79"/>
      <c r="V371" s="82" t="s">
        <v>1020</v>
      </c>
      <c r="W371" s="81">
        <v>43690.05122685185</v>
      </c>
      <c r="X371" s="82" t="s">
        <v>1346</v>
      </c>
      <c r="Y371" s="79"/>
      <c r="Z371" s="79"/>
      <c r="AA371" s="85" t="s">
        <v>1703</v>
      </c>
      <c r="AB371" s="79"/>
      <c r="AC371" s="79" t="b">
        <v>0</v>
      </c>
      <c r="AD371" s="79">
        <v>0</v>
      </c>
      <c r="AE371" s="85" t="s">
        <v>1761</v>
      </c>
      <c r="AF371" s="79" t="b">
        <v>0</v>
      </c>
      <c r="AG371" s="79" t="s">
        <v>1774</v>
      </c>
      <c r="AH371" s="79"/>
      <c r="AI371" s="85" t="s">
        <v>1761</v>
      </c>
      <c r="AJ371" s="79" t="b">
        <v>0</v>
      </c>
      <c r="AK371" s="79">
        <v>1453</v>
      </c>
      <c r="AL371" s="85" t="s">
        <v>1725</v>
      </c>
      <c r="AM371" s="79" t="s">
        <v>1790</v>
      </c>
      <c r="AN371" s="79" t="b">
        <v>0</v>
      </c>
      <c r="AO371" s="85" t="s">
        <v>1725</v>
      </c>
      <c r="AP371" s="79" t="s">
        <v>176</v>
      </c>
      <c r="AQ371" s="79">
        <v>0</v>
      </c>
      <c r="AR371" s="79">
        <v>0</v>
      </c>
      <c r="AS371" s="79"/>
      <c r="AT371" s="79"/>
      <c r="AU371" s="79"/>
      <c r="AV371" s="79"/>
      <c r="AW371" s="79"/>
      <c r="AX371" s="79"/>
      <c r="AY371" s="79"/>
      <c r="AZ371" s="79"/>
      <c r="BA371">
        <v>1</v>
      </c>
      <c r="BB371" s="78" t="str">
        <f>REPLACE(INDEX(GroupVertices[Group],MATCH(Edges[[#This Row],[Vertex 1]],GroupVertices[Vertex],0)),1,1,"")</f>
        <v>2</v>
      </c>
      <c r="BC371" s="78" t="str">
        <f>REPLACE(INDEX(GroupVertices[Group],MATCH(Edges[[#This Row],[Vertex 2]],GroupVertices[Vertex],0)),1,1,"")</f>
        <v>2</v>
      </c>
      <c r="BD371" s="48"/>
      <c r="BE371" s="49"/>
      <c r="BF371" s="48"/>
      <c r="BG371" s="49"/>
      <c r="BH371" s="48"/>
      <c r="BI371" s="49"/>
      <c r="BJ371" s="48"/>
      <c r="BK371" s="49"/>
      <c r="BL371" s="48"/>
    </row>
    <row r="372" spans="1:64" ht="15">
      <c r="A372" s="64" t="s">
        <v>368</v>
      </c>
      <c r="B372" s="64" t="s">
        <v>382</v>
      </c>
      <c r="C372" s="65" t="s">
        <v>4709</v>
      </c>
      <c r="D372" s="66">
        <v>3</v>
      </c>
      <c r="E372" s="67" t="s">
        <v>132</v>
      </c>
      <c r="F372" s="68">
        <v>35</v>
      </c>
      <c r="G372" s="65"/>
      <c r="H372" s="69"/>
      <c r="I372" s="70"/>
      <c r="J372" s="70"/>
      <c r="K372" s="34" t="s">
        <v>65</v>
      </c>
      <c r="L372" s="77">
        <v>372</v>
      </c>
      <c r="M372" s="77"/>
      <c r="N372" s="72"/>
      <c r="O372" s="79" t="s">
        <v>444</v>
      </c>
      <c r="P372" s="81">
        <v>43690.05122685185</v>
      </c>
      <c r="Q372" s="79" t="s">
        <v>544</v>
      </c>
      <c r="R372" s="79"/>
      <c r="S372" s="79"/>
      <c r="T372" s="79" t="s">
        <v>403</v>
      </c>
      <c r="U372" s="79"/>
      <c r="V372" s="82" t="s">
        <v>1020</v>
      </c>
      <c r="W372" s="81">
        <v>43690.05122685185</v>
      </c>
      <c r="X372" s="82" t="s">
        <v>1346</v>
      </c>
      <c r="Y372" s="79"/>
      <c r="Z372" s="79"/>
      <c r="AA372" s="85" t="s">
        <v>1703</v>
      </c>
      <c r="AB372" s="79"/>
      <c r="AC372" s="79" t="b">
        <v>0</v>
      </c>
      <c r="AD372" s="79">
        <v>0</v>
      </c>
      <c r="AE372" s="85" t="s">
        <v>1761</v>
      </c>
      <c r="AF372" s="79" t="b">
        <v>0</v>
      </c>
      <c r="AG372" s="79" t="s">
        <v>1774</v>
      </c>
      <c r="AH372" s="79"/>
      <c r="AI372" s="85" t="s">
        <v>1761</v>
      </c>
      <c r="AJ372" s="79" t="b">
        <v>0</v>
      </c>
      <c r="AK372" s="79">
        <v>1453</v>
      </c>
      <c r="AL372" s="85" t="s">
        <v>1725</v>
      </c>
      <c r="AM372" s="79" t="s">
        <v>1790</v>
      </c>
      <c r="AN372" s="79" t="b">
        <v>0</v>
      </c>
      <c r="AO372" s="85" t="s">
        <v>1725</v>
      </c>
      <c r="AP372" s="79" t="s">
        <v>176</v>
      </c>
      <c r="AQ372" s="79">
        <v>0</v>
      </c>
      <c r="AR372" s="79">
        <v>0</v>
      </c>
      <c r="AS372" s="79"/>
      <c r="AT372" s="79"/>
      <c r="AU372" s="79"/>
      <c r="AV372" s="79"/>
      <c r="AW372" s="79"/>
      <c r="AX372" s="79"/>
      <c r="AY372" s="79"/>
      <c r="AZ372" s="79"/>
      <c r="BA372">
        <v>1</v>
      </c>
      <c r="BB372" s="78" t="str">
        <f>REPLACE(INDEX(GroupVertices[Group],MATCH(Edges[[#This Row],[Vertex 1]],GroupVertices[Vertex],0)),1,1,"")</f>
        <v>2</v>
      </c>
      <c r="BC372" s="78" t="str">
        <f>REPLACE(INDEX(GroupVertices[Group],MATCH(Edges[[#This Row],[Vertex 2]],GroupVertices[Vertex],0)),1,1,"")</f>
        <v>2</v>
      </c>
      <c r="BD372" s="48">
        <v>4</v>
      </c>
      <c r="BE372" s="49">
        <v>20</v>
      </c>
      <c r="BF372" s="48">
        <v>1</v>
      </c>
      <c r="BG372" s="49">
        <v>5</v>
      </c>
      <c r="BH372" s="48">
        <v>0</v>
      </c>
      <c r="BI372" s="49">
        <v>0</v>
      </c>
      <c r="BJ372" s="48">
        <v>15</v>
      </c>
      <c r="BK372" s="49">
        <v>75</v>
      </c>
      <c r="BL372" s="48">
        <v>20</v>
      </c>
    </row>
    <row r="373" spans="1:64" ht="15">
      <c r="A373" s="64" t="s">
        <v>369</v>
      </c>
      <c r="B373" s="64" t="s">
        <v>426</v>
      </c>
      <c r="C373" s="65" t="s">
        <v>4709</v>
      </c>
      <c r="D373" s="66">
        <v>3</v>
      </c>
      <c r="E373" s="67" t="s">
        <v>132</v>
      </c>
      <c r="F373" s="68">
        <v>35</v>
      </c>
      <c r="G373" s="65"/>
      <c r="H373" s="69"/>
      <c r="I373" s="70"/>
      <c r="J373" s="70"/>
      <c r="K373" s="34" t="s">
        <v>65</v>
      </c>
      <c r="L373" s="77">
        <v>373</v>
      </c>
      <c r="M373" s="77"/>
      <c r="N373" s="72"/>
      <c r="O373" s="79" t="s">
        <v>444</v>
      </c>
      <c r="P373" s="81">
        <v>43690.06076388889</v>
      </c>
      <c r="Q373" s="79" t="s">
        <v>544</v>
      </c>
      <c r="R373" s="79"/>
      <c r="S373" s="79"/>
      <c r="T373" s="79" t="s">
        <v>403</v>
      </c>
      <c r="U373" s="79"/>
      <c r="V373" s="82" t="s">
        <v>1021</v>
      </c>
      <c r="W373" s="81">
        <v>43690.06076388889</v>
      </c>
      <c r="X373" s="82" t="s">
        <v>1347</v>
      </c>
      <c r="Y373" s="79"/>
      <c r="Z373" s="79"/>
      <c r="AA373" s="85" t="s">
        <v>1704</v>
      </c>
      <c r="AB373" s="79"/>
      <c r="AC373" s="79" t="b">
        <v>0</v>
      </c>
      <c r="AD373" s="79">
        <v>0</v>
      </c>
      <c r="AE373" s="85" t="s">
        <v>1761</v>
      </c>
      <c r="AF373" s="79" t="b">
        <v>0</v>
      </c>
      <c r="AG373" s="79" t="s">
        <v>1774</v>
      </c>
      <c r="AH373" s="79"/>
      <c r="AI373" s="85" t="s">
        <v>1761</v>
      </c>
      <c r="AJ373" s="79" t="b">
        <v>0</v>
      </c>
      <c r="AK373" s="79">
        <v>1453</v>
      </c>
      <c r="AL373" s="85" t="s">
        <v>1725</v>
      </c>
      <c r="AM373" s="79" t="s">
        <v>1790</v>
      </c>
      <c r="AN373" s="79" t="b">
        <v>0</v>
      </c>
      <c r="AO373" s="85" t="s">
        <v>1725</v>
      </c>
      <c r="AP373" s="79" t="s">
        <v>176</v>
      </c>
      <c r="AQ373" s="79">
        <v>0</v>
      </c>
      <c r="AR373" s="79">
        <v>0</v>
      </c>
      <c r="AS373" s="79"/>
      <c r="AT373" s="79"/>
      <c r="AU373" s="79"/>
      <c r="AV373" s="79"/>
      <c r="AW373" s="79"/>
      <c r="AX373" s="79"/>
      <c r="AY373" s="79"/>
      <c r="AZ373" s="79"/>
      <c r="BA373">
        <v>1</v>
      </c>
      <c r="BB373" s="78" t="str">
        <f>REPLACE(INDEX(GroupVertices[Group],MATCH(Edges[[#This Row],[Vertex 1]],GroupVertices[Vertex],0)),1,1,"")</f>
        <v>2</v>
      </c>
      <c r="BC373" s="78" t="str">
        <f>REPLACE(INDEX(GroupVertices[Group],MATCH(Edges[[#This Row],[Vertex 2]],GroupVertices[Vertex],0)),1,1,"")</f>
        <v>2</v>
      </c>
      <c r="BD373" s="48"/>
      <c r="BE373" s="49"/>
      <c r="BF373" s="48"/>
      <c r="BG373" s="49"/>
      <c r="BH373" s="48"/>
      <c r="BI373" s="49"/>
      <c r="BJ373" s="48"/>
      <c r="BK373" s="49"/>
      <c r="BL373" s="48"/>
    </row>
    <row r="374" spans="1:64" ht="15">
      <c r="A374" s="64" t="s">
        <v>369</v>
      </c>
      <c r="B374" s="64" t="s">
        <v>382</v>
      </c>
      <c r="C374" s="65" t="s">
        <v>4709</v>
      </c>
      <c r="D374" s="66">
        <v>3</v>
      </c>
      <c r="E374" s="67" t="s">
        <v>132</v>
      </c>
      <c r="F374" s="68">
        <v>35</v>
      </c>
      <c r="G374" s="65"/>
      <c r="H374" s="69"/>
      <c r="I374" s="70"/>
      <c r="J374" s="70"/>
      <c r="K374" s="34" t="s">
        <v>65</v>
      </c>
      <c r="L374" s="77">
        <v>374</v>
      </c>
      <c r="M374" s="77"/>
      <c r="N374" s="72"/>
      <c r="O374" s="79" t="s">
        <v>444</v>
      </c>
      <c r="P374" s="81">
        <v>43690.06076388889</v>
      </c>
      <c r="Q374" s="79" t="s">
        <v>544</v>
      </c>
      <c r="R374" s="79"/>
      <c r="S374" s="79"/>
      <c r="T374" s="79" t="s">
        <v>403</v>
      </c>
      <c r="U374" s="79"/>
      <c r="V374" s="82" t="s">
        <v>1021</v>
      </c>
      <c r="W374" s="81">
        <v>43690.06076388889</v>
      </c>
      <c r="X374" s="82" t="s">
        <v>1347</v>
      </c>
      <c r="Y374" s="79"/>
      <c r="Z374" s="79"/>
      <c r="AA374" s="85" t="s">
        <v>1704</v>
      </c>
      <c r="AB374" s="79"/>
      <c r="AC374" s="79" t="b">
        <v>0</v>
      </c>
      <c r="AD374" s="79">
        <v>0</v>
      </c>
      <c r="AE374" s="85" t="s">
        <v>1761</v>
      </c>
      <c r="AF374" s="79" t="b">
        <v>0</v>
      </c>
      <c r="AG374" s="79" t="s">
        <v>1774</v>
      </c>
      <c r="AH374" s="79"/>
      <c r="AI374" s="85" t="s">
        <v>1761</v>
      </c>
      <c r="AJ374" s="79" t="b">
        <v>0</v>
      </c>
      <c r="AK374" s="79">
        <v>1453</v>
      </c>
      <c r="AL374" s="85" t="s">
        <v>1725</v>
      </c>
      <c r="AM374" s="79" t="s">
        <v>1790</v>
      </c>
      <c r="AN374" s="79" t="b">
        <v>0</v>
      </c>
      <c r="AO374" s="85" t="s">
        <v>1725</v>
      </c>
      <c r="AP374" s="79" t="s">
        <v>176</v>
      </c>
      <c r="AQ374" s="79">
        <v>0</v>
      </c>
      <c r="AR374" s="79">
        <v>0</v>
      </c>
      <c r="AS374" s="79"/>
      <c r="AT374" s="79"/>
      <c r="AU374" s="79"/>
      <c r="AV374" s="79"/>
      <c r="AW374" s="79"/>
      <c r="AX374" s="79"/>
      <c r="AY374" s="79"/>
      <c r="AZ374" s="79"/>
      <c r="BA374">
        <v>1</v>
      </c>
      <c r="BB374" s="78" t="str">
        <f>REPLACE(INDEX(GroupVertices[Group],MATCH(Edges[[#This Row],[Vertex 1]],GroupVertices[Vertex],0)),1,1,"")</f>
        <v>2</v>
      </c>
      <c r="BC374" s="78" t="str">
        <f>REPLACE(INDEX(GroupVertices[Group],MATCH(Edges[[#This Row],[Vertex 2]],GroupVertices[Vertex],0)),1,1,"")</f>
        <v>2</v>
      </c>
      <c r="BD374" s="48">
        <v>4</v>
      </c>
      <c r="BE374" s="49">
        <v>20</v>
      </c>
      <c r="BF374" s="48">
        <v>1</v>
      </c>
      <c r="BG374" s="49">
        <v>5</v>
      </c>
      <c r="BH374" s="48">
        <v>0</v>
      </c>
      <c r="BI374" s="49">
        <v>0</v>
      </c>
      <c r="BJ374" s="48">
        <v>15</v>
      </c>
      <c r="BK374" s="49">
        <v>75</v>
      </c>
      <c r="BL374" s="48">
        <v>20</v>
      </c>
    </row>
    <row r="375" spans="1:64" ht="15">
      <c r="A375" s="64" t="s">
        <v>370</v>
      </c>
      <c r="B375" s="64" t="s">
        <v>373</v>
      </c>
      <c r="C375" s="65" t="s">
        <v>4709</v>
      </c>
      <c r="D375" s="66">
        <v>3</v>
      </c>
      <c r="E375" s="67" t="s">
        <v>132</v>
      </c>
      <c r="F375" s="68">
        <v>35</v>
      </c>
      <c r="G375" s="65"/>
      <c r="H375" s="69"/>
      <c r="I375" s="70"/>
      <c r="J375" s="70"/>
      <c r="K375" s="34" t="s">
        <v>65</v>
      </c>
      <c r="L375" s="77">
        <v>375</v>
      </c>
      <c r="M375" s="77"/>
      <c r="N375" s="72"/>
      <c r="O375" s="79" t="s">
        <v>444</v>
      </c>
      <c r="P375" s="81">
        <v>43690.14381944444</v>
      </c>
      <c r="Q375" s="79" t="s">
        <v>604</v>
      </c>
      <c r="R375" s="79"/>
      <c r="S375" s="79"/>
      <c r="T375" s="79"/>
      <c r="U375" s="79"/>
      <c r="V375" s="82" t="s">
        <v>1022</v>
      </c>
      <c r="W375" s="81">
        <v>43690.14381944444</v>
      </c>
      <c r="X375" s="82" t="s">
        <v>1348</v>
      </c>
      <c r="Y375" s="79"/>
      <c r="Z375" s="79"/>
      <c r="AA375" s="85" t="s">
        <v>1705</v>
      </c>
      <c r="AB375" s="79"/>
      <c r="AC375" s="79" t="b">
        <v>0</v>
      </c>
      <c r="AD375" s="79">
        <v>0</v>
      </c>
      <c r="AE375" s="85" t="s">
        <v>1761</v>
      </c>
      <c r="AF375" s="79" t="b">
        <v>0</v>
      </c>
      <c r="AG375" s="79" t="s">
        <v>1774</v>
      </c>
      <c r="AH375" s="79"/>
      <c r="AI375" s="85" t="s">
        <v>1761</v>
      </c>
      <c r="AJ375" s="79" t="b">
        <v>0</v>
      </c>
      <c r="AK375" s="79">
        <v>5</v>
      </c>
      <c r="AL375" s="85" t="s">
        <v>1716</v>
      </c>
      <c r="AM375" s="79" t="s">
        <v>1790</v>
      </c>
      <c r="AN375" s="79" t="b">
        <v>0</v>
      </c>
      <c r="AO375" s="85" t="s">
        <v>1716</v>
      </c>
      <c r="AP375" s="79" t="s">
        <v>176</v>
      </c>
      <c r="AQ375" s="79">
        <v>0</v>
      </c>
      <c r="AR375" s="79">
        <v>0</v>
      </c>
      <c r="AS375" s="79"/>
      <c r="AT375" s="79"/>
      <c r="AU375" s="79"/>
      <c r="AV375" s="79"/>
      <c r="AW375" s="79"/>
      <c r="AX375" s="79"/>
      <c r="AY375" s="79"/>
      <c r="AZ375" s="79"/>
      <c r="BA375">
        <v>1</v>
      </c>
      <c r="BB375" s="78" t="str">
        <f>REPLACE(INDEX(GroupVertices[Group],MATCH(Edges[[#This Row],[Vertex 1]],GroupVertices[Vertex],0)),1,1,"")</f>
        <v>3</v>
      </c>
      <c r="BC375" s="78" t="str">
        <f>REPLACE(INDEX(GroupVertices[Group],MATCH(Edges[[#This Row],[Vertex 2]],GroupVertices[Vertex],0)),1,1,"")</f>
        <v>3</v>
      </c>
      <c r="BD375" s="48">
        <v>1</v>
      </c>
      <c r="BE375" s="49">
        <v>4.761904761904762</v>
      </c>
      <c r="BF375" s="48">
        <v>1</v>
      </c>
      <c r="BG375" s="49">
        <v>4.761904761904762</v>
      </c>
      <c r="BH375" s="48">
        <v>0</v>
      </c>
      <c r="BI375" s="49">
        <v>0</v>
      </c>
      <c r="BJ375" s="48">
        <v>19</v>
      </c>
      <c r="BK375" s="49">
        <v>90.47619047619048</v>
      </c>
      <c r="BL375" s="48">
        <v>21</v>
      </c>
    </row>
    <row r="376" spans="1:64" ht="15">
      <c r="A376" s="64" t="s">
        <v>371</v>
      </c>
      <c r="B376" s="64" t="s">
        <v>426</v>
      </c>
      <c r="C376" s="65" t="s">
        <v>4709</v>
      </c>
      <c r="D376" s="66">
        <v>3</v>
      </c>
      <c r="E376" s="67" t="s">
        <v>132</v>
      </c>
      <c r="F376" s="68">
        <v>35</v>
      </c>
      <c r="G376" s="65"/>
      <c r="H376" s="69"/>
      <c r="I376" s="70"/>
      <c r="J376" s="70"/>
      <c r="K376" s="34" t="s">
        <v>65</v>
      </c>
      <c r="L376" s="77">
        <v>376</v>
      </c>
      <c r="M376" s="77"/>
      <c r="N376" s="72"/>
      <c r="O376" s="79" t="s">
        <v>444</v>
      </c>
      <c r="P376" s="81">
        <v>43690.155752314815</v>
      </c>
      <c r="Q376" s="79" t="s">
        <v>544</v>
      </c>
      <c r="R376" s="79"/>
      <c r="S376" s="79"/>
      <c r="T376" s="79" t="s">
        <v>403</v>
      </c>
      <c r="U376" s="79"/>
      <c r="V376" s="82" t="s">
        <v>1023</v>
      </c>
      <c r="W376" s="81">
        <v>43690.155752314815</v>
      </c>
      <c r="X376" s="82" t="s">
        <v>1349</v>
      </c>
      <c r="Y376" s="79"/>
      <c r="Z376" s="79"/>
      <c r="AA376" s="85" t="s">
        <v>1706</v>
      </c>
      <c r="AB376" s="79"/>
      <c r="AC376" s="79" t="b">
        <v>0</v>
      </c>
      <c r="AD376" s="79">
        <v>0</v>
      </c>
      <c r="AE376" s="85" t="s">
        <v>1761</v>
      </c>
      <c r="AF376" s="79" t="b">
        <v>0</v>
      </c>
      <c r="AG376" s="79" t="s">
        <v>1774</v>
      </c>
      <c r="AH376" s="79"/>
      <c r="AI376" s="85" t="s">
        <v>1761</v>
      </c>
      <c r="AJ376" s="79" t="b">
        <v>0</v>
      </c>
      <c r="AK376" s="79">
        <v>1453</v>
      </c>
      <c r="AL376" s="85" t="s">
        <v>1725</v>
      </c>
      <c r="AM376" s="79" t="s">
        <v>1789</v>
      </c>
      <c r="AN376" s="79" t="b">
        <v>0</v>
      </c>
      <c r="AO376" s="85" t="s">
        <v>1725</v>
      </c>
      <c r="AP376" s="79" t="s">
        <v>176</v>
      </c>
      <c r="AQ376" s="79">
        <v>0</v>
      </c>
      <c r="AR376" s="79">
        <v>0</v>
      </c>
      <c r="AS376" s="79"/>
      <c r="AT376" s="79"/>
      <c r="AU376" s="79"/>
      <c r="AV376" s="79"/>
      <c r="AW376" s="79"/>
      <c r="AX376" s="79"/>
      <c r="AY376" s="79"/>
      <c r="AZ376" s="79"/>
      <c r="BA376">
        <v>1</v>
      </c>
      <c r="BB376" s="78" t="str">
        <f>REPLACE(INDEX(GroupVertices[Group],MATCH(Edges[[#This Row],[Vertex 1]],GroupVertices[Vertex],0)),1,1,"")</f>
        <v>2</v>
      </c>
      <c r="BC376" s="78" t="str">
        <f>REPLACE(INDEX(GroupVertices[Group],MATCH(Edges[[#This Row],[Vertex 2]],GroupVertices[Vertex],0)),1,1,"")</f>
        <v>2</v>
      </c>
      <c r="BD376" s="48"/>
      <c r="BE376" s="49"/>
      <c r="BF376" s="48"/>
      <c r="BG376" s="49"/>
      <c r="BH376" s="48"/>
      <c r="BI376" s="49"/>
      <c r="BJ376" s="48"/>
      <c r="BK376" s="49"/>
      <c r="BL376" s="48"/>
    </row>
    <row r="377" spans="1:64" ht="15">
      <c r="A377" s="64" t="s">
        <v>371</v>
      </c>
      <c r="B377" s="64" t="s">
        <v>382</v>
      </c>
      <c r="C377" s="65" t="s">
        <v>4709</v>
      </c>
      <c r="D377" s="66">
        <v>3</v>
      </c>
      <c r="E377" s="67" t="s">
        <v>132</v>
      </c>
      <c r="F377" s="68">
        <v>35</v>
      </c>
      <c r="G377" s="65"/>
      <c r="H377" s="69"/>
      <c r="I377" s="70"/>
      <c r="J377" s="70"/>
      <c r="K377" s="34" t="s">
        <v>65</v>
      </c>
      <c r="L377" s="77">
        <v>377</v>
      </c>
      <c r="M377" s="77"/>
      <c r="N377" s="72"/>
      <c r="O377" s="79" t="s">
        <v>444</v>
      </c>
      <c r="P377" s="81">
        <v>43690.155752314815</v>
      </c>
      <c r="Q377" s="79" t="s">
        <v>544</v>
      </c>
      <c r="R377" s="79"/>
      <c r="S377" s="79"/>
      <c r="T377" s="79" t="s">
        <v>403</v>
      </c>
      <c r="U377" s="79"/>
      <c r="V377" s="82" t="s">
        <v>1023</v>
      </c>
      <c r="W377" s="81">
        <v>43690.155752314815</v>
      </c>
      <c r="X377" s="82" t="s">
        <v>1349</v>
      </c>
      <c r="Y377" s="79"/>
      <c r="Z377" s="79"/>
      <c r="AA377" s="85" t="s">
        <v>1706</v>
      </c>
      <c r="AB377" s="79"/>
      <c r="AC377" s="79" t="b">
        <v>0</v>
      </c>
      <c r="AD377" s="79">
        <v>0</v>
      </c>
      <c r="AE377" s="85" t="s">
        <v>1761</v>
      </c>
      <c r="AF377" s="79" t="b">
        <v>0</v>
      </c>
      <c r="AG377" s="79" t="s">
        <v>1774</v>
      </c>
      <c r="AH377" s="79"/>
      <c r="AI377" s="85" t="s">
        <v>1761</v>
      </c>
      <c r="AJ377" s="79" t="b">
        <v>0</v>
      </c>
      <c r="AK377" s="79">
        <v>1453</v>
      </c>
      <c r="AL377" s="85" t="s">
        <v>1725</v>
      </c>
      <c r="AM377" s="79" t="s">
        <v>1789</v>
      </c>
      <c r="AN377" s="79" t="b">
        <v>0</v>
      </c>
      <c r="AO377" s="85" t="s">
        <v>1725</v>
      </c>
      <c r="AP377" s="79" t="s">
        <v>176</v>
      </c>
      <c r="AQ377" s="79">
        <v>0</v>
      </c>
      <c r="AR377" s="79">
        <v>0</v>
      </c>
      <c r="AS377" s="79"/>
      <c r="AT377" s="79"/>
      <c r="AU377" s="79"/>
      <c r="AV377" s="79"/>
      <c r="AW377" s="79"/>
      <c r="AX377" s="79"/>
      <c r="AY377" s="79"/>
      <c r="AZ377" s="79"/>
      <c r="BA377">
        <v>1</v>
      </c>
      <c r="BB377" s="78" t="str">
        <f>REPLACE(INDEX(GroupVertices[Group],MATCH(Edges[[#This Row],[Vertex 1]],GroupVertices[Vertex],0)),1,1,"")</f>
        <v>2</v>
      </c>
      <c r="BC377" s="78" t="str">
        <f>REPLACE(INDEX(GroupVertices[Group],MATCH(Edges[[#This Row],[Vertex 2]],GroupVertices[Vertex],0)),1,1,"")</f>
        <v>2</v>
      </c>
      <c r="BD377" s="48">
        <v>4</v>
      </c>
      <c r="BE377" s="49">
        <v>20</v>
      </c>
      <c r="BF377" s="48">
        <v>1</v>
      </c>
      <c r="BG377" s="49">
        <v>5</v>
      </c>
      <c r="BH377" s="48">
        <v>0</v>
      </c>
      <c r="BI377" s="49">
        <v>0</v>
      </c>
      <c r="BJ377" s="48">
        <v>15</v>
      </c>
      <c r="BK377" s="49">
        <v>75</v>
      </c>
      <c r="BL377" s="48">
        <v>20</v>
      </c>
    </row>
    <row r="378" spans="1:64" ht="15">
      <c r="A378" s="64" t="s">
        <v>372</v>
      </c>
      <c r="B378" s="64" t="s">
        <v>373</v>
      </c>
      <c r="C378" s="65" t="s">
        <v>4709</v>
      </c>
      <c r="D378" s="66">
        <v>3</v>
      </c>
      <c r="E378" s="67" t="s">
        <v>132</v>
      </c>
      <c r="F378" s="68">
        <v>35</v>
      </c>
      <c r="G378" s="65"/>
      <c r="H378" s="69"/>
      <c r="I378" s="70"/>
      <c r="J378" s="70"/>
      <c r="K378" s="34" t="s">
        <v>65</v>
      </c>
      <c r="L378" s="77">
        <v>378</v>
      </c>
      <c r="M378" s="77"/>
      <c r="N378" s="72"/>
      <c r="O378" s="79" t="s">
        <v>444</v>
      </c>
      <c r="P378" s="81">
        <v>43690.22204861111</v>
      </c>
      <c r="Q378" s="79" t="s">
        <v>604</v>
      </c>
      <c r="R378" s="79"/>
      <c r="S378" s="79"/>
      <c r="T378" s="79"/>
      <c r="U378" s="79"/>
      <c r="V378" s="82" t="s">
        <v>1024</v>
      </c>
      <c r="W378" s="81">
        <v>43690.22204861111</v>
      </c>
      <c r="X378" s="82" t="s">
        <v>1350</v>
      </c>
      <c r="Y378" s="79"/>
      <c r="Z378" s="79"/>
      <c r="AA378" s="85" t="s">
        <v>1707</v>
      </c>
      <c r="AB378" s="79"/>
      <c r="AC378" s="79" t="b">
        <v>0</v>
      </c>
      <c r="AD378" s="79">
        <v>0</v>
      </c>
      <c r="AE378" s="85" t="s">
        <v>1761</v>
      </c>
      <c r="AF378" s="79" t="b">
        <v>0</v>
      </c>
      <c r="AG378" s="79" t="s">
        <v>1774</v>
      </c>
      <c r="AH378" s="79"/>
      <c r="AI378" s="85" t="s">
        <v>1761</v>
      </c>
      <c r="AJ378" s="79" t="b">
        <v>0</v>
      </c>
      <c r="AK378" s="79">
        <v>5</v>
      </c>
      <c r="AL378" s="85" t="s">
        <v>1716</v>
      </c>
      <c r="AM378" s="79" t="s">
        <v>1790</v>
      </c>
      <c r="AN378" s="79" t="b">
        <v>0</v>
      </c>
      <c r="AO378" s="85" t="s">
        <v>1716</v>
      </c>
      <c r="AP378" s="79" t="s">
        <v>176</v>
      </c>
      <c r="AQ378" s="79">
        <v>0</v>
      </c>
      <c r="AR378" s="79">
        <v>0</v>
      </c>
      <c r="AS378" s="79"/>
      <c r="AT378" s="79"/>
      <c r="AU378" s="79"/>
      <c r="AV378" s="79"/>
      <c r="AW378" s="79"/>
      <c r="AX378" s="79"/>
      <c r="AY378" s="79"/>
      <c r="AZ378" s="79"/>
      <c r="BA378">
        <v>1</v>
      </c>
      <c r="BB378" s="78" t="str">
        <f>REPLACE(INDEX(GroupVertices[Group],MATCH(Edges[[#This Row],[Vertex 1]],GroupVertices[Vertex],0)),1,1,"")</f>
        <v>3</v>
      </c>
      <c r="BC378" s="78" t="str">
        <f>REPLACE(INDEX(GroupVertices[Group],MATCH(Edges[[#This Row],[Vertex 2]],GroupVertices[Vertex],0)),1,1,"")</f>
        <v>3</v>
      </c>
      <c r="BD378" s="48">
        <v>1</v>
      </c>
      <c r="BE378" s="49">
        <v>4.761904761904762</v>
      </c>
      <c r="BF378" s="48">
        <v>1</v>
      </c>
      <c r="BG378" s="49">
        <v>4.761904761904762</v>
      </c>
      <c r="BH378" s="48">
        <v>0</v>
      </c>
      <c r="BI378" s="49">
        <v>0</v>
      </c>
      <c r="BJ378" s="48">
        <v>19</v>
      </c>
      <c r="BK378" s="49">
        <v>90.47619047619048</v>
      </c>
      <c r="BL378" s="48">
        <v>21</v>
      </c>
    </row>
    <row r="379" spans="1:64" ht="15">
      <c r="A379" s="64" t="s">
        <v>373</v>
      </c>
      <c r="B379" s="64" t="s">
        <v>398</v>
      </c>
      <c r="C379" s="65" t="s">
        <v>4709</v>
      </c>
      <c r="D379" s="66">
        <v>3</v>
      </c>
      <c r="E379" s="67" t="s">
        <v>132</v>
      </c>
      <c r="F379" s="68">
        <v>35</v>
      </c>
      <c r="G379" s="65"/>
      <c r="H379" s="69"/>
      <c r="I379" s="70"/>
      <c r="J379" s="70"/>
      <c r="K379" s="34" t="s">
        <v>65</v>
      </c>
      <c r="L379" s="77">
        <v>379</v>
      </c>
      <c r="M379" s="77"/>
      <c r="N379" s="72"/>
      <c r="O379" s="79" t="s">
        <v>444</v>
      </c>
      <c r="P379" s="81">
        <v>43675.28511574074</v>
      </c>
      <c r="Q379" s="79" t="s">
        <v>605</v>
      </c>
      <c r="R379" s="82" t="s">
        <v>720</v>
      </c>
      <c r="S379" s="79" t="s">
        <v>760</v>
      </c>
      <c r="T379" s="79" t="s">
        <v>830</v>
      </c>
      <c r="U379" s="82" t="s">
        <v>878</v>
      </c>
      <c r="V379" s="82" t="s">
        <v>878</v>
      </c>
      <c r="W379" s="81">
        <v>43675.28511574074</v>
      </c>
      <c r="X379" s="82" t="s">
        <v>1351</v>
      </c>
      <c r="Y379" s="79"/>
      <c r="Z379" s="79"/>
      <c r="AA379" s="85" t="s">
        <v>1708</v>
      </c>
      <c r="AB379" s="79"/>
      <c r="AC379" s="79" t="b">
        <v>0</v>
      </c>
      <c r="AD379" s="79">
        <v>24</v>
      </c>
      <c r="AE379" s="85" t="s">
        <v>1761</v>
      </c>
      <c r="AF379" s="79" t="b">
        <v>0</v>
      </c>
      <c r="AG379" s="79" t="s">
        <v>1774</v>
      </c>
      <c r="AH379" s="79"/>
      <c r="AI379" s="85" t="s">
        <v>1761</v>
      </c>
      <c r="AJ379" s="79" t="b">
        <v>0</v>
      </c>
      <c r="AK379" s="79">
        <v>8</v>
      </c>
      <c r="AL379" s="85" t="s">
        <v>1761</v>
      </c>
      <c r="AM379" s="79" t="s">
        <v>1799</v>
      </c>
      <c r="AN379" s="79" t="b">
        <v>0</v>
      </c>
      <c r="AO379" s="85" t="s">
        <v>1708</v>
      </c>
      <c r="AP379" s="79" t="s">
        <v>1829</v>
      </c>
      <c r="AQ379" s="79">
        <v>0</v>
      </c>
      <c r="AR379" s="79">
        <v>0</v>
      </c>
      <c r="AS379" s="79"/>
      <c r="AT379" s="79"/>
      <c r="AU379" s="79"/>
      <c r="AV379" s="79"/>
      <c r="AW379" s="79"/>
      <c r="AX379" s="79"/>
      <c r="AY379" s="79"/>
      <c r="AZ379" s="79"/>
      <c r="BA379">
        <v>1</v>
      </c>
      <c r="BB379" s="78" t="str">
        <f>REPLACE(INDEX(GroupVertices[Group],MATCH(Edges[[#This Row],[Vertex 1]],GroupVertices[Vertex],0)),1,1,"")</f>
        <v>3</v>
      </c>
      <c r="BC379" s="78" t="str">
        <f>REPLACE(INDEX(GroupVertices[Group],MATCH(Edges[[#This Row],[Vertex 2]],GroupVertices[Vertex],0)),1,1,"")</f>
        <v>3</v>
      </c>
      <c r="BD379" s="48">
        <v>3</v>
      </c>
      <c r="BE379" s="49">
        <v>8.571428571428571</v>
      </c>
      <c r="BF379" s="48">
        <v>0</v>
      </c>
      <c r="BG379" s="49">
        <v>0</v>
      </c>
      <c r="BH379" s="48">
        <v>0</v>
      </c>
      <c r="BI379" s="49">
        <v>0</v>
      </c>
      <c r="BJ379" s="48">
        <v>32</v>
      </c>
      <c r="BK379" s="49">
        <v>91.42857142857143</v>
      </c>
      <c r="BL379" s="48">
        <v>35</v>
      </c>
    </row>
    <row r="380" spans="1:64" ht="15">
      <c r="A380" s="64" t="s">
        <v>373</v>
      </c>
      <c r="B380" s="64" t="s">
        <v>431</v>
      </c>
      <c r="C380" s="65" t="s">
        <v>4709</v>
      </c>
      <c r="D380" s="66">
        <v>3</v>
      </c>
      <c r="E380" s="67" t="s">
        <v>132</v>
      </c>
      <c r="F380" s="68">
        <v>35</v>
      </c>
      <c r="G380" s="65"/>
      <c r="H380" s="69"/>
      <c r="I380" s="70"/>
      <c r="J380" s="70"/>
      <c r="K380" s="34" t="s">
        <v>65</v>
      </c>
      <c r="L380" s="77">
        <v>380</v>
      </c>
      <c r="M380" s="77"/>
      <c r="N380" s="72"/>
      <c r="O380" s="79" t="s">
        <v>444</v>
      </c>
      <c r="P380" s="81">
        <v>43682.457766203705</v>
      </c>
      <c r="Q380" s="79" t="s">
        <v>606</v>
      </c>
      <c r="R380" s="82" t="s">
        <v>721</v>
      </c>
      <c r="S380" s="79" t="s">
        <v>738</v>
      </c>
      <c r="T380" s="79" t="s">
        <v>831</v>
      </c>
      <c r="U380" s="82" t="s">
        <v>879</v>
      </c>
      <c r="V380" s="82" t="s">
        <v>879</v>
      </c>
      <c r="W380" s="81">
        <v>43682.457766203705</v>
      </c>
      <c r="X380" s="82" t="s">
        <v>1352</v>
      </c>
      <c r="Y380" s="79"/>
      <c r="Z380" s="79"/>
      <c r="AA380" s="85" t="s">
        <v>1709</v>
      </c>
      <c r="AB380" s="79"/>
      <c r="AC380" s="79" t="b">
        <v>0</v>
      </c>
      <c r="AD380" s="79">
        <v>9</v>
      </c>
      <c r="AE380" s="85" t="s">
        <v>1761</v>
      </c>
      <c r="AF380" s="79" t="b">
        <v>0</v>
      </c>
      <c r="AG380" s="79" t="s">
        <v>1774</v>
      </c>
      <c r="AH380" s="79"/>
      <c r="AI380" s="85" t="s">
        <v>1761</v>
      </c>
      <c r="AJ380" s="79" t="b">
        <v>0</v>
      </c>
      <c r="AK380" s="79">
        <v>1</v>
      </c>
      <c r="AL380" s="85" t="s">
        <v>1761</v>
      </c>
      <c r="AM380" s="79" t="s">
        <v>1799</v>
      </c>
      <c r="AN380" s="79" t="b">
        <v>0</v>
      </c>
      <c r="AO380" s="85" t="s">
        <v>1709</v>
      </c>
      <c r="AP380" s="79" t="s">
        <v>176</v>
      </c>
      <c r="AQ380" s="79">
        <v>0</v>
      </c>
      <c r="AR380" s="79">
        <v>0</v>
      </c>
      <c r="AS380" s="79"/>
      <c r="AT380" s="79"/>
      <c r="AU380" s="79"/>
      <c r="AV380" s="79"/>
      <c r="AW380" s="79"/>
      <c r="AX380" s="79"/>
      <c r="AY380" s="79"/>
      <c r="AZ380" s="79"/>
      <c r="BA380">
        <v>1</v>
      </c>
      <c r="BB380" s="78" t="str">
        <f>REPLACE(INDEX(GroupVertices[Group],MATCH(Edges[[#This Row],[Vertex 1]],GroupVertices[Vertex],0)),1,1,"")</f>
        <v>3</v>
      </c>
      <c r="BC380" s="78" t="str">
        <f>REPLACE(INDEX(GroupVertices[Group],MATCH(Edges[[#This Row],[Vertex 2]],GroupVertices[Vertex],0)),1,1,"")</f>
        <v>3</v>
      </c>
      <c r="BD380" s="48"/>
      <c r="BE380" s="49"/>
      <c r="BF380" s="48"/>
      <c r="BG380" s="49"/>
      <c r="BH380" s="48"/>
      <c r="BI380" s="49"/>
      <c r="BJ380" s="48"/>
      <c r="BK380" s="49"/>
      <c r="BL380" s="48"/>
    </row>
    <row r="381" spans="1:64" ht="15">
      <c r="A381" s="64" t="s">
        <v>373</v>
      </c>
      <c r="B381" s="64" t="s">
        <v>432</v>
      </c>
      <c r="C381" s="65" t="s">
        <v>4709</v>
      </c>
      <c r="D381" s="66">
        <v>3</v>
      </c>
      <c r="E381" s="67" t="s">
        <v>132</v>
      </c>
      <c r="F381" s="68">
        <v>35</v>
      </c>
      <c r="G381" s="65"/>
      <c r="H381" s="69"/>
      <c r="I381" s="70"/>
      <c r="J381" s="70"/>
      <c r="K381" s="34" t="s">
        <v>65</v>
      </c>
      <c r="L381" s="77">
        <v>381</v>
      </c>
      <c r="M381" s="77"/>
      <c r="N381" s="72"/>
      <c r="O381" s="79" t="s">
        <v>444</v>
      </c>
      <c r="P381" s="81">
        <v>43682.457766203705</v>
      </c>
      <c r="Q381" s="79" t="s">
        <v>606</v>
      </c>
      <c r="R381" s="82" t="s">
        <v>721</v>
      </c>
      <c r="S381" s="79" t="s">
        <v>738</v>
      </c>
      <c r="T381" s="79" t="s">
        <v>831</v>
      </c>
      <c r="U381" s="82" t="s">
        <v>879</v>
      </c>
      <c r="V381" s="82" t="s">
        <v>879</v>
      </c>
      <c r="W381" s="81">
        <v>43682.457766203705</v>
      </c>
      <c r="X381" s="82" t="s">
        <v>1352</v>
      </c>
      <c r="Y381" s="79"/>
      <c r="Z381" s="79"/>
      <c r="AA381" s="85" t="s">
        <v>1709</v>
      </c>
      <c r="AB381" s="79"/>
      <c r="AC381" s="79" t="b">
        <v>0</v>
      </c>
      <c r="AD381" s="79">
        <v>9</v>
      </c>
      <c r="AE381" s="85" t="s">
        <v>1761</v>
      </c>
      <c r="AF381" s="79" t="b">
        <v>0</v>
      </c>
      <c r="AG381" s="79" t="s">
        <v>1774</v>
      </c>
      <c r="AH381" s="79"/>
      <c r="AI381" s="85" t="s">
        <v>1761</v>
      </c>
      <c r="AJ381" s="79" t="b">
        <v>0</v>
      </c>
      <c r="AK381" s="79">
        <v>1</v>
      </c>
      <c r="AL381" s="85" t="s">
        <v>1761</v>
      </c>
      <c r="AM381" s="79" t="s">
        <v>1799</v>
      </c>
      <c r="AN381" s="79" t="b">
        <v>0</v>
      </c>
      <c r="AO381" s="85" t="s">
        <v>1709</v>
      </c>
      <c r="AP381" s="79" t="s">
        <v>176</v>
      </c>
      <c r="AQ381" s="79">
        <v>0</v>
      </c>
      <c r="AR381" s="79">
        <v>0</v>
      </c>
      <c r="AS381" s="79"/>
      <c r="AT381" s="79"/>
      <c r="AU381" s="79"/>
      <c r="AV381" s="79"/>
      <c r="AW381" s="79"/>
      <c r="AX381" s="79"/>
      <c r="AY381" s="79"/>
      <c r="AZ381" s="79"/>
      <c r="BA381">
        <v>1</v>
      </c>
      <c r="BB381" s="78" t="str">
        <f>REPLACE(INDEX(GroupVertices[Group],MATCH(Edges[[#This Row],[Vertex 1]],GroupVertices[Vertex],0)),1,1,"")</f>
        <v>3</v>
      </c>
      <c r="BC381" s="78" t="str">
        <f>REPLACE(INDEX(GroupVertices[Group],MATCH(Edges[[#This Row],[Vertex 2]],GroupVertices[Vertex],0)),1,1,"")</f>
        <v>3</v>
      </c>
      <c r="BD381" s="48"/>
      <c r="BE381" s="49"/>
      <c r="BF381" s="48"/>
      <c r="BG381" s="49"/>
      <c r="BH381" s="48"/>
      <c r="BI381" s="49"/>
      <c r="BJ381" s="48"/>
      <c r="BK381" s="49"/>
      <c r="BL381" s="48"/>
    </row>
    <row r="382" spans="1:64" ht="15">
      <c r="A382" s="64" t="s">
        <v>373</v>
      </c>
      <c r="B382" s="64" t="s">
        <v>409</v>
      </c>
      <c r="C382" s="65" t="s">
        <v>4709</v>
      </c>
      <c r="D382" s="66">
        <v>3</v>
      </c>
      <c r="E382" s="67" t="s">
        <v>132</v>
      </c>
      <c r="F382" s="68">
        <v>35</v>
      </c>
      <c r="G382" s="65"/>
      <c r="H382" s="69"/>
      <c r="I382" s="70"/>
      <c r="J382" s="70"/>
      <c r="K382" s="34" t="s">
        <v>65</v>
      </c>
      <c r="L382" s="77">
        <v>382</v>
      </c>
      <c r="M382" s="77"/>
      <c r="N382" s="72"/>
      <c r="O382" s="79" t="s">
        <v>444</v>
      </c>
      <c r="P382" s="81">
        <v>43682.457766203705</v>
      </c>
      <c r="Q382" s="79" t="s">
        <v>606</v>
      </c>
      <c r="R382" s="82" t="s">
        <v>721</v>
      </c>
      <c r="S382" s="79" t="s">
        <v>738</v>
      </c>
      <c r="T382" s="79" t="s">
        <v>831</v>
      </c>
      <c r="U382" s="82" t="s">
        <v>879</v>
      </c>
      <c r="V382" s="82" t="s">
        <v>879</v>
      </c>
      <c r="W382" s="81">
        <v>43682.457766203705</v>
      </c>
      <c r="X382" s="82" t="s">
        <v>1352</v>
      </c>
      <c r="Y382" s="79"/>
      <c r="Z382" s="79"/>
      <c r="AA382" s="85" t="s">
        <v>1709</v>
      </c>
      <c r="AB382" s="79"/>
      <c r="AC382" s="79" t="b">
        <v>0</v>
      </c>
      <c r="AD382" s="79">
        <v>9</v>
      </c>
      <c r="AE382" s="85" t="s">
        <v>1761</v>
      </c>
      <c r="AF382" s="79" t="b">
        <v>0</v>
      </c>
      <c r="AG382" s="79" t="s">
        <v>1774</v>
      </c>
      <c r="AH382" s="79"/>
      <c r="AI382" s="85" t="s">
        <v>1761</v>
      </c>
      <c r="AJ382" s="79" t="b">
        <v>0</v>
      </c>
      <c r="AK382" s="79">
        <v>1</v>
      </c>
      <c r="AL382" s="85" t="s">
        <v>1761</v>
      </c>
      <c r="AM382" s="79" t="s">
        <v>1799</v>
      </c>
      <c r="AN382" s="79" t="b">
        <v>0</v>
      </c>
      <c r="AO382" s="85" t="s">
        <v>1709</v>
      </c>
      <c r="AP382" s="79" t="s">
        <v>176</v>
      </c>
      <c r="AQ382" s="79">
        <v>0</v>
      </c>
      <c r="AR382" s="79">
        <v>0</v>
      </c>
      <c r="AS382" s="79"/>
      <c r="AT382" s="79"/>
      <c r="AU382" s="79"/>
      <c r="AV382" s="79"/>
      <c r="AW382" s="79"/>
      <c r="AX382" s="79"/>
      <c r="AY382" s="79"/>
      <c r="AZ382" s="79"/>
      <c r="BA382">
        <v>1</v>
      </c>
      <c r="BB382" s="78" t="str">
        <f>REPLACE(INDEX(GroupVertices[Group],MATCH(Edges[[#This Row],[Vertex 1]],GroupVertices[Vertex],0)),1,1,"")</f>
        <v>3</v>
      </c>
      <c r="BC382" s="78" t="str">
        <f>REPLACE(INDEX(GroupVertices[Group],MATCH(Edges[[#This Row],[Vertex 2]],GroupVertices[Vertex],0)),1,1,"")</f>
        <v>3</v>
      </c>
      <c r="BD382" s="48"/>
      <c r="BE382" s="49"/>
      <c r="BF382" s="48"/>
      <c r="BG382" s="49"/>
      <c r="BH382" s="48"/>
      <c r="BI382" s="49"/>
      <c r="BJ382" s="48"/>
      <c r="BK382" s="49"/>
      <c r="BL382" s="48"/>
    </row>
    <row r="383" spans="1:64" ht="15">
      <c r="A383" s="64" t="s">
        <v>373</v>
      </c>
      <c r="B383" s="64" t="s">
        <v>410</v>
      </c>
      <c r="C383" s="65" t="s">
        <v>4709</v>
      </c>
      <c r="D383" s="66">
        <v>3</v>
      </c>
      <c r="E383" s="67" t="s">
        <v>132</v>
      </c>
      <c r="F383" s="68">
        <v>35</v>
      </c>
      <c r="G383" s="65"/>
      <c r="H383" s="69"/>
      <c r="I383" s="70"/>
      <c r="J383" s="70"/>
      <c r="K383" s="34" t="s">
        <v>65</v>
      </c>
      <c r="L383" s="77">
        <v>383</v>
      </c>
      <c r="M383" s="77"/>
      <c r="N383" s="72"/>
      <c r="O383" s="79" t="s">
        <v>444</v>
      </c>
      <c r="P383" s="81">
        <v>43682.457766203705</v>
      </c>
      <c r="Q383" s="79" t="s">
        <v>606</v>
      </c>
      <c r="R383" s="82" t="s">
        <v>721</v>
      </c>
      <c r="S383" s="79" t="s">
        <v>738</v>
      </c>
      <c r="T383" s="79" t="s">
        <v>831</v>
      </c>
      <c r="U383" s="82" t="s">
        <v>879</v>
      </c>
      <c r="V383" s="82" t="s">
        <v>879</v>
      </c>
      <c r="W383" s="81">
        <v>43682.457766203705</v>
      </c>
      <c r="X383" s="82" t="s">
        <v>1352</v>
      </c>
      <c r="Y383" s="79"/>
      <c r="Z383" s="79"/>
      <c r="AA383" s="85" t="s">
        <v>1709</v>
      </c>
      <c r="AB383" s="79"/>
      <c r="AC383" s="79" t="b">
        <v>0</v>
      </c>
      <c r="AD383" s="79">
        <v>9</v>
      </c>
      <c r="AE383" s="85" t="s">
        <v>1761</v>
      </c>
      <c r="AF383" s="79" t="b">
        <v>0</v>
      </c>
      <c r="AG383" s="79" t="s">
        <v>1774</v>
      </c>
      <c r="AH383" s="79"/>
      <c r="AI383" s="85" t="s">
        <v>1761</v>
      </c>
      <c r="AJ383" s="79" t="b">
        <v>0</v>
      </c>
      <c r="AK383" s="79">
        <v>1</v>
      </c>
      <c r="AL383" s="85" t="s">
        <v>1761</v>
      </c>
      <c r="AM383" s="79" t="s">
        <v>1799</v>
      </c>
      <c r="AN383" s="79" t="b">
        <v>0</v>
      </c>
      <c r="AO383" s="85" t="s">
        <v>1709</v>
      </c>
      <c r="AP383" s="79" t="s">
        <v>176</v>
      </c>
      <c r="AQ383" s="79">
        <v>0</v>
      </c>
      <c r="AR383" s="79">
        <v>0</v>
      </c>
      <c r="AS383" s="79"/>
      <c r="AT383" s="79"/>
      <c r="AU383" s="79"/>
      <c r="AV383" s="79"/>
      <c r="AW383" s="79"/>
      <c r="AX383" s="79"/>
      <c r="AY383" s="79"/>
      <c r="AZ383" s="79"/>
      <c r="BA383">
        <v>1</v>
      </c>
      <c r="BB383" s="78" t="str">
        <f>REPLACE(INDEX(GroupVertices[Group],MATCH(Edges[[#This Row],[Vertex 1]],GroupVertices[Vertex],0)),1,1,"")</f>
        <v>3</v>
      </c>
      <c r="BC383" s="78" t="str">
        <f>REPLACE(INDEX(GroupVertices[Group],MATCH(Edges[[#This Row],[Vertex 2]],GroupVertices[Vertex],0)),1,1,"")</f>
        <v>3</v>
      </c>
      <c r="BD383" s="48"/>
      <c r="BE383" s="49"/>
      <c r="BF383" s="48"/>
      <c r="BG383" s="49"/>
      <c r="BH383" s="48"/>
      <c r="BI383" s="49"/>
      <c r="BJ383" s="48"/>
      <c r="BK383" s="49"/>
      <c r="BL383" s="48"/>
    </row>
    <row r="384" spans="1:64" ht="15">
      <c r="A384" s="64" t="s">
        <v>373</v>
      </c>
      <c r="B384" s="64" t="s">
        <v>433</v>
      </c>
      <c r="C384" s="65" t="s">
        <v>4710</v>
      </c>
      <c r="D384" s="66">
        <v>3.1944444444444446</v>
      </c>
      <c r="E384" s="67" t="s">
        <v>136</v>
      </c>
      <c r="F384" s="68">
        <v>34.361111111111114</v>
      </c>
      <c r="G384" s="65"/>
      <c r="H384" s="69"/>
      <c r="I384" s="70"/>
      <c r="J384" s="70"/>
      <c r="K384" s="34" t="s">
        <v>65</v>
      </c>
      <c r="L384" s="77">
        <v>384</v>
      </c>
      <c r="M384" s="77"/>
      <c r="N384" s="72"/>
      <c r="O384" s="79" t="s">
        <v>444</v>
      </c>
      <c r="P384" s="81">
        <v>43682.457766203705</v>
      </c>
      <c r="Q384" s="79" t="s">
        <v>606</v>
      </c>
      <c r="R384" s="82" t="s">
        <v>721</v>
      </c>
      <c r="S384" s="79" t="s">
        <v>738</v>
      </c>
      <c r="T384" s="79" t="s">
        <v>831</v>
      </c>
      <c r="U384" s="82" t="s">
        <v>879</v>
      </c>
      <c r="V384" s="82" t="s">
        <v>879</v>
      </c>
      <c r="W384" s="81">
        <v>43682.457766203705</v>
      </c>
      <c r="X384" s="82" t="s">
        <v>1352</v>
      </c>
      <c r="Y384" s="79"/>
      <c r="Z384" s="79"/>
      <c r="AA384" s="85" t="s">
        <v>1709</v>
      </c>
      <c r="AB384" s="79"/>
      <c r="AC384" s="79" t="b">
        <v>0</v>
      </c>
      <c r="AD384" s="79">
        <v>9</v>
      </c>
      <c r="AE384" s="85" t="s">
        <v>1761</v>
      </c>
      <c r="AF384" s="79" t="b">
        <v>0</v>
      </c>
      <c r="AG384" s="79" t="s">
        <v>1774</v>
      </c>
      <c r="AH384" s="79"/>
      <c r="AI384" s="85" t="s">
        <v>1761</v>
      </c>
      <c r="AJ384" s="79" t="b">
        <v>0</v>
      </c>
      <c r="AK384" s="79">
        <v>1</v>
      </c>
      <c r="AL384" s="85" t="s">
        <v>1761</v>
      </c>
      <c r="AM384" s="79" t="s">
        <v>1799</v>
      </c>
      <c r="AN384" s="79" t="b">
        <v>0</v>
      </c>
      <c r="AO384" s="85" t="s">
        <v>1709</v>
      </c>
      <c r="AP384" s="79" t="s">
        <v>176</v>
      </c>
      <c r="AQ384" s="79">
        <v>0</v>
      </c>
      <c r="AR384" s="79">
        <v>0</v>
      </c>
      <c r="AS384" s="79"/>
      <c r="AT384" s="79"/>
      <c r="AU384" s="79"/>
      <c r="AV384" s="79"/>
      <c r="AW384" s="79"/>
      <c r="AX384" s="79"/>
      <c r="AY384" s="79"/>
      <c r="AZ384" s="79"/>
      <c r="BA384">
        <v>2</v>
      </c>
      <c r="BB384" s="78" t="str">
        <f>REPLACE(INDEX(GroupVertices[Group],MATCH(Edges[[#This Row],[Vertex 1]],GroupVertices[Vertex],0)),1,1,"")</f>
        <v>3</v>
      </c>
      <c r="BC384" s="78" t="str">
        <f>REPLACE(INDEX(GroupVertices[Group],MATCH(Edges[[#This Row],[Vertex 2]],GroupVertices[Vertex],0)),1,1,"")</f>
        <v>3</v>
      </c>
      <c r="BD384" s="48">
        <v>1</v>
      </c>
      <c r="BE384" s="49">
        <v>3.4482758620689653</v>
      </c>
      <c r="BF384" s="48">
        <v>0</v>
      </c>
      <c r="BG384" s="49">
        <v>0</v>
      </c>
      <c r="BH384" s="48">
        <v>0</v>
      </c>
      <c r="BI384" s="49">
        <v>0</v>
      </c>
      <c r="BJ384" s="48">
        <v>28</v>
      </c>
      <c r="BK384" s="49">
        <v>96.55172413793103</v>
      </c>
      <c r="BL384" s="48">
        <v>29</v>
      </c>
    </row>
    <row r="385" spans="1:64" ht="15">
      <c r="A385" s="64" t="s">
        <v>373</v>
      </c>
      <c r="B385" s="64" t="s">
        <v>433</v>
      </c>
      <c r="C385" s="65" t="s">
        <v>4710</v>
      </c>
      <c r="D385" s="66">
        <v>3.1944444444444446</v>
      </c>
      <c r="E385" s="67" t="s">
        <v>136</v>
      </c>
      <c r="F385" s="68">
        <v>34.361111111111114</v>
      </c>
      <c r="G385" s="65"/>
      <c r="H385" s="69"/>
      <c r="I385" s="70"/>
      <c r="J385" s="70"/>
      <c r="K385" s="34" t="s">
        <v>65</v>
      </c>
      <c r="L385" s="77">
        <v>385</v>
      </c>
      <c r="M385" s="77"/>
      <c r="N385" s="72"/>
      <c r="O385" s="79" t="s">
        <v>444</v>
      </c>
      <c r="P385" s="81">
        <v>43690.237233796295</v>
      </c>
      <c r="Q385" s="79" t="s">
        <v>607</v>
      </c>
      <c r="R385" s="79" t="s">
        <v>722</v>
      </c>
      <c r="S385" s="79" t="s">
        <v>761</v>
      </c>
      <c r="T385" s="79" t="s">
        <v>832</v>
      </c>
      <c r="U385" s="82" t="s">
        <v>880</v>
      </c>
      <c r="V385" s="82" t="s">
        <v>880</v>
      </c>
      <c r="W385" s="81">
        <v>43690.237233796295</v>
      </c>
      <c r="X385" s="82" t="s">
        <v>1353</v>
      </c>
      <c r="Y385" s="79"/>
      <c r="Z385" s="79"/>
      <c r="AA385" s="85" t="s">
        <v>1710</v>
      </c>
      <c r="AB385" s="79"/>
      <c r="AC385" s="79" t="b">
        <v>0</v>
      </c>
      <c r="AD385" s="79">
        <v>1</v>
      </c>
      <c r="AE385" s="85" t="s">
        <v>1761</v>
      </c>
      <c r="AF385" s="79" t="b">
        <v>0</v>
      </c>
      <c r="AG385" s="79" t="s">
        <v>1774</v>
      </c>
      <c r="AH385" s="79"/>
      <c r="AI385" s="85" t="s">
        <v>1761</v>
      </c>
      <c r="AJ385" s="79" t="b">
        <v>0</v>
      </c>
      <c r="AK385" s="79">
        <v>0</v>
      </c>
      <c r="AL385" s="85" t="s">
        <v>1761</v>
      </c>
      <c r="AM385" s="79" t="s">
        <v>1799</v>
      </c>
      <c r="AN385" s="79" t="b">
        <v>0</v>
      </c>
      <c r="AO385" s="85" t="s">
        <v>1710</v>
      </c>
      <c r="AP385" s="79" t="s">
        <v>176</v>
      </c>
      <c r="AQ385" s="79">
        <v>0</v>
      </c>
      <c r="AR385" s="79">
        <v>0</v>
      </c>
      <c r="AS385" s="79"/>
      <c r="AT385" s="79"/>
      <c r="AU385" s="79"/>
      <c r="AV385" s="79"/>
      <c r="AW385" s="79"/>
      <c r="AX385" s="79"/>
      <c r="AY385" s="79"/>
      <c r="AZ385" s="79"/>
      <c r="BA385">
        <v>2</v>
      </c>
      <c r="BB385" s="78" t="str">
        <f>REPLACE(INDEX(GroupVertices[Group],MATCH(Edges[[#This Row],[Vertex 1]],GroupVertices[Vertex],0)),1,1,"")</f>
        <v>3</v>
      </c>
      <c r="BC385" s="78" t="str">
        <f>REPLACE(INDEX(GroupVertices[Group],MATCH(Edges[[#This Row],[Vertex 2]],GroupVertices[Vertex],0)),1,1,"")</f>
        <v>3</v>
      </c>
      <c r="BD385" s="48">
        <v>3</v>
      </c>
      <c r="BE385" s="49">
        <v>10.344827586206897</v>
      </c>
      <c r="BF385" s="48">
        <v>0</v>
      </c>
      <c r="BG385" s="49">
        <v>0</v>
      </c>
      <c r="BH385" s="48">
        <v>0</v>
      </c>
      <c r="BI385" s="49">
        <v>0</v>
      </c>
      <c r="BJ385" s="48">
        <v>26</v>
      </c>
      <c r="BK385" s="49">
        <v>89.65517241379311</v>
      </c>
      <c r="BL385" s="48">
        <v>29</v>
      </c>
    </row>
    <row r="386" spans="1:64" ht="15">
      <c r="A386" s="64" t="s">
        <v>374</v>
      </c>
      <c r="B386" s="64" t="s">
        <v>434</v>
      </c>
      <c r="C386" s="65" t="s">
        <v>4709</v>
      </c>
      <c r="D386" s="66">
        <v>3</v>
      </c>
      <c r="E386" s="67" t="s">
        <v>132</v>
      </c>
      <c r="F386" s="68">
        <v>35</v>
      </c>
      <c r="G386" s="65"/>
      <c r="H386" s="69"/>
      <c r="I386" s="70"/>
      <c r="J386" s="70"/>
      <c r="K386" s="34" t="s">
        <v>65</v>
      </c>
      <c r="L386" s="77">
        <v>386</v>
      </c>
      <c r="M386" s="77"/>
      <c r="N386" s="72"/>
      <c r="O386" s="79" t="s">
        <v>444</v>
      </c>
      <c r="P386" s="81">
        <v>43690.26662037037</v>
      </c>
      <c r="Q386" s="79" t="s">
        <v>608</v>
      </c>
      <c r="R386" s="79"/>
      <c r="S386" s="79"/>
      <c r="T386" s="79"/>
      <c r="U386" s="79"/>
      <c r="V386" s="82" t="s">
        <v>1025</v>
      </c>
      <c r="W386" s="81">
        <v>43690.26662037037</v>
      </c>
      <c r="X386" s="82" t="s">
        <v>1354</v>
      </c>
      <c r="Y386" s="79"/>
      <c r="Z386" s="79"/>
      <c r="AA386" s="85" t="s">
        <v>1711</v>
      </c>
      <c r="AB386" s="79"/>
      <c r="AC386" s="79" t="b">
        <v>0</v>
      </c>
      <c r="AD386" s="79">
        <v>0</v>
      </c>
      <c r="AE386" s="85" t="s">
        <v>1761</v>
      </c>
      <c r="AF386" s="79" t="b">
        <v>0</v>
      </c>
      <c r="AG386" s="79" t="s">
        <v>1774</v>
      </c>
      <c r="AH386" s="79"/>
      <c r="AI386" s="85" t="s">
        <v>1761</v>
      </c>
      <c r="AJ386" s="79" t="b">
        <v>0</v>
      </c>
      <c r="AK386" s="79">
        <v>2</v>
      </c>
      <c r="AL386" s="85" t="s">
        <v>1712</v>
      </c>
      <c r="AM386" s="79" t="s">
        <v>1793</v>
      </c>
      <c r="AN386" s="79" t="b">
        <v>0</v>
      </c>
      <c r="AO386" s="85" t="s">
        <v>1712</v>
      </c>
      <c r="AP386" s="79" t="s">
        <v>176</v>
      </c>
      <c r="AQ386" s="79">
        <v>0</v>
      </c>
      <c r="AR386" s="79">
        <v>0</v>
      </c>
      <c r="AS386" s="79"/>
      <c r="AT386" s="79"/>
      <c r="AU386" s="79"/>
      <c r="AV386" s="79"/>
      <c r="AW386" s="79"/>
      <c r="AX386" s="79"/>
      <c r="AY386" s="79"/>
      <c r="AZ386" s="79"/>
      <c r="BA386">
        <v>1</v>
      </c>
      <c r="BB386" s="78" t="str">
        <f>REPLACE(INDEX(GroupVertices[Group],MATCH(Edges[[#This Row],[Vertex 1]],GroupVertices[Vertex],0)),1,1,"")</f>
        <v>3</v>
      </c>
      <c r="BC386" s="78" t="str">
        <f>REPLACE(INDEX(GroupVertices[Group],MATCH(Edges[[#This Row],[Vertex 2]],GroupVertices[Vertex],0)),1,1,"")</f>
        <v>3</v>
      </c>
      <c r="BD386" s="48"/>
      <c r="BE386" s="49"/>
      <c r="BF386" s="48"/>
      <c r="BG386" s="49"/>
      <c r="BH386" s="48"/>
      <c r="BI386" s="49"/>
      <c r="BJ386" s="48"/>
      <c r="BK386" s="49"/>
      <c r="BL386" s="48"/>
    </row>
    <row r="387" spans="1:64" ht="15">
      <c r="A387" s="64" t="s">
        <v>374</v>
      </c>
      <c r="B387" s="64" t="s">
        <v>435</v>
      </c>
      <c r="C387" s="65" t="s">
        <v>4709</v>
      </c>
      <c r="D387" s="66">
        <v>3</v>
      </c>
      <c r="E387" s="67" t="s">
        <v>132</v>
      </c>
      <c r="F387" s="68">
        <v>35</v>
      </c>
      <c r="G387" s="65"/>
      <c r="H387" s="69"/>
      <c r="I387" s="70"/>
      <c r="J387" s="70"/>
      <c r="K387" s="34" t="s">
        <v>65</v>
      </c>
      <c r="L387" s="77">
        <v>387</v>
      </c>
      <c r="M387" s="77"/>
      <c r="N387" s="72"/>
      <c r="O387" s="79" t="s">
        <v>444</v>
      </c>
      <c r="P387" s="81">
        <v>43690.26662037037</v>
      </c>
      <c r="Q387" s="79" t="s">
        <v>608</v>
      </c>
      <c r="R387" s="79"/>
      <c r="S387" s="79"/>
      <c r="T387" s="79"/>
      <c r="U387" s="79"/>
      <c r="V387" s="82" t="s">
        <v>1025</v>
      </c>
      <c r="W387" s="81">
        <v>43690.26662037037</v>
      </c>
      <c r="X387" s="82" t="s">
        <v>1354</v>
      </c>
      <c r="Y387" s="79"/>
      <c r="Z387" s="79"/>
      <c r="AA387" s="85" t="s">
        <v>1711</v>
      </c>
      <c r="AB387" s="79"/>
      <c r="AC387" s="79" t="b">
        <v>0</v>
      </c>
      <c r="AD387" s="79">
        <v>0</v>
      </c>
      <c r="AE387" s="85" t="s">
        <v>1761</v>
      </c>
      <c r="AF387" s="79" t="b">
        <v>0</v>
      </c>
      <c r="AG387" s="79" t="s">
        <v>1774</v>
      </c>
      <c r="AH387" s="79"/>
      <c r="AI387" s="85" t="s">
        <v>1761</v>
      </c>
      <c r="AJ387" s="79" t="b">
        <v>0</v>
      </c>
      <c r="AK387" s="79">
        <v>2</v>
      </c>
      <c r="AL387" s="85" t="s">
        <v>1712</v>
      </c>
      <c r="AM387" s="79" t="s">
        <v>1793</v>
      </c>
      <c r="AN387" s="79" t="b">
        <v>0</v>
      </c>
      <c r="AO387" s="85" t="s">
        <v>1712</v>
      </c>
      <c r="AP387" s="79" t="s">
        <v>176</v>
      </c>
      <c r="AQ387" s="79">
        <v>0</v>
      </c>
      <c r="AR387" s="79">
        <v>0</v>
      </c>
      <c r="AS387" s="79"/>
      <c r="AT387" s="79"/>
      <c r="AU387" s="79"/>
      <c r="AV387" s="79"/>
      <c r="AW387" s="79"/>
      <c r="AX387" s="79"/>
      <c r="AY387" s="79"/>
      <c r="AZ387" s="79"/>
      <c r="BA387">
        <v>1</v>
      </c>
      <c r="BB387" s="78" t="str">
        <f>REPLACE(INDEX(GroupVertices[Group],MATCH(Edges[[#This Row],[Vertex 1]],GroupVertices[Vertex],0)),1,1,"")</f>
        <v>3</v>
      </c>
      <c r="BC387" s="78" t="str">
        <f>REPLACE(INDEX(GroupVertices[Group],MATCH(Edges[[#This Row],[Vertex 2]],GroupVertices[Vertex],0)),1,1,"")</f>
        <v>3</v>
      </c>
      <c r="BD387" s="48">
        <v>2</v>
      </c>
      <c r="BE387" s="49">
        <v>11.11111111111111</v>
      </c>
      <c r="BF387" s="48">
        <v>0</v>
      </c>
      <c r="BG387" s="49">
        <v>0</v>
      </c>
      <c r="BH387" s="48">
        <v>0</v>
      </c>
      <c r="BI387" s="49">
        <v>0</v>
      </c>
      <c r="BJ387" s="48">
        <v>16</v>
      </c>
      <c r="BK387" s="49">
        <v>88.88888888888889</v>
      </c>
      <c r="BL387" s="48">
        <v>18</v>
      </c>
    </row>
    <row r="388" spans="1:64" ht="15">
      <c r="A388" s="64" t="s">
        <v>374</v>
      </c>
      <c r="B388" s="64" t="s">
        <v>373</v>
      </c>
      <c r="C388" s="65" t="s">
        <v>4709</v>
      </c>
      <c r="D388" s="66">
        <v>3</v>
      </c>
      <c r="E388" s="67" t="s">
        <v>132</v>
      </c>
      <c r="F388" s="68">
        <v>35</v>
      </c>
      <c r="G388" s="65"/>
      <c r="H388" s="69"/>
      <c r="I388" s="70"/>
      <c r="J388" s="70"/>
      <c r="K388" s="34" t="s">
        <v>65</v>
      </c>
      <c r="L388" s="77">
        <v>388</v>
      </c>
      <c r="M388" s="77"/>
      <c r="N388" s="72"/>
      <c r="O388" s="79" t="s">
        <v>444</v>
      </c>
      <c r="P388" s="81">
        <v>43690.26662037037</v>
      </c>
      <c r="Q388" s="79" t="s">
        <v>608</v>
      </c>
      <c r="R388" s="79"/>
      <c r="S388" s="79"/>
      <c r="T388" s="79"/>
      <c r="U388" s="79"/>
      <c r="V388" s="82" t="s">
        <v>1025</v>
      </c>
      <c r="W388" s="81">
        <v>43690.26662037037</v>
      </c>
      <c r="X388" s="82" t="s">
        <v>1354</v>
      </c>
      <c r="Y388" s="79"/>
      <c r="Z388" s="79"/>
      <c r="AA388" s="85" t="s">
        <v>1711</v>
      </c>
      <c r="AB388" s="79"/>
      <c r="AC388" s="79" t="b">
        <v>0</v>
      </c>
      <c r="AD388" s="79">
        <v>0</v>
      </c>
      <c r="AE388" s="85" t="s">
        <v>1761</v>
      </c>
      <c r="AF388" s="79" t="b">
        <v>0</v>
      </c>
      <c r="AG388" s="79" t="s">
        <v>1774</v>
      </c>
      <c r="AH388" s="79"/>
      <c r="AI388" s="85" t="s">
        <v>1761</v>
      </c>
      <c r="AJ388" s="79" t="b">
        <v>0</v>
      </c>
      <c r="AK388" s="79">
        <v>2</v>
      </c>
      <c r="AL388" s="85" t="s">
        <v>1712</v>
      </c>
      <c r="AM388" s="79" t="s">
        <v>1793</v>
      </c>
      <c r="AN388" s="79" t="b">
        <v>0</v>
      </c>
      <c r="AO388" s="85" t="s">
        <v>1712</v>
      </c>
      <c r="AP388" s="79" t="s">
        <v>176</v>
      </c>
      <c r="AQ388" s="79">
        <v>0</v>
      </c>
      <c r="AR388" s="79">
        <v>0</v>
      </c>
      <c r="AS388" s="79"/>
      <c r="AT388" s="79"/>
      <c r="AU388" s="79"/>
      <c r="AV388" s="79"/>
      <c r="AW388" s="79"/>
      <c r="AX388" s="79"/>
      <c r="AY388" s="79"/>
      <c r="AZ388" s="79"/>
      <c r="BA388">
        <v>1</v>
      </c>
      <c r="BB388" s="78" t="str">
        <f>REPLACE(INDEX(GroupVertices[Group],MATCH(Edges[[#This Row],[Vertex 1]],GroupVertices[Vertex],0)),1,1,"")</f>
        <v>3</v>
      </c>
      <c r="BC388" s="78" t="str">
        <f>REPLACE(INDEX(GroupVertices[Group],MATCH(Edges[[#This Row],[Vertex 2]],GroupVertices[Vertex],0)),1,1,"")</f>
        <v>3</v>
      </c>
      <c r="BD388" s="48"/>
      <c r="BE388" s="49"/>
      <c r="BF388" s="48"/>
      <c r="BG388" s="49"/>
      <c r="BH388" s="48"/>
      <c r="BI388" s="49"/>
      <c r="BJ388" s="48"/>
      <c r="BK388" s="49"/>
      <c r="BL388" s="48"/>
    </row>
    <row r="389" spans="1:64" ht="15">
      <c r="A389" s="64" t="s">
        <v>373</v>
      </c>
      <c r="B389" s="64" t="s">
        <v>434</v>
      </c>
      <c r="C389" s="65" t="s">
        <v>4709</v>
      </c>
      <c r="D389" s="66">
        <v>3</v>
      </c>
      <c r="E389" s="67" t="s">
        <v>132</v>
      </c>
      <c r="F389" s="68">
        <v>35</v>
      </c>
      <c r="G389" s="65"/>
      <c r="H389" s="69"/>
      <c r="I389" s="70"/>
      <c r="J389" s="70"/>
      <c r="K389" s="34" t="s">
        <v>65</v>
      </c>
      <c r="L389" s="77">
        <v>389</v>
      </c>
      <c r="M389" s="77"/>
      <c r="N389" s="72"/>
      <c r="O389" s="79" t="s">
        <v>444</v>
      </c>
      <c r="P389" s="81">
        <v>43690.23725694444</v>
      </c>
      <c r="Q389" s="79" t="s">
        <v>609</v>
      </c>
      <c r="R389" s="82" t="s">
        <v>723</v>
      </c>
      <c r="S389" s="79" t="s">
        <v>738</v>
      </c>
      <c r="T389" s="79" t="s">
        <v>833</v>
      </c>
      <c r="U389" s="82" t="s">
        <v>881</v>
      </c>
      <c r="V389" s="82" t="s">
        <v>881</v>
      </c>
      <c r="W389" s="81">
        <v>43690.23725694444</v>
      </c>
      <c r="X389" s="82" t="s">
        <v>1355</v>
      </c>
      <c r="Y389" s="79"/>
      <c r="Z389" s="79"/>
      <c r="AA389" s="85" t="s">
        <v>1712</v>
      </c>
      <c r="AB389" s="79"/>
      <c r="AC389" s="79" t="b">
        <v>0</v>
      </c>
      <c r="AD389" s="79">
        <v>3</v>
      </c>
      <c r="AE389" s="85" t="s">
        <v>1761</v>
      </c>
      <c r="AF389" s="79" t="b">
        <v>0</v>
      </c>
      <c r="AG389" s="79" t="s">
        <v>1774</v>
      </c>
      <c r="AH389" s="79"/>
      <c r="AI389" s="85" t="s">
        <v>1761</v>
      </c>
      <c r="AJ389" s="79" t="b">
        <v>0</v>
      </c>
      <c r="AK389" s="79">
        <v>2</v>
      </c>
      <c r="AL389" s="85" t="s">
        <v>1761</v>
      </c>
      <c r="AM389" s="79" t="s">
        <v>1799</v>
      </c>
      <c r="AN389" s="79" t="b">
        <v>0</v>
      </c>
      <c r="AO389" s="85" t="s">
        <v>1712</v>
      </c>
      <c r="AP389" s="79" t="s">
        <v>176</v>
      </c>
      <c r="AQ389" s="79">
        <v>0</v>
      </c>
      <c r="AR389" s="79">
        <v>0</v>
      </c>
      <c r="AS389" s="79"/>
      <c r="AT389" s="79"/>
      <c r="AU389" s="79"/>
      <c r="AV389" s="79"/>
      <c r="AW389" s="79"/>
      <c r="AX389" s="79"/>
      <c r="AY389" s="79"/>
      <c r="AZ389" s="79"/>
      <c r="BA389">
        <v>1</v>
      </c>
      <c r="BB389" s="78" t="str">
        <f>REPLACE(INDEX(GroupVertices[Group],MATCH(Edges[[#This Row],[Vertex 1]],GroupVertices[Vertex],0)),1,1,"")</f>
        <v>3</v>
      </c>
      <c r="BC389" s="78" t="str">
        <f>REPLACE(INDEX(GroupVertices[Group],MATCH(Edges[[#This Row],[Vertex 2]],GroupVertices[Vertex],0)),1,1,"")</f>
        <v>3</v>
      </c>
      <c r="BD389" s="48"/>
      <c r="BE389" s="49"/>
      <c r="BF389" s="48"/>
      <c r="BG389" s="49"/>
      <c r="BH389" s="48"/>
      <c r="BI389" s="49"/>
      <c r="BJ389" s="48"/>
      <c r="BK389" s="49"/>
      <c r="BL389" s="48"/>
    </row>
    <row r="390" spans="1:64" ht="15">
      <c r="A390" s="64" t="s">
        <v>375</v>
      </c>
      <c r="B390" s="64" t="s">
        <v>434</v>
      </c>
      <c r="C390" s="65" t="s">
        <v>4709</v>
      </c>
      <c r="D390" s="66">
        <v>3</v>
      </c>
      <c r="E390" s="67" t="s">
        <v>132</v>
      </c>
      <c r="F390" s="68">
        <v>35</v>
      </c>
      <c r="G390" s="65"/>
      <c r="H390" s="69"/>
      <c r="I390" s="70"/>
      <c r="J390" s="70"/>
      <c r="K390" s="34" t="s">
        <v>65</v>
      </c>
      <c r="L390" s="77">
        <v>390</v>
      </c>
      <c r="M390" s="77"/>
      <c r="N390" s="72"/>
      <c r="O390" s="79" t="s">
        <v>444</v>
      </c>
      <c r="P390" s="81">
        <v>43690.27851851852</v>
      </c>
      <c r="Q390" s="79" t="s">
        <v>608</v>
      </c>
      <c r="R390" s="79"/>
      <c r="S390" s="79"/>
      <c r="T390" s="79"/>
      <c r="U390" s="79"/>
      <c r="V390" s="82" t="s">
        <v>1026</v>
      </c>
      <c r="W390" s="81">
        <v>43690.27851851852</v>
      </c>
      <c r="X390" s="82" t="s">
        <v>1356</v>
      </c>
      <c r="Y390" s="79"/>
      <c r="Z390" s="79"/>
      <c r="AA390" s="85" t="s">
        <v>1713</v>
      </c>
      <c r="AB390" s="79"/>
      <c r="AC390" s="79" t="b">
        <v>0</v>
      </c>
      <c r="AD390" s="79">
        <v>0</v>
      </c>
      <c r="AE390" s="85" t="s">
        <v>1761</v>
      </c>
      <c r="AF390" s="79" t="b">
        <v>0</v>
      </c>
      <c r="AG390" s="79" t="s">
        <v>1774</v>
      </c>
      <c r="AH390" s="79"/>
      <c r="AI390" s="85" t="s">
        <v>1761</v>
      </c>
      <c r="AJ390" s="79" t="b">
        <v>0</v>
      </c>
      <c r="AK390" s="79">
        <v>2</v>
      </c>
      <c r="AL390" s="85" t="s">
        <v>1712</v>
      </c>
      <c r="AM390" s="79" t="s">
        <v>1828</v>
      </c>
      <c r="AN390" s="79" t="b">
        <v>0</v>
      </c>
      <c r="AO390" s="85" t="s">
        <v>1712</v>
      </c>
      <c r="AP390" s="79" t="s">
        <v>176</v>
      </c>
      <c r="AQ390" s="79">
        <v>0</v>
      </c>
      <c r="AR390" s="79">
        <v>0</v>
      </c>
      <c r="AS390" s="79"/>
      <c r="AT390" s="79"/>
      <c r="AU390" s="79"/>
      <c r="AV390" s="79"/>
      <c r="AW390" s="79"/>
      <c r="AX390" s="79"/>
      <c r="AY390" s="79"/>
      <c r="AZ390" s="79"/>
      <c r="BA390">
        <v>1</v>
      </c>
      <c r="BB390" s="78" t="str">
        <f>REPLACE(INDEX(GroupVertices[Group],MATCH(Edges[[#This Row],[Vertex 1]],GroupVertices[Vertex],0)),1,1,"")</f>
        <v>3</v>
      </c>
      <c r="BC390" s="78" t="str">
        <f>REPLACE(INDEX(GroupVertices[Group],MATCH(Edges[[#This Row],[Vertex 2]],GroupVertices[Vertex],0)),1,1,"")</f>
        <v>3</v>
      </c>
      <c r="BD390" s="48"/>
      <c r="BE390" s="49"/>
      <c r="BF390" s="48"/>
      <c r="BG390" s="49"/>
      <c r="BH390" s="48"/>
      <c r="BI390" s="49"/>
      <c r="BJ390" s="48"/>
      <c r="BK390" s="49"/>
      <c r="BL390" s="48"/>
    </row>
    <row r="391" spans="1:64" ht="15">
      <c r="A391" s="64" t="s">
        <v>373</v>
      </c>
      <c r="B391" s="64" t="s">
        <v>435</v>
      </c>
      <c r="C391" s="65" t="s">
        <v>4709</v>
      </c>
      <c r="D391" s="66">
        <v>3</v>
      </c>
      <c r="E391" s="67" t="s">
        <v>132</v>
      </c>
      <c r="F391" s="68">
        <v>35</v>
      </c>
      <c r="G391" s="65"/>
      <c r="H391" s="69"/>
      <c r="I391" s="70"/>
      <c r="J391" s="70"/>
      <c r="K391" s="34" t="s">
        <v>65</v>
      </c>
      <c r="L391" s="77">
        <v>391</v>
      </c>
      <c r="M391" s="77"/>
      <c r="N391" s="72"/>
      <c r="O391" s="79" t="s">
        <v>444</v>
      </c>
      <c r="P391" s="81">
        <v>43690.23725694444</v>
      </c>
      <c r="Q391" s="79" t="s">
        <v>609</v>
      </c>
      <c r="R391" s="82" t="s">
        <v>723</v>
      </c>
      <c r="S391" s="79" t="s">
        <v>738</v>
      </c>
      <c r="T391" s="79" t="s">
        <v>833</v>
      </c>
      <c r="U391" s="82" t="s">
        <v>881</v>
      </c>
      <c r="V391" s="82" t="s">
        <v>881</v>
      </c>
      <c r="W391" s="81">
        <v>43690.23725694444</v>
      </c>
      <c r="X391" s="82" t="s">
        <v>1355</v>
      </c>
      <c r="Y391" s="79"/>
      <c r="Z391" s="79"/>
      <c r="AA391" s="85" t="s">
        <v>1712</v>
      </c>
      <c r="AB391" s="79"/>
      <c r="AC391" s="79" t="b">
        <v>0</v>
      </c>
      <c r="AD391" s="79">
        <v>3</v>
      </c>
      <c r="AE391" s="85" t="s">
        <v>1761</v>
      </c>
      <c r="AF391" s="79" t="b">
        <v>0</v>
      </c>
      <c r="AG391" s="79" t="s">
        <v>1774</v>
      </c>
      <c r="AH391" s="79"/>
      <c r="AI391" s="85" t="s">
        <v>1761</v>
      </c>
      <c r="AJ391" s="79" t="b">
        <v>0</v>
      </c>
      <c r="AK391" s="79">
        <v>2</v>
      </c>
      <c r="AL391" s="85" t="s">
        <v>1761</v>
      </c>
      <c r="AM391" s="79" t="s">
        <v>1799</v>
      </c>
      <c r="AN391" s="79" t="b">
        <v>0</v>
      </c>
      <c r="AO391" s="85" t="s">
        <v>1712</v>
      </c>
      <c r="AP391" s="79" t="s">
        <v>176</v>
      </c>
      <c r="AQ391" s="79">
        <v>0</v>
      </c>
      <c r="AR391" s="79">
        <v>0</v>
      </c>
      <c r="AS391" s="79"/>
      <c r="AT391" s="79"/>
      <c r="AU391" s="79"/>
      <c r="AV391" s="79"/>
      <c r="AW391" s="79"/>
      <c r="AX391" s="79"/>
      <c r="AY391" s="79"/>
      <c r="AZ391" s="79"/>
      <c r="BA391">
        <v>1</v>
      </c>
      <c r="BB391" s="78" t="str">
        <f>REPLACE(INDEX(GroupVertices[Group],MATCH(Edges[[#This Row],[Vertex 1]],GroupVertices[Vertex],0)),1,1,"")</f>
        <v>3</v>
      </c>
      <c r="BC391" s="78" t="str">
        <f>REPLACE(INDEX(GroupVertices[Group],MATCH(Edges[[#This Row],[Vertex 2]],GroupVertices[Vertex],0)),1,1,"")</f>
        <v>3</v>
      </c>
      <c r="BD391" s="48">
        <v>2</v>
      </c>
      <c r="BE391" s="49">
        <v>10.526315789473685</v>
      </c>
      <c r="BF391" s="48">
        <v>0</v>
      </c>
      <c r="BG391" s="49">
        <v>0</v>
      </c>
      <c r="BH391" s="48">
        <v>0</v>
      </c>
      <c r="BI391" s="49">
        <v>0</v>
      </c>
      <c r="BJ391" s="48">
        <v>17</v>
      </c>
      <c r="BK391" s="49">
        <v>89.47368421052632</v>
      </c>
      <c r="BL391" s="48">
        <v>19</v>
      </c>
    </row>
    <row r="392" spans="1:64" ht="15">
      <c r="A392" s="64" t="s">
        <v>375</v>
      </c>
      <c r="B392" s="64" t="s">
        <v>435</v>
      </c>
      <c r="C392" s="65" t="s">
        <v>4709</v>
      </c>
      <c r="D392" s="66">
        <v>3</v>
      </c>
      <c r="E392" s="67" t="s">
        <v>132</v>
      </c>
      <c r="F392" s="68">
        <v>35</v>
      </c>
      <c r="G392" s="65"/>
      <c r="H392" s="69"/>
      <c r="I392" s="70"/>
      <c r="J392" s="70"/>
      <c r="K392" s="34" t="s">
        <v>65</v>
      </c>
      <c r="L392" s="77">
        <v>392</v>
      </c>
      <c r="M392" s="77"/>
      <c r="N392" s="72"/>
      <c r="O392" s="79" t="s">
        <v>444</v>
      </c>
      <c r="P392" s="81">
        <v>43690.27851851852</v>
      </c>
      <c r="Q392" s="79" t="s">
        <v>608</v>
      </c>
      <c r="R392" s="79"/>
      <c r="S392" s="79"/>
      <c r="T392" s="79"/>
      <c r="U392" s="79"/>
      <c r="V392" s="82" t="s">
        <v>1026</v>
      </c>
      <c r="W392" s="81">
        <v>43690.27851851852</v>
      </c>
      <c r="X392" s="82" t="s">
        <v>1356</v>
      </c>
      <c r="Y392" s="79"/>
      <c r="Z392" s="79"/>
      <c r="AA392" s="85" t="s">
        <v>1713</v>
      </c>
      <c r="AB392" s="79"/>
      <c r="AC392" s="79" t="b">
        <v>0</v>
      </c>
      <c r="AD392" s="79">
        <v>0</v>
      </c>
      <c r="AE392" s="85" t="s">
        <v>1761</v>
      </c>
      <c r="AF392" s="79" t="b">
        <v>0</v>
      </c>
      <c r="AG392" s="79" t="s">
        <v>1774</v>
      </c>
      <c r="AH392" s="79"/>
      <c r="AI392" s="85" t="s">
        <v>1761</v>
      </c>
      <c r="AJ392" s="79" t="b">
        <v>0</v>
      </c>
      <c r="AK392" s="79">
        <v>2</v>
      </c>
      <c r="AL392" s="85" t="s">
        <v>1712</v>
      </c>
      <c r="AM392" s="79" t="s">
        <v>1828</v>
      </c>
      <c r="AN392" s="79" t="b">
        <v>0</v>
      </c>
      <c r="AO392" s="85" t="s">
        <v>1712</v>
      </c>
      <c r="AP392" s="79" t="s">
        <v>176</v>
      </c>
      <c r="AQ392" s="79">
        <v>0</v>
      </c>
      <c r="AR392" s="79">
        <v>0</v>
      </c>
      <c r="AS392" s="79"/>
      <c r="AT392" s="79"/>
      <c r="AU392" s="79"/>
      <c r="AV392" s="79"/>
      <c r="AW392" s="79"/>
      <c r="AX392" s="79"/>
      <c r="AY392" s="79"/>
      <c r="AZ392" s="79"/>
      <c r="BA392">
        <v>1</v>
      </c>
      <c r="BB392" s="78" t="str">
        <f>REPLACE(INDEX(GroupVertices[Group],MATCH(Edges[[#This Row],[Vertex 1]],GroupVertices[Vertex],0)),1,1,"")</f>
        <v>3</v>
      </c>
      <c r="BC392" s="78" t="str">
        <f>REPLACE(INDEX(GroupVertices[Group],MATCH(Edges[[#This Row],[Vertex 2]],GroupVertices[Vertex],0)),1,1,"")</f>
        <v>3</v>
      </c>
      <c r="BD392" s="48"/>
      <c r="BE392" s="49"/>
      <c r="BF392" s="48"/>
      <c r="BG392" s="49"/>
      <c r="BH392" s="48"/>
      <c r="BI392" s="49"/>
      <c r="BJ392" s="48"/>
      <c r="BK392" s="49"/>
      <c r="BL392" s="48"/>
    </row>
    <row r="393" spans="1:64" ht="15">
      <c r="A393" s="64" t="s">
        <v>373</v>
      </c>
      <c r="B393" s="64" t="s">
        <v>373</v>
      </c>
      <c r="C393" s="65" t="s">
        <v>4711</v>
      </c>
      <c r="D393" s="66">
        <v>3.388888888888889</v>
      </c>
      <c r="E393" s="67" t="s">
        <v>136</v>
      </c>
      <c r="F393" s="68">
        <v>33.72222222222222</v>
      </c>
      <c r="G393" s="65"/>
      <c r="H393" s="69"/>
      <c r="I393" s="70"/>
      <c r="J393" s="70"/>
      <c r="K393" s="34" t="s">
        <v>65</v>
      </c>
      <c r="L393" s="77">
        <v>393</v>
      </c>
      <c r="M393" s="77"/>
      <c r="N393" s="72"/>
      <c r="O393" s="79" t="s">
        <v>176</v>
      </c>
      <c r="P393" s="81">
        <v>43684.04143518519</v>
      </c>
      <c r="Q393" s="79" t="s">
        <v>610</v>
      </c>
      <c r="R393" s="82" t="s">
        <v>724</v>
      </c>
      <c r="S393" s="79" t="s">
        <v>738</v>
      </c>
      <c r="T393" s="79" t="s">
        <v>834</v>
      </c>
      <c r="U393" s="82" t="s">
        <v>882</v>
      </c>
      <c r="V393" s="82" t="s">
        <v>882</v>
      </c>
      <c r="W393" s="81">
        <v>43684.04143518519</v>
      </c>
      <c r="X393" s="82" t="s">
        <v>1357</v>
      </c>
      <c r="Y393" s="79"/>
      <c r="Z393" s="79"/>
      <c r="AA393" s="85" t="s">
        <v>1714</v>
      </c>
      <c r="AB393" s="79"/>
      <c r="AC393" s="79" t="b">
        <v>0</v>
      </c>
      <c r="AD393" s="79">
        <v>9</v>
      </c>
      <c r="AE393" s="85" t="s">
        <v>1761</v>
      </c>
      <c r="AF393" s="79" t="b">
        <v>0</v>
      </c>
      <c r="AG393" s="79" t="s">
        <v>1774</v>
      </c>
      <c r="AH393" s="79"/>
      <c r="AI393" s="85" t="s">
        <v>1761</v>
      </c>
      <c r="AJ393" s="79" t="b">
        <v>0</v>
      </c>
      <c r="AK393" s="79">
        <v>2</v>
      </c>
      <c r="AL393" s="85" t="s">
        <v>1761</v>
      </c>
      <c r="AM393" s="79" t="s">
        <v>1799</v>
      </c>
      <c r="AN393" s="79" t="b">
        <v>0</v>
      </c>
      <c r="AO393" s="85" t="s">
        <v>1714</v>
      </c>
      <c r="AP393" s="79" t="s">
        <v>176</v>
      </c>
      <c r="AQ393" s="79">
        <v>0</v>
      </c>
      <c r="AR393" s="79">
        <v>0</v>
      </c>
      <c r="AS393" s="79"/>
      <c r="AT393" s="79"/>
      <c r="AU393" s="79"/>
      <c r="AV393" s="79"/>
      <c r="AW393" s="79"/>
      <c r="AX393" s="79"/>
      <c r="AY393" s="79"/>
      <c r="AZ393" s="79"/>
      <c r="BA393">
        <v>3</v>
      </c>
      <c r="BB393" s="78" t="str">
        <f>REPLACE(INDEX(GroupVertices[Group],MATCH(Edges[[#This Row],[Vertex 1]],GroupVertices[Vertex],0)),1,1,"")</f>
        <v>3</v>
      </c>
      <c r="BC393" s="78" t="str">
        <f>REPLACE(INDEX(GroupVertices[Group],MATCH(Edges[[#This Row],[Vertex 2]],GroupVertices[Vertex],0)),1,1,"")</f>
        <v>3</v>
      </c>
      <c r="BD393" s="48">
        <v>3</v>
      </c>
      <c r="BE393" s="49">
        <v>6.976744186046512</v>
      </c>
      <c r="BF393" s="48">
        <v>0</v>
      </c>
      <c r="BG393" s="49">
        <v>0</v>
      </c>
      <c r="BH393" s="48">
        <v>0</v>
      </c>
      <c r="BI393" s="49">
        <v>0</v>
      </c>
      <c r="BJ393" s="48">
        <v>40</v>
      </c>
      <c r="BK393" s="49">
        <v>93.02325581395348</v>
      </c>
      <c r="BL393" s="48">
        <v>43</v>
      </c>
    </row>
    <row r="394" spans="1:64" ht="15">
      <c r="A394" s="64" t="s">
        <v>373</v>
      </c>
      <c r="B394" s="64" t="s">
        <v>373</v>
      </c>
      <c r="C394" s="65" t="s">
        <v>4711</v>
      </c>
      <c r="D394" s="66">
        <v>3.388888888888889</v>
      </c>
      <c r="E394" s="67" t="s">
        <v>136</v>
      </c>
      <c r="F394" s="68">
        <v>33.72222222222222</v>
      </c>
      <c r="G394" s="65"/>
      <c r="H394" s="69"/>
      <c r="I394" s="70"/>
      <c r="J394" s="70"/>
      <c r="K394" s="34" t="s">
        <v>65</v>
      </c>
      <c r="L394" s="77">
        <v>394</v>
      </c>
      <c r="M394" s="77"/>
      <c r="N394" s="72"/>
      <c r="O394" s="79" t="s">
        <v>176</v>
      </c>
      <c r="P394" s="81">
        <v>43684.54126157407</v>
      </c>
      <c r="Q394" s="79" t="s">
        <v>611</v>
      </c>
      <c r="R394" s="82" t="s">
        <v>725</v>
      </c>
      <c r="S394" s="79" t="s">
        <v>738</v>
      </c>
      <c r="T394" s="79" t="s">
        <v>835</v>
      </c>
      <c r="U394" s="82" t="s">
        <v>883</v>
      </c>
      <c r="V394" s="82" t="s">
        <v>883</v>
      </c>
      <c r="W394" s="81">
        <v>43684.54126157407</v>
      </c>
      <c r="X394" s="82" t="s">
        <v>1358</v>
      </c>
      <c r="Y394" s="79"/>
      <c r="Z394" s="79"/>
      <c r="AA394" s="85" t="s">
        <v>1715</v>
      </c>
      <c r="AB394" s="79"/>
      <c r="AC394" s="79" t="b">
        <v>0</v>
      </c>
      <c r="AD394" s="79">
        <v>9</v>
      </c>
      <c r="AE394" s="85" t="s">
        <v>1761</v>
      </c>
      <c r="AF394" s="79" t="b">
        <v>0</v>
      </c>
      <c r="AG394" s="79" t="s">
        <v>1774</v>
      </c>
      <c r="AH394" s="79"/>
      <c r="AI394" s="85" t="s">
        <v>1761</v>
      </c>
      <c r="AJ394" s="79" t="b">
        <v>0</v>
      </c>
      <c r="AK394" s="79">
        <v>0</v>
      </c>
      <c r="AL394" s="85" t="s">
        <v>1761</v>
      </c>
      <c r="AM394" s="79" t="s">
        <v>1799</v>
      </c>
      <c r="AN394" s="79" t="b">
        <v>0</v>
      </c>
      <c r="AO394" s="85" t="s">
        <v>1715</v>
      </c>
      <c r="AP394" s="79" t="s">
        <v>176</v>
      </c>
      <c r="AQ394" s="79">
        <v>0</v>
      </c>
      <c r="AR394" s="79">
        <v>0</v>
      </c>
      <c r="AS394" s="79"/>
      <c r="AT394" s="79"/>
      <c r="AU394" s="79"/>
      <c r="AV394" s="79"/>
      <c r="AW394" s="79"/>
      <c r="AX394" s="79"/>
      <c r="AY394" s="79"/>
      <c r="AZ394" s="79"/>
      <c r="BA394">
        <v>3</v>
      </c>
      <c r="BB394" s="78" t="str">
        <f>REPLACE(INDEX(GroupVertices[Group],MATCH(Edges[[#This Row],[Vertex 1]],GroupVertices[Vertex],0)),1,1,"")</f>
        <v>3</v>
      </c>
      <c r="BC394" s="78" t="str">
        <f>REPLACE(INDEX(GroupVertices[Group],MATCH(Edges[[#This Row],[Vertex 2]],GroupVertices[Vertex],0)),1,1,"")</f>
        <v>3</v>
      </c>
      <c r="BD394" s="48">
        <v>1</v>
      </c>
      <c r="BE394" s="49">
        <v>4.3478260869565215</v>
      </c>
      <c r="BF394" s="48">
        <v>0</v>
      </c>
      <c r="BG394" s="49">
        <v>0</v>
      </c>
      <c r="BH394" s="48">
        <v>0</v>
      </c>
      <c r="BI394" s="49">
        <v>0</v>
      </c>
      <c r="BJ394" s="48">
        <v>22</v>
      </c>
      <c r="BK394" s="49">
        <v>95.65217391304348</v>
      </c>
      <c r="BL394" s="48">
        <v>23</v>
      </c>
    </row>
    <row r="395" spans="1:64" ht="15">
      <c r="A395" s="64" t="s">
        <v>373</v>
      </c>
      <c r="B395" s="64" t="s">
        <v>373</v>
      </c>
      <c r="C395" s="65" t="s">
        <v>4711</v>
      </c>
      <c r="D395" s="66">
        <v>3.388888888888889</v>
      </c>
      <c r="E395" s="67" t="s">
        <v>136</v>
      </c>
      <c r="F395" s="68">
        <v>33.72222222222222</v>
      </c>
      <c r="G395" s="65"/>
      <c r="H395" s="69"/>
      <c r="I395" s="70"/>
      <c r="J395" s="70"/>
      <c r="K395" s="34" t="s">
        <v>65</v>
      </c>
      <c r="L395" s="77">
        <v>395</v>
      </c>
      <c r="M395" s="77"/>
      <c r="N395" s="72"/>
      <c r="O395" s="79" t="s">
        <v>176</v>
      </c>
      <c r="P395" s="81">
        <v>43690.0702662037</v>
      </c>
      <c r="Q395" s="79" t="s">
        <v>612</v>
      </c>
      <c r="R395" s="82" t="s">
        <v>726</v>
      </c>
      <c r="S395" s="79" t="s">
        <v>738</v>
      </c>
      <c r="T395" s="79" t="s">
        <v>836</v>
      </c>
      <c r="U395" s="82" t="s">
        <v>884</v>
      </c>
      <c r="V395" s="82" t="s">
        <v>884</v>
      </c>
      <c r="W395" s="81">
        <v>43690.0702662037</v>
      </c>
      <c r="X395" s="82" t="s">
        <v>1359</v>
      </c>
      <c r="Y395" s="79"/>
      <c r="Z395" s="79"/>
      <c r="AA395" s="85" t="s">
        <v>1716</v>
      </c>
      <c r="AB395" s="79"/>
      <c r="AC395" s="79" t="b">
        <v>0</v>
      </c>
      <c r="AD395" s="79">
        <v>6</v>
      </c>
      <c r="AE395" s="85" t="s">
        <v>1761</v>
      </c>
      <c r="AF395" s="79" t="b">
        <v>0</v>
      </c>
      <c r="AG395" s="79" t="s">
        <v>1774</v>
      </c>
      <c r="AH395" s="79"/>
      <c r="AI395" s="85" t="s">
        <v>1761</v>
      </c>
      <c r="AJ395" s="79" t="b">
        <v>0</v>
      </c>
      <c r="AK395" s="79">
        <v>5</v>
      </c>
      <c r="AL395" s="85" t="s">
        <v>1761</v>
      </c>
      <c r="AM395" s="79" t="s">
        <v>1799</v>
      </c>
      <c r="AN395" s="79" t="b">
        <v>0</v>
      </c>
      <c r="AO395" s="85" t="s">
        <v>1716</v>
      </c>
      <c r="AP395" s="79" t="s">
        <v>176</v>
      </c>
      <c r="AQ395" s="79">
        <v>0</v>
      </c>
      <c r="AR395" s="79">
        <v>0</v>
      </c>
      <c r="AS395" s="79"/>
      <c r="AT395" s="79"/>
      <c r="AU395" s="79"/>
      <c r="AV395" s="79"/>
      <c r="AW395" s="79"/>
      <c r="AX395" s="79"/>
      <c r="AY395" s="79"/>
      <c r="AZ395" s="79"/>
      <c r="BA395">
        <v>3</v>
      </c>
      <c r="BB395" s="78" t="str">
        <f>REPLACE(INDEX(GroupVertices[Group],MATCH(Edges[[#This Row],[Vertex 1]],GroupVertices[Vertex],0)),1,1,"")</f>
        <v>3</v>
      </c>
      <c r="BC395" s="78" t="str">
        <f>REPLACE(INDEX(GroupVertices[Group],MATCH(Edges[[#This Row],[Vertex 2]],GroupVertices[Vertex],0)),1,1,"")</f>
        <v>3</v>
      </c>
      <c r="BD395" s="48">
        <v>3</v>
      </c>
      <c r="BE395" s="49">
        <v>8.108108108108109</v>
      </c>
      <c r="BF395" s="48">
        <v>2</v>
      </c>
      <c r="BG395" s="49">
        <v>5.405405405405405</v>
      </c>
      <c r="BH395" s="48">
        <v>0</v>
      </c>
      <c r="BI395" s="49">
        <v>0</v>
      </c>
      <c r="BJ395" s="48">
        <v>32</v>
      </c>
      <c r="BK395" s="49">
        <v>86.48648648648648</v>
      </c>
      <c r="BL395" s="48">
        <v>37</v>
      </c>
    </row>
    <row r="396" spans="1:64" ht="15">
      <c r="A396" s="64" t="s">
        <v>375</v>
      </c>
      <c r="B396" s="64" t="s">
        <v>373</v>
      </c>
      <c r="C396" s="65" t="s">
        <v>4709</v>
      </c>
      <c r="D396" s="66">
        <v>3</v>
      </c>
      <c r="E396" s="67" t="s">
        <v>132</v>
      </c>
      <c r="F396" s="68">
        <v>35</v>
      </c>
      <c r="G396" s="65"/>
      <c r="H396" s="69"/>
      <c r="I396" s="70"/>
      <c r="J396" s="70"/>
      <c r="K396" s="34" t="s">
        <v>65</v>
      </c>
      <c r="L396" s="77">
        <v>396</v>
      </c>
      <c r="M396" s="77"/>
      <c r="N396" s="72"/>
      <c r="O396" s="79" t="s">
        <v>444</v>
      </c>
      <c r="P396" s="81">
        <v>43690.27851851852</v>
      </c>
      <c r="Q396" s="79" t="s">
        <v>608</v>
      </c>
      <c r="R396" s="79"/>
      <c r="S396" s="79"/>
      <c r="T396" s="79"/>
      <c r="U396" s="79"/>
      <c r="V396" s="82" t="s">
        <v>1026</v>
      </c>
      <c r="W396" s="81">
        <v>43690.27851851852</v>
      </c>
      <c r="X396" s="82" t="s">
        <v>1356</v>
      </c>
      <c r="Y396" s="79"/>
      <c r="Z396" s="79"/>
      <c r="AA396" s="85" t="s">
        <v>1713</v>
      </c>
      <c r="AB396" s="79"/>
      <c r="AC396" s="79" t="b">
        <v>0</v>
      </c>
      <c r="AD396" s="79">
        <v>0</v>
      </c>
      <c r="AE396" s="85" t="s">
        <v>1761</v>
      </c>
      <c r="AF396" s="79" t="b">
        <v>0</v>
      </c>
      <c r="AG396" s="79" t="s">
        <v>1774</v>
      </c>
      <c r="AH396" s="79"/>
      <c r="AI396" s="85" t="s">
        <v>1761</v>
      </c>
      <c r="AJ396" s="79" t="b">
        <v>0</v>
      </c>
      <c r="AK396" s="79">
        <v>2</v>
      </c>
      <c r="AL396" s="85" t="s">
        <v>1712</v>
      </c>
      <c r="AM396" s="79" t="s">
        <v>1828</v>
      </c>
      <c r="AN396" s="79" t="b">
        <v>0</v>
      </c>
      <c r="AO396" s="85" t="s">
        <v>1712</v>
      </c>
      <c r="AP396" s="79" t="s">
        <v>176</v>
      </c>
      <c r="AQ396" s="79">
        <v>0</v>
      </c>
      <c r="AR396" s="79">
        <v>0</v>
      </c>
      <c r="AS396" s="79"/>
      <c r="AT396" s="79"/>
      <c r="AU396" s="79"/>
      <c r="AV396" s="79"/>
      <c r="AW396" s="79"/>
      <c r="AX396" s="79"/>
      <c r="AY396" s="79"/>
      <c r="AZ396" s="79"/>
      <c r="BA396">
        <v>1</v>
      </c>
      <c r="BB396" s="78" t="str">
        <f>REPLACE(INDEX(GroupVertices[Group],MATCH(Edges[[#This Row],[Vertex 1]],GroupVertices[Vertex],0)),1,1,"")</f>
        <v>3</v>
      </c>
      <c r="BC396" s="78" t="str">
        <f>REPLACE(INDEX(GroupVertices[Group],MATCH(Edges[[#This Row],[Vertex 2]],GroupVertices[Vertex],0)),1,1,"")</f>
        <v>3</v>
      </c>
      <c r="BD396" s="48">
        <v>2</v>
      </c>
      <c r="BE396" s="49">
        <v>11.11111111111111</v>
      </c>
      <c r="BF396" s="48">
        <v>0</v>
      </c>
      <c r="BG396" s="49">
        <v>0</v>
      </c>
      <c r="BH396" s="48">
        <v>0</v>
      </c>
      <c r="BI396" s="49">
        <v>0</v>
      </c>
      <c r="BJ396" s="48">
        <v>16</v>
      </c>
      <c r="BK396" s="49">
        <v>88.88888888888889</v>
      </c>
      <c r="BL396" s="48">
        <v>18</v>
      </c>
    </row>
    <row r="397" spans="1:64" ht="15">
      <c r="A397" s="64" t="s">
        <v>376</v>
      </c>
      <c r="B397" s="64" t="s">
        <v>426</v>
      </c>
      <c r="C397" s="65" t="s">
        <v>4709</v>
      </c>
      <c r="D397" s="66">
        <v>3</v>
      </c>
      <c r="E397" s="67" t="s">
        <v>132</v>
      </c>
      <c r="F397" s="68">
        <v>35</v>
      </c>
      <c r="G397" s="65"/>
      <c r="H397" s="69"/>
      <c r="I397" s="70"/>
      <c r="J397" s="70"/>
      <c r="K397" s="34" t="s">
        <v>65</v>
      </c>
      <c r="L397" s="77">
        <v>397</v>
      </c>
      <c r="M397" s="77"/>
      <c r="N397" s="72"/>
      <c r="O397" s="79" t="s">
        <v>444</v>
      </c>
      <c r="P397" s="81">
        <v>43690.32579861111</v>
      </c>
      <c r="Q397" s="79" t="s">
        <v>544</v>
      </c>
      <c r="R397" s="79"/>
      <c r="S397" s="79"/>
      <c r="T397" s="79" t="s">
        <v>403</v>
      </c>
      <c r="U397" s="79"/>
      <c r="V397" s="82" t="s">
        <v>1027</v>
      </c>
      <c r="W397" s="81">
        <v>43690.32579861111</v>
      </c>
      <c r="X397" s="82" t="s">
        <v>1360</v>
      </c>
      <c r="Y397" s="79"/>
      <c r="Z397" s="79"/>
      <c r="AA397" s="85" t="s">
        <v>1717</v>
      </c>
      <c r="AB397" s="79"/>
      <c r="AC397" s="79" t="b">
        <v>0</v>
      </c>
      <c r="AD397" s="79">
        <v>0</v>
      </c>
      <c r="AE397" s="85" t="s">
        <v>1761</v>
      </c>
      <c r="AF397" s="79" t="b">
        <v>0</v>
      </c>
      <c r="AG397" s="79" t="s">
        <v>1774</v>
      </c>
      <c r="AH397" s="79"/>
      <c r="AI397" s="85" t="s">
        <v>1761</v>
      </c>
      <c r="AJ397" s="79" t="b">
        <v>0</v>
      </c>
      <c r="AK397" s="79">
        <v>1460</v>
      </c>
      <c r="AL397" s="85" t="s">
        <v>1725</v>
      </c>
      <c r="AM397" s="79" t="s">
        <v>1790</v>
      </c>
      <c r="AN397" s="79" t="b">
        <v>0</v>
      </c>
      <c r="AO397" s="85" t="s">
        <v>1725</v>
      </c>
      <c r="AP397" s="79" t="s">
        <v>176</v>
      </c>
      <c r="AQ397" s="79">
        <v>0</v>
      </c>
      <c r="AR397" s="79">
        <v>0</v>
      </c>
      <c r="AS397" s="79"/>
      <c r="AT397" s="79"/>
      <c r="AU397" s="79"/>
      <c r="AV397" s="79"/>
      <c r="AW397" s="79"/>
      <c r="AX397" s="79"/>
      <c r="AY397" s="79"/>
      <c r="AZ397" s="79"/>
      <c r="BA397">
        <v>1</v>
      </c>
      <c r="BB397" s="78" t="str">
        <f>REPLACE(INDEX(GroupVertices[Group],MATCH(Edges[[#This Row],[Vertex 1]],GroupVertices[Vertex],0)),1,1,"")</f>
        <v>2</v>
      </c>
      <c r="BC397" s="78" t="str">
        <f>REPLACE(INDEX(GroupVertices[Group],MATCH(Edges[[#This Row],[Vertex 2]],GroupVertices[Vertex],0)),1,1,"")</f>
        <v>2</v>
      </c>
      <c r="BD397" s="48"/>
      <c r="BE397" s="49"/>
      <c r="BF397" s="48"/>
      <c r="BG397" s="49"/>
      <c r="BH397" s="48"/>
      <c r="BI397" s="49"/>
      <c r="BJ397" s="48"/>
      <c r="BK397" s="49"/>
      <c r="BL397" s="48"/>
    </row>
    <row r="398" spans="1:64" ht="15">
      <c r="A398" s="64" t="s">
        <v>376</v>
      </c>
      <c r="B398" s="64" t="s">
        <v>382</v>
      </c>
      <c r="C398" s="65" t="s">
        <v>4709</v>
      </c>
      <c r="D398" s="66">
        <v>3</v>
      </c>
      <c r="E398" s="67" t="s">
        <v>132</v>
      </c>
      <c r="F398" s="68">
        <v>35</v>
      </c>
      <c r="G398" s="65"/>
      <c r="H398" s="69"/>
      <c r="I398" s="70"/>
      <c r="J398" s="70"/>
      <c r="K398" s="34" t="s">
        <v>65</v>
      </c>
      <c r="L398" s="77">
        <v>398</v>
      </c>
      <c r="M398" s="77"/>
      <c r="N398" s="72"/>
      <c r="O398" s="79" t="s">
        <v>444</v>
      </c>
      <c r="P398" s="81">
        <v>43690.32579861111</v>
      </c>
      <c r="Q398" s="79" t="s">
        <v>544</v>
      </c>
      <c r="R398" s="79"/>
      <c r="S398" s="79"/>
      <c r="T398" s="79" t="s">
        <v>403</v>
      </c>
      <c r="U398" s="79"/>
      <c r="V398" s="82" t="s">
        <v>1027</v>
      </c>
      <c r="W398" s="81">
        <v>43690.32579861111</v>
      </c>
      <c r="X398" s="82" t="s">
        <v>1360</v>
      </c>
      <c r="Y398" s="79"/>
      <c r="Z398" s="79"/>
      <c r="AA398" s="85" t="s">
        <v>1717</v>
      </c>
      <c r="AB398" s="79"/>
      <c r="AC398" s="79" t="b">
        <v>0</v>
      </c>
      <c r="AD398" s="79">
        <v>0</v>
      </c>
      <c r="AE398" s="85" t="s">
        <v>1761</v>
      </c>
      <c r="AF398" s="79" t="b">
        <v>0</v>
      </c>
      <c r="AG398" s="79" t="s">
        <v>1774</v>
      </c>
      <c r="AH398" s="79"/>
      <c r="AI398" s="85" t="s">
        <v>1761</v>
      </c>
      <c r="AJ398" s="79" t="b">
        <v>0</v>
      </c>
      <c r="AK398" s="79">
        <v>1460</v>
      </c>
      <c r="AL398" s="85" t="s">
        <v>1725</v>
      </c>
      <c r="AM398" s="79" t="s">
        <v>1790</v>
      </c>
      <c r="AN398" s="79" t="b">
        <v>0</v>
      </c>
      <c r="AO398" s="85" t="s">
        <v>1725</v>
      </c>
      <c r="AP398" s="79" t="s">
        <v>176</v>
      </c>
      <c r="AQ398" s="79">
        <v>0</v>
      </c>
      <c r="AR398" s="79">
        <v>0</v>
      </c>
      <c r="AS398" s="79"/>
      <c r="AT398" s="79"/>
      <c r="AU398" s="79"/>
      <c r="AV398" s="79"/>
      <c r="AW398" s="79"/>
      <c r="AX398" s="79"/>
      <c r="AY398" s="79"/>
      <c r="AZ398" s="79"/>
      <c r="BA398">
        <v>1</v>
      </c>
      <c r="BB398" s="78" t="str">
        <f>REPLACE(INDEX(GroupVertices[Group],MATCH(Edges[[#This Row],[Vertex 1]],GroupVertices[Vertex],0)),1,1,"")</f>
        <v>2</v>
      </c>
      <c r="BC398" s="78" t="str">
        <f>REPLACE(INDEX(GroupVertices[Group],MATCH(Edges[[#This Row],[Vertex 2]],GroupVertices[Vertex],0)),1,1,"")</f>
        <v>2</v>
      </c>
      <c r="BD398" s="48">
        <v>4</v>
      </c>
      <c r="BE398" s="49">
        <v>20</v>
      </c>
      <c r="BF398" s="48">
        <v>1</v>
      </c>
      <c r="BG398" s="49">
        <v>5</v>
      </c>
      <c r="BH398" s="48">
        <v>0</v>
      </c>
      <c r="BI398" s="49">
        <v>0</v>
      </c>
      <c r="BJ398" s="48">
        <v>15</v>
      </c>
      <c r="BK398" s="49">
        <v>75</v>
      </c>
      <c r="BL398" s="48">
        <v>20</v>
      </c>
    </row>
    <row r="399" spans="1:64" ht="15">
      <c r="A399" s="64" t="s">
        <v>377</v>
      </c>
      <c r="B399" s="64" t="s">
        <v>220</v>
      </c>
      <c r="C399" s="65" t="s">
        <v>4711</v>
      </c>
      <c r="D399" s="66">
        <v>3.388888888888889</v>
      </c>
      <c r="E399" s="67" t="s">
        <v>136</v>
      </c>
      <c r="F399" s="68">
        <v>33.72222222222222</v>
      </c>
      <c r="G399" s="65"/>
      <c r="H399" s="69"/>
      <c r="I399" s="70"/>
      <c r="J399" s="70"/>
      <c r="K399" s="34" t="s">
        <v>65</v>
      </c>
      <c r="L399" s="77">
        <v>399</v>
      </c>
      <c r="M399" s="77"/>
      <c r="N399" s="72"/>
      <c r="O399" s="79" t="s">
        <v>444</v>
      </c>
      <c r="P399" s="81">
        <v>43684.67383101852</v>
      </c>
      <c r="Q399" s="79" t="s">
        <v>613</v>
      </c>
      <c r="R399" s="82" t="s">
        <v>727</v>
      </c>
      <c r="S399" s="79" t="s">
        <v>737</v>
      </c>
      <c r="T399" s="79" t="s">
        <v>782</v>
      </c>
      <c r="U399" s="79"/>
      <c r="V399" s="82" t="s">
        <v>1028</v>
      </c>
      <c r="W399" s="81">
        <v>43684.67383101852</v>
      </c>
      <c r="X399" s="82" t="s">
        <v>1361</v>
      </c>
      <c r="Y399" s="79"/>
      <c r="Z399" s="79"/>
      <c r="AA399" s="85" t="s">
        <v>1718</v>
      </c>
      <c r="AB399" s="79"/>
      <c r="AC399" s="79" t="b">
        <v>0</v>
      </c>
      <c r="AD399" s="79">
        <v>2</v>
      </c>
      <c r="AE399" s="85" t="s">
        <v>1761</v>
      </c>
      <c r="AF399" s="79" t="b">
        <v>0</v>
      </c>
      <c r="AG399" s="79" t="s">
        <v>1774</v>
      </c>
      <c r="AH399" s="79"/>
      <c r="AI399" s="85" t="s">
        <v>1761</v>
      </c>
      <c r="AJ399" s="79" t="b">
        <v>0</v>
      </c>
      <c r="AK399" s="79">
        <v>0</v>
      </c>
      <c r="AL399" s="85" t="s">
        <v>1761</v>
      </c>
      <c r="AM399" s="79" t="s">
        <v>1792</v>
      </c>
      <c r="AN399" s="79" t="b">
        <v>0</v>
      </c>
      <c r="AO399" s="85" t="s">
        <v>1718</v>
      </c>
      <c r="AP399" s="79" t="s">
        <v>176</v>
      </c>
      <c r="AQ399" s="79">
        <v>0</v>
      </c>
      <c r="AR399" s="79">
        <v>0</v>
      </c>
      <c r="AS399" s="79"/>
      <c r="AT399" s="79"/>
      <c r="AU399" s="79"/>
      <c r="AV399" s="79"/>
      <c r="AW399" s="79"/>
      <c r="AX399" s="79"/>
      <c r="AY399" s="79"/>
      <c r="AZ399" s="79"/>
      <c r="BA399">
        <v>3</v>
      </c>
      <c r="BB399" s="78" t="str">
        <f>REPLACE(INDEX(GroupVertices[Group],MATCH(Edges[[#This Row],[Vertex 1]],GroupVertices[Vertex],0)),1,1,"")</f>
        <v>6</v>
      </c>
      <c r="BC399" s="78" t="str">
        <f>REPLACE(INDEX(GroupVertices[Group],MATCH(Edges[[#This Row],[Vertex 2]],GroupVertices[Vertex],0)),1,1,"")</f>
        <v>6</v>
      </c>
      <c r="BD399" s="48">
        <v>0</v>
      </c>
      <c r="BE399" s="49">
        <v>0</v>
      </c>
      <c r="BF399" s="48">
        <v>2</v>
      </c>
      <c r="BG399" s="49">
        <v>5.555555555555555</v>
      </c>
      <c r="BH399" s="48">
        <v>0</v>
      </c>
      <c r="BI399" s="49">
        <v>0</v>
      </c>
      <c r="BJ399" s="48">
        <v>34</v>
      </c>
      <c r="BK399" s="49">
        <v>94.44444444444444</v>
      </c>
      <c r="BL399" s="48">
        <v>36</v>
      </c>
    </row>
    <row r="400" spans="1:64" ht="15">
      <c r="A400" s="64" t="s">
        <v>377</v>
      </c>
      <c r="B400" s="64" t="s">
        <v>220</v>
      </c>
      <c r="C400" s="65" t="s">
        <v>4711</v>
      </c>
      <c r="D400" s="66">
        <v>3.388888888888889</v>
      </c>
      <c r="E400" s="67" t="s">
        <v>136</v>
      </c>
      <c r="F400" s="68">
        <v>33.72222222222222</v>
      </c>
      <c r="G400" s="65"/>
      <c r="H400" s="69"/>
      <c r="I400" s="70"/>
      <c r="J400" s="70"/>
      <c r="K400" s="34" t="s">
        <v>65</v>
      </c>
      <c r="L400" s="77">
        <v>400</v>
      </c>
      <c r="M400" s="77"/>
      <c r="N400" s="72"/>
      <c r="O400" s="79" t="s">
        <v>444</v>
      </c>
      <c r="P400" s="81">
        <v>43685.320335648146</v>
      </c>
      <c r="Q400" s="79" t="s">
        <v>614</v>
      </c>
      <c r="R400" s="82" t="s">
        <v>728</v>
      </c>
      <c r="S400" s="79" t="s">
        <v>737</v>
      </c>
      <c r="T400" s="79" t="s">
        <v>782</v>
      </c>
      <c r="U400" s="79"/>
      <c r="V400" s="82" t="s">
        <v>1028</v>
      </c>
      <c r="W400" s="81">
        <v>43685.320335648146</v>
      </c>
      <c r="X400" s="82" t="s">
        <v>1362</v>
      </c>
      <c r="Y400" s="79"/>
      <c r="Z400" s="79"/>
      <c r="AA400" s="85" t="s">
        <v>1719</v>
      </c>
      <c r="AB400" s="79"/>
      <c r="AC400" s="79" t="b">
        <v>0</v>
      </c>
      <c r="AD400" s="79">
        <v>0</v>
      </c>
      <c r="AE400" s="85" t="s">
        <v>1761</v>
      </c>
      <c r="AF400" s="79" t="b">
        <v>0</v>
      </c>
      <c r="AG400" s="79" t="s">
        <v>1774</v>
      </c>
      <c r="AH400" s="79"/>
      <c r="AI400" s="85" t="s">
        <v>1761</v>
      </c>
      <c r="AJ400" s="79" t="b">
        <v>0</v>
      </c>
      <c r="AK400" s="79">
        <v>1</v>
      </c>
      <c r="AL400" s="85" t="s">
        <v>1761</v>
      </c>
      <c r="AM400" s="79" t="s">
        <v>1790</v>
      </c>
      <c r="AN400" s="79" t="b">
        <v>0</v>
      </c>
      <c r="AO400" s="85" t="s">
        <v>1719</v>
      </c>
      <c r="AP400" s="79" t="s">
        <v>176</v>
      </c>
      <c r="AQ400" s="79">
        <v>0</v>
      </c>
      <c r="AR400" s="79">
        <v>0</v>
      </c>
      <c r="AS400" s="79"/>
      <c r="AT400" s="79"/>
      <c r="AU400" s="79"/>
      <c r="AV400" s="79"/>
      <c r="AW400" s="79"/>
      <c r="AX400" s="79"/>
      <c r="AY400" s="79"/>
      <c r="AZ400" s="79"/>
      <c r="BA400">
        <v>3</v>
      </c>
      <c r="BB400" s="78" t="str">
        <f>REPLACE(INDEX(GroupVertices[Group],MATCH(Edges[[#This Row],[Vertex 1]],GroupVertices[Vertex],0)),1,1,"")</f>
        <v>6</v>
      </c>
      <c r="BC400" s="78" t="str">
        <f>REPLACE(INDEX(GroupVertices[Group],MATCH(Edges[[#This Row],[Vertex 2]],GroupVertices[Vertex],0)),1,1,"")</f>
        <v>6</v>
      </c>
      <c r="BD400" s="48">
        <v>0</v>
      </c>
      <c r="BE400" s="49">
        <v>0</v>
      </c>
      <c r="BF400" s="48">
        <v>2</v>
      </c>
      <c r="BG400" s="49">
        <v>4.3478260869565215</v>
      </c>
      <c r="BH400" s="48">
        <v>0</v>
      </c>
      <c r="BI400" s="49">
        <v>0</v>
      </c>
      <c r="BJ400" s="48">
        <v>44</v>
      </c>
      <c r="BK400" s="49">
        <v>95.65217391304348</v>
      </c>
      <c r="BL400" s="48">
        <v>46</v>
      </c>
    </row>
    <row r="401" spans="1:64" ht="15">
      <c r="A401" s="64" t="s">
        <v>377</v>
      </c>
      <c r="B401" s="64" t="s">
        <v>220</v>
      </c>
      <c r="C401" s="65" t="s">
        <v>4711</v>
      </c>
      <c r="D401" s="66">
        <v>3.388888888888889</v>
      </c>
      <c r="E401" s="67" t="s">
        <v>136</v>
      </c>
      <c r="F401" s="68">
        <v>33.72222222222222</v>
      </c>
      <c r="G401" s="65"/>
      <c r="H401" s="69"/>
      <c r="I401" s="70"/>
      <c r="J401" s="70"/>
      <c r="K401" s="34" t="s">
        <v>65</v>
      </c>
      <c r="L401" s="77">
        <v>401</v>
      </c>
      <c r="M401" s="77"/>
      <c r="N401" s="72"/>
      <c r="O401" s="79" t="s">
        <v>444</v>
      </c>
      <c r="P401" s="81">
        <v>43690.49068287037</v>
      </c>
      <c r="Q401" s="79" t="s">
        <v>615</v>
      </c>
      <c r="R401" s="82" t="s">
        <v>729</v>
      </c>
      <c r="S401" s="79" t="s">
        <v>737</v>
      </c>
      <c r="T401" s="79" t="s">
        <v>782</v>
      </c>
      <c r="U401" s="79"/>
      <c r="V401" s="82" t="s">
        <v>1028</v>
      </c>
      <c r="W401" s="81">
        <v>43690.49068287037</v>
      </c>
      <c r="X401" s="82" t="s">
        <v>1363</v>
      </c>
      <c r="Y401" s="79"/>
      <c r="Z401" s="79"/>
      <c r="AA401" s="85" t="s">
        <v>1720</v>
      </c>
      <c r="AB401" s="79"/>
      <c r="AC401" s="79" t="b">
        <v>0</v>
      </c>
      <c r="AD401" s="79">
        <v>0</v>
      </c>
      <c r="AE401" s="85" t="s">
        <v>1761</v>
      </c>
      <c r="AF401" s="79" t="b">
        <v>0</v>
      </c>
      <c r="AG401" s="79" t="s">
        <v>1774</v>
      </c>
      <c r="AH401" s="79"/>
      <c r="AI401" s="85" t="s">
        <v>1761</v>
      </c>
      <c r="AJ401" s="79" t="b">
        <v>0</v>
      </c>
      <c r="AK401" s="79">
        <v>0</v>
      </c>
      <c r="AL401" s="85" t="s">
        <v>1761</v>
      </c>
      <c r="AM401" s="79" t="s">
        <v>1790</v>
      </c>
      <c r="AN401" s="79" t="b">
        <v>0</v>
      </c>
      <c r="AO401" s="85" t="s">
        <v>1720</v>
      </c>
      <c r="AP401" s="79" t="s">
        <v>176</v>
      </c>
      <c r="AQ401" s="79">
        <v>0</v>
      </c>
      <c r="AR401" s="79">
        <v>0</v>
      </c>
      <c r="AS401" s="79"/>
      <c r="AT401" s="79"/>
      <c r="AU401" s="79"/>
      <c r="AV401" s="79"/>
      <c r="AW401" s="79"/>
      <c r="AX401" s="79"/>
      <c r="AY401" s="79"/>
      <c r="AZ401" s="79"/>
      <c r="BA401">
        <v>3</v>
      </c>
      <c r="BB401" s="78" t="str">
        <f>REPLACE(INDEX(GroupVertices[Group],MATCH(Edges[[#This Row],[Vertex 1]],GroupVertices[Vertex],0)),1,1,"")</f>
        <v>6</v>
      </c>
      <c r="BC401" s="78" t="str">
        <f>REPLACE(INDEX(GroupVertices[Group],MATCH(Edges[[#This Row],[Vertex 2]],GroupVertices[Vertex],0)),1,1,"")</f>
        <v>6</v>
      </c>
      <c r="BD401" s="48">
        <v>0</v>
      </c>
      <c r="BE401" s="49">
        <v>0</v>
      </c>
      <c r="BF401" s="48">
        <v>2</v>
      </c>
      <c r="BG401" s="49">
        <v>4.3478260869565215</v>
      </c>
      <c r="BH401" s="48">
        <v>0</v>
      </c>
      <c r="BI401" s="49">
        <v>0</v>
      </c>
      <c r="BJ401" s="48">
        <v>44</v>
      </c>
      <c r="BK401" s="49">
        <v>95.65217391304348</v>
      </c>
      <c r="BL401" s="48">
        <v>46</v>
      </c>
    </row>
    <row r="402" spans="1:64" ht="15">
      <c r="A402" s="64" t="s">
        <v>378</v>
      </c>
      <c r="B402" s="64" t="s">
        <v>426</v>
      </c>
      <c r="C402" s="65" t="s">
        <v>4709</v>
      </c>
      <c r="D402" s="66">
        <v>3</v>
      </c>
      <c r="E402" s="67" t="s">
        <v>132</v>
      </c>
      <c r="F402" s="68">
        <v>35</v>
      </c>
      <c r="G402" s="65"/>
      <c r="H402" s="69"/>
      <c r="I402" s="70"/>
      <c r="J402" s="70"/>
      <c r="K402" s="34" t="s">
        <v>65</v>
      </c>
      <c r="L402" s="77">
        <v>402</v>
      </c>
      <c r="M402" s="77"/>
      <c r="N402" s="72"/>
      <c r="O402" s="79" t="s">
        <v>444</v>
      </c>
      <c r="P402" s="81">
        <v>43690.51417824074</v>
      </c>
      <c r="Q402" s="79" t="s">
        <v>544</v>
      </c>
      <c r="R402" s="79"/>
      <c r="S402" s="79"/>
      <c r="T402" s="79" t="s">
        <v>403</v>
      </c>
      <c r="U402" s="79"/>
      <c r="V402" s="82" t="s">
        <v>1029</v>
      </c>
      <c r="W402" s="81">
        <v>43690.51417824074</v>
      </c>
      <c r="X402" s="82" t="s">
        <v>1364</v>
      </c>
      <c r="Y402" s="79"/>
      <c r="Z402" s="79"/>
      <c r="AA402" s="85" t="s">
        <v>1721</v>
      </c>
      <c r="AB402" s="79"/>
      <c r="AC402" s="79" t="b">
        <v>0</v>
      </c>
      <c r="AD402" s="79">
        <v>0</v>
      </c>
      <c r="AE402" s="85" t="s">
        <v>1761</v>
      </c>
      <c r="AF402" s="79" t="b">
        <v>0</v>
      </c>
      <c r="AG402" s="79" t="s">
        <v>1774</v>
      </c>
      <c r="AH402" s="79"/>
      <c r="AI402" s="85" t="s">
        <v>1761</v>
      </c>
      <c r="AJ402" s="79" t="b">
        <v>0</v>
      </c>
      <c r="AK402" s="79">
        <v>1460</v>
      </c>
      <c r="AL402" s="85" t="s">
        <v>1725</v>
      </c>
      <c r="AM402" s="79" t="s">
        <v>1789</v>
      </c>
      <c r="AN402" s="79" t="b">
        <v>0</v>
      </c>
      <c r="AO402" s="85" t="s">
        <v>1725</v>
      </c>
      <c r="AP402" s="79" t="s">
        <v>176</v>
      </c>
      <c r="AQ402" s="79">
        <v>0</v>
      </c>
      <c r="AR402" s="79">
        <v>0</v>
      </c>
      <c r="AS402" s="79"/>
      <c r="AT402" s="79"/>
      <c r="AU402" s="79"/>
      <c r="AV402" s="79"/>
      <c r="AW402" s="79"/>
      <c r="AX402" s="79"/>
      <c r="AY402" s="79"/>
      <c r="AZ402" s="79"/>
      <c r="BA402">
        <v>1</v>
      </c>
      <c r="BB402" s="78" t="str">
        <f>REPLACE(INDEX(GroupVertices[Group],MATCH(Edges[[#This Row],[Vertex 1]],GroupVertices[Vertex],0)),1,1,"")</f>
        <v>2</v>
      </c>
      <c r="BC402" s="78" t="str">
        <f>REPLACE(INDEX(GroupVertices[Group],MATCH(Edges[[#This Row],[Vertex 2]],GroupVertices[Vertex],0)),1,1,"")</f>
        <v>2</v>
      </c>
      <c r="BD402" s="48"/>
      <c r="BE402" s="49"/>
      <c r="BF402" s="48"/>
      <c r="BG402" s="49"/>
      <c r="BH402" s="48"/>
      <c r="BI402" s="49"/>
      <c r="BJ402" s="48"/>
      <c r="BK402" s="49"/>
      <c r="BL402" s="48"/>
    </row>
    <row r="403" spans="1:64" ht="15">
      <c r="A403" s="64" t="s">
        <v>378</v>
      </c>
      <c r="B403" s="64" t="s">
        <v>382</v>
      </c>
      <c r="C403" s="65" t="s">
        <v>4709</v>
      </c>
      <c r="D403" s="66">
        <v>3</v>
      </c>
      <c r="E403" s="67" t="s">
        <v>132</v>
      </c>
      <c r="F403" s="68">
        <v>35</v>
      </c>
      <c r="G403" s="65"/>
      <c r="H403" s="69"/>
      <c r="I403" s="70"/>
      <c r="J403" s="70"/>
      <c r="K403" s="34" t="s">
        <v>65</v>
      </c>
      <c r="L403" s="77">
        <v>403</v>
      </c>
      <c r="M403" s="77"/>
      <c r="N403" s="72"/>
      <c r="O403" s="79" t="s">
        <v>444</v>
      </c>
      <c r="P403" s="81">
        <v>43690.51417824074</v>
      </c>
      <c r="Q403" s="79" t="s">
        <v>544</v>
      </c>
      <c r="R403" s="79"/>
      <c r="S403" s="79"/>
      <c r="T403" s="79" t="s">
        <v>403</v>
      </c>
      <c r="U403" s="79"/>
      <c r="V403" s="82" t="s">
        <v>1029</v>
      </c>
      <c r="W403" s="81">
        <v>43690.51417824074</v>
      </c>
      <c r="X403" s="82" t="s">
        <v>1364</v>
      </c>
      <c r="Y403" s="79"/>
      <c r="Z403" s="79"/>
      <c r="AA403" s="85" t="s">
        <v>1721</v>
      </c>
      <c r="AB403" s="79"/>
      <c r="AC403" s="79" t="b">
        <v>0</v>
      </c>
      <c r="AD403" s="79">
        <v>0</v>
      </c>
      <c r="AE403" s="85" t="s">
        <v>1761</v>
      </c>
      <c r="AF403" s="79" t="b">
        <v>0</v>
      </c>
      <c r="AG403" s="79" t="s">
        <v>1774</v>
      </c>
      <c r="AH403" s="79"/>
      <c r="AI403" s="85" t="s">
        <v>1761</v>
      </c>
      <c r="AJ403" s="79" t="b">
        <v>0</v>
      </c>
      <c r="AK403" s="79">
        <v>1460</v>
      </c>
      <c r="AL403" s="85" t="s">
        <v>1725</v>
      </c>
      <c r="AM403" s="79" t="s">
        <v>1789</v>
      </c>
      <c r="AN403" s="79" t="b">
        <v>0</v>
      </c>
      <c r="AO403" s="85" t="s">
        <v>1725</v>
      </c>
      <c r="AP403" s="79" t="s">
        <v>176</v>
      </c>
      <c r="AQ403" s="79">
        <v>0</v>
      </c>
      <c r="AR403" s="79">
        <v>0</v>
      </c>
      <c r="AS403" s="79"/>
      <c r="AT403" s="79"/>
      <c r="AU403" s="79"/>
      <c r="AV403" s="79"/>
      <c r="AW403" s="79"/>
      <c r="AX403" s="79"/>
      <c r="AY403" s="79"/>
      <c r="AZ403" s="79"/>
      <c r="BA403">
        <v>1</v>
      </c>
      <c r="BB403" s="78" t="str">
        <f>REPLACE(INDEX(GroupVertices[Group],MATCH(Edges[[#This Row],[Vertex 1]],GroupVertices[Vertex],0)),1,1,"")</f>
        <v>2</v>
      </c>
      <c r="BC403" s="78" t="str">
        <f>REPLACE(INDEX(GroupVertices[Group],MATCH(Edges[[#This Row],[Vertex 2]],GroupVertices[Vertex],0)),1,1,"")</f>
        <v>2</v>
      </c>
      <c r="BD403" s="48">
        <v>4</v>
      </c>
      <c r="BE403" s="49">
        <v>20</v>
      </c>
      <c r="BF403" s="48">
        <v>1</v>
      </c>
      <c r="BG403" s="49">
        <v>5</v>
      </c>
      <c r="BH403" s="48">
        <v>0</v>
      </c>
      <c r="BI403" s="49">
        <v>0</v>
      </c>
      <c r="BJ403" s="48">
        <v>15</v>
      </c>
      <c r="BK403" s="49">
        <v>75</v>
      </c>
      <c r="BL403" s="48">
        <v>20</v>
      </c>
    </row>
    <row r="404" spans="1:64" ht="15">
      <c r="A404" s="64" t="s">
        <v>379</v>
      </c>
      <c r="B404" s="64" t="s">
        <v>426</v>
      </c>
      <c r="C404" s="65" t="s">
        <v>4709</v>
      </c>
      <c r="D404" s="66">
        <v>3</v>
      </c>
      <c r="E404" s="67" t="s">
        <v>132</v>
      </c>
      <c r="F404" s="68">
        <v>35</v>
      </c>
      <c r="G404" s="65"/>
      <c r="H404" s="69"/>
      <c r="I404" s="70"/>
      <c r="J404" s="70"/>
      <c r="K404" s="34" t="s">
        <v>65</v>
      </c>
      <c r="L404" s="77">
        <v>404</v>
      </c>
      <c r="M404" s="77"/>
      <c r="N404" s="72"/>
      <c r="O404" s="79" t="s">
        <v>444</v>
      </c>
      <c r="P404" s="81">
        <v>43690.54744212963</v>
      </c>
      <c r="Q404" s="79" t="s">
        <v>544</v>
      </c>
      <c r="R404" s="79"/>
      <c r="S404" s="79"/>
      <c r="T404" s="79" t="s">
        <v>403</v>
      </c>
      <c r="U404" s="79"/>
      <c r="V404" s="82" t="s">
        <v>1030</v>
      </c>
      <c r="W404" s="81">
        <v>43690.54744212963</v>
      </c>
      <c r="X404" s="82" t="s">
        <v>1365</v>
      </c>
      <c r="Y404" s="79"/>
      <c r="Z404" s="79"/>
      <c r="AA404" s="85" t="s">
        <v>1722</v>
      </c>
      <c r="AB404" s="79"/>
      <c r="AC404" s="79" t="b">
        <v>0</v>
      </c>
      <c r="AD404" s="79">
        <v>0</v>
      </c>
      <c r="AE404" s="85" t="s">
        <v>1761</v>
      </c>
      <c r="AF404" s="79" t="b">
        <v>0</v>
      </c>
      <c r="AG404" s="79" t="s">
        <v>1774</v>
      </c>
      <c r="AH404" s="79"/>
      <c r="AI404" s="85" t="s">
        <v>1761</v>
      </c>
      <c r="AJ404" s="79" t="b">
        <v>0</v>
      </c>
      <c r="AK404" s="79">
        <v>1460</v>
      </c>
      <c r="AL404" s="85" t="s">
        <v>1725</v>
      </c>
      <c r="AM404" s="79" t="s">
        <v>1789</v>
      </c>
      <c r="AN404" s="79" t="b">
        <v>0</v>
      </c>
      <c r="AO404" s="85" t="s">
        <v>1725</v>
      </c>
      <c r="AP404" s="79" t="s">
        <v>176</v>
      </c>
      <c r="AQ404" s="79">
        <v>0</v>
      </c>
      <c r="AR404" s="79">
        <v>0</v>
      </c>
      <c r="AS404" s="79"/>
      <c r="AT404" s="79"/>
      <c r="AU404" s="79"/>
      <c r="AV404" s="79"/>
      <c r="AW404" s="79"/>
      <c r="AX404" s="79"/>
      <c r="AY404" s="79"/>
      <c r="AZ404" s="79"/>
      <c r="BA404">
        <v>1</v>
      </c>
      <c r="BB404" s="78" t="str">
        <f>REPLACE(INDEX(GroupVertices[Group],MATCH(Edges[[#This Row],[Vertex 1]],GroupVertices[Vertex],0)),1,1,"")</f>
        <v>2</v>
      </c>
      <c r="BC404" s="78" t="str">
        <f>REPLACE(INDEX(GroupVertices[Group],MATCH(Edges[[#This Row],[Vertex 2]],GroupVertices[Vertex],0)),1,1,"")</f>
        <v>2</v>
      </c>
      <c r="BD404" s="48"/>
      <c r="BE404" s="49"/>
      <c r="BF404" s="48"/>
      <c r="BG404" s="49"/>
      <c r="BH404" s="48"/>
      <c r="BI404" s="49"/>
      <c r="BJ404" s="48"/>
      <c r="BK404" s="49"/>
      <c r="BL404" s="48"/>
    </row>
    <row r="405" spans="1:64" ht="15">
      <c r="A405" s="64" t="s">
        <v>379</v>
      </c>
      <c r="B405" s="64" t="s">
        <v>382</v>
      </c>
      <c r="C405" s="65" t="s">
        <v>4709</v>
      </c>
      <c r="D405" s="66">
        <v>3</v>
      </c>
      <c r="E405" s="67" t="s">
        <v>132</v>
      </c>
      <c r="F405" s="68">
        <v>35</v>
      </c>
      <c r="G405" s="65"/>
      <c r="H405" s="69"/>
      <c r="I405" s="70"/>
      <c r="J405" s="70"/>
      <c r="K405" s="34" t="s">
        <v>65</v>
      </c>
      <c r="L405" s="77">
        <v>405</v>
      </c>
      <c r="M405" s="77"/>
      <c r="N405" s="72"/>
      <c r="O405" s="79" t="s">
        <v>444</v>
      </c>
      <c r="P405" s="81">
        <v>43690.54744212963</v>
      </c>
      <c r="Q405" s="79" t="s">
        <v>544</v>
      </c>
      <c r="R405" s="79"/>
      <c r="S405" s="79"/>
      <c r="T405" s="79" t="s">
        <v>403</v>
      </c>
      <c r="U405" s="79"/>
      <c r="V405" s="82" t="s">
        <v>1030</v>
      </c>
      <c r="W405" s="81">
        <v>43690.54744212963</v>
      </c>
      <c r="X405" s="82" t="s">
        <v>1365</v>
      </c>
      <c r="Y405" s="79"/>
      <c r="Z405" s="79"/>
      <c r="AA405" s="85" t="s">
        <v>1722</v>
      </c>
      <c r="AB405" s="79"/>
      <c r="AC405" s="79" t="b">
        <v>0</v>
      </c>
      <c r="AD405" s="79">
        <v>0</v>
      </c>
      <c r="AE405" s="85" t="s">
        <v>1761</v>
      </c>
      <c r="AF405" s="79" t="b">
        <v>0</v>
      </c>
      <c r="AG405" s="79" t="s">
        <v>1774</v>
      </c>
      <c r="AH405" s="79"/>
      <c r="AI405" s="85" t="s">
        <v>1761</v>
      </c>
      <c r="AJ405" s="79" t="b">
        <v>0</v>
      </c>
      <c r="AK405" s="79">
        <v>1460</v>
      </c>
      <c r="AL405" s="85" t="s">
        <v>1725</v>
      </c>
      <c r="AM405" s="79" t="s">
        <v>1789</v>
      </c>
      <c r="AN405" s="79" t="b">
        <v>0</v>
      </c>
      <c r="AO405" s="85" t="s">
        <v>1725</v>
      </c>
      <c r="AP405" s="79" t="s">
        <v>176</v>
      </c>
      <c r="AQ405" s="79">
        <v>0</v>
      </c>
      <c r="AR405" s="79">
        <v>0</v>
      </c>
      <c r="AS405" s="79"/>
      <c r="AT405" s="79"/>
      <c r="AU405" s="79"/>
      <c r="AV405" s="79"/>
      <c r="AW405" s="79"/>
      <c r="AX405" s="79"/>
      <c r="AY405" s="79"/>
      <c r="AZ405" s="79"/>
      <c r="BA405">
        <v>1</v>
      </c>
      <c r="BB405" s="78" t="str">
        <f>REPLACE(INDEX(GroupVertices[Group],MATCH(Edges[[#This Row],[Vertex 1]],GroupVertices[Vertex],0)),1,1,"")</f>
        <v>2</v>
      </c>
      <c r="BC405" s="78" t="str">
        <f>REPLACE(INDEX(GroupVertices[Group],MATCH(Edges[[#This Row],[Vertex 2]],GroupVertices[Vertex],0)),1,1,"")</f>
        <v>2</v>
      </c>
      <c r="BD405" s="48">
        <v>4</v>
      </c>
      <c r="BE405" s="49">
        <v>20</v>
      </c>
      <c r="BF405" s="48">
        <v>1</v>
      </c>
      <c r="BG405" s="49">
        <v>5</v>
      </c>
      <c r="BH405" s="48">
        <v>0</v>
      </c>
      <c r="BI405" s="49">
        <v>0</v>
      </c>
      <c r="BJ405" s="48">
        <v>15</v>
      </c>
      <c r="BK405" s="49">
        <v>75</v>
      </c>
      <c r="BL405" s="48">
        <v>20</v>
      </c>
    </row>
    <row r="406" spans="1:64" ht="15">
      <c r="A406" s="64" t="s">
        <v>380</v>
      </c>
      <c r="B406" s="64" t="s">
        <v>380</v>
      </c>
      <c r="C406" s="65" t="s">
        <v>4709</v>
      </c>
      <c r="D406" s="66">
        <v>3</v>
      </c>
      <c r="E406" s="67" t="s">
        <v>132</v>
      </c>
      <c r="F406" s="68">
        <v>35</v>
      </c>
      <c r="G406" s="65"/>
      <c r="H406" s="69"/>
      <c r="I406" s="70"/>
      <c r="J406" s="70"/>
      <c r="K406" s="34" t="s">
        <v>65</v>
      </c>
      <c r="L406" s="77">
        <v>406</v>
      </c>
      <c r="M406" s="77"/>
      <c r="N406" s="72"/>
      <c r="O406" s="79" t="s">
        <v>176</v>
      </c>
      <c r="P406" s="81">
        <v>43690.56481481482</v>
      </c>
      <c r="Q406" s="79" t="s">
        <v>616</v>
      </c>
      <c r="R406" s="79"/>
      <c r="S406" s="79"/>
      <c r="T406" s="79" t="s">
        <v>403</v>
      </c>
      <c r="U406" s="82" t="s">
        <v>885</v>
      </c>
      <c r="V406" s="82" t="s">
        <v>885</v>
      </c>
      <c r="W406" s="81">
        <v>43690.56481481482</v>
      </c>
      <c r="X406" s="82" t="s">
        <v>1366</v>
      </c>
      <c r="Y406" s="79"/>
      <c r="Z406" s="79"/>
      <c r="AA406" s="85" t="s">
        <v>1723</v>
      </c>
      <c r="AB406" s="79"/>
      <c r="AC406" s="79" t="b">
        <v>0</v>
      </c>
      <c r="AD406" s="79">
        <v>0</v>
      </c>
      <c r="AE406" s="85" t="s">
        <v>1761</v>
      </c>
      <c r="AF406" s="79" t="b">
        <v>0</v>
      </c>
      <c r="AG406" s="79" t="s">
        <v>1774</v>
      </c>
      <c r="AH406" s="79"/>
      <c r="AI406" s="85" t="s">
        <v>1761</v>
      </c>
      <c r="AJ406" s="79" t="b">
        <v>0</v>
      </c>
      <c r="AK406" s="79">
        <v>0</v>
      </c>
      <c r="AL406" s="85" t="s">
        <v>1761</v>
      </c>
      <c r="AM406" s="79" t="s">
        <v>1790</v>
      </c>
      <c r="AN406" s="79" t="b">
        <v>0</v>
      </c>
      <c r="AO406" s="85" t="s">
        <v>1723</v>
      </c>
      <c r="AP406" s="79" t="s">
        <v>176</v>
      </c>
      <c r="AQ406" s="79">
        <v>0</v>
      </c>
      <c r="AR406" s="79">
        <v>0</v>
      </c>
      <c r="AS406" s="79"/>
      <c r="AT406" s="79"/>
      <c r="AU406" s="79"/>
      <c r="AV406" s="79"/>
      <c r="AW406" s="79"/>
      <c r="AX406" s="79"/>
      <c r="AY406" s="79"/>
      <c r="AZ406" s="79"/>
      <c r="BA406">
        <v>1</v>
      </c>
      <c r="BB406" s="78" t="str">
        <f>REPLACE(INDEX(GroupVertices[Group],MATCH(Edges[[#This Row],[Vertex 1]],GroupVertices[Vertex],0)),1,1,"")</f>
        <v>1</v>
      </c>
      <c r="BC406" s="78" t="str">
        <f>REPLACE(INDEX(GroupVertices[Group],MATCH(Edges[[#This Row],[Vertex 2]],GroupVertices[Vertex],0)),1,1,"")</f>
        <v>1</v>
      </c>
      <c r="BD406" s="48">
        <v>0</v>
      </c>
      <c r="BE406" s="49">
        <v>0</v>
      </c>
      <c r="BF406" s="48">
        <v>0</v>
      </c>
      <c r="BG406" s="49">
        <v>0</v>
      </c>
      <c r="BH406" s="48">
        <v>0</v>
      </c>
      <c r="BI406" s="49">
        <v>0</v>
      </c>
      <c r="BJ406" s="48">
        <v>4</v>
      </c>
      <c r="BK406" s="49">
        <v>100</v>
      </c>
      <c r="BL406" s="48">
        <v>4</v>
      </c>
    </row>
    <row r="407" spans="1:64" ht="15">
      <c r="A407" s="64" t="s">
        <v>381</v>
      </c>
      <c r="B407" s="64" t="s">
        <v>426</v>
      </c>
      <c r="C407" s="65" t="s">
        <v>4709</v>
      </c>
      <c r="D407" s="66">
        <v>3</v>
      </c>
      <c r="E407" s="67" t="s">
        <v>132</v>
      </c>
      <c r="F407" s="68">
        <v>35</v>
      </c>
      <c r="G407" s="65"/>
      <c r="H407" s="69"/>
      <c r="I407" s="70"/>
      <c r="J407" s="70"/>
      <c r="K407" s="34" t="s">
        <v>65</v>
      </c>
      <c r="L407" s="77">
        <v>407</v>
      </c>
      <c r="M407" s="77"/>
      <c r="N407" s="72"/>
      <c r="O407" s="79" t="s">
        <v>444</v>
      </c>
      <c r="P407" s="81">
        <v>43690.572743055556</v>
      </c>
      <c r="Q407" s="79" t="s">
        <v>544</v>
      </c>
      <c r="R407" s="79"/>
      <c r="S407" s="79"/>
      <c r="T407" s="79" t="s">
        <v>403</v>
      </c>
      <c r="U407" s="79"/>
      <c r="V407" s="82" t="s">
        <v>1031</v>
      </c>
      <c r="W407" s="81">
        <v>43690.572743055556</v>
      </c>
      <c r="X407" s="82" t="s">
        <v>1367</v>
      </c>
      <c r="Y407" s="79"/>
      <c r="Z407" s="79"/>
      <c r="AA407" s="85" t="s">
        <v>1724</v>
      </c>
      <c r="AB407" s="79"/>
      <c r="AC407" s="79" t="b">
        <v>0</v>
      </c>
      <c r="AD407" s="79">
        <v>0</v>
      </c>
      <c r="AE407" s="85" t="s">
        <v>1761</v>
      </c>
      <c r="AF407" s="79" t="b">
        <v>0</v>
      </c>
      <c r="AG407" s="79" t="s">
        <v>1774</v>
      </c>
      <c r="AH407" s="79"/>
      <c r="AI407" s="85" t="s">
        <v>1761</v>
      </c>
      <c r="AJ407" s="79" t="b">
        <v>0</v>
      </c>
      <c r="AK407" s="79">
        <v>1460</v>
      </c>
      <c r="AL407" s="85" t="s">
        <v>1725</v>
      </c>
      <c r="AM407" s="79" t="s">
        <v>1789</v>
      </c>
      <c r="AN407" s="79" t="b">
        <v>0</v>
      </c>
      <c r="AO407" s="85" t="s">
        <v>1725</v>
      </c>
      <c r="AP407" s="79" t="s">
        <v>176</v>
      </c>
      <c r="AQ407" s="79">
        <v>0</v>
      </c>
      <c r="AR407" s="79">
        <v>0</v>
      </c>
      <c r="AS407" s="79"/>
      <c r="AT407" s="79"/>
      <c r="AU407" s="79"/>
      <c r="AV407" s="79"/>
      <c r="AW407" s="79"/>
      <c r="AX407" s="79"/>
      <c r="AY407" s="79"/>
      <c r="AZ407" s="79"/>
      <c r="BA407">
        <v>1</v>
      </c>
      <c r="BB407" s="78" t="str">
        <f>REPLACE(INDEX(GroupVertices[Group],MATCH(Edges[[#This Row],[Vertex 1]],GroupVertices[Vertex],0)),1,1,"")</f>
        <v>2</v>
      </c>
      <c r="BC407" s="78" t="str">
        <f>REPLACE(INDEX(GroupVertices[Group],MATCH(Edges[[#This Row],[Vertex 2]],GroupVertices[Vertex],0)),1,1,"")</f>
        <v>2</v>
      </c>
      <c r="BD407" s="48"/>
      <c r="BE407" s="49"/>
      <c r="BF407" s="48"/>
      <c r="BG407" s="49"/>
      <c r="BH407" s="48"/>
      <c r="BI407" s="49"/>
      <c r="BJ407" s="48"/>
      <c r="BK407" s="49"/>
      <c r="BL407" s="48"/>
    </row>
    <row r="408" spans="1:64" ht="15">
      <c r="A408" s="64" t="s">
        <v>381</v>
      </c>
      <c r="B408" s="64" t="s">
        <v>382</v>
      </c>
      <c r="C408" s="65" t="s">
        <v>4709</v>
      </c>
      <c r="D408" s="66">
        <v>3</v>
      </c>
      <c r="E408" s="67" t="s">
        <v>132</v>
      </c>
      <c r="F408" s="68">
        <v>35</v>
      </c>
      <c r="G408" s="65"/>
      <c r="H408" s="69"/>
      <c r="I408" s="70"/>
      <c r="J408" s="70"/>
      <c r="K408" s="34" t="s">
        <v>65</v>
      </c>
      <c r="L408" s="77">
        <v>408</v>
      </c>
      <c r="M408" s="77"/>
      <c r="N408" s="72"/>
      <c r="O408" s="79" t="s">
        <v>444</v>
      </c>
      <c r="P408" s="81">
        <v>43690.572743055556</v>
      </c>
      <c r="Q408" s="79" t="s">
        <v>544</v>
      </c>
      <c r="R408" s="79"/>
      <c r="S408" s="79"/>
      <c r="T408" s="79" t="s">
        <v>403</v>
      </c>
      <c r="U408" s="79"/>
      <c r="V408" s="82" t="s">
        <v>1031</v>
      </c>
      <c r="W408" s="81">
        <v>43690.572743055556</v>
      </c>
      <c r="X408" s="82" t="s">
        <v>1367</v>
      </c>
      <c r="Y408" s="79"/>
      <c r="Z408" s="79"/>
      <c r="AA408" s="85" t="s">
        <v>1724</v>
      </c>
      <c r="AB408" s="79"/>
      <c r="AC408" s="79" t="b">
        <v>0</v>
      </c>
      <c r="AD408" s="79">
        <v>0</v>
      </c>
      <c r="AE408" s="85" t="s">
        <v>1761</v>
      </c>
      <c r="AF408" s="79" t="b">
        <v>0</v>
      </c>
      <c r="AG408" s="79" t="s">
        <v>1774</v>
      </c>
      <c r="AH408" s="79"/>
      <c r="AI408" s="85" t="s">
        <v>1761</v>
      </c>
      <c r="AJ408" s="79" t="b">
        <v>0</v>
      </c>
      <c r="AK408" s="79">
        <v>1460</v>
      </c>
      <c r="AL408" s="85" t="s">
        <v>1725</v>
      </c>
      <c r="AM408" s="79" t="s">
        <v>1789</v>
      </c>
      <c r="AN408" s="79" t="b">
        <v>0</v>
      </c>
      <c r="AO408" s="85" t="s">
        <v>1725</v>
      </c>
      <c r="AP408" s="79" t="s">
        <v>176</v>
      </c>
      <c r="AQ408" s="79">
        <v>0</v>
      </c>
      <c r="AR408" s="79">
        <v>0</v>
      </c>
      <c r="AS408" s="79"/>
      <c r="AT408" s="79"/>
      <c r="AU408" s="79"/>
      <c r="AV408" s="79"/>
      <c r="AW408" s="79"/>
      <c r="AX408" s="79"/>
      <c r="AY408" s="79"/>
      <c r="AZ408" s="79"/>
      <c r="BA408">
        <v>1</v>
      </c>
      <c r="BB408" s="78" t="str">
        <f>REPLACE(INDEX(GroupVertices[Group],MATCH(Edges[[#This Row],[Vertex 1]],GroupVertices[Vertex],0)),1,1,"")</f>
        <v>2</v>
      </c>
      <c r="BC408" s="78" t="str">
        <f>REPLACE(INDEX(GroupVertices[Group],MATCH(Edges[[#This Row],[Vertex 2]],GroupVertices[Vertex],0)),1,1,"")</f>
        <v>2</v>
      </c>
      <c r="BD408" s="48">
        <v>4</v>
      </c>
      <c r="BE408" s="49">
        <v>20</v>
      </c>
      <c r="BF408" s="48">
        <v>1</v>
      </c>
      <c r="BG408" s="49">
        <v>5</v>
      </c>
      <c r="BH408" s="48">
        <v>0</v>
      </c>
      <c r="BI408" s="49">
        <v>0</v>
      </c>
      <c r="BJ408" s="48">
        <v>15</v>
      </c>
      <c r="BK408" s="49">
        <v>75</v>
      </c>
      <c r="BL408" s="48">
        <v>20</v>
      </c>
    </row>
    <row r="409" spans="1:64" ht="15">
      <c r="A409" s="64" t="s">
        <v>382</v>
      </c>
      <c r="B409" s="64" t="s">
        <v>426</v>
      </c>
      <c r="C409" s="65" t="s">
        <v>4709</v>
      </c>
      <c r="D409" s="66">
        <v>3</v>
      </c>
      <c r="E409" s="67" t="s">
        <v>132</v>
      </c>
      <c r="F409" s="68">
        <v>35</v>
      </c>
      <c r="G409" s="65"/>
      <c r="H409" s="69"/>
      <c r="I409" s="70"/>
      <c r="J409" s="70"/>
      <c r="K409" s="34" t="s">
        <v>65</v>
      </c>
      <c r="L409" s="77">
        <v>409</v>
      </c>
      <c r="M409" s="77"/>
      <c r="N409" s="72"/>
      <c r="O409" s="79" t="s">
        <v>444</v>
      </c>
      <c r="P409" s="81">
        <v>40853.31835648148</v>
      </c>
      <c r="Q409" s="79" t="s">
        <v>617</v>
      </c>
      <c r="R409" s="79"/>
      <c r="S409" s="79"/>
      <c r="T409" s="79" t="s">
        <v>403</v>
      </c>
      <c r="U409" s="82" t="s">
        <v>886</v>
      </c>
      <c r="V409" s="82" t="s">
        <v>886</v>
      </c>
      <c r="W409" s="81">
        <v>40853.31835648148</v>
      </c>
      <c r="X409" s="82" t="s">
        <v>1368</v>
      </c>
      <c r="Y409" s="79"/>
      <c r="Z409" s="79"/>
      <c r="AA409" s="85" t="s">
        <v>1725</v>
      </c>
      <c r="AB409" s="79"/>
      <c r="AC409" s="79" t="b">
        <v>0</v>
      </c>
      <c r="AD409" s="79">
        <v>640</v>
      </c>
      <c r="AE409" s="85" t="s">
        <v>1761</v>
      </c>
      <c r="AF409" s="79" t="b">
        <v>0</v>
      </c>
      <c r="AG409" s="79" t="s">
        <v>1774</v>
      </c>
      <c r="AH409" s="79"/>
      <c r="AI409" s="85" t="s">
        <v>1761</v>
      </c>
      <c r="AJ409" s="79" t="b">
        <v>0</v>
      </c>
      <c r="AK409" s="79">
        <v>1460</v>
      </c>
      <c r="AL409" s="85" t="s">
        <v>1761</v>
      </c>
      <c r="AM409" s="79" t="s">
        <v>1790</v>
      </c>
      <c r="AN409" s="79" t="b">
        <v>0</v>
      </c>
      <c r="AO409" s="85" t="s">
        <v>1725</v>
      </c>
      <c r="AP409" s="79" t="s">
        <v>1829</v>
      </c>
      <c r="AQ409" s="79">
        <v>0</v>
      </c>
      <c r="AR409" s="79">
        <v>0</v>
      </c>
      <c r="AS409" s="79"/>
      <c r="AT409" s="79"/>
      <c r="AU409" s="79"/>
      <c r="AV409" s="79"/>
      <c r="AW409" s="79"/>
      <c r="AX409" s="79"/>
      <c r="AY409" s="79"/>
      <c r="AZ409" s="79"/>
      <c r="BA409">
        <v>1</v>
      </c>
      <c r="BB409" s="78" t="str">
        <f>REPLACE(INDEX(GroupVertices[Group],MATCH(Edges[[#This Row],[Vertex 1]],GroupVertices[Vertex],0)),1,1,"")</f>
        <v>2</v>
      </c>
      <c r="BC409" s="78" t="str">
        <f>REPLACE(INDEX(GroupVertices[Group],MATCH(Edges[[#This Row],[Vertex 2]],GroupVertices[Vertex],0)),1,1,"")</f>
        <v>2</v>
      </c>
      <c r="BD409" s="48">
        <v>4</v>
      </c>
      <c r="BE409" s="49">
        <v>22.22222222222222</v>
      </c>
      <c r="BF409" s="48">
        <v>1</v>
      </c>
      <c r="BG409" s="49">
        <v>5.555555555555555</v>
      </c>
      <c r="BH409" s="48">
        <v>0</v>
      </c>
      <c r="BI409" s="49">
        <v>0</v>
      </c>
      <c r="BJ409" s="48">
        <v>13</v>
      </c>
      <c r="BK409" s="49">
        <v>72.22222222222223</v>
      </c>
      <c r="BL409" s="48">
        <v>18</v>
      </c>
    </row>
    <row r="410" spans="1:64" ht="15">
      <c r="A410" s="64" t="s">
        <v>383</v>
      </c>
      <c r="B410" s="64" t="s">
        <v>426</v>
      </c>
      <c r="C410" s="65" t="s">
        <v>4709</v>
      </c>
      <c r="D410" s="66">
        <v>3</v>
      </c>
      <c r="E410" s="67" t="s">
        <v>132</v>
      </c>
      <c r="F410" s="68">
        <v>35</v>
      </c>
      <c r="G410" s="65"/>
      <c r="H410" s="69"/>
      <c r="I410" s="70"/>
      <c r="J410" s="70"/>
      <c r="K410" s="34" t="s">
        <v>65</v>
      </c>
      <c r="L410" s="77">
        <v>410</v>
      </c>
      <c r="M410" s="77"/>
      <c r="N410" s="72"/>
      <c r="O410" s="79" t="s">
        <v>444</v>
      </c>
      <c r="P410" s="81">
        <v>43690.63447916666</v>
      </c>
      <c r="Q410" s="79" t="s">
        <v>544</v>
      </c>
      <c r="R410" s="79"/>
      <c r="S410" s="79"/>
      <c r="T410" s="79" t="s">
        <v>403</v>
      </c>
      <c r="U410" s="79"/>
      <c r="V410" s="82" t="s">
        <v>1032</v>
      </c>
      <c r="W410" s="81">
        <v>43690.63447916666</v>
      </c>
      <c r="X410" s="82" t="s">
        <v>1369</v>
      </c>
      <c r="Y410" s="79"/>
      <c r="Z410" s="79"/>
      <c r="AA410" s="85" t="s">
        <v>1726</v>
      </c>
      <c r="AB410" s="79"/>
      <c r="AC410" s="79" t="b">
        <v>0</v>
      </c>
      <c r="AD410" s="79">
        <v>0</v>
      </c>
      <c r="AE410" s="85" t="s">
        <v>1761</v>
      </c>
      <c r="AF410" s="79" t="b">
        <v>0</v>
      </c>
      <c r="AG410" s="79" t="s">
        <v>1774</v>
      </c>
      <c r="AH410" s="79"/>
      <c r="AI410" s="85" t="s">
        <v>1761</v>
      </c>
      <c r="AJ410" s="79" t="b">
        <v>0</v>
      </c>
      <c r="AK410" s="79">
        <v>1460</v>
      </c>
      <c r="AL410" s="85" t="s">
        <v>1725</v>
      </c>
      <c r="AM410" s="79" t="s">
        <v>1789</v>
      </c>
      <c r="AN410" s="79" t="b">
        <v>0</v>
      </c>
      <c r="AO410" s="85" t="s">
        <v>1725</v>
      </c>
      <c r="AP410" s="79" t="s">
        <v>176</v>
      </c>
      <c r="AQ410" s="79">
        <v>0</v>
      </c>
      <c r="AR410" s="79">
        <v>0</v>
      </c>
      <c r="AS410" s="79"/>
      <c r="AT410" s="79"/>
      <c r="AU410" s="79"/>
      <c r="AV410" s="79"/>
      <c r="AW410" s="79"/>
      <c r="AX410" s="79"/>
      <c r="AY410" s="79"/>
      <c r="AZ410" s="79"/>
      <c r="BA410">
        <v>1</v>
      </c>
      <c r="BB410" s="78" t="str">
        <f>REPLACE(INDEX(GroupVertices[Group],MATCH(Edges[[#This Row],[Vertex 1]],GroupVertices[Vertex],0)),1,1,"")</f>
        <v>2</v>
      </c>
      <c r="BC410" s="78" t="str">
        <f>REPLACE(INDEX(GroupVertices[Group],MATCH(Edges[[#This Row],[Vertex 2]],GroupVertices[Vertex],0)),1,1,"")</f>
        <v>2</v>
      </c>
      <c r="BD410" s="48"/>
      <c r="BE410" s="49"/>
      <c r="BF410" s="48"/>
      <c r="BG410" s="49"/>
      <c r="BH410" s="48"/>
      <c r="BI410" s="49"/>
      <c r="BJ410" s="48"/>
      <c r="BK410" s="49"/>
      <c r="BL410" s="48"/>
    </row>
    <row r="411" spans="1:64" ht="15">
      <c r="A411" s="64" t="s">
        <v>383</v>
      </c>
      <c r="B411" s="64" t="s">
        <v>382</v>
      </c>
      <c r="C411" s="65" t="s">
        <v>4709</v>
      </c>
      <c r="D411" s="66">
        <v>3</v>
      </c>
      <c r="E411" s="67" t="s">
        <v>132</v>
      </c>
      <c r="F411" s="68">
        <v>35</v>
      </c>
      <c r="G411" s="65"/>
      <c r="H411" s="69"/>
      <c r="I411" s="70"/>
      <c r="J411" s="70"/>
      <c r="K411" s="34" t="s">
        <v>65</v>
      </c>
      <c r="L411" s="77">
        <v>411</v>
      </c>
      <c r="M411" s="77"/>
      <c r="N411" s="72"/>
      <c r="O411" s="79" t="s">
        <v>444</v>
      </c>
      <c r="P411" s="81">
        <v>43690.63447916666</v>
      </c>
      <c r="Q411" s="79" t="s">
        <v>544</v>
      </c>
      <c r="R411" s="79"/>
      <c r="S411" s="79"/>
      <c r="T411" s="79" t="s">
        <v>403</v>
      </c>
      <c r="U411" s="79"/>
      <c r="V411" s="82" t="s">
        <v>1032</v>
      </c>
      <c r="W411" s="81">
        <v>43690.63447916666</v>
      </c>
      <c r="X411" s="82" t="s">
        <v>1369</v>
      </c>
      <c r="Y411" s="79"/>
      <c r="Z411" s="79"/>
      <c r="AA411" s="85" t="s">
        <v>1726</v>
      </c>
      <c r="AB411" s="79"/>
      <c r="AC411" s="79" t="b">
        <v>0</v>
      </c>
      <c r="AD411" s="79">
        <v>0</v>
      </c>
      <c r="AE411" s="85" t="s">
        <v>1761</v>
      </c>
      <c r="AF411" s="79" t="b">
        <v>0</v>
      </c>
      <c r="AG411" s="79" t="s">
        <v>1774</v>
      </c>
      <c r="AH411" s="79"/>
      <c r="AI411" s="85" t="s">
        <v>1761</v>
      </c>
      <c r="AJ411" s="79" t="b">
        <v>0</v>
      </c>
      <c r="AK411" s="79">
        <v>1460</v>
      </c>
      <c r="AL411" s="85" t="s">
        <v>1725</v>
      </c>
      <c r="AM411" s="79" t="s">
        <v>1789</v>
      </c>
      <c r="AN411" s="79" t="b">
        <v>0</v>
      </c>
      <c r="AO411" s="85" t="s">
        <v>1725</v>
      </c>
      <c r="AP411" s="79" t="s">
        <v>176</v>
      </c>
      <c r="AQ411" s="79">
        <v>0</v>
      </c>
      <c r="AR411" s="79">
        <v>0</v>
      </c>
      <c r="AS411" s="79"/>
      <c r="AT411" s="79"/>
      <c r="AU411" s="79"/>
      <c r="AV411" s="79"/>
      <c r="AW411" s="79"/>
      <c r="AX411" s="79"/>
      <c r="AY411" s="79"/>
      <c r="AZ411" s="79"/>
      <c r="BA411">
        <v>1</v>
      </c>
      <c r="BB411" s="78" t="str">
        <f>REPLACE(INDEX(GroupVertices[Group],MATCH(Edges[[#This Row],[Vertex 1]],GroupVertices[Vertex],0)),1,1,"")</f>
        <v>2</v>
      </c>
      <c r="BC411" s="78" t="str">
        <f>REPLACE(INDEX(GroupVertices[Group],MATCH(Edges[[#This Row],[Vertex 2]],GroupVertices[Vertex],0)),1,1,"")</f>
        <v>2</v>
      </c>
      <c r="BD411" s="48">
        <v>4</v>
      </c>
      <c r="BE411" s="49">
        <v>20</v>
      </c>
      <c r="BF411" s="48">
        <v>1</v>
      </c>
      <c r="BG411" s="49">
        <v>5</v>
      </c>
      <c r="BH411" s="48">
        <v>0</v>
      </c>
      <c r="BI411" s="49">
        <v>0</v>
      </c>
      <c r="BJ411" s="48">
        <v>15</v>
      </c>
      <c r="BK411" s="49">
        <v>75</v>
      </c>
      <c r="BL411" s="48">
        <v>20</v>
      </c>
    </row>
    <row r="412" spans="1:64" ht="15">
      <c r="A412" s="64" t="s">
        <v>384</v>
      </c>
      <c r="B412" s="64" t="s">
        <v>384</v>
      </c>
      <c r="C412" s="65" t="s">
        <v>4710</v>
      </c>
      <c r="D412" s="66">
        <v>3.1944444444444446</v>
      </c>
      <c r="E412" s="67" t="s">
        <v>136</v>
      </c>
      <c r="F412" s="68">
        <v>34.361111111111114</v>
      </c>
      <c r="G412" s="65"/>
      <c r="H412" s="69"/>
      <c r="I412" s="70"/>
      <c r="J412" s="70"/>
      <c r="K412" s="34" t="s">
        <v>65</v>
      </c>
      <c r="L412" s="77">
        <v>412</v>
      </c>
      <c r="M412" s="77"/>
      <c r="N412" s="72"/>
      <c r="O412" s="79" t="s">
        <v>176</v>
      </c>
      <c r="P412" s="81">
        <v>43688.66150462963</v>
      </c>
      <c r="Q412" s="79" t="s">
        <v>618</v>
      </c>
      <c r="R412" s="79" t="s">
        <v>730</v>
      </c>
      <c r="S412" s="79" t="s">
        <v>762</v>
      </c>
      <c r="T412" s="79" t="s">
        <v>837</v>
      </c>
      <c r="U412" s="79"/>
      <c r="V412" s="82" t="s">
        <v>1033</v>
      </c>
      <c r="W412" s="81">
        <v>43688.66150462963</v>
      </c>
      <c r="X412" s="82" t="s">
        <v>1370</v>
      </c>
      <c r="Y412" s="79"/>
      <c r="Z412" s="79"/>
      <c r="AA412" s="85" t="s">
        <v>1727</v>
      </c>
      <c r="AB412" s="79"/>
      <c r="AC412" s="79" t="b">
        <v>0</v>
      </c>
      <c r="AD412" s="79">
        <v>2</v>
      </c>
      <c r="AE412" s="85" t="s">
        <v>1761</v>
      </c>
      <c r="AF412" s="79" t="b">
        <v>0</v>
      </c>
      <c r="AG412" s="79" t="s">
        <v>1774</v>
      </c>
      <c r="AH412" s="79"/>
      <c r="AI412" s="85" t="s">
        <v>1761</v>
      </c>
      <c r="AJ412" s="79" t="b">
        <v>0</v>
      </c>
      <c r="AK412" s="79">
        <v>1</v>
      </c>
      <c r="AL412" s="85" t="s">
        <v>1761</v>
      </c>
      <c r="AM412" s="79" t="s">
        <v>1795</v>
      </c>
      <c r="AN412" s="79" t="b">
        <v>0</v>
      </c>
      <c r="AO412" s="85" t="s">
        <v>1727</v>
      </c>
      <c r="AP412" s="79" t="s">
        <v>176</v>
      </c>
      <c r="AQ412" s="79">
        <v>0</v>
      </c>
      <c r="AR412" s="79">
        <v>0</v>
      </c>
      <c r="AS412" s="79"/>
      <c r="AT412" s="79"/>
      <c r="AU412" s="79"/>
      <c r="AV412" s="79"/>
      <c r="AW412" s="79"/>
      <c r="AX412" s="79"/>
      <c r="AY412" s="79"/>
      <c r="AZ412" s="79"/>
      <c r="BA412">
        <v>2</v>
      </c>
      <c r="BB412" s="78" t="str">
        <f>REPLACE(INDEX(GroupVertices[Group],MATCH(Edges[[#This Row],[Vertex 1]],GroupVertices[Vertex],0)),1,1,"")</f>
        <v>24</v>
      </c>
      <c r="BC412" s="78" t="str">
        <f>REPLACE(INDEX(GroupVertices[Group],MATCH(Edges[[#This Row],[Vertex 2]],GroupVertices[Vertex],0)),1,1,"")</f>
        <v>24</v>
      </c>
      <c r="BD412" s="48">
        <v>0</v>
      </c>
      <c r="BE412" s="49">
        <v>0</v>
      </c>
      <c r="BF412" s="48">
        <v>1</v>
      </c>
      <c r="BG412" s="49">
        <v>6.666666666666667</v>
      </c>
      <c r="BH412" s="48">
        <v>0</v>
      </c>
      <c r="BI412" s="49">
        <v>0</v>
      </c>
      <c r="BJ412" s="48">
        <v>14</v>
      </c>
      <c r="BK412" s="49">
        <v>93.33333333333333</v>
      </c>
      <c r="BL412" s="48">
        <v>15</v>
      </c>
    </row>
    <row r="413" spans="1:64" ht="15">
      <c r="A413" s="64" t="s">
        <v>384</v>
      </c>
      <c r="B413" s="64" t="s">
        <v>384</v>
      </c>
      <c r="C413" s="65" t="s">
        <v>4710</v>
      </c>
      <c r="D413" s="66">
        <v>3.1944444444444446</v>
      </c>
      <c r="E413" s="67" t="s">
        <v>136</v>
      </c>
      <c r="F413" s="68">
        <v>34.361111111111114</v>
      </c>
      <c r="G413" s="65"/>
      <c r="H413" s="69"/>
      <c r="I413" s="70"/>
      <c r="J413" s="70"/>
      <c r="K413" s="34" t="s">
        <v>65</v>
      </c>
      <c r="L413" s="77">
        <v>413</v>
      </c>
      <c r="M413" s="77"/>
      <c r="N413" s="72"/>
      <c r="O413" s="79" t="s">
        <v>176</v>
      </c>
      <c r="P413" s="81">
        <v>43690.659837962965</v>
      </c>
      <c r="Q413" s="79" t="s">
        <v>619</v>
      </c>
      <c r="R413" s="79" t="s">
        <v>731</v>
      </c>
      <c r="S413" s="79" t="s">
        <v>762</v>
      </c>
      <c r="T413" s="79" t="s">
        <v>838</v>
      </c>
      <c r="U413" s="79"/>
      <c r="V413" s="82" t="s">
        <v>1033</v>
      </c>
      <c r="W413" s="81">
        <v>43690.659837962965</v>
      </c>
      <c r="X413" s="82" t="s">
        <v>1371</v>
      </c>
      <c r="Y413" s="79"/>
      <c r="Z413" s="79"/>
      <c r="AA413" s="85" t="s">
        <v>1728</v>
      </c>
      <c r="AB413" s="79"/>
      <c r="AC413" s="79" t="b">
        <v>0</v>
      </c>
      <c r="AD413" s="79">
        <v>1</v>
      </c>
      <c r="AE413" s="85" t="s">
        <v>1761</v>
      </c>
      <c r="AF413" s="79" t="b">
        <v>0</v>
      </c>
      <c r="AG413" s="79" t="s">
        <v>1774</v>
      </c>
      <c r="AH413" s="79"/>
      <c r="AI413" s="85" t="s">
        <v>1761</v>
      </c>
      <c r="AJ413" s="79" t="b">
        <v>0</v>
      </c>
      <c r="AK413" s="79">
        <v>0</v>
      </c>
      <c r="AL413" s="85" t="s">
        <v>1761</v>
      </c>
      <c r="AM413" s="79" t="s">
        <v>1795</v>
      </c>
      <c r="AN413" s="79" t="b">
        <v>0</v>
      </c>
      <c r="AO413" s="85" t="s">
        <v>1728</v>
      </c>
      <c r="AP413" s="79" t="s">
        <v>176</v>
      </c>
      <c r="AQ413" s="79">
        <v>0</v>
      </c>
      <c r="AR413" s="79">
        <v>0</v>
      </c>
      <c r="AS413" s="79"/>
      <c r="AT413" s="79"/>
      <c r="AU413" s="79"/>
      <c r="AV413" s="79"/>
      <c r="AW413" s="79"/>
      <c r="AX413" s="79"/>
      <c r="AY413" s="79"/>
      <c r="AZ413" s="79"/>
      <c r="BA413">
        <v>2</v>
      </c>
      <c r="BB413" s="78" t="str">
        <f>REPLACE(INDEX(GroupVertices[Group],MATCH(Edges[[#This Row],[Vertex 1]],GroupVertices[Vertex],0)),1,1,"")</f>
        <v>24</v>
      </c>
      <c r="BC413" s="78" t="str">
        <f>REPLACE(INDEX(GroupVertices[Group],MATCH(Edges[[#This Row],[Vertex 2]],GroupVertices[Vertex],0)),1,1,"")</f>
        <v>24</v>
      </c>
      <c r="BD413" s="48">
        <v>1</v>
      </c>
      <c r="BE413" s="49">
        <v>4.166666666666667</v>
      </c>
      <c r="BF413" s="48">
        <v>1</v>
      </c>
      <c r="BG413" s="49">
        <v>4.166666666666667</v>
      </c>
      <c r="BH413" s="48">
        <v>0</v>
      </c>
      <c r="BI413" s="49">
        <v>0</v>
      </c>
      <c r="BJ413" s="48">
        <v>22</v>
      </c>
      <c r="BK413" s="49">
        <v>91.66666666666667</v>
      </c>
      <c r="BL413" s="48">
        <v>24</v>
      </c>
    </row>
    <row r="414" spans="1:64" ht="15">
      <c r="A414" s="64" t="s">
        <v>385</v>
      </c>
      <c r="B414" s="64" t="s">
        <v>385</v>
      </c>
      <c r="C414" s="65" t="s">
        <v>4709</v>
      </c>
      <c r="D414" s="66">
        <v>3</v>
      </c>
      <c r="E414" s="67" t="s">
        <v>132</v>
      </c>
      <c r="F414" s="68">
        <v>35</v>
      </c>
      <c r="G414" s="65"/>
      <c r="H414" s="69"/>
      <c r="I414" s="70"/>
      <c r="J414" s="70"/>
      <c r="K414" s="34" t="s">
        <v>65</v>
      </c>
      <c r="L414" s="77">
        <v>414</v>
      </c>
      <c r="M414" s="77"/>
      <c r="N414" s="72"/>
      <c r="O414" s="79" t="s">
        <v>176</v>
      </c>
      <c r="P414" s="81">
        <v>43690.698854166665</v>
      </c>
      <c r="Q414" s="79" t="s">
        <v>620</v>
      </c>
      <c r="R414" s="79"/>
      <c r="S414" s="79"/>
      <c r="T414" s="79" t="s">
        <v>839</v>
      </c>
      <c r="U414" s="82" t="s">
        <v>887</v>
      </c>
      <c r="V414" s="82" t="s">
        <v>887</v>
      </c>
      <c r="W414" s="81">
        <v>43690.698854166665</v>
      </c>
      <c r="X414" s="82" t="s">
        <v>1372</v>
      </c>
      <c r="Y414" s="79"/>
      <c r="Z414" s="79"/>
      <c r="AA414" s="85" t="s">
        <v>1729</v>
      </c>
      <c r="AB414" s="79"/>
      <c r="AC414" s="79" t="b">
        <v>0</v>
      </c>
      <c r="AD414" s="79">
        <v>0</v>
      </c>
      <c r="AE414" s="85" t="s">
        <v>1761</v>
      </c>
      <c r="AF414" s="79" t="b">
        <v>0</v>
      </c>
      <c r="AG414" s="79" t="s">
        <v>1774</v>
      </c>
      <c r="AH414" s="79"/>
      <c r="AI414" s="85" t="s">
        <v>1761</v>
      </c>
      <c r="AJ414" s="79" t="b">
        <v>0</v>
      </c>
      <c r="AK414" s="79">
        <v>0</v>
      </c>
      <c r="AL414" s="85" t="s">
        <v>1761</v>
      </c>
      <c r="AM414" s="79" t="s">
        <v>1790</v>
      </c>
      <c r="AN414" s="79" t="b">
        <v>0</v>
      </c>
      <c r="AO414" s="85" t="s">
        <v>1729</v>
      </c>
      <c r="AP414" s="79" t="s">
        <v>176</v>
      </c>
      <c r="AQ414" s="79">
        <v>0</v>
      </c>
      <c r="AR414" s="79">
        <v>0</v>
      </c>
      <c r="AS414" s="79"/>
      <c r="AT414" s="79"/>
      <c r="AU414" s="79"/>
      <c r="AV414" s="79"/>
      <c r="AW414" s="79"/>
      <c r="AX414" s="79"/>
      <c r="AY414" s="79"/>
      <c r="AZ414" s="79"/>
      <c r="BA414">
        <v>1</v>
      </c>
      <c r="BB414" s="78" t="str">
        <f>REPLACE(INDEX(GroupVertices[Group],MATCH(Edges[[#This Row],[Vertex 1]],GroupVertices[Vertex],0)),1,1,"")</f>
        <v>1</v>
      </c>
      <c r="BC414" s="78" t="str">
        <f>REPLACE(INDEX(GroupVertices[Group],MATCH(Edges[[#This Row],[Vertex 2]],GroupVertices[Vertex],0)),1,1,"")</f>
        <v>1</v>
      </c>
      <c r="BD414" s="48">
        <v>1</v>
      </c>
      <c r="BE414" s="49">
        <v>5</v>
      </c>
      <c r="BF414" s="48">
        <v>0</v>
      </c>
      <c r="BG414" s="49">
        <v>0</v>
      </c>
      <c r="BH414" s="48">
        <v>0</v>
      </c>
      <c r="BI414" s="49">
        <v>0</v>
      </c>
      <c r="BJ414" s="48">
        <v>19</v>
      </c>
      <c r="BK414" s="49">
        <v>95</v>
      </c>
      <c r="BL414" s="48">
        <v>20</v>
      </c>
    </row>
    <row r="415" spans="1:64" ht="15">
      <c r="A415" s="64" t="s">
        <v>213</v>
      </c>
      <c r="B415" s="64" t="s">
        <v>436</v>
      </c>
      <c r="C415" s="65" t="s">
        <v>4709</v>
      </c>
      <c r="D415" s="66">
        <v>3</v>
      </c>
      <c r="E415" s="67" t="s">
        <v>132</v>
      </c>
      <c r="F415" s="68">
        <v>35</v>
      </c>
      <c r="G415" s="65"/>
      <c r="H415" s="69"/>
      <c r="I415" s="70"/>
      <c r="J415" s="70"/>
      <c r="K415" s="34" t="s">
        <v>65</v>
      </c>
      <c r="L415" s="77">
        <v>415</v>
      </c>
      <c r="M415" s="77"/>
      <c r="N415" s="72"/>
      <c r="O415" s="79" t="s">
        <v>444</v>
      </c>
      <c r="P415" s="81">
        <v>43638.86685185185</v>
      </c>
      <c r="Q415" s="79" t="s">
        <v>447</v>
      </c>
      <c r="R415" s="79"/>
      <c r="S415" s="79"/>
      <c r="T415" s="79" t="s">
        <v>765</v>
      </c>
      <c r="U415" s="82" t="s">
        <v>845</v>
      </c>
      <c r="V415" s="82" t="s">
        <v>845</v>
      </c>
      <c r="W415" s="81">
        <v>43638.86685185185</v>
      </c>
      <c r="X415" s="82" t="s">
        <v>1037</v>
      </c>
      <c r="Y415" s="79"/>
      <c r="Z415" s="79"/>
      <c r="AA415" s="85" t="s">
        <v>1394</v>
      </c>
      <c r="AB415" s="79"/>
      <c r="AC415" s="79" t="b">
        <v>0</v>
      </c>
      <c r="AD415" s="79">
        <v>16</v>
      </c>
      <c r="AE415" s="85" t="s">
        <v>1761</v>
      </c>
      <c r="AF415" s="79" t="b">
        <v>0</v>
      </c>
      <c r="AG415" s="79" t="s">
        <v>1774</v>
      </c>
      <c r="AH415" s="79"/>
      <c r="AI415" s="85" t="s">
        <v>1761</v>
      </c>
      <c r="AJ415" s="79" t="b">
        <v>0</v>
      </c>
      <c r="AK415" s="79">
        <v>2</v>
      </c>
      <c r="AL415" s="85" t="s">
        <v>1761</v>
      </c>
      <c r="AM415" s="79" t="s">
        <v>1790</v>
      </c>
      <c r="AN415" s="79" t="b">
        <v>0</v>
      </c>
      <c r="AO415" s="85" t="s">
        <v>1394</v>
      </c>
      <c r="AP415" s="79" t="s">
        <v>1829</v>
      </c>
      <c r="AQ415" s="79">
        <v>0</v>
      </c>
      <c r="AR415" s="79">
        <v>0</v>
      </c>
      <c r="AS415" s="79"/>
      <c r="AT415" s="79"/>
      <c r="AU415" s="79"/>
      <c r="AV415" s="79"/>
      <c r="AW415" s="79"/>
      <c r="AX415" s="79"/>
      <c r="AY415" s="79"/>
      <c r="AZ415" s="79"/>
      <c r="BA415">
        <v>1</v>
      </c>
      <c r="BB415" s="78" t="str">
        <f>REPLACE(INDEX(GroupVertices[Group],MATCH(Edges[[#This Row],[Vertex 1]],GroupVertices[Vertex],0)),1,1,"")</f>
        <v>9</v>
      </c>
      <c r="BC415" s="78" t="str">
        <f>REPLACE(INDEX(GroupVertices[Group],MATCH(Edges[[#This Row],[Vertex 2]],GroupVertices[Vertex],0)),1,1,"")</f>
        <v>9</v>
      </c>
      <c r="BD415" s="48"/>
      <c r="BE415" s="49"/>
      <c r="BF415" s="48"/>
      <c r="BG415" s="49"/>
      <c r="BH415" s="48"/>
      <c r="BI415" s="49"/>
      <c r="BJ415" s="48"/>
      <c r="BK415" s="49"/>
      <c r="BL415" s="48"/>
    </row>
    <row r="416" spans="1:64" ht="15">
      <c r="A416" s="64" t="s">
        <v>386</v>
      </c>
      <c r="B416" s="64" t="s">
        <v>436</v>
      </c>
      <c r="C416" s="65" t="s">
        <v>4709</v>
      </c>
      <c r="D416" s="66">
        <v>3</v>
      </c>
      <c r="E416" s="67" t="s">
        <v>132</v>
      </c>
      <c r="F416" s="68">
        <v>35</v>
      </c>
      <c r="G416" s="65"/>
      <c r="H416" s="69"/>
      <c r="I416" s="70"/>
      <c r="J416" s="70"/>
      <c r="K416" s="34" t="s">
        <v>65</v>
      </c>
      <c r="L416" s="77">
        <v>416</v>
      </c>
      <c r="M416" s="77"/>
      <c r="N416" s="72"/>
      <c r="O416" s="79" t="s">
        <v>444</v>
      </c>
      <c r="P416" s="81">
        <v>43690.71826388889</v>
      </c>
      <c r="Q416" s="79" t="s">
        <v>621</v>
      </c>
      <c r="R416" s="79"/>
      <c r="S416" s="79"/>
      <c r="T416" s="79" t="s">
        <v>840</v>
      </c>
      <c r="U416" s="79"/>
      <c r="V416" s="82" t="s">
        <v>893</v>
      </c>
      <c r="W416" s="81">
        <v>43690.71826388889</v>
      </c>
      <c r="X416" s="82" t="s">
        <v>1373</v>
      </c>
      <c r="Y416" s="79"/>
      <c r="Z416" s="79"/>
      <c r="AA416" s="85" t="s">
        <v>1730</v>
      </c>
      <c r="AB416" s="79"/>
      <c r="AC416" s="79" t="b">
        <v>0</v>
      </c>
      <c r="AD416" s="79">
        <v>0</v>
      </c>
      <c r="AE416" s="85" t="s">
        <v>1761</v>
      </c>
      <c r="AF416" s="79" t="b">
        <v>0</v>
      </c>
      <c r="AG416" s="79" t="s">
        <v>1774</v>
      </c>
      <c r="AH416" s="79"/>
      <c r="AI416" s="85" t="s">
        <v>1761</v>
      </c>
      <c r="AJ416" s="79" t="b">
        <v>0</v>
      </c>
      <c r="AK416" s="79">
        <v>2</v>
      </c>
      <c r="AL416" s="85" t="s">
        <v>1394</v>
      </c>
      <c r="AM416" s="79" t="s">
        <v>1789</v>
      </c>
      <c r="AN416" s="79" t="b">
        <v>0</v>
      </c>
      <c r="AO416" s="85" t="s">
        <v>1394</v>
      </c>
      <c r="AP416" s="79" t="s">
        <v>176</v>
      </c>
      <c r="AQ416" s="79">
        <v>0</v>
      </c>
      <c r="AR416" s="79">
        <v>0</v>
      </c>
      <c r="AS416" s="79"/>
      <c r="AT416" s="79"/>
      <c r="AU416" s="79"/>
      <c r="AV416" s="79"/>
      <c r="AW416" s="79"/>
      <c r="AX416" s="79"/>
      <c r="AY416" s="79"/>
      <c r="AZ416" s="79"/>
      <c r="BA416">
        <v>1</v>
      </c>
      <c r="BB416" s="78" t="str">
        <f>REPLACE(INDEX(GroupVertices[Group],MATCH(Edges[[#This Row],[Vertex 1]],GroupVertices[Vertex],0)),1,1,"")</f>
        <v>9</v>
      </c>
      <c r="BC416" s="78" t="str">
        <f>REPLACE(INDEX(GroupVertices[Group],MATCH(Edges[[#This Row],[Vertex 2]],GroupVertices[Vertex],0)),1,1,"")</f>
        <v>9</v>
      </c>
      <c r="BD416" s="48"/>
      <c r="BE416" s="49"/>
      <c r="BF416" s="48"/>
      <c r="BG416" s="49"/>
      <c r="BH416" s="48"/>
      <c r="BI416" s="49"/>
      <c r="BJ416" s="48"/>
      <c r="BK416" s="49"/>
      <c r="BL416" s="48"/>
    </row>
    <row r="417" spans="1:64" ht="15">
      <c r="A417" s="64" t="s">
        <v>213</v>
      </c>
      <c r="B417" s="64" t="s">
        <v>437</v>
      </c>
      <c r="C417" s="65" t="s">
        <v>4709</v>
      </c>
      <c r="D417" s="66">
        <v>3</v>
      </c>
      <c r="E417" s="67" t="s">
        <v>132</v>
      </c>
      <c r="F417" s="68">
        <v>35</v>
      </c>
      <c r="G417" s="65"/>
      <c r="H417" s="69"/>
      <c r="I417" s="70"/>
      <c r="J417" s="70"/>
      <c r="K417" s="34" t="s">
        <v>65</v>
      </c>
      <c r="L417" s="77">
        <v>417</v>
      </c>
      <c r="M417" s="77"/>
      <c r="N417" s="72"/>
      <c r="O417" s="79" t="s">
        <v>444</v>
      </c>
      <c r="P417" s="81">
        <v>43638.86685185185</v>
      </c>
      <c r="Q417" s="79" t="s">
        <v>447</v>
      </c>
      <c r="R417" s="79"/>
      <c r="S417" s="79"/>
      <c r="T417" s="79" t="s">
        <v>765</v>
      </c>
      <c r="U417" s="82" t="s">
        <v>845</v>
      </c>
      <c r="V417" s="82" t="s">
        <v>845</v>
      </c>
      <c r="W417" s="81">
        <v>43638.86685185185</v>
      </c>
      <c r="X417" s="82" t="s">
        <v>1037</v>
      </c>
      <c r="Y417" s="79"/>
      <c r="Z417" s="79"/>
      <c r="AA417" s="85" t="s">
        <v>1394</v>
      </c>
      <c r="AB417" s="79"/>
      <c r="AC417" s="79" t="b">
        <v>0</v>
      </c>
      <c r="AD417" s="79">
        <v>16</v>
      </c>
      <c r="AE417" s="85" t="s">
        <v>1761</v>
      </c>
      <c r="AF417" s="79" t="b">
        <v>0</v>
      </c>
      <c r="AG417" s="79" t="s">
        <v>1774</v>
      </c>
      <c r="AH417" s="79"/>
      <c r="AI417" s="85" t="s">
        <v>1761</v>
      </c>
      <c r="AJ417" s="79" t="b">
        <v>0</v>
      </c>
      <c r="AK417" s="79">
        <v>2</v>
      </c>
      <c r="AL417" s="85" t="s">
        <v>1761</v>
      </c>
      <c r="AM417" s="79" t="s">
        <v>1790</v>
      </c>
      <c r="AN417" s="79" t="b">
        <v>0</v>
      </c>
      <c r="AO417" s="85" t="s">
        <v>1394</v>
      </c>
      <c r="AP417" s="79" t="s">
        <v>1829</v>
      </c>
      <c r="AQ417" s="79">
        <v>0</v>
      </c>
      <c r="AR417" s="79">
        <v>0</v>
      </c>
      <c r="AS417" s="79"/>
      <c r="AT417" s="79"/>
      <c r="AU417" s="79"/>
      <c r="AV417" s="79"/>
      <c r="AW417" s="79"/>
      <c r="AX417" s="79"/>
      <c r="AY417" s="79"/>
      <c r="AZ417" s="79"/>
      <c r="BA417">
        <v>1</v>
      </c>
      <c r="BB417" s="78" t="str">
        <f>REPLACE(INDEX(GroupVertices[Group],MATCH(Edges[[#This Row],[Vertex 1]],GroupVertices[Vertex],0)),1,1,"")</f>
        <v>9</v>
      </c>
      <c r="BC417" s="78" t="str">
        <f>REPLACE(INDEX(GroupVertices[Group],MATCH(Edges[[#This Row],[Vertex 2]],GroupVertices[Vertex],0)),1,1,"")</f>
        <v>9</v>
      </c>
      <c r="BD417" s="48">
        <v>2</v>
      </c>
      <c r="BE417" s="49">
        <v>5.555555555555555</v>
      </c>
      <c r="BF417" s="48">
        <v>0</v>
      </c>
      <c r="BG417" s="49">
        <v>0</v>
      </c>
      <c r="BH417" s="48">
        <v>0</v>
      </c>
      <c r="BI417" s="49">
        <v>0</v>
      </c>
      <c r="BJ417" s="48">
        <v>34</v>
      </c>
      <c r="BK417" s="49">
        <v>94.44444444444444</v>
      </c>
      <c r="BL417" s="48">
        <v>36</v>
      </c>
    </row>
    <row r="418" spans="1:64" ht="15">
      <c r="A418" s="64" t="s">
        <v>386</v>
      </c>
      <c r="B418" s="64" t="s">
        <v>437</v>
      </c>
      <c r="C418" s="65" t="s">
        <v>4709</v>
      </c>
      <c r="D418" s="66">
        <v>3</v>
      </c>
      <c r="E418" s="67" t="s">
        <v>132</v>
      </c>
      <c r="F418" s="68">
        <v>35</v>
      </c>
      <c r="G418" s="65"/>
      <c r="H418" s="69"/>
      <c r="I418" s="70"/>
      <c r="J418" s="70"/>
      <c r="K418" s="34" t="s">
        <v>65</v>
      </c>
      <c r="L418" s="77">
        <v>418</v>
      </c>
      <c r="M418" s="77"/>
      <c r="N418" s="72"/>
      <c r="O418" s="79" t="s">
        <v>444</v>
      </c>
      <c r="P418" s="81">
        <v>43690.71826388889</v>
      </c>
      <c r="Q418" s="79" t="s">
        <v>621</v>
      </c>
      <c r="R418" s="79"/>
      <c r="S418" s="79"/>
      <c r="T418" s="79" t="s">
        <v>840</v>
      </c>
      <c r="U418" s="79"/>
      <c r="V418" s="82" t="s">
        <v>893</v>
      </c>
      <c r="W418" s="81">
        <v>43690.71826388889</v>
      </c>
      <c r="X418" s="82" t="s">
        <v>1373</v>
      </c>
      <c r="Y418" s="79"/>
      <c r="Z418" s="79"/>
      <c r="AA418" s="85" t="s">
        <v>1730</v>
      </c>
      <c r="AB418" s="79"/>
      <c r="AC418" s="79" t="b">
        <v>0</v>
      </c>
      <c r="AD418" s="79">
        <v>0</v>
      </c>
      <c r="AE418" s="85" t="s">
        <v>1761</v>
      </c>
      <c r="AF418" s="79" t="b">
        <v>0</v>
      </c>
      <c r="AG418" s="79" t="s">
        <v>1774</v>
      </c>
      <c r="AH418" s="79"/>
      <c r="AI418" s="85" t="s">
        <v>1761</v>
      </c>
      <c r="AJ418" s="79" t="b">
        <v>0</v>
      </c>
      <c r="AK418" s="79">
        <v>2</v>
      </c>
      <c r="AL418" s="85" t="s">
        <v>1394</v>
      </c>
      <c r="AM418" s="79" t="s">
        <v>1789</v>
      </c>
      <c r="AN418" s="79" t="b">
        <v>0</v>
      </c>
      <c r="AO418" s="85" t="s">
        <v>1394</v>
      </c>
      <c r="AP418" s="79" t="s">
        <v>176</v>
      </c>
      <c r="AQ418" s="79">
        <v>0</v>
      </c>
      <c r="AR418" s="79">
        <v>0</v>
      </c>
      <c r="AS418" s="79"/>
      <c r="AT418" s="79"/>
      <c r="AU418" s="79"/>
      <c r="AV418" s="79"/>
      <c r="AW418" s="79"/>
      <c r="AX418" s="79"/>
      <c r="AY418" s="79"/>
      <c r="AZ418" s="79"/>
      <c r="BA418">
        <v>1</v>
      </c>
      <c r="BB418" s="78" t="str">
        <f>REPLACE(INDEX(GroupVertices[Group],MATCH(Edges[[#This Row],[Vertex 1]],GroupVertices[Vertex],0)),1,1,"")</f>
        <v>9</v>
      </c>
      <c r="BC418" s="78" t="str">
        <f>REPLACE(INDEX(GroupVertices[Group],MATCH(Edges[[#This Row],[Vertex 2]],GroupVertices[Vertex],0)),1,1,"")</f>
        <v>9</v>
      </c>
      <c r="BD418" s="48">
        <v>1</v>
      </c>
      <c r="BE418" s="49">
        <v>5.882352941176471</v>
      </c>
      <c r="BF418" s="48">
        <v>0</v>
      </c>
      <c r="BG418" s="49">
        <v>0</v>
      </c>
      <c r="BH418" s="48">
        <v>0</v>
      </c>
      <c r="BI418" s="49">
        <v>0</v>
      </c>
      <c r="BJ418" s="48">
        <v>16</v>
      </c>
      <c r="BK418" s="49">
        <v>94.11764705882354</v>
      </c>
      <c r="BL418" s="48">
        <v>17</v>
      </c>
    </row>
    <row r="419" spans="1:64" ht="15">
      <c r="A419" s="64" t="s">
        <v>386</v>
      </c>
      <c r="B419" s="64" t="s">
        <v>213</v>
      </c>
      <c r="C419" s="65" t="s">
        <v>4709</v>
      </c>
      <c r="D419" s="66">
        <v>3</v>
      </c>
      <c r="E419" s="67" t="s">
        <v>132</v>
      </c>
      <c r="F419" s="68">
        <v>35</v>
      </c>
      <c r="G419" s="65"/>
      <c r="H419" s="69"/>
      <c r="I419" s="70"/>
      <c r="J419" s="70"/>
      <c r="K419" s="34" t="s">
        <v>65</v>
      </c>
      <c r="L419" s="77">
        <v>419</v>
      </c>
      <c r="M419" s="77"/>
      <c r="N419" s="72"/>
      <c r="O419" s="79" t="s">
        <v>444</v>
      </c>
      <c r="P419" s="81">
        <v>43690.71826388889</v>
      </c>
      <c r="Q419" s="79" t="s">
        <v>621</v>
      </c>
      <c r="R419" s="79"/>
      <c r="S419" s="79"/>
      <c r="T419" s="79" t="s">
        <v>840</v>
      </c>
      <c r="U419" s="79"/>
      <c r="V419" s="82" t="s">
        <v>893</v>
      </c>
      <c r="W419" s="81">
        <v>43690.71826388889</v>
      </c>
      <c r="X419" s="82" t="s">
        <v>1373</v>
      </c>
      <c r="Y419" s="79"/>
      <c r="Z419" s="79"/>
      <c r="AA419" s="85" t="s">
        <v>1730</v>
      </c>
      <c r="AB419" s="79"/>
      <c r="AC419" s="79" t="b">
        <v>0</v>
      </c>
      <c r="AD419" s="79">
        <v>0</v>
      </c>
      <c r="AE419" s="85" t="s">
        <v>1761</v>
      </c>
      <c r="AF419" s="79" t="b">
        <v>0</v>
      </c>
      <c r="AG419" s="79" t="s">
        <v>1774</v>
      </c>
      <c r="AH419" s="79"/>
      <c r="AI419" s="85" t="s">
        <v>1761</v>
      </c>
      <c r="AJ419" s="79" t="b">
        <v>0</v>
      </c>
      <c r="AK419" s="79">
        <v>2</v>
      </c>
      <c r="AL419" s="85" t="s">
        <v>1394</v>
      </c>
      <c r="AM419" s="79" t="s">
        <v>1789</v>
      </c>
      <c r="AN419" s="79" t="b">
        <v>0</v>
      </c>
      <c r="AO419" s="85" t="s">
        <v>1394</v>
      </c>
      <c r="AP419" s="79" t="s">
        <v>176</v>
      </c>
      <c r="AQ419" s="79">
        <v>0</v>
      </c>
      <c r="AR419" s="79">
        <v>0</v>
      </c>
      <c r="AS419" s="79"/>
      <c r="AT419" s="79"/>
      <c r="AU419" s="79"/>
      <c r="AV419" s="79"/>
      <c r="AW419" s="79"/>
      <c r="AX419" s="79"/>
      <c r="AY419" s="79"/>
      <c r="AZ419" s="79"/>
      <c r="BA419">
        <v>1</v>
      </c>
      <c r="BB419" s="78" t="str">
        <f>REPLACE(INDEX(GroupVertices[Group],MATCH(Edges[[#This Row],[Vertex 1]],GroupVertices[Vertex],0)),1,1,"")</f>
        <v>9</v>
      </c>
      <c r="BC419" s="78" t="str">
        <f>REPLACE(INDEX(GroupVertices[Group],MATCH(Edges[[#This Row],[Vertex 2]],GroupVertices[Vertex],0)),1,1,"")</f>
        <v>9</v>
      </c>
      <c r="BD419" s="48"/>
      <c r="BE419" s="49"/>
      <c r="BF419" s="48"/>
      <c r="BG419" s="49"/>
      <c r="BH419" s="48"/>
      <c r="BI419" s="49"/>
      <c r="BJ419" s="48"/>
      <c r="BK419" s="49"/>
      <c r="BL419" s="48"/>
    </row>
    <row r="420" spans="1:64" ht="15">
      <c r="A420" s="64" t="s">
        <v>387</v>
      </c>
      <c r="B420" s="64" t="s">
        <v>387</v>
      </c>
      <c r="C420" s="65" t="s">
        <v>4709</v>
      </c>
      <c r="D420" s="66">
        <v>3</v>
      </c>
      <c r="E420" s="67" t="s">
        <v>132</v>
      </c>
      <c r="F420" s="68">
        <v>35</v>
      </c>
      <c r="G420" s="65"/>
      <c r="H420" s="69"/>
      <c r="I420" s="70"/>
      <c r="J420" s="70"/>
      <c r="K420" s="34" t="s">
        <v>65</v>
      </c>
      <c r="L420" s="77">
        <v>420</v>
      </c>
      <c r="M420" s="77"/>
      <c r="N420" s="72"/>
      <c r="O420" s="79" t="s">
        <v>176</v>
      </c>
      <c r="P420" s="81">
        <v>43428.841469907406</v>
      </c>
      <c r="Q420" s="79" t="s">
        <v>622</v>
      </c>
      <c r="R420" s="79"/>
      <c r="S420" s="79"/>
      <c r="T420" s="79" t="s">
        <v>841</v>
      </c>
      <c r="U420" s="82" t="s">
        <v>888</v>
      </c>
      <c r="V420" s="82" t="s">
        <v>888</v>
      </c>
      <c r="W420" s="81">
        <v>43428.841469907406</v>
      </c>
      <c r="X420" s="82" t="s">
        <v>1374</v>
      </c>
      <c r="Y420" s="79"/>
      <c r="Z420" s="79"/>
      <c r="AA420" s="85" t="s">
        <v>1731</v>
      </c>
      <c r="AB420" s="79"/>
      <c r="AC420" s="79" t="b">
        <v>0</v>
      </c>
      <c r="AD420" s="79">
        <v>7</v>
      </c>
      <c r="AE420" s="85" t="s">
        <v>1761</v>
      </c>
      <c r="AF420" s="79" t="b">
        <v>0</v>
      </c>
      <c r="AG420" s="79" t="s">
        <v>1777</v>
      </c>
      <c r="AH420" s="79"/>
      <c r="AI420" s="85" t="s">
        <v>1761</v>
      </c>
      <c r="AJ420" s="79" t="b">
        <v>0</v>
      </c>
      <c r="AK420" s="79">
        <v>5</v>
      </c>
      <c r="AL420" s="85" t="s">
        <v>1761</v>
      </c>
      <c r="AM420" s="79" t="s">
        <v>1789</v>
      </c>
      <c r="AN420" s="79" t="b">
        <v>0</v>
      </c>
      <c r="AO420" s="85" t="s">
        <v>1731</v>
      </c>
      <c r="AP420" s="79" t="s">
        <v>1829</v>
      </c>
      <c r="AQ420" s="79">
        <v>0</v>
      </c>
      <c r="AR420" s="79">
        <v>0</v>
      </c>
      <c r="AS420" s="79"/>
      <c r="AT420" s="79"/>
      <c r="AU420" s="79"/>
      <c r="AV420" s="79"/>
      <c r="AW420" s="79"/>
      <c r="AX420" s="79"/>
      <c r="AY420" s="79"/>
      <c r="AZ420" s="79"/>
      <c r="BA420">
        <v>1</v>
      </c>
      <c r="BB420" s="78" t="str">
        <f>REPLACE(INDEX(GroupVertices[Group],MATCH(Edges[[#This Row],[Vertex 1]],GroupVertices[Vertex],0)),1,1,"")</f>
        <v>19</v>
      </c>
      <c r="BC420" s="78" t="str">
        <f>REPLACE(INDEX(GroupVertices[Group],MATCH(Edges[[#This Row],[Vertex 2]],GroupVertices[Vertex],0)),1,1,"")</f>
        <v>19</v>
      </c>
      <c r="BD420" s="48">
        <v>0</v>
      </c>
      <c r="BE420" s="49">
        <v>0</v>
      </c>
      <c r="BF420" s="48">
        <v>0</v>
      </c>
      <c r="BG420" s="49">
        <v>0</v>
      </c>
      <c r="BH420" s="48">
        <v>0</v>
      </c>
      <c r="BI420" s="49">
        <v>0</v>
      </c>
      <c r="BJ420" s="48">
        <v>30</v>
      </c>
      <c r="BK420" s="49">
        <v>100</v>
      </c>
      <c r="BL420" s="48">
        <v>30</v>
      </c>
    </row>
    <row r="421" spans="1:64" ht="15">
      <c r="A421" s="64" t="s">
        <v>388</v>
      </c>
      <c r="B421" s="64" t="s">
        <v>387</v>
      </c>
      <c r="C421" s="65" t="s">
        <v>4709</v>
      </c>
      <c r="D421" s="66">
        <v>3</v>
      </c>
      <c r="E421" s="67" t="s">
        <v>132</v>
      </c>
      <c r="F421" s="68">
        <v>35</v>
      </c>
      <c r="G421" s="65"/>
      <c r="H421" s="69"/>
      <c r="I421" s="70"/>
      <c r="J421" s="70"/>
      <c r="K421" s="34" t="s">
        <v>65</v>
      </c>
      <c r="L421" s="77">
        <v>421</v>
      </c>
      <c r="M421" s="77"/>
      <c r="N421" s="72"/>
      <c r="O421" s="79" t="s">
        <v>444</v>
      </c>
      <c r="P421" s="81">
        <v>43690.81207175926</v>
      </c>
      <c r="Q421" s="79" t="s">
        <v>623</v>
      </c>
      <c r="R421" s="79"/>
      <c r="S421" s="79"/>
      <c r="T421" s="79"/>
      <c r="U421" s="79"/>
      <c r="V421" s="82" t="s">
        <v>1034</v>
      </c>
      <c r="W421" s="81">
        <v>43690.81207175926</v>
      </c>
      <c r="X421" s="82" t="s">
        <v>1375</v>
      </c>
      <c r="Y421" s="79"/>
      <c r="Z421" s="79"/>
      <c r="AA421" s="85" t="s">
        <v>1732</v>
      </c>
      <c r="AB421" s="79"/>
      <c r="AC421" s="79" t="b">
        <v>0</v>
      </c>
      <c r="AD421" s="79">
        <v>0</v>
      </c>
      <c r="AE421" s="85" t="s">
        <v>1761</v>
      </c>
      <c r="AF421" s="79" t="b">
        <v>0</v>
      </c>
      <c r="AG421" s="79" t="s">
        <v>1777</v>
      </c>
      <c r="AH421" s="79"/>
      <c r="AI421" s="85" t="s">
        <v>1761</v>
      </c>
      <c r="AJ421" s="79" t="b">
        <v>0</v>
      </c>
      <c r="AK421" s="79">
        <v>5</v>
      </c>
      <c r="AL421" s="85" t="s">
        <v>1731</v>
      </c>
      <c r="AM421" s="79" t="s">
        <v>1789</v>
      </c>
      <c r="AN421" s="79" t="b">
        <v>0</v>
      </c>
      <c r="AO421" s="85" t="s">
        <v>1731</v>
      </c>
      <c r="AP421" s="79" t="s">
        <v>176</v>
      </c>
      <c r="AQ421" s="79">
        <v>0</v>
      </c>
      <c r="AR421" s="79">
        <v>0</v>
      </c>
      <c r="AS421" s="79"/>
      <c r="AT421" s="79"/>
      <c r="AU421" s="79"/>
      <c r="AV421" s="79"/>
      <c r="AW421" s="79"/>
      <c r="AX421" s="79"/>
      <c r="AY421" s="79"/>
      <c r="AZ421" s="79"/>
      <c r="BA421">
        <v>1</v>
      </c>
      <c r="BB421" s="78" t="str">
        <f>REPLACE(INDEX(GroupVertices[Group],MATCH(Edges[[#This Row],[Vertex 1]],GroupVertices[Vertex],0)),1,1,"")</f>
        <v>19</v>
      </c>
      <c r="BC421" s="78" t="str">
        <f>REPLACE(INDEX(GroupVertices[Group],MATCH(Edges[[#This Row],[Vertex 2]],GroupVertices[Vertex],0)),1,1,"")</f>
        <v>19</v>
      </c>
      <c r="BD421" s="48">
        <v>0</v>
      </c>
      <c r="BE421" s="49">
        <v>0</v>
      </c>
      <c r="BF421" s="48">
        <v>0</v>
      </c>
      <c r="BG421" s="49">
        <v>0</v>
      </c>
      <c r="BH421" s="48">
        <v>0</v>
      </c>
      <c r="BI421" s="49">
        <v>0</v>
      </c>
      <c r="BJ421" s="48">
        <v>19</v>
      </c>
      <c r="BK421" s="49">
        <v>100</v>
      </c>
      <c r="BL421" s="48">
        <v>19</v>
      </c>
    </row>
    <row r="422" spans="1:64" ht="15">
      <c r="A422" s="64" t="s">
        <v>389</v>
      </c>
      <c r="B422" s="64" t="s">
        <v>389</v>
      </c>
      <c r="C422" s="65" t="s">
        <v>4715</v>
      </c>
      <c r="D422" s="66">
        <v>5.527777777777778</v>
      </c>
      <c r="E422" s="67" t="s">
        <v>136</v>
      </c>
      <c r="F422" s="68">
        <v>26.694444444444443</v>
      </c>
      <c r="G422" s="65"/>
      <c r="H422" s="69"/>
      <c r="I422" s="70"/>
      <c r="J422" s="70"/>
      <c r="K422" s="34" t="s">
        <v>65</v>
      </c>
      <c r="L422" s="77">
        <v>422</v>
      </c>
      <c r="M422" s="77"/>
      <c r="N422" s="72"/>
      <c r="O422" s="79" t="s">
        <v>176</v>
      </c>
      <c r="P422" s="81">
        <v>43677.812951388885</v>
      </c>
      <c r="Q422" s="79" t="s">
        <v>624</v>
      </c>
      <c r="R422" s="79"/>
      <c r="S422" s="79"/>
      <c r="T422" s="79" t="s">
        <v>842</v>
      </c>
      <c r="U422" s="79"/>
      <c r="V422" s="82" t="s">
        <v>1035</v>
      </c>
      <c r="W422" s="81">
        <v>43677.812951388885</v>
      </c>
      <c r="X422" s="82" t="s">
        <v>1376</v>
      </c>
      <c r="Y422" s="79"/>
      <c r="Z422" s="79"/>
      <c r="AA422" s="85" t="s">
        <v>1733</v>
      </c>
      <c r="AB422" s="79"/>
      <c r="AC422" s="79" t="b">
        <v>0</v>
      </c>
      <c r="AD422" s="79">
        <v>0</v>
      </c>
      <c r="AE422" s="85" t="s">
        <v>1761</v>
      </c>
      <c r="AF422" s="79" t="b">
        <v>0</v>
      </c>
      <c r="AG422" s="79" t="s">
        <v>1774</v>
      </c>
      <c r="AH422" s="79"/>
      <c r="AI422" s="85" t="s">
        <v>1761</v>
      </c>
      <c r="AJ422" s="79" t="b">
        <v>0</v>
      </c>
      <c r="AK422" s="79">
        <v>0</v>
      </c>
      <c r="AL422" s="85" t="s">
        <v>1761</v>
      </c>
      <c r="AM422" s="79" t="s">
        <v>1799</v>
      </c>
      <c r="AN422" s="79" t="b">
        <v>0</v>
      </c>
      <c r="AO422" s="85" t="s">
        <v>1733</v>
      </c>
      <c r="AP422" s="79" t="s">
        <v>176</v>
      </c>
      <c r="AQ422" s="79">
        <v>0</v>
      </c>
      <c r="AR422" s="79">
        <v>0</v>
      </c>
      <c r="AS422" s="79"/>
      <c r="AT422" s="79"/>
      <c r="AU422" s="79"/>
      <c r="AV422" s="79"/>
      <c r="AW422" s="79"/>
      <c r="AX422" s="79"/>
      <c r="AY422" s="79"/>
      <c r="AZ422" s="79"/>
      <c r="BA422">
        <v>14</v>
      </c>
      <c r="BB422" s="78" t="str">
        <f>REPLACE(INDEX(GroupVertices[Group],MATCH(Edges[[#This Row],[Vertex 1]],GroupVertices[Vertex],0)),1,1,"")</f>
        <v>1</v>
      </c>
      <c r="BC422" s="78" t="str">
        <f>REPLACE(INDEX(GroupVertices[Group],MATCH(Edges[[#This Row],[Vertex 2]],GroupVertices[Vertex],0)),1,1,"")</f>
        <v>1</v>
      </c>
      <c r="BD422" s="48">
        <v>1</v>
      </c>
      <c r="BE422" s="49">
        <v>5</v>
      </c>
      <c r="BF422" s="48">
        <v>0</v>
      </c>
      <c r="BG422" s="49">
        <v>0</v>
      </c>
      <c r="BH422" s="48">
        <v>0</v>
      </c>
      <c r="BI422" s="49">
        <v>0</v>
      </c>
      <c r="BJ422" s="48">
        <v>19</v>
      </c>
      <c r="BK422" s="49">
        <v>95</v>
      </c>
      <c r="BL422" s="48">
        <v>20</v>
      </c>
    </row>
    <row r="423" spans="1:64" ht="15">
      <c r="A423" s="64" t="s">
        <v>389</v>
      </c>
      <c r="B423" s="64" t="s">
        <v>389</v>
      </c>
      <c r="C423" s="65" t="s">
        <v>4715</v>
      </c>
      <c r="D423" s="66">
        <v>5.527777777777778</v>
      </c>
      <c r="E423" s="67" t="s">
        <v>136</v>
      </c>
      <c r="F423" s="68">
        <v>26.694444444444443</v>
      </c>
      <c r="G423" s="65"/>
      <c r="H423" s="69"/>
      <c r="I423" s="70"/>
      <c r="J423" s="70"/>
      <c r="K423" s="34" t="s">
        <v>65</v>
      </c>
      <c r="L423" s="77">
        <v>423</v>
      </c>
      <c r="M423" s="77"/>
      <c r="N423" s="72"/>
      <c r="O423" s="79" t="s">
        <v>176</v>
      </c>
      <c r="P423" s="81">
        <v>43678.81303240741</v>
      </c>
      <c r="Q423" s="79" t="s">
        <v>624</v>
      </c>
      <c r="R423" s="79"/>
      <c r="S423" s="79"/>
      <c r="T423" s="79" t="s">
        <v>842</v>
      </c>
      <c r="U423" s="79"/>
      <c r="V423" s="82" t="s">
        <v>1035</v>
      </c>
      <c r="W423" s="81">
        <v>43678.81303240741</v>
      </c>
      <c r="X423" s="82" t="s">
        <v>1377</v>
      </c>
      <c r="Y423" s="79"/>
      <c r="Z423" s="79"/>
      <c r="AA423" s="85" t="s">
        <v>1734</v>
      </c>
      <c r="AB423" s="79"/>
      <c r="AC423" s="79" t="b">
        <v>0</v>
      </c>
      <c r="AD423" s="79">
        <v>0</v>
      </c>
      <c r="AE423" s="85" t="s">
        <v>1761</v>
      </c>
      <c r="AF423" s="79" t="b">
        <v>0</v>
      </c>
      <c r="AG423" s="79" t="s">
        <v>1774</v>
      </c>
      <c r="AH423" s="79"/>
      <c r="AI423" s="85" t="s">
        <v>1761</v>
      </c>
      <c r="AJ423" s="79" t="b">
        <v>0</v>
      </c>
      <c r="AK423" s="79">
        <v>0</v>
      </c>
      <c r="AL423" s="85" t="s">
        <v>1761</v>
      </c>
      <c r="AM423" s="79" t="s">
        <v>1799</v>
      </c>
      <c r="AN423" s="79" t="b">
        <v>0</v>
      </c>
      <c r="AO423" s="85" t="s">
        <v>1734</v>
      </c>
      <c r="AP423" s="79" t="s">
        <v>176</v>
      </c>
      <c r="AQ423" s="79">
        <v>0</v>
      </c>
      <c r="AR423" s="79">
        <v>0</v>
      </c>
      <c r="AS423" s="79"/>
      <c r="AT423" s="79"/>
      <c r="AU423" s="79"/>
      <c r="AV423" s="79"/>
      <c r="AW423" s="79"/>
      <c r="AX423" s="79"/>
      <c r="AY423" s="79"/>
      <c r="AZ423" s="79"/>
      <c r="BA423">
        <v>14</v>
      </c>
      <c r="BB423" s="78" t="str">
        <f>REPLACE(INDEX(GroupVertices[Group],MATCH(Edges[[#This Row],[Vertex 1]],GroupVertices[Vertex],0)),1,1,"")</f>
        <v>1</v>
      </c>
      <c r="BC423" s="78" t="str">
        <f>REPLACE(INDEX(GroupVertices[Group],MATCH(Edges[[#This Row],[Vertex 2]],GroupVertices[Vertex],0)),1,1,"")</f>
        <v>1</v>
      </c>
      <c r="BD423" s="48">
        <v>1</v>
      </c>
      <c r="BE423" s="49">
        <v>5</v>
      </c>
      <c r="BF423" s="48">
        <v>0</v>
      </c>
      <c r="BG423" s="49">
        <v>0</v>
      </c>
      <c r="BH423" s="48">
        <v>0</v>
      </c>
      <c r="BI423" s="49">
        <v>0</v>
      </c>
      <c r="BJ423" s="48">
        <v>19</v>
      </c>
      <c r="BK423" s="49">
        <v>95</v>
      </c>
      <c r="BL423" s="48">
        <v>20</v>
      </c>
    </row>
    <row r="424" spans="1:64" ht="15">
      <c r="A424" s="64" t="s">
        <v>389</v>
      </c>
      <c r="B424" s="64" t="s">
        <v>389</v>
      </c>
      <c r="C424" s="65" t="s">
        <v>4715</v>
      </c>
      <c r="D424" s="66">
        <v>5.527777777777778</v>
      </c>
      <c r="E424" s="67" t="s">
        <v>136</v>
      </c>
      <c r="F424" s="68">
        <v>26.694444444444443</v>
      </c>
      <c r="G424" s="65"/>
      <c r="H424" s="69"/>
      <c r="I424" s="70"/>
      <c r="J424" s="70"/>
      <c r="K424" s="34" t="s">
        <v>65</v>
      </c>
      <c r="L424" s="77">
        <v>424</v>
      </c>
      <c r="M424" s="77"/>
      <c r="N424" s="72"/>
      <c r="O424" s="79" t="s">
        <v>176</v>
      </c>
      <c r="P424" s="81">
        <v>43679.81302083333</v>
      </c>
      <c r="Q424" s="79" t="s">
        <v>624</v>
      </c>
      <c r="R424" s="79"/>
      <c r="S424" s="79"/>
      <c r="T424" s="79" t="s">
        <v>842</v>
      </c>
      <c r="U424" s="79"/>
      <c r="V424" s="82" t="s">
        <v>1035</v>
      </c>
      <c r="W424" s="81">
        <v>43679.81302083333</v>
      </c>
      <c r="X424" s="82" t="s">
        <v>1378</v>
      </c>
      <c r="Y424" s="79"/>
      <c r="Z424" s="79"/>
      <c r="AA424" s="85" t="s">
        <v>1735</v>
      </c>
      <c r="AB424" s="79"/>
      <c r="AC424" s="79" t="b">
        <v>0</v>
      </c>
      <c r="AD424" s="79">
        <v>0</v>
      </c>
      <c r="AE424" s="85" t="s">
        <v>1761</v>
      </c>
      <c r="AF424" s="79" t="b">
        <v>0</v>
      </c>
      <c r="AG424" s="79" t="s">
        <v>1774</v>
      </c>
      <c r="AH424" s="79"/>
      <c r="AI424" s="85" t="s">
        <v>1761</v>
      </c>
      <c r="AJ424" s="79" t="b">
        <v>0</v>
      </c>
      <c r="AK424" s="79">
        <v>0</v>
      </c>
      <c r="AL424" s="85" t="s">
        <v>1761</v>
      </c>
      <c r="AM424" s="79" t="s">
        <v>1799</v>
      </c>
      <c r="AN424" s="79" t="b">
        <v>0</v>
      </c>
      <c r="AO424" s="85" t="s">
        <v>1735</v>
      </c>
      <c r="AP424" s="79" t="s">
        <v>176</v>
      </c>
      <c r="AQ424" s="79">
        <v>0</v>
      </c>
      <c r="AR424" s="79">
        <v>0</v>
      </c>
      <c r="AS424" s="79"/>
      <c r="AT424" s="79"/>
      <c r="AU424" s="79"/>
      <c r="AV424" s="79"/>
      <c r="AW424" s="79"/>
      <c r="AX424" s="79"/>
      <c r="AY424" s="79"/>
      <c r="AZ424" s="79"/>
      <c r="BA424">
        <v>14</v>
      </c>
      <c r="BB424" s="78" t="str">
        <f>REPLACE(INDEX(GroupVertices[Group],MATCH(Edges[[#This Row],[Vertex 1]],GroupVertices[Vertex],0)),1,1,"")</f>
        <v>1</v>
      </c>
      <c r="BC424" s="78" t="str">
        <f>REPLACE(INDEX(GroupVertices[Group],MATCH(Edges[[#This Row],[Vertex 2]],GroupVertices[Vertex],0)),1,1,"")</f>
        <v>1</v>
      </c>
      <c r="BD424" s="48">
        <v>1</v>
      </c>
      <c r="BE424" s="49">
        <v>5</v>
      </c>
      <c r="BF424" s="48">
        <v>0</v>
      </c>
      <c r="BG424" s="49">
        <v>0</v>
      </c>
      <c r="BH424" s="48">
        <v>0</v>
      </c>
      <c r="BI424" s="49">
        <v>0</v>
      </c>
      <c r="BJ424" s="48">
        <v>19</v>
      </c>
      <c r="BK424" s="49">
        <v>95</v>
      </c>
      <c r="BL424" s="48">
        <v>20</v>
      </c>
    </row>
    <row r="425" spans="1:64" ht="15">
      <c r="A425" s="64" t="s">
        <v>389</v>
      </c>
      <c r="B425" s="64" t="s">
        <v>389</v>
      </c>
      <c r="C425" s="65" t="s">
        <v>4715</v>
      </c>
      <c r="D425" s="66">
        <v>5.527777777777778</v>
      </c>
      <c r="E425" s="67" t="s">
        <v>136</v>
      </c>
      <c r="F425" s="68">
        <v>26.694444444444443</v>
      </c>
      <c r="G425" s="65"/>
      <c r="H425" s="69"/>
      <c r="I425" s="70"/>
      <c r="J425" s="70"/>
      <c r="K425" s="34" t="s">
        <v>65</v>
      </c>
      <c r="L425" s="77">
        <v>425</v>
      </c>
      <c r="M425" s="77"/>
      <c r="N425" s="72"/>
      <c r="O425" s="79" t="s">
        <v>176</v>
      </c>
      <c r="P425" s="81">
        <v>43680.81300925926</v>
      </c>
      <c r="Q425" s="79" t="s">
        <v>624</v>
      </c>
      <c r="R425" s="79"/>
      <c r="S425" s="79"/>
      <c r="T425" s="79" t="s">
        <v>842</v>
      </c>
      <c r="U425" s="79"/>
      <c r="V425" s="82" t="s">
        <v>1035</v>
      </c>
      <c r="W425" s="81">
        <v>43680.81300925926</v>
      </c>
      <c r="X425" s="82" t="s">
        <v>1379</v>
      </c>
      <c r="Y425" s="79"/>
      <c r="Z425" s="79"/>
      <c r="AA425" s="85" t="s">
        <v>1736</v>
      </c>
      <c r="AB425" s="79"/>
      <c r="AC425" s="79" t="b">
        <v>0</v>
      </c>
      <c r="AD425" s="79">
        <v>0</v>
      </c>
      <c r="AE425" s="85" t="s">
        <v>1761</v>
      </c>
      <c r="AF425" s="79" t="b">
        <v>0</v>
      </c>
      <c r="AG425" s="79" t="s">
        <v>1774</v>
      </c>
      <c r="AH425" s="79"/>
      <c r="AI425" s="85" t="s">
        <v>1761</v>
      </c>
      <c r="AJ425" s="79" t="b">
        <v>0</v>
      </c>
      <c r="AK425" s="79">
        <v>0</v>
      </c>
      <c r="AL425" s="85" t="s">
        <v>1761</v>
      </c>
      <c r="AM425" s="79" t="s">
        <v>1799</v>
      </c>
      <c r="AN425" s="79" t="b">
        <v>0</v>
      </c>
      <c r="AO425" s="85" t="s">
        <v>1736</v>
      </c>
      <c r="AP425" s="79" t="s">
        <v>176</v>
      </c>
      <c r="AQ425" s="79">
        <v>0</v>
      </c>
      <c r="AR425" s="79">
        <v>0</v>
      </c>
      <c r="AS425" s="79"/>
      <c r="AT425" s="79"/>
      <c r="AU425" s="79"/>
      <c r="AV425" s="79"/>
      <c r="AW425" s="79"/>
      <c r="AX425" s="79"/>
      <c r="AY425" s="79"/>
      <c r="AZ425" s="79"/>
      <c r="BA425">
        <v>14</v>
      </c>
      <c r="BB425" s="78" t="str">
        <f>REPLACE(INDEX(GroupVertices[Group],MATCH(Edges[[#This Row],[Vertex 1]],GroupVertices[Vertex],0)),1,1,"")</f>
        <v>1</v>
      </c>
      <c r="BC425" s="78" t="str">
        <f>REPLACE(INDEX(GroupVertices[Group],MATCH(Edges[[#This Row],[Vertex 2]],GroupVertices[Vertex],0)),1,1,"")</f>
        <v>1</v>
      </c>
      <c r="BD425" s="48">
        <v>1</v>
      </c>
      <c r="BE425" s="49">
        <v>5</v>
      </c>
      <c r="BF425" s="48">
        <v>0</v>
      </c>
      <c r="BG425" s="49">
        <v>0</v>
      </c>
      <c r="BH425" s="48">
        <v>0</v>
      </c>
      <c r="BI425" s="49">
        <v>0</v>
      </c>
      <c r="BJ425" s="48">
        <v>19</v>
      </c>
      <c r="BK425" s="49">
        <v>95</v>
      </c>
      <c r="BL425" s="48">
        <v>20</v>
      </c>
    </row>
    <row r="426" spans="1:64" ht="15">
      <c r="A426" s="64" t="s">
        <v>389</v>
      </c>
      <c r="B426" s="64" t="s">
        <v>389</v>
      </c>
      <c r="C426" s="65" t="s">
        <v>4715</v>
      </c>
      <c r="D426" s="66">
        <v>5.527777777777778</v>
      </c>
      <c r="E426" s="67" t="s">
        <v>136</v>
      </c>
      <c r="F426" s="68">
        <v>26.694444444444443</v>
      </c>
      <c r="G426" s="65"/>
      <c r="H426" s="69"/>
      <c r="I426" s="70"/>
      <c r="J426" s="70"/>
      <c r="K426" s="34" t="s">
        <v>65</v>
      </c>
      <c r="L426" s="77">
        <v>426</v>
      </c>
      <c r="M426" s="77"/>
      <c r="N426" s="72"/>
      <c r="O426" s="79" t="s">
        <v>176</v>
      </c>
      <c r="P426" s="81">
        <v>43681.812569444446</v>
      </c>
      <c r="Q426" s="79" t="s">
        <v>624</v>
      </c>
      <c r="R426" s="79"/>
      <c r="S426" s="79"/>
      <c r="T426" s="79" t="s">
        <v>842</v>
      </c>
      <c r="U426" s="79"/>
      <c r="V426" s="82" t="s">
        <v>1035</v>
      </c>
      <c r="W426" s="81">
        <v>43681.812569444446</v>
      </c>
      <c r="X426" s="82" t="s">
        <v>1380</v>
      </c>
      <c r="Y426" s="79"/>
      <c r="Z426" s="79"/>
      <c r="AA426" s="85" t="s">
        <v>1737</v>
      </c>
      <c r="AB426" s="79"/>
      <c r="AC426" s="79" t="b">
        <v>0</v>
      </c>
      <c r="AD426" s="79">
        <v>0</v>
      </c>
      <c r="AE426" s="85" t="s">
        <v>1761</v>
      </c>
      <c r="AF426" s="79" t="b">
        <v>0</v>
      </c>
      <c r="AG426" s="79" t="s">
        <v>1774</v>
      </c>
      <c r="AH426" s="79"/>
      <c r="AI426" s="85" t="s">
        <v>1761</v>
      </c>
      <c r="AJ426" s="79" t="b">
        <v>0</v>
      </c>
      <c r="AK426" s="79">
        <v>0</v>
      </c>
      <c r="AL426" s="85" t="s">
        <v>1761</v>
      </c>
      <c r="AM426" s="79" t="s">
        <v>1799</v>
      </c>
      <c r="AN426" s="79" t="b">
        <v>0</v>
      </c>
      <c r="AO426" s="85" t="s">
        <v>1737</v>
      </c>
      <c r="AP426" s="79" t="s">
        <v>176</v>
      </c>
      <c r="AQ426" s="79">
        <v>0</v>
      </c>
      <c r="AR426" s="79">
        <v>0</v>
      </c>
      <c r="AS426" s="79"/>
      <c r="AT426" s="79"/>
      <c r="AU426" s="79"/>
      <c r="AV426" s="79"/>
      <c r="AW426" s="79"/>
      <c r="AX426" s="79"/>
      <c r="AY426" s="79"/>
      <c r="AZ426" s="79"/>
      <c r="BA426">
        <v>14</v>
      </c>
      <c r="BB426" s="78" t="str">
        <f>REPLACE(INDEX(GroupVertices[Group],MATCH(Edges[[#This Row],[Vertex 1]],GroupVertices[Vertex],0)),1,1,"")</f>
        <v>1</v>
      </c>
      <c r="BC426" s="78" t="str">
        <f>REPLACE(INDEX(GroupVertices[Group],MATCH(Edges[[#This Row],[Vertex 2]],GroupVertices[Vertex],0)),1,1,"")</f>
        <v>1</v>
      </c>
      <c r="BD426" s="48">
        <v>1</v>
      </c>
      <c r="BE426" s="49">
        <v>5</v>
      </c>
      <c r="BF426" s="48">
        <v>0</v>
      </c>
      <c r="BG426" s="49">
        <v>0</v>
      </c>
      <c r="BH426" s="48">
        <v>0</v>
      </c>
      <c r="BI426" s="49">
        <v>0</v>
      </c>
      <c r="BJ426" s="48">
        <v>19</v>
      </c>
      <c r="BK426" s="49">
        <v>95</v>
      </c>
      <c r="BL426" s="48">
        <v>20</v>
      </c>
    </row>
    <row r="427" spans="1:64" ht="15">
      <c r="A427" s="64" t="s">
        <v>389</v>
      </c>
      <c r="B427" s="64" t="s">
        <v>389</v>
      </c>
      <c r="C427" s="65" t="s">
        <v>4715</v>
      </c>
      <c r="D427" s="66">
        <v>5.527777777777778</v>
      </c>
      <c r="E427" s="67" t="s">
        <v>136</v>
      </c>
      <c r="F427" s="68">
        <v>26.694444444444443</v>
      </c>
      <c r="G427" s="65"/>
      <c r="H427" s="69"/>
      <c r="I427" s="70"/>
      <c r="J427" s="70"/>
      <c r="K427" s="34" t="s">
        <v>65</v>
      </c>
      <c r="L427" s="77">
        <v>427</v>
      </c>
      <c r="M427" s="77"/>
      <c r="N427" s="72"/>
      <c r="O427" s="79" t="s">
        <v>176</v>
      </c>
      <c r="P427" s="81">
        <v>43682.812743055554</v>
      </c>
      <c r="Q427" s="79" t="s">
        <v>624</v>
      </c>
      <c r="R427" s="79"/>
      <c r="S427" s="79"/>
      <c r="T427" s="79" t="s">
        <v>842</v>
      </c>
      <c r="U427" s="79"/>
      <c r="V427" s="82" t="s">
        <v>1035</v>
      </c>
      <c r="W427" s="81">
        <v>43682.812743055554</v>
      </c>
      <c r="X427" s="82" t="s">
        <v>1381</v>
      </c>
      <c r="Y427" s="79"/>
      <c r="Z427" s="79"/>
      <c r="AA427" s="85" t="s">
        <v>1738</v>
      </c>
      <c r="AB427" s="79"/>
      <c r="AC427" s="79" t="b">
        <v>0</v>
      </c>
      <c r="AD427" s="79">
        <v>0</v>
      </c>
      <c r="AE427" s="85" t="s">
        <v>1761</v>
      </c>
      <c r="AF427" s="79" t="b">
        <v>0</v>
      </c>
      <c r="AG427" s="79" t="s">
        <v>1774</v>
      </c>
      <c r="AH427" s="79"/>
      <c r="AI427" s="85" t="s">
        <v>1761</v>
      </c>
      <c r="AJ427" s="79" t="b">
        <v>0</v>
      </c>
      <c r="AK427" s="79">
        <v>0</v>
      </c>
      <c r="AL427" s="85" t="s">
        <v>1761</v>
      </c>
      <c r="AM427" s="79" t="s">
        <v>1799</v>
      </c>
      <c r="AN427" s="79" t="b">
        <v>0</v>
      </c>
      <c r="AO427" s="85" t="s">
        <v>1738</v>
      </c>
      <c r="AP427" s="79" t="s">
        <v>176</v>
      </c>
      <c r="AQ427" s="79">
        <v>0</v>
      </c>
      <c r="AR427" s="79">
        <v>0</v>
      </c>
      <c r="AS427" s="79"/>
      <c r="AT427" s="79"/>
      <c r="AU427" s="79"/>
      <c r="AV427" s="79"/>
      <c r="AW427" s="79"/>
      <c r="AX427" s="79"/>
      <c r="AY427" s="79"/>
      <c r="AZ427" s="79"/>
      <c r="BA427">
        <v>14</v>
      </c>
      <c r="BB427" s="78" t="str">
        <f>REPLACE(INDEX(GroupVertices[Group],MATCH(Edges[[#This Row],[Vertex 1]],GroupVertices[Vertex],0)),1,1,"")</f>
        <v>1</v>
      </c>
      <c r="BC427" s="78" t="str">
        <f>REPLACE(INDEX(GroupVertices[Group],MATCH(Edges[[#This Row],[Vertex 2]],GroupVertices[Vertex],0)),1,1,"")</f>
        <v>1</v>
      </c>
      <c r="BD427" s="48">
        <v>1</v>
      </c>
      <c r="BE427" s="49">
        <v>5</v>
      </c>
      <c r="BF427" s="48">
        <v>0</v>
      </c>
      <c r="BG427" s="49">
        <v>0</v>
      </c>
      <c r="BH427" s="48">
        <v>0</v>
      </c>
      <c r="BI427" s="49">
        <v>0</v>
      </c>
      <c r="BJ427" s="48">
        <v>19</v>
      </c>
      <c r="BK427" s="49">
        <v>95</v>
      </c>
      <c r="BL427" s="48">
        <v>20</v>
      </c>
    </row>
    <row r="428" spans="1:64" ht="15">
      <c r="A428" s="64" t="s">
        <v>389</v>
      </c>
      <c r="B428" s="64" t="s">
        <v>389</v>
      </c>
      <c r="C428" s="65" t="s">
        <v>4715</v>
      </c>
      <c r="D428" s="66">
        <v>5.527777777777778</v>
      </c>
      <c r="E428" s="67" t="s">
        <v>136</v>
      </c>
      <c r="F428" s="68">
        <v>26.694444444444443</v>
      </c>
      <c r="G428" s="65"/>
      <c r="H428" s="69"/>
      <c r="I428" s="70"/>
      <c r="J428" s="70"/>
      <c r="K428" s="34" t="s">
        <v>65</v>
      </c>
      <c r="L428" s="77">
        <v>428</v>
      </c>
      <c r="M428" s="77"/>
      <c r="N428" s="72"/>
      <c r="O428" s="79" t="s">
        <v>176</v>
      </c>
      <c r="P428" s="81">
        <v>43683.812939814816</v>
      </c>
      <c r="Q428" s="79" t="s">
        <v>624</v>
      </c>
      <c r="R428" s="79"/>
      <c r="S428" s="79"/>
      <c r="T428" s="79" t="s">
        <v>842</v>
      </c>
      <c r="U428" s="79"/>
      <c r="V428" s="82" t="s">
        <v>1035</v>
      </c>
      <c r="W428" s="81">
        <v>43683.812939814816</v>
      </c>
      <c r="X428" s="82" t="s">
        <v>1382</v>
      </c>
      <c r="Y428" s="79"/>
      <c r="Z428" s="79"/>
      <c r="AA428" s="85" t="s">
        <v>1739</v>
      </c>
      <c r="AB428" s="79"/>
      <c r="AC428" s="79" t="b">
        <v>0</v>
      </c>
      <c r="AD428" s="79">
        <v>0</v>
      </c>
      <c r="AE428" s="85" t="s">
        <v>1761</v>
      </c>
      <c r="AF428" s="79" t="b">
        <v>0</v>
      </c>
      <c r="AG428" s="79" t="s">
        <v>1774</v>
      </c>
      <c r="AH428" s="79"/>
      <c r="AI428" s="85" t="s">
        <v>1761</v>
      </c>
      <c r="AJ428" s="79" t="b">
        <v>0</v>
      </c>
      <c r="AK428" s="79">
        <v>0</v>
      </c>
      <c r="AL428" s="85" t="s">
        <v>1761</v>
      </c>
      <c r="AM428" s="79" t="s">
        <v>1799</v>
      </c>
      <c r="AN428" s="79" t="b">
        <v>0</v>
      </c>
      <c r="AO428" s="85" t="s">
        <v>1739</v>
      </c>
      <c r="AP428" s="79" t="s">
        <v>176</v>
      </c>
      <c r="AQ428" s="79">
        <v>0</v>
      </c>
      <c r="AR428" s="79">
        <v>0</v>
      </c>
      <c r="AS428" s="79"/>
      <c r="AT428" s="79"/>
      <c r="AU428" s="79"/>
      <c r="AV428" s="79"/>
      <c r="AW428" s="79"/>
      <c r="AX428" s="79"/>
      <c r="AY428" s="79"/>
      <c r="AZ428" s="79"/>
      <c r="BA428">
        <v>14</v>
      </c>
      <c r="BB428" s="78" t="str">
        <f>REPLACE(INDEX(GroupVertices[Group],MATCH(Edges[[#This Row],[Vertex 1]],GroupVertices[Vertex],0)),1,1,"")</f>
        <v>1</v>
      </c>
      <c r="BC428" s="78" t="str">
        <f>REPLACE(INDEX(GroupVertices[Group],MATCH(Edges[[#This Row],[Vertex 2]],GroupVertices[Vertex],0)),1,1,"")</f>
        <v>1</v>
      </c>
      <c r="BD428" s="48">
        <v>1</v>
      </c>
      <c r="BE428" s="49">
        <v>5</v>
      </c>
      <c r="BF428" s="48">
        <v>0</v>
      </c>
      <c r="BG428" s="49">
        <v>0</v>
      </c>
      <c r="BH428" s="48">
        <v>0</v>
      </c>
      <c r="BI428" s="49">
        <v>0</v>
      </c>
      <c r="BJ428" s="48">
        <v>19</v>
      </c>
      <c r="BK428" s="49">
        <v>95</v>
      </c>
      <c r="BL428" s="48">
        <v>20</v>
      </c>
    </row>
    <row r="429" spans="1:64" ht="15">
      <c r="A429" s="64" t="s">
        <v>389</v>
      </c>
      <c r="B429" s="64" t="s">
        <v>389</v>
      </c>
      <c r="C429" s="65" t="s">
        <v>4715</v>
      </c>
      <c r="D429" s="66">
        <v>5.527777777777778</v>
      </c>
      <c r="E429" s="67" t="s">
        <v>136</v>
      </c>
      <c r="F429" s="68">
        <v>26.694444444444443</v>
      </c>
      <c r="G429" s="65"/>
      <c r="H429" s="69"/>
      <c r="I429" s="70"/>
      <c r="J429" s="70"/>
      <c r="K429" s="34" t="s">
        <v>65</v>
      </c>
      <c r="L429" s="77">
        <v>429</v>
      </c>
      <c r="M429" s="77"/>
      <c r="N429" s="72"/>
      <c r="O429" s="79" t="s">
        <v>176</v>
      </c>
      <c r="P429" s="81">
        <v>43684.81288194445</v>
      </c>
      <c r="Q429" s="79" t="s">
        <v>624</v>
      </c>
      <c r="R429" s="79"/>
      <c r="S429" s="79"/>
      <c r="T429" s="79" t="s">
        <v>842</v>
      </c>
      <c r="U429" s="79"/>
      <c r="V429" s="82" t="s">
        <v>1035</v>
      </c>
      <c r="W429" s="81">
        <v>43684.81288194445</v>
      </c>
      <c r="X429" s="82" t="s">
        <v>1383</v>
      </c>
      <c r="Y429" s="79"/>
      <c r="Z429" s="79"/>
      <c r="AA429" s="85" t="s">
        <v>1740</v>
      </c>
      <c r="AB429" s="79"/>
      <c r="AC429" s="79" t="b">
        <v>0</v>
      </c>
      <c r="AD429" s="79">
        <v>0</v>
      </c>
      <c r="AE429" s="85" t="s">
        <v>1761</v>
      </c>
      <c r="AF429" s="79" t="b">
        <v>0</v>
      </c>
      <c r="AG429" s="79" t="s">
        <v>1774</v>
      </c>
      <c r="AH429" s="79"/>
      <c r="AI429" s="85" t="s">
        <v>1761</v>
      </c>
      <c r="AJ429" s="79" t="b">
        <v>0</v>
      </c>
      <c r="AK429" s="79">
        <v>0</v>
      </c>
      <c r="AL429" s="85" t="s">
        <v>1761</v>
      </c>
      <c r="AM429" s="79" t="s">
        <v>1799</v>
      </c>
      <c r="AN429" s="79" t="b">
        <v>0</v>
      </c>
      <c r="AO429" s="85" t="s">
        <v>1740</v>
      </c>
      <c r="AP429" s="79" t="s">
        <v>176</v>
      </c>
      <c r="AQ429" s="79">
        <v>0</v>
      </c>
      <c r="AR429" s="79">
        <v>0</v>
      </c>
      <c r="AS429" s="79"/>
      <c r="AT429" s="79"/>
      <c r="AU429" s="79"/>
      <c r="AV429" s="79"/>
      <c r="AW429" s="79"/>
      <c r="AX429" s="79"/>
      <c r="AY429" s="79"/>
      <c r="AZ429" s="79"/>
      <c r="BA429">
        <v>14</v>
      </c>
      <c r="BB429" s="78" t="str">
        <f>REPLACE(INDEX(GroupVertices[Group],MATCH(Edges[[#This Row],[Vertex 1]],GroupVertices[Vertex],0)),1,1,"")</f>
        <v>1</v>
      </c>
      <c r="BC429" s="78" t="str">
        <f>REPLACE(INDEX(GroupVertices[Group],MATCH(Edges[[#This Row],[Vertex 2]],GroupVertices[Vertex],0)),1,1,"")</f>
        <v>1</v>
      </c>
      <c r="BD429" s="48">
        <v>1</v>
      </c>
      <c r="BE429" s="49">
        <v>5</v>
      </c>
      <c r="BF429" s="48">
        <v>0</v>
      </c>
      <c r="BG429" s="49">
        <v>0</v>
      </c>
      <c r="BH429" s="48">
        <v>0</v>
      </c>
      <c r="BI429" s="49">
        <v>0</v>
      </c>
      <c r="BJ429" s="48">
        <v>19</v>
      </c>
      <c r="BK429" s="49">
        <v>95</v>
      </c>
      <c r="BL429" s="48">
        <v>20</v>
      </c>
    </row>
    <row r="430" spans="1:64" ht="15">
      <c r="A430" s="64" t="s">
        <v>389</v>
      </c>
      <c r="B430" s="64" t="s">
        <v>389</v>
      </c>
      <c r="C430" s="65" t="s">
        <v>4715</v>
      </c>
      <c r="D430" s="66">
        <v>5.527777777777778</v>
      </c>
      <c r="E430" s="67" t="s">
        <v>136</v>
      </c>
      <c r="F430" s="68">
        <v>26.694444444444443</v>
      </c>
      <c r="G430" s="65"/>
      <c r="H430" s="69"/>
      <c r="I430" s="70"/>
      <c r="J430" s="70"/>
      <c r="K430" s="34" t="s">
        <v>65</v>
      </c>
      <c r="L430" s="77">
        <v>430</v>
      </c>
      <c r="M430" s="77"/>
      <c r="N430" s="72"/>
      <c r="O430" s="79" t="s">
        <v>176</v>
      </c>
      <c r="P430" s="81">
        <v>43685.81285879629</v>
      </c>
      <c r="Q430" s="79" t="s">
        <v>624</v>
      </c>
      <c r="R430" s="79"/>
      <c r="S430" s="79"/>
      <c r="T430" s="79" t="s">
        <v>842</v>
      </c>
      <c r="U430" s="79"/>
      <c r="V430" s="82" t="s">
        <v>1035</v>
      </c>
      <c r="W430" s="81">
        <v>43685.81285879629</v>
      </c>
      <c r="X430" s="82" t="s">
        <v>1384</v>
      </c>
      <c r="Y430" s="79"/>
      <c r="Z430" s="79"/>
      <c r="AA430" s="85" t="s">
        <v>1741</v>
      </c>
      <c r="AB430" s="79"/>
      <c r="AC430" s="79" t="b">
        <v>0</v>
      </c>
      <c r="AD430" s="79">
        <v>0</v>
      </c>
      <c r="AE430" s="85" t="s">
        <v>1761</v>
      </c>
      <c r="AF430" s="79" t="b">
        <v>0</v>
      </c>
      <c r="AG430" s="79" t="s">
        <v>1774</v>
      </c>
      <c r="AH430" s="79"/>
      <c r="AI430" s="85" t="s">
        <v>1761</v>
      </c>
      <c r="AJ430" s="79" t="b">
        <v>0</v>
      </c>
      <c r="AK430" s="79">
        <v>0</v>
      </c>
      <c r="AL430" s="85" t="s">
        <v>1761</v>
      </c>
      <c r="AM430" s="79" t="s">
        <v>1799</v>
      </c>
      <c r="AN430" s="79" t="b">
        <v>0</v>
      </c>
      <c r="AO430" s="85" t="s">
        <v>1741</v>
      </c>
      <c r="AP430" s="79" t="s">
        <v>176</v>
      </c>
      <c r="AQ430" s="79">
        <v>0</v>
      </c>
      <c r="AR430" s="79">
        <v>0</v>
      </c>
      <c r="AS430" s="79"/>
      <c r="AT430" s="79"/>
      <c r="AU430" s="79"/>
      <c r="AV430" s="79"/>
      <c r="AW430" s="79"/>
      <c r="AX430" s="79"/>
      <c r="AY430" s="79"/>
      <c r="AZ430" s="79"/>
      <c r="BA430">
        <v>14</v>
      </c>
      <c r="BB430" s="78" t="str">
        <f>REPLACE(INDEX(GroupVertices[Group],MATCH(Edges[[#This Row],[Vertex 1]],GroupVertices[Vertex],0)),1,1,"")</f>
        <v>1</v>
      </c>
      <c r="BC430" s="78" t="str">
        <f>REPLACE(INDEX(GroupVertices[Group],MATCH(Edges[[#This Row],[Vertex 2]],GroupVertices[Vertex],0)),1,1,"")</f>
        <v>1</v>
      </c>
      <c r="BD430" s="48">
        <v>1</v>
      </c>
      <c r="BE430" s="49">
        <v>5</v>
      </c>
      <c r="BF430" s="48">
        <v>0</v>
      </c>
      <c r="BG430" s="49">
        <v>0</v>
      </c>
      <c r="BH430" s="48">
        <v>0</v>
      </c>
      <c r="BI430" s="49">
        <v>0</v>
      </c>
      <c r="BJ430" s="48">
        <v>19</v>
      </c>
      <c r="BK430" s="49">
        <v>95</v>
      </c>
      <c r="BL430" s="48">
        <v>20</v>
      </c>
    </row>
    <row r="431" spans="1:64" ht="15">
      <c r="A431" s="64" t="s">
        <v>389</v>
      </c>
      <c r="B431" s="64" t="s">
        <v>389</v>
      </c>
      <c r="C431" s="65" t="s">
        <v>4715</v>
      </c>
      <c r="D431" s="66">
        <v>5.527777777777778</v>
      </c>
      <c r="E431" s="67" t="s">
        <v>136</v>
      </c>
      <c r="F431" s="68">
        <v>26.694444444444443</v>
      </c>
      <c r="G431" s="65"/>
      <c r="H431" s="69"/>
      <c r="I431" s="70"/>
      <c r="J431" s="70"/>
      <c r="K431" s="34" t="s">
        <v>65</v>
      </c>
      <c r="L431" s="77">
        <v>431</v>
      </c>
      <c r="M431" s="77"/>
      <c r="N431" s="72"/>
      <c r="O431" s="79" t="s">
        <v>176</v>
      </c>
      <c r="P431" s="81">
        <v>43686.812939814816</v>
      </c>
      <c r="Q431" s="79" t="s">
        <v>624</v>
      </c>
      <c r="R431" s="79"/>
      <c r="S431" s="79"/>
      <c r="T431" s="79" t="s">
        <v>842</v>
      </c>
      <c r="U431" s="79"/>
      <c r="V431" s="82" t="s">
        <v>1035</v>
      </c>
      <c r="W431" s="81">
        <v>43686.812939814816</v>
      </c>
      <c r="X431" s="82" t="s">
        <v>1385</v>
      </c>
      <c r="Y431" s="79"/>
      <c r="Z431" s="79"/>
      <c r="AA431" s="85" t="s">
        <v>1742</v>
      </c>
      <c r="AB431" s="79"/>
      <c r="AC431" s="79" t="b">
        <v>0</v>
      </c>
      <c r="AD431" s="79">
        <v>0</v>
      </c>
      <c r="AE431" s="85" t="s">
        <v>1761</v>
      </c>
      <c r="AF431" s="79" t="b">
        <v>0</v>
      </c>
      <c r="AG431" s="79" t="s">
        <v>1774</v>
      </c>
      <c r="AH431" s="79"/>
      <c r="AI431" s="85" t="s">
        <v>1761</v>
      </c>
      <c r="AJ431" s="79" t="b">
        <v>0</v>
      </c>
      <c r="AK431" s="79">
        <v>0</v>
      </c>
      <c r="AL431" s="85" t="s">
        <v>1761</v>
      </c>
      <c r="AM431" s="79" t="s">
        <v>1799</v>
      </c>
      <c r="AN431" s="79" t="b">
        <v>0</v>
      </c>
      <c r="AO431" s="85" t="s">
        <v>1742</v>
      </c>
      <c r="AP431" s="79" t="s">
        <v>176</v>
      </c>
      <c r="AQ431" s="79">
        <v>0</v>
      </c>
      <c r="AR431" s="79">
        <v>0</v>
      </c>
      <c r="AS431" s="79"/>
      <c r="AT431" s="79"/>
      <c r="AU431" s="79"/>
      <c r="AV431" s="79"/>
      <c r="AW431" s="79"/>
      <c r="AX431" s="79"/>
      <c r="AY431" s="79"/>
      <c r="AZ431" s="79"/>
      <c r="BA431">
        <v>14</v>
      </c>
      <c r="BB431" s="78" t="str">
        <f>REPLACE(INDEX(GroupVertices[Group],MATCH(Edges[[#This Row],[Vertex 1]],GroupVertices[Vertex],0)),1,1,"")</f>
        <v>1</v>
      </c>
      <c r="BC431" s="78" t="str">
        <f>REPLACE(INDEX(GroupVertices[Group],MATCH(Edges[[#This Row],[Vertex 2]],GroupVertices[Vertex],0)),1,1,"")</f>
        <v>1</v>
      </c>
      <c r="BD431" s="48">
        <v>1</v>
      </c>
      <c r="BE431" s="49">
        <v>5</v>
      </c>
      <c r="BF431" s="48">
        <v>0</v>
      </c>
      <c r="BG431" s="49">
        <v>0</v>
      </c>
      <c r="BH431" s="48">
        <v>0</v>
      </c>
      <c r="BI431" s="49">
        <v>0</v>
      </c>
      <c r="BJ431" s="48">
        <v>19</v>
      </c>
      <c r="BK431" s="49">
        <v>95</v>
      </c>
      <c r="BL431" s="48">
        <v>20</v>
      </c>
    </row>
    <row r="432" spans="1:64" ht="15">
      <c r="A432" s="64" t="s">
        <v>389</v>
      </c>
      <c r="B432" s="64" t="s">
        <v>389</v>
      </c>
      <c r="C432" s="65" t="s">
        <v>4715</v>
      </c>
      <c r="D432" s="66">
        <v>5.527777777777778</v>
      </c>
      <c r="E432" s="67" t="s">
        <v>136</v>
      </c>
      <c r="F432" s="68">
        <v>26.694444444444443</v>
      </c>
      <c r="G432" s="65"/>
      <c r="H432" s="69"/>
      <c r="I432" s="70"/>
      <c r="J432" s="70"/>
      <c r="K432" s="34" t="s">
        <v>65</v>
      </c>
      <c r="L432" s="77">
        <v>432</v>
      </c>
      <c r="M432" s="77"/>
      <c r="N432" s="72"/>
      <c r="O432" s="79" t="s">
        <v>176</v>
      </c>
      <c r="P432" s="81">
        <v>43687.81277777778</v>
      </c>
      <c r="Q432" s="79" t="s">
        <v>624</v>
      </c>
      <c r="R432" s="79"/>
      <c r="S432" s="79"/>
      <c r="T432" s="79" t="s">
        <v>842</v>
      </c>
      <c r="U432" s="79"/>
      <c r="V432" s="82" t="s">
        <v>1035</v>
      </c>
      <c r="W432" s="81">
        <v>43687.81277777778</v>
      </c>
      <c r="X432" s="82" t="s">
        <v>1386</v>
      </c>
      <c r="Y432" s="79"/>
      <c r="Z432" s="79"/>
      <c r="AA432" s="85" t="s">
        <v>1743</v>
      </c>
      <c r="AB432" s="79"/>
      <c r="AC432" s="79" t="b">
        <v>0</v>
      </c>
      <c r="AD432" s="79">
        <v>0</v>
      </c>
      <c r="AE432" s="85" t="s">
        <v>1761</v>
      </c>
      <c r="AF432" s="79" t="b">
        <v>0</v>
      </c>
      <c r="AG432" s="79" t="s">
        <v>1774</v>
      </c>
      <c r="AH432" s="79"/>
      <c r="AI432" s="85" t="s">
        <v>1761</v>
      </c>
      <c r="AJ432" s="79" t="b">
        <v>0</v>
      </c>
      <c r="AK432" s="79">
        <v>0</v>
      </c>
      <c r="AL432" s="85" t="s">
        <v>1761</v>
      </c>
      <c r="AM432" s="79" t="s">
        <v>1799</v>
      </c>
      <c r="AN432" s="79" t="b">
        <v>0</v>
      </c>
      <c r="AO432" s="85" t="s">
        <v>1743</v>
      </c>
      <c r="AP432" s="79" t="s">
        <v>176</v>
      </c>
      <c r="AQ432" s="79">
        <v>0</v>
      </c>
      <c r="AR432" s="79">
        <v>0</v>
      </c>
      <c r="AS432" s="79"/>
      <c r="AT432" s="79"/>
      <c r="AU432" s="79"/>
      <c r="AV432" s="79"/>
      <c r="AW432" s="79"/>
      <c r="AX432" s="79"/>
      <c r="AY432" s="79"/>
      <c r="AZ432" s="79"/>
      <c r="BA432">
        <v>14</v>
      </c>
      <c r="BB432" s="78" t="str">
        <f>REPLACE(INDEX(GroupVertices[Group],MATCH(Edges[[#This Row],[Vertex 1]],GroupVertices[Vertex],0)),1,1,"")</f>
        <v>1</v>
      </c>
      <c r="BC432" s="78" t="str">
        <f>REPLACE(INDEX(GroupVertices[Group],MATCH(Edges[[#This Row],[Vertex 2]],GroupVertices[Vertex],0)),1,1,"")</f>
        <v>1</v>
      </c>
      <c r="BD432" s="48">
        <v>1</v>
      </c>
      <c r="BE432" s="49">
        <v>5</v>
      </c>
      <c r="BF432" s="48">
        <v>0</v>
      </c>
      <c r="BG432" s="49">
        <v>0</v>
      </c>
      <c r="BH432" s="48">
        <v>0</v>
      </c>
      <c r="BI432" s="49">
        <v>0</v>
      </c>
      <c r="BJ432" s="48">
        <v>19</v>
      </c>
      <c r="BK432" s="49">
        <v>95</v>
      </c>
      <c r="BL432" s="48">
        <v>20</v>
      </c>
    </row>
    <row r="433" spans="1:64" ht="15">
      <c r="A433" s="64" t="s">
        <v>389</v>
      </c>
      <c r="B433" s="64" t="s">
        <v>389</v>
      </c>
      <c r="C433" s="65" t="s">
        <v>4715</v>
      </c>
      <c r="D433" s="66">
        <v>5.527777777777778</v>
      </c>
      <c r="E433" s="67" t="s">
        <v>136</v>
      </c>
      <c r="F433" s="68">
        <v>26.694444444444443</v>
      </c>
      <c r="G433" s="65"/>
      <c r="H433" s="69"/>
      <c r="I433" s="70"/>
      <c r="J433" s="70"/>
      <c r="K433" s="34" t="s">
        <v>65</v>
      </c>
      <c r="L433" s="77">
        <v>433</v>
      </c>
      <c r="M433" s="77"/>
      <c r="N433" s="72"/>
      <c r="O433" s="79" t="s">
        <v>176</v>
      </c>
      <c r="P433" s="81">
        <v>43688.81259259259</v>
      </c>
      <c r="Q433" s="79" t="s">
        <v>624</v>
      </c>
      <c r="R433" s="79"/>
      <c r="S433" s="79"/>
      <c r="T433" s="79" t="s">
        <v>842</v>
      </c>
      <c r="U433" s="79"/>
      <c r="V433" s="82" t="s">
        <v>1035</v>
      </c>
      <c r="W433" s="81">
        <v>43688.81259259259</v>
      </c>
      <c r="X433" s="82" t="s">
        <v>1387</v>
      </c>
      <c r="Y433" s="79"/>
      <c r="Z433" s="79"/>
      <c r="AA433" s="85" t="s">
        <v>1744</v>
      </c>
      <c r="AB433" s="79"/>
      <c r="AC433" s="79" t="b">
        <v>0</v>
      </c>
      <c r="AD433" s="79">
        <v>0</v>
      </c>
      <c r="AE433" s="85" t="s">
        <v>1761</v>
      </c>
      <c r="AF433" s="79" t="b">
        <v>0</v>
      </c>
      <c r="AG433" s="79" t="s">
        <v>1774</v>
      </c>
      <c r="AH433" s="79"/>
      <c r="AI433" s="85" t="s">
        <v>1761</v>
      </c>
      <c r="AJ433" s="79" t="b">
        <v>0</v>
      </c>
      <c r="AK433" s="79">
        <v>0</v>
      </c>
      <c r="AL433" s="85" t="s">
        <v>1761</v>
      </c>
      <c r="AM433" s="79" t="s">
        <v>1799</v>
      </c>
      <c r="AN433" s="79" t="b">
        <v>0</v>
      </c>
      <c r="AO433" s="85" t="s">
        <v>1744</v>
      </c>
      <c r="AP433" s="79" t="s">
        <v>176</v>
      </c>
      <c r="AQ433" s="79">
        <v>0</v>
      </c>
      <c r="AR433" s="79">
        <v>0</v>
      </c>
      <c r="AS433" s="79"/>
      <c r="AT433" s="79"/>
      <c r="AU433" s="79"/>
      <c r="AV433" s="79"/>
      <c r="AW433" s="79"/>
      <c r="AX433" s="79"/>
      <c r="AY433" s="79"/>
      <c r="AZ433" s="79"/>
      <c r="BA433">
        <v>14</v>
      </c>
      <c r="BB433" s="78" t="str">
        <f>REPLACE(INDEX(GroupVertices[Group],MATCH(Edges[[#This Row],[Vertex 1]],GroupVertices[Vertex],0)),1,1,"")</f>
        <v>1</v>
      </c>
      <c r="BC433" s="78" t="str">
        <f>REPLACE(INDEX(GroupVertices[Group],MATCH(Edges[[#This Row],[Vertex 2]],GroupVertices[Vertex],0)),1,1,"")</f>
        <v>1</v>
      </c>
      <c r="BD433" s="48">
        <v>1</v>
      </c>
      <c r="BE433" s="49">
        <v>5</v>
      </c>
      <c r="BF433" s="48">
        <v>0</v>
      </c>
      <c r="BG433" s="49">
        <v>0</v>
      </c>
      <c r="BH433" s="48">
        <v>0</v>
      </c>
      <c r="BI433" s="49">
        <v>0</v>
      </c>
      <c r="BJ433" s="48">
        <v>19</v>
      </c>
      <c r="BK433" s="49">
        <v>95</v>
      </c>
      <c r="BL433" s="48">
        <v>20</v>
      </c>
    </row>
    <row r="434" spans="1:64" ht="15">
      <c r="A434" s="64" t="s">
        <v>389</v>
      </c>
      <c r="B434" s="64" t="s">
        <v>389</v>
      </c>
      <c r="C434" s="65" t="s">
        <v>4715</v>
      </c>
      <c r="D434" s="66">
        <v>5.527777777777778</v>
      </c>
      <c r="E434" s="67" t="s">
        <v>136</v>
      </c>
      <c r="F434" s="68">
        <v>26.694444444444443</v>
      </c>
      <c r="G434" s="65"/>
      <c r="H434" s="69"/>
      <c r="I434" s="70"/>
      <c r="J434" s="70"/>
      <c r="K434" s="34" t="s">
        <v>65</v>
      </c>
      <c r="L434" s="77">
        <v>434</v>
      </c>
      <c r="M434" s="77"/>
      <c r="N434" s="72"/>
      <c r="O434" s="79" t="s">
        <v>176</v>
      </c>
      <c r="P434" s="81">
        <v>43689.812743055554</v>
      </c>
      <c r="Q434" s="79" t="s">
        <v>624</v>
      </c>
      <c r="R434" s="79"/>
      <c r="S434" s="79"/>
      <c r="T434" s="79" t="s">
        <v>842</v>
      </c>
      <c r="U434" s="79"/>
      <c r="V434" s="82" t="s">
        <v>1035</v>
      </c>
      <c r="W434" s="81">
        <v>43689.812743055554</v>
      </c>
      <c r="X434" s="82" t="s">
        <v>1388</v>
      </c>
      <c r="Y434" s="79"/>
      <c r="Z434" s="79"/>
      <c r="AA434" s="85" t="s">
        <v>1745</v>
      </c>
      <c r="AB434" s="79"/>
      <c r="AC434" s="79" t="b">
        <v>0</v>
      </c>
      <c r="AD434" s="79">
        <v>0</v>
      </c>
      <c r="AE434" s="85" t="s">
        <v>1761</v>
      </c>
      <c r="AF434" s="79" t="b">
        <v>0</v>
      </c>
      <c r="AG434" s="79" t="s">
        <v>1774</v>
      </c>
      <c r="AH434" s="79"/>
      <c r="AI434" s="85" t="s">
        <v>1761</v>
      </c>
      <c r="AJ434" s="79" t="b">
        <v>0</v>
      </c>
      <c r="AK434" s="79">
        <v>0</v>
      </c>
      <c r="AL434" s="85" t="s">
        <v>1761</v>
      </c>
      <c r="AM434" s="79" t="s">
        <v>1799</v>
      </c>
      <c r="AN434" s="79" t="b">
        <v>0</v>
      </c>
      <c r="AO434" s="85" t="s">
        <v>1745</v>
      </c>
      <c r="AP434" s="79" t="s">
        <v>176</v>
      </c>
      <c r="AQ434" s="79">
        <v>0</v>
      </c>
      <c r="AR434" s="79">
        <v>0</v>
      </c>
      <c r="AS434" s="79"/>
      <c r="AT434" s="79"/>
      <c r="AU434" s="79"/>
      <c r="AV434" s="79"/>
      <c r="AW434" s="79"/>
      <c r="AX434" s="79"/>
      <c r="AY434" s="79"/>
      <c r="AZ434" s="79"/>
      <c r="BA434">
        <v>14</v>
      </c>
      <c r="BB434" s="78" t="str">
        <f>REPLACE(INDEX(GroupVertices[Group],MATCH(Edges[[#This Row],[Vertex 1]],GroupVertices[Vertex],0)),1,1,"")</f>
        <v>1</v>
      </c>
      <c r="BC434" s="78" t="str">
        <f>REPLACE(INDEX(GroupVertices[Group],MATCH(Edges[[#This Row],[Vertex 2]],GroupVertices[Vertex],0)),1,1,"")</f>
        <v>1</v>
      </c>
      <c r="BD434" s="48">
        <v>1</v>
      </c>
      <c r="BE434" s="49">
        <v>5</v>
      </c>
      <c r="BF434" s="48">
        <v>0</v>
      </c>
      <c r="BG434" s="49">
        <v>0</v>
      </c>
      <c r="BH434" s="48">
        <v>0</v>
      </c>
      <c r="BI434" s="49">
        <v>0</v>
      </c>
      <c r="BJ434" s="48">
        <v>19</v>
      </c>
      <c r="BK434" s="49">
        <v>95</v>
      </c>
      <c r="BL434" s="48">
        <v>20</v>
      </c>
    </row>
    <row r="435" spans="1:64" ht="15">
      <c r="A435" s="64" t="s">
        <v>389</v>
      </c>
      <c r="B435" s="64" t="s">
        <v>389</v>
      </c>
      <c r="C435" s="65" t="s">
        <v>4715</v>
      </c>
      <c r="D435" s="66">
        <v>5.527777777777778</v>
      </c>
      <c r="E435" s="67" t="s">
        <v>136</v>
      </c>
      <c r="F435" s="68">
        <v>26.694444444444443</v>
      </c>
      <c r="G435" s="65"/>
      <c r="H435" s="69"/>
      <c r="I435" s="70"/>
      <c r="J435" s="70"/>
      <c r="K435" s="34" t="s">
        <v>65</v>
      </c>
      <c r="L435" s="77">
        <v>435</v>
      </c>
      <c r="M435" s="77"/>
      <c r="N435" s="72"/>
      <c r="O435" s="79" t="s">
        <v>176</v>
      </c>
      <c r="P435" s="81">
        <v>43690.812523148146</v>
      </c>
      <c r="Q435" s="79" t="s">
        <v>624</v>
      </c>
      <c r="R435" s="79"/>
      <c r="S435" s="79"/>
      <c r="T435" s="79" t="s">
        <v>842</v>
      </c>
      <c r="U435" s="79"/>
      <c r="V435" s="82" t="s">
        <v>1035</v>
      </c>
      <c r="W435" s="81">
        <v>43690.812523148146</v>
      </c>
      <c r="X435" s="82" t="s">
        <v>1389</v>
      </c>
      <c r="Y435" s="79"/>
      <c r="Z435" s="79"/>
      <c r="AA435" s="85" t="s">
        <v>1746</v>
      </c>
      <c r="AB435" s="79"/>
      <c r="AC435" s="79" t="b">
        <v>0</v>
      </c>
      <c r="AD435" s="79">
        <v>0</v>
      </c>
      <c r="AE435" s="85" t="s">
        <v>1761</v>
      </c>
      <c r="AF435" s="79" t="b">
        <v>0</v>
      </c>
      <c r="AG435" s="79" t="s">
        <v>1774</v>
      </c>
      <c r="AH435" s="79"/>
      <c r="AI435" s="85" t="s">
        <v>1761</v>
      </c>
      <c r="AJ435" s="79" t="b">
        <v>0</v>
      </c>
      <c r="AK435" s="79">
        <v>0</v>
      </c>
      <c r="AL435" s="85" t="s">
        <v>1761</v>
      </c>
      <c r="AM435" s="79" t="s">
        <v>1799</v>
      </c>
      <c r="AN435" s="79" t="b">
        <v>0</v>
      </c>
      <c r="AO435" s="85" t="s">
        <v>1746</v>
      </c>
      <c r="AP435" s="79" t="s">
        <v>176</v>
      </c>
      <c r="AQ435" s="79">
        <v>0</v>
      </c>
      <c r="AR435" s="79">
        <v>0</v>
      </c>
      <c r="AS435" s="79"/>
      <c r="AT435" s="79"/>
      <c r="AU435" s="79"/>
      <c r="AV435" s="79"/>
      <c r="AW435" s="79"/>
      <c r="AX435" s="79"/>
      <c r="AY435" s="79"/>
      <c r="AZ435" s="79"/>
      <c r="BA435">
        <v>14</v>
      </c>
      <c r="BB435" s="78" t="str">
        <f>REPLACE(INDEX(GroupVertices[Group],MATCH(Edges[[#This Row],[Vertex 1]],GroupVertices[Vertex],0)),1,1,"")</f>
        <v>1</v>
      </c>
      <c r="BC435" s="78" t="str">
        <f>REPLACE(INDEX(GroupVertices[Group],MATCH(Edges[[#This Row],[Vertex 2]],GroupVertices[Vertex],0)),1,1,"")</f>
        <v>1</v>
      </c>
      <c r="BD435" s="48">
        <v>1</v>
      </c>
      <c r="BE435" s="49">
        <v>5</v>
      </c>
      <c r="BF435" s="48">
        <v>0</v>
      </c>
      <c r="BG435" s="49">
        <v>0</v>
      </c>
      <c r="BH435" s="48">
        <v>0</v>
      </c>
      <c r="BI435" s="49">
        <v>0</v>
      </c>
      <c r="BJ435" s="48">
        <v>19</v>
      </c>
      <c r="BK435" s="49">
        <v>95</v>
      </c>
      <c r="BL435" s="48">
        <v>20</v>
      </c>
    </row>
    <row r="436" spans="1:64" ht="15">
      <c r="A436" s="64" t="s">
        <v>390</v>
      </c>
      <c r="B436" s="64" t="s">
        <v>438</v>
      </c>
      <c r="C436" s="65" t="s">
        <v>4709</v>
      </c>
      <c r="D436" s="66">
        <v>3</v>
      </c>
      <c r="E436" s="67" t="s">
        <v>132</v>
      </c>
      <c r="F436" s="68">
        <v>35</v>
      </c>
      <c r="G436" s="65"/>
      <c r="H436" s="69"/>
      <c r="I436" s="70"/>
      <c r="J436" s="70"/>
      <c r="K436" s="34" t="s">
        <v>65</v>
      </c>
      <c r="L436" s="77">
        <v>436</v>
      </c>
      <c r="M436" s="77"/>
      <c r="N436" s="72"/>
      <c r="O436" s="79" t="s">
        <v>444</v>
      </c>
      <c r="P436" s="81">
        <v>43690.89706018518</v>
      </c>
      <c r="Q436" s="79" t="s">
        <v>625</v>
      </c>
      <c r="R436" s="79"/>
      <c r="S436" s="79"/>
      <c r="T436" s="79" t="s">
        <v>403</v>
      </c>
      <c r="U436" s="82" t="s">
        <v>889</v>
      </c>
      <c r="V436" s="82" t="s">
        <v>889</v>
      </c>
      <c r="W436" s="81">
        <v>43690.89706018518</v>
      </c>
      <c r="X436" s="82" t="s">
        <v>1390</v>
      </c>
      <c r="Y436" s="79"/>
      <c r="Z436" s="79"/>
      <c r="AA436" s="85" t="s">
        <v>1747</v>
      </c>
      <c r="AB436" s="79"/>
      <c r="AC436" s="79" t="b">
        <v>0</v>
      </c>
      <c r="AD436" s="79">
        <v>1</v>
      </c>
      <c r="AE436" s="85" t="s">
        <v>1761</v>
      </c>
      <c r="AF436" s="79" t="b">
        <v>0</v>
      </c>
      <c r="AG436" s="79" t="s">
        <v>1774</v>
      </c>
      <c r="AH436" s="79"/>
      <c r="AI436" s="85" t="s">
        <v>1761</v>
      </c>
      <c r="AJ436" s="79" t="b">
        <v>0</v>
      </c>
      <c r="AK436" s="79">
        <v>0</v>
      </c>
      <c r="AL436" s="85" t="s">
        <v>1761</v>
      </c>
      <c r="AM436" s="79" t="s">
        <v>1790</v>
      </c>
      <c r="AN436" s="79" t="b">
        <v>0</v>
      </c>
      <c r="AO436" s="85" t="s">
        <v>1747</v>
      </c>
      <c r="AP436" s="79" t="s">
        <v>176</v>
      </c>
      <c r="AQ436" s="79">
        <v>0</v>
      </c>
      <c r="AR436" s="79">
        <v>0</v>
      </c>
      <c r="AS436" s="79"/>
      <c r="AT436" s="79"/>
      <c r="AU436" s="79"/>
      <c r="AV436" s="79"/>
      <c r="AW436" s="79"/>
      <c r="AX436" s="79"/>
      <c r="AY436" s="79"/>
      <c r="AZ436" s="79"/>
      <c r="BA436">
        <v>1</v>
      </c>
      <c r="BB436" s="78" t="str">
        <f>REPLACE(INDEX(GroupVertices[Group],MATCH(Edges[[#This Row],[Vertex 1]],GroupVertices[Vertex],0)),1,1,"")</f>
        <v>11</v>
      </c>
      <c r="BC436" s="78" t="str">
        <f>REPLACE(INDEX(GroupVertices[Group],MATCH(Edges[[#This Row],[Vertex 2]],GroupVertices[Vertex],0)),1,1,"")</f>
        <v>11</v>
      </c>
      <c r="BD436" s="48"/>
      <c r="BE436" s="49"/>
      <c r="BF436" s="48"/>
      <c r="BG436" s="49"/>
      <c r="BH436" s="48"/>
      <c r="BI436" s="49"/>
      <c r="BJ436" s="48"/>
      <c r="BK436" s="49"/>
      <c r="BL436" s="48"/>
    </row>
    <row r="437" spans="1:64" ht="15">
      <c r="A437" s="64" t="s">
        <v>390</v>
      </c>
      <c r="B437" s="64" t="s">
        <v>439</v>
      </c>
      <c r="C437" s="65" t="s">
        <v>4709</v>
      </c>
      <c r="D437" s="66">
        <v>3</v>
      </c>
      <c r="E437" s="67" t="s">
        <v>132</v>
      </c>
      <c r="F437" s="68">
        <v>35</v>
      </c>
      <c r="G437" s="65"/>
      <c r="H437" s="69"/>
      <c r="I437" s="70"/>
      <c r="J437" s="70"/>
      <c r="K437" s="34" t="s">
        <v>65</v>
      </c>
      <c r="L437" s="77">
        <v>437</v>
      </c>
      <c r="M437" s="77"/>
      <c r="N437" s="72"/>
      <c r="O437" s="79" t="s">
        <v>444</v>
      </c>
      <c r="P437" s="81">
        <v>43690.89706018518</v>
      </c>
      <c r="Q437" s="79" t="s">
        <v>625</v>
      </c>
      <c r="R437" s="79"/>
      <c r="S437" s="79"/>
      <c r="T437" s="79" t="s">
        <v>403</v>
      </c>
      <c r="U437" s="82" t="s">
        <v>889</v>
      </c>
      <c r="V437" s="82" t="s">
        <v>889</v>
      </c>
      <c r="W437" s="81">
        <v>43690.89706018518</v>
      </c>
      <c r="X437" s="82" t="s">
        <v>1390</v>
      </c>
      <c r="Y437" s="79"/>
      <c r="Z437" s="79"/>
      <c r="AA437" s="85" t="s">
        <v>1747</v>
      </c>
      <c r="AB437" s="79"/>
      <c r="AC437" s="79" t="b">
        <v>0</v>
      </c>
      <c r="AD437" s="79">
        <v>1</v>
      </c>
      <c r="AE437" s="85" t="s">
        <v>1761</v>
      </c>
      <c r="AF437" s="79" t="b">
        <v>0</v>
      </c>
      <c r="AG437" s="79" t="s">
        <v>1774</v>
      </c>
      <c r="AH437" s="79"/>
      <c r="AI437" s="85" t="s">
        <v>1761</v>
      </c>
      <c r="AJ437" s="79" t="b">
        <v>0</v>
      </c>
      <c r="AK437" s="79">
        <v>0</v>
      </c>
      <c r="AL437" s="85" t="s">
        <v>1761</v>
      </c>
      <c r="AM437" s="79" t="s">
        <v>1790</v>
      </c>
      <c r="AN437" s="79" t="b">
        <v>0</v>
      </c>
      <c r="AO437" s="85" t="s">
        <v>1747</v>
      </c>
      <c r="AP437" s="79" t="s">
        <v>176</v>
      </c>
      <c r="AQ437" s="79">
        <v>0</v>
      </c>
      <c r="AR437" s="79">
        <v>0</v>
      </c>
      <c r="AS437" s="79"/>
      <c r="AT437" s="79"/>
      <c r="AU437" s="79"/>
      <c r="AV437" s="79"/>
      <c r="AW437" s="79"/>
      <c r="AX437" s="79"/>
      <c r="AY437" s="79"/>
      <c r="AZ437" s="79"/>
      <c r="BA437">
        <v>1</v>
      </c>
      <c r="BB437" s="78" t="str">
        <f>REPLACE(INDEX(GroupVertices[Group],MATCH(Edges[[#This Row],[Vertex 1]],GroupVertices[Vertex],0)),1,1,"")</f>
        <v>11</v>
      </c>
      <c r="BC437" s="78" t="str">
        <f>REPLACE(INDEX(GroupVertices[Group],MATCH(Edges[[#This Row],[Vertex 2]],GroupVertices[Vertex],0)),1,1,"")</f>
        <v>11</v>
      </c>
      <c r="BD437" s="48"/>
      <c r="BE437" s="49"/>
      <c r="BF437" s="48"/>
      <c r="BG437" s="49"/>
      <c r="BH437" s="48"/>
      <c r="BI437" s="49"/>
      <c r="BJ437" s="48"/>
      <c r="BK437" s="49"/>
      <c r="BL437" s="48"/>
    </row>
    <row r="438" spans="1:64" ht="15">
      <c r="A438" s="64" t="s">
        <v>390</v>
      </c>
      <c r="B438" s="64" t="s">
        <v>440</v>
      </c>
      <c r="C438" s="65" t="s">
        <v>4709</v>
      </c>
      <c r="D438" s="66">
        <v>3</v>
      </c>
      <c r="E438" s="67" t="s">
        <v>132</v>
      </c>
      <c r="F438" s="68">
        <v>35</v>
      </c>
      <c r="G438" s="65"/>
      <c r="H438" s="69"/>
      <c r="I438" s="70"/>
      <c r="J438" s="70"/>
      <c r="K438" s="34" t="s">
        <v>65</v>
      </c>
      <c r="L438" s="77">
        <v>438</v>
      </c>
      <c r="M438" s="77"/>
      <c r="N438" s="72"/>
      <c r="O438" s="79" t="s">
        <v>444</v>
      </c>
      <c r="P438" s="81">
        <v>43690.89706018518</v>
      </c>
      <c r="Q438" s="79" t="s">
        <v>625</v>
      </c>
      <c r="R438" s="79"/>
      <c r="S438" s="79"/>
      <c r="T438" s="79" t="s">
        <v>403</v>
      </c>
      <c r="U438" s="82" t="s">
        <v>889</v>
      </c>
      <c r="V438" s="82" t="s">
        <v>889</v>
      </c>
      <c r="W438" s="81">
        <v>43690.89706018518</v>
      </c>
      <c r="X438" s="82" t="s">
        <v>1390</v>
      </c>
      <c r="Y438" s="79"/>
      <c r="Z438" s="79"/>
      <c r="AA438" s="85" t="s">
        <v>1747</v>
      </c>
      <c r="AB438" s="79"/>
      <c r="AC438" s="79" t="b">
        <v>0</v>
      </c>
      <c r="AD438" s="79">
        <v>1</v>
      </c>
      <c r="AE438" s="85" t="s">
        <v>1761</v>
      </c>
      <c r="AF438" s="79" t="b">
        <v>0</v>
      </c>
      <c r="AG438" s="79" t="s">
        <v>1774</v>
      </c>
      <c r="AH438" s="79"/>
      <c r="AI438" s="85" t="s">
        <v>1761</v>
      </c>
      <c r="AJ438" s="79" t="b">
        <v>0</v>
      </c>
      <c r="AK438" s="79">
        <v>0</v>
      </c>
      <c r="AL438" s="85" t="s">
        <v>1761</v>
      </c>
      <c r="AM438" s="79" t="s">
        <v>1790</v>
      </c>
      <c r="AN438" s="79" t="b">
        <v>0</v>
      </c>
      <c r="AO438" s="85" t="s">
        <v>1747</v>
      </c>
      <c r="AP438" s="79" t="s">
        <v>176</v>
      </c>
      <c r="AQ438" s="79">
        <v>0</v>
      </c>
      <c r="AR438" s="79">
        <v>0</v>
      </c>
      <c r="AS438" s="79"/>
      <c r="AT438" s="79"/>
      <c r="AU438" s="79"/>
      <c r="AV438" s="79"/>
      <c r="AW438" s="79"/>
      <c r="AX438" s="79"/>
      <c r="AY438" s="79"/>
      <c r="AZ438" s="79"/>
      <c r="BA438">
        <v>1</v>
      </c>
      <c r="BB438" s="78" t="str">
        <f>REPLACE(INDEX(GroupVertices[Group],MATCH(Edges[[#This Row],[Vertex 1]],GroupVertices[Vertex],0)),1,1,"")</f>
        <v>11</v>
      </c>
      <c r="BC438" s="78" t="str">
        <f>REPLACE(INDEX(GroupVertices[Group],MATCH(Edges[[#This Row],[Vertex 2]],GroupVertices[Vertex],0)),1,1,"")</f>
        <v>11</v>
      </c>
      <c r="BD438" s="48">
        <v>0</v>
      </c>
      <c r="BE438" s="49">
        <v>0</v>
      </c>
      <c r="BF438" s="48">
        <v>0</v>
      </c>
      <c r="BG438" s="49">
        <v>0</v>
      </c>
      <c r="BH438" s="48">
        <v>0</v>
      </c>
      <c r="BI438" s="49">
        <v>0</v>
      </c>
      <c r="BJ438" s="48">
        <v>10</v>
      </c>
      <c r="BK438" s="49">
        <v>100</v>
      </c>
      <c r="BL438" s="48">
        <v>10</v>
      </c>
    </row>
    <row r="439" spans="1:64" ht="15">
      <c r="A439" s="64" t="s">
        <v>391</v>
      </c>
      <c r="B439" s="64" t="s">
        <v>441</v>
      </c>
      <c r="C439" s="65" t="s">
        <v>4710</v>
      </c>
      <c r="D439" s="66">
        <v>3.1944444444444446</v>
      </c>
      <c r="E439" s="67" t="s">
        <v>136</v>
      </c>
      <c r="F439" s="68">
        <v>34.361111111111114</v>
      </c>
      <c r="G439" s="65"/>
      <c r="H439" s="69"/>
      <c r="I439" s="70"/>
      <c r="J439" s="70"/>
      <c r="K439" s="34" t="s">
        <v>65</v>
      </c>
      <c r="L439" s="77">
        <v>439</v>
      </c>
      <c r="M439" s="77"/>
      <c r="N439" s="72"/>
      <c r="O439" s="79" t="s">
        <v>444</v>
      </c>
      <c r="P439" s="81">
        <v>43690.93641203704</v>
      </c>
      <c r="Q439" s="79" t="s">
        <v>626</v>
      </c>
      <c r="R439" s="82" t="s">
        <v>732</v>
      </c>
      <c r="S439" s="79" t="s">
        <v>763</v>
      </c>
      <c r="T439" s="79" t="s">
        <v>843</v>
      </c>
      <c r="U439" s="82" t="s">
        <v>890</v>
      </c>
      <c r="V439" s="82" t="s">
        <v>890</v>
      </c>
      <c r="W439" s="81">
        <v>43690.93641203704</v>
      </c>
      <c r="X439" s="82" t="s">
        <v>1391</v>
      </c>
      <c r="Y439" s="79"/>
      <c r="Z439" s="79"/>
      <c r="AA439" s="85" t="s">
        <v>1748</v>
      </c>
      <c r="AB439" s="79"/>
      <c r="AC439" s="79" t="b">
        <v>0</v>
      </c>
      <c r="AD439" s="79">
        <v>3</v>
      </c>
      <c r="AE439" s="85" t="s">
        <v>1761</v>
      </c>
      <c r="AF439" s="79" t="b">
        <v>0</v>
      </c>
      <c r="AG439" s="79" t="s">
        <v>1774</v>
      </c>
      <c r="AH439" s="79"/>
      <c r="AI439" s="85" t="s">
        <v>1761</v>
      </c>
      <c r="AJ439" s="79" t="b">
        <v>0</v>
      </c>
      <c r="AK439" s="79">
        <v>1</v>
      </c>
      <c r="AL439" s="85" t="s">
        <v>1761</v>
      </c>
      <c r="AM439" s="79" t="s">
        <v>1825</v>
      </c>
      <c r="AN439" s="79" t="b">
        <v>0</v>
      </c>
      <c r="AO439" s="85" t="s">
        <v>1748</v>
      </c>
      <c r="AP439" s="79" t="s">
        <v>176</v>
      </c>
      <c r="AQ439" s="79">
        <v>0</v>
      </c>
      <c r="AR439" s="79">
        <v>0</v>
      </c>
      <c r="AS439" s="79"/>
      <c r="AT439" s="79"/>
      <c r="AU439" s="79"/>
      <c r="AV439" s="79"/>
      <c r="AW439" s="79"/>
      <c r="AX439" s="79"/>
      <c r="AY439" s="79"/>
      <c r="AZ439" s="79"/>
      <c r="BA439">
        <v>2</v>
      </c>
      <c r="BB439" s="78" t="str">
        <f>REPLACE(INDEX(GroupVertices[Group],MATCH(Edges[[#This Row],[Vertex 1]],GroupVertices[Vertex],0)),1,1,"")</f>
        <v>5</v>
      </c>
      <c r="BC439" s="78" t="str">
        <f>REPLACE(INDEX(GroupVertices[Group],MATCH(Edges[[#This Row],[Vertex 2]],GroupVertices[Vertex],0)),1,1,"")</f>
        <v>5</v>
      </c>
      <c r="BD439" s="48"/>
      <c r="BE439" s="49"/>
      <c r="BF439" s="48"/>
      <c r="BG439" s="49"/>
      <c r="BH439" s="48"/>
      <c r="BI439" s="49"/>
      <c r="BJ439" s="48"/>
      <c r="BK439" s="49"/>
      <c r="BL439" s="48"/>
    </row>
    <row r="440" spans="1:64" ht="15">
      <c r="A440" s="64" t="s">
        <v>391</v>
      </c>
      <c r="B440" s="64" t="s">
        <v>441</v>
      </c>
      <c r="C440" s="65" t="s">
        <v>4710</v>
      </c>
      <c r="D440" s="66">
        <v>3.1944444444444446</v>
      </c>
      <c r="E440" s="67" t="s">
        <v>136</v>
      </c>
      <c r="F440" s="68">
        <v>34.361111111111114</v>
      </c>
      <c r="G440" s="65"/>
      <c r="H440" s="69"/>
      <c r="I440" s="70"/>
      <c r="J440" s="70"/>
      <c r="K440" s="34" t="s">
        <v>65</v>
      </c>
      <c r="L440" s="77">
        <v>440</v>
      </c>
      <c r="M440" s="77"/>
      <c r="N440" s="72"/>
      <c r="O440" s="79" t="s">
        <v>444</v>
      </c>
      <c r="P440" s="81">
        <v>43690.95890046296</v>
      </c>
      <c r="Q440" s="79" t="s">
        <v>627</v>
      </c>
      <c r="R440" s="82" t="s">
        <v>733</v>
      </c>
      <c r="S440" s="79" t="s">
        <v>763</v>
      </c>
      <c r="T440" s="79" t="s">
        <v>844</v>
      </c>
      <c r="U440" s="82" t="s">
        <v>891</v>
      </c>
      <c r="V440" s="82" t="s">
        <v>891</v>
      </c>
      <c r="W440" s="81">
        <v>43690.95890046296</v>
      </c>
      <c r="X440" s="82" t="s">
        <v>1392</v>
      </c>
      <c r="Y440" s="79"/>
      <c r="Z440" s="79"/>
      <c r="AA440" s="85" t="s">
        <v>1749</v>
      </c>
      <c r="AB440" s="79"/>
      <c r="AC440" s="79" t="b">
        <v>0</v>
      </c>
      <c r="AD440" s="79">
        <v>4</v>
      </c>
      <c r="AE440" s="85" t="s">
        <v>1761</v>
      </c>
      <c r="AF440" s="79" t="b">
        <v>0</v>
      </c>
      <c r="AG440" s="79" t="s">
        <v>1774</v>
      </c>
      <c r="AH440" s="79"/>
      <c r="AI440" s="85" t="s">
        <v>1761</v>
      </c>
      <c r="AJ440" s="79" t="b">
        <v>0</v>
      </c>
      <c r="AK440" s="79">
        <v>2</v>
      </c>
      <c r="AL440" s="85" t="s">
        <v>1761</v>
      </c>
      <c r="AM440" s="79" t="s">
        <v>1825</v>
      </c>
      <c r="AN440" s="79" t="b">
        <v>0</v>
      </c>
      <c r="AO440" s="85" t="s">
        <v>1749</v>
      </c>
      <c r="AP440" s="79" t="s">
        <v>176</v>
      </c>
      <c r="AQ440" s="79">
        <v>0</v>
      </c>
      <c r="AR440" s="79">
        <v>0</v>
      </c>
      <c r="AS440" s="79"/>
      <c r="AT440" s="79"/>
      <c r="AU440" s="79"/>
      <c r="AV440" s="79"/>
      <c r="AW440" s="79"/>
      <c r="AX440" s="79"/>
      <c r="AY440" s="79"/>
      <c r="AZ440" s="79"/>
      <c r="BA440">
        <v>2</v>
      </c>
      <c r="BB440" s="78" t="str">
        <f>REPLACE(INDEX(GroupVertices[Group],MATCH(Edges[[#This Row],[Vertex 1]],GroupVertices[Vertex],0)),1,1,"")</f>
        <v>5</v>
      </c>
      <c r="BC440" s="78" t="str">
        <f>REPLACE(INDEX(GroupVertices[Group],MATCH(Edges[[#This Row],[Vertex 2]],GroupVertices[Vertex],0)),1,1,"")</f>
        <v>5</v>
      </c>
      <c r="BD440" s="48"/>
      <c r="BE440" s="49"/>
      <c r="BF440" s="48"/>
      <c r="BG440" s="49"/>
      <c r="BH440" s="48"/>
      <c r="BI440" s="49"/>
      <c r="BJ440" s="48"/>
      <c r="BK440" s="49"/>
      <c r="BL440" s="48"/>
    </row>
    <row r="441" spans="1:64" ht="15">
      <c r="A441" s="64" t="s">
        <v>391</v>
      </c>
      <c r="B441" s="64" t="s">
        <v>442</v>
      </c>
      <c r="C441" s="65" t="s">
        <v>4710</v>
      </c>
      <c r="D441" s="66">
        <v>3.1944444444444446</v>
      </c>
      <c r="E441" s="67" t="s">
        <v>136</v>
      </c>
      <c r="F441" s="68">
        <v>34.361111111111114</v>
      </c>
      <c r="G441" s="65"/>
      <c r="H441" s="69"/>
      <c r="I441" s="70"/>
      <c r="J441" s="70"/>
      <c r="K441" s="34" t="s">
        <v>65</v>
      </c>
      <c r="L441" s="77">
        <v>441</v>
      </c>
      <c r="M441" s="77"/>
      <c r="N441" s="72"/>
      <c r="O441" s="79" t="s">
        <v>444</v>
      </c>
      <c r="P441" s="81">
        <v>43690.93641203704</v>
      </c>
      <c r="Q441" s="79" t="s">
        <v>626</v>
      </c>
      <c r="R441" s="82" t="s">
        <v>732</v>
      </c>
      <c r="S441" s="79" t="s">
        <v>763</v>
      </c>
      <c r="T441" s="79" t="s">
        <v>843</v>
      </c>
      <c r="U441" s="82" t="s">
        <v>890</v>
      </c>
      <c r="V441" s="82" t="s">
        <v>890</v>
      </c>
      <c r="W441" s="81">
        <v>43690.93641203704</v>
      </c>
      <c r="X441" s="82" t="s">
        <v>1391</v>
      </c>
      <c r="Y441" s="79"/>
      <c r="Z441" s="79"/>
      <c r="AA441" s="85" t="s">
        <v>1748</v>
      </c>
      <c r="AB441" s="79"/>
      <c r="AC441" s="79" t="b">
        <v>0</v>
      </c>
      <c r="AD441" s="79">
        <v>3</v>
      </c>
      <c r="AE441" s="85" t="s">
        <v>1761</v>
      </c>
      <c r="AF441" s="79" t="b">
        <v>0</v>
      </c>
      <c r="AG441" s="79" t="s">
        <v>1774</v>
      </c>
      <c r="AH441" s="79"/>
      <c r="AI441" s="85" t="s">
        <v>1761</v>
      </c>
      <c r="AJ441" s="79" t="b">
        <v>0</v>
      </c>
      <c r="AK441" s="79">
        <v>1</v>
      </c>
      <c r="AL441" s="85" t="s">
        <v>1761</v>
      </c>
      <c r="AM441" s="79" t="s">
        <v>1825</v>
      </c>
      <c r="AN441" s="79" t="b">
        <v>0</v>
      </c>
      <c r="AO441" s="85" t="s">
        <v>1748</v>
      </c>
      <c r="AP441" s="79" t="s">
        <v>176</v>
      </c>
      <c r="AQ441" s="79">
        <v>0</v>
      </c>
      <c r="AR441" s="79">
        <v>0</v>
      </c>
      <c r="AS441" s="79"/>
      <c r="AT441" s="79"/>
      <c r="AU441" s="79"/>
      <c r="AV441" s="79"/>
      <c r="AW441" s="79"/>
      <c r="AX441" s="79"/>
      <c r="AY441" s="79"/>
      <c r="AZ441" s="79"/>
      <c r="BA441">
        <v>2</v>
      </c>
      <c r="BB441" s="78" t="str">
        <f>REPLACE(INDEX(GroupVertices[Group],MATCH(Edges[[#This Row],[Vertex 1]],GroupVertices[Vertex],0)),1,1,"")</f>
        <v>5</v>
      </c>
      <c r="BC441" s="78" t="str">
        <f>REPLACE(INDEX(GroupVertices[Group],MATCH(Edges[[#This Row],[Vertex 2]],GroupVertices[Vertex],0)),1,1,"")</f>
        <v>5</v>
      </c>
      <c r="BD441" s="48"/>
      <c r="BE441" s="49"/>
      <c r="BF441" s="48"/>
      <c r="BG441" s="49"/>
      <c r="BH441" s="48"/>
      <c r="BI441" s="49"/>
      <c r="BJ441" s="48"/>
      <c r="BK441" s="49"/>
      <c r="BL441" s="48"/>
    </row>
    <row r="442" spans="1:64" ht="15">
      <c r="A442" s="64" t="s">
        <v>391</v>
      </c>
      <c r="B442" s="64" t="s">
        <v>442</v>
      </c>
      <c r="C442" s="65" t="s">
        <v>4710</v>
      </c>
      <c r="D442" s="66">
        <v>3.1944444444444446</v>
      </c>
      <c r="E442" s="67" t="s">
        <v>136</v>
      </c>
      <c r="F442" s="68">
        <v>34.361111111111114</v>
      </c>
      <c r="G442" s="65"/>
      <c r="H442" s="69"/>
      <c r="I442" s="70"/>
      <c r="J442" s="70"/>
      <c r="K442" s="34" t="s">
        <v>65</v>
      </c>
      <c r="L442" s="77">
        <v>442</v>
      </c>
      <c r="M442" s="77"/>
      <c r="N442" s="72"/>
      <c r="O442" s="79" t="s">
        <v>444</v>
      </c>
      <c r="P442" s="81">
        <v>43690.95890046296</v>
      </c>
      <c r="Q442" s="79" t="s">
        <v>627</v>
      </c>
      <c r="R442" s="82" t="s">
        <v>733</v>
      </c>
      <c r="S442" s="79" t="s">
        <v>763</v>
      </c>
      <c r="T442" s="79" t="s">
        <v>844</v>
      </c>
      <c r="U442" s="82" t="s">
        <v>891</v>
      </c>
      <c r="V442" s="82" t="s">
        <v>891</v>
      </c>
      <c r="W442" s="81">
        <v>43690.95890046296</v>
      </c>
      <c r="X442" s="82" t="s">
        <v>1392</v>
      </c>
      <c r="Y442" s="79"/>
      <c r="Z442" s="79"/>
      <c r="AA442" s="85" t="s">
        <v>1749</v>
      </c>
      <c r="AB442" s="79"/>
      <c r="AC442" s="79" t="b">
        <v>0</v>
      </c>
      <c r="AD442" s="79">
        <v>4</v>
      </c>
      <c r="AE442" s="85" t="s">
        <v>1761</v>
      </c>
      <c r="AF442" s="79" t="b">
        <v>0</v>
      </c>
      <c r="AG442" s="79" t="s">
        <v>1774</v>
      </c>
      <c r="AH442" s="79"/>
      <c r="AI442" s="85" t="s">
        <v>1761</v>
      </c>
      <c r="AJ442" s="79" t="b">
        <v>0</v>
      </c>
      <c r="AK442" s="79">
        <v>2</v>
      </c>
      <c r="AL442" s="85" t="s">
        <v>1761</v>
      </c>
      <c r="AM442" s="79" t="s">
        <v>1825</v>
      </c>
      <c r="AN442" s="79" t="b">
        <v>0</v>
      </c>
      <c r="AO442" s="85" t="s">
        <v>1749</v>
      </c>
      <c r="AP442" s="79" t="s">
        <v>176</v>
      </c>
      <c r="AQ442" s="79">
        <v>0</v>
      </c>
      <c r="AR442" s="79">
        <v>0</v>
      </c>
      <c r="AS442" s="79"/>
      <c r="AT442" s="79"/>
      <c r="AU442" s="79"/>
      <c r="AV442" s="79"/>
      <c r="AW442" s="79"/>
      <c r="AX442" s="79"/>
      <c r="AY442" s="79"/>
      <c r="AZ442" s="79"/>
      <c r="BA442">
        <v>2</v>
      </c>
      <c r="BB442" s="78" t="str">
        <f>REPLACE(INDEX(GroupVertices[Group],MATCH(Edges[[#This Row],[Vertex 1]],GroupVertices[Vertex],0)),1,1,"")</f>
        <v>5</v>
      </c>
      <c r="BC442" s="78" t="str">
        <f>REPLACE(INDEX(GroupVertices[Group],MATCH(Edges[[#This Row],[Vertex 2]],GroupVertices[Vertex],0)),1,1,"")</f>
        <v>5</v>
      </c>
      <c r="BD442" s="48"/>
      <c r="BE442" s="49"/>
      <c r="BF442" s="48"/>
      <c r="BG442" s="49"/>
      <c r="BH442" s="48"/>
      <c r="BI442" s="49"/>
      <c r="BJ442" s="48"/>
      <c r="BK442" s="49"/>
      <c r="BL442" s="48"/>
    </row>
    <row r="443" spans="1:64" ht="15">
      <c r="A443" s="64" t="s">
        <v>391</v>
      </c>
      <c r="B443" s="64" t="s">
        <v>403</v>
      </c>
      <c r="C443" s="65" t="s">
        <v>4710</v>
      </c>
      <c r="D443" s="66">
        <v>3.1944444444444446</v>
      </c>
      <c r="E443" s="67" t="s">
        <v>136</v>
      </c>
      <c r="F443" s="68">
        <v>34.361111111111114</v>
      </c>
      <c r="G443" s="65"/>
      <c r="H443" s="69"/>
      <c r="I443" s="70"/>
      <c r="J443" s="70"/>
      <c r="K443" s="34" t="s">
        <v>65</v>
      </c>
      <c r="L443" s="77">
        <v>443</v>
      </c>
      <c r="M443" s="77"/>
      <c r="N443" s="72"/>
      <c r="O443" s="79" t="s">
        <v>444</v>
      </c>
      <c r="P443" s="81">
        <v>43690.93641203704</v>
      </c>
      <c r="Q443" s="79" t="s">
        <v>626</v>
      </c>
      <c r="R443" s="82" t="s">
        <v>732</v>
      </c>
      <c r="S443" s="79" t="s">
        <v>763</v>
      </c>
      <c r="T443" s="79" t="s">
        <v>843</v>
      </c>
      <c r="U443" s="82" t="s">
        <v>890</v>
      </c>
      <c r="V443" s="82" t="s">
        <v>890</v>
      </c>
      <c r="W443" s="81">
        <v>43690.93641203704</v>
      </c>
      <c r="X443" s="82" t="s">
        <v>1391</v>
      </c>
      <c r="Y443" s="79"/>
      <c r="Z443" s="79"/>
      <c r="AA443" s="85" t="s">
        <v>1748</v>
      </c>
      <c r="AB443" s="79"/>
      <c r="AC443" s="79" t="b">
        <v>0</v>
      </c>
      <c r="AD443" s="79">
        <v>3</v>
      </c>
      <c r="AE443" s="85" t="s">
        <v>1761</v>
      </c>
      <c r="AF443" s="79" t="b">
        <v>0</v>
      </c>
      <c r="AG443" s="79" t="s">
        <v>1774</v>
      </c>
      <c r="AH443" s="79"/>
      <c r="AI443" s="85" t="s">
        <v>1761</v>
      </c>
      <c r="AJ443" s="79" t="b">
        <v>0</v>
      </c>
      <c r="AK443" s="79">
        <v>1</v>
      </c>
      <c r="AL443" s="85" t="s">
        <v>1761</v>
      </c>
      <c r="AM443" s="79" t="s">
        <v>1825</v>
      </c>
      <c r="AN443" s="79" t="b">
        <v>0</v>
      </c>
      <c r="AO443" s="85" t="s">
        <v>1748</v>
      </c>
      <c r="AP443" s="79" t="s">
        <v>176</v>
      </c>
      <c r="AQ443" s="79">
        <v>0</v>
      </c>
      <c r="AR443" s="79">
        <v>0</v>
      </c>
      <c r="AS443" s="79"/>
      <c r="AT443" s="79"/>
      <c r="AU443" s="79"/>
      <c r="AV443" s="79"/>
      <c r="AW443" s="79"/>
      <c r="AX443" s="79"/>
      <c r="AY443" s="79"/>
      <c r="AZ443" s="79"/>
      <c r="BA443">
        <v>2</v>
      </c>
      <c r="BB443" s="78" t="str">
        <f>REPLACE(INDEX(GroupVertices[Group],MATCH(Edges[[#This Row],[Vertex 1]],GroupVertices[Vertex],0)),1,1,"")</f>
        <v>5</v>
      </c>
      <c r="BC443" s="78" t="str">
        <f>REPLACE(INDEX(GroupVertices[Group],MATCH(Edges[[#This Row],[Vertex 2]],GroupVertices[Vertex],0)),1,1,"")</f>
        <v>5</v>
      </c>
      <c r="BD443" s="48"/>
      <c r="BE443" s="49"/>
      <c r="BF443" s="48"/>
      <c r="BG443" s="49"/>
      <c r="BH443" s="48"/>
      <c r="BI443" s="49"/>
      <c r="BJ443" s="48"/>
      <c r="BK443" s="49"/>
      <c r="BL443" s="48"/>
    </row>
    <row r="444" spans="1:64" ht="15">
      <c r="A444" s="64" t="s">
        <v>391</v>
      </c>
      <c r="B444" s="64" t="s">
        <v>403</v>
      </c>
      <c r="C444" s="65" t="s">
        <v>4710</v>
      </c>
      <c r="D444" s="66">
        <v>3.1944444444444446</v>
      </c>
      <c r="E444" s="67" t="s">
        <v>136</v>
      </c>
      <c r="F444" s="68">
        <v>34.361111111111114</v>
      </c>
      <c r="G444" s="65"/>
      <c r="H444" s="69"/>
      <c r="I444" s="70"/>
      <c r="J444" s="70"/>
      <c r="K444" s="34" t="s">
        <v>65</v>
      </c>
      <c r="L444" s="77">
        <v>444</v>
      </c>
      <c r="M444" s="77"/>
      <c r="N444" s="72"/>
      <c r="O444" s="79" t="s">
        <v>444</v>
      </c>
      <c r="P444" s="81">
        <v>43690.95890046296</v>
      </c>
      <c r="Q444" s="79" t="s">
        <v>627</v>
      </c>
      <c r="R444" s="82" t="s">
        <v>733</v>
      </c>
      <c r="S444" s="79" t="s">
        <v>763</v>
      </c>
      <c r="T444" s="79" t="s">
        <v>844</v>
      </c>
      <c r="U444" s="82" t="s">
        <v>891</v>
      </c>
      <c r="V444" s="82" t="s">
        <v>891</v>
      </c>
      <c r="W444" s="81">
        <v>43690.95890046296</v>
      </c>
      <c r="X444" s="82" t="s">
        <v>1392</v>
      </c>
      <c r="Y444" s="79"/>
      <c r="Z444" s="79"/>
      <c r="AA444" s="85" t="s">
        <v>1749</v>
      </c>
      <c r="AB444" s="79"/>
      <c r="AC444" s="79" t="b">
        <v>0</v>
      </c>
      <c r="AD444" s="79">
        <v>4</v>
      </c>
      <c r="AE444" s="85" t="s">
        <v>1761</v>
      </c>
      <c r="AF444" s="79" t="b">
        <v>0</v>
      </c>
      <c r="AG444" s="79" t="s">
        <v>1774</v>
      </c>
      <c r="AH444" s="79"/>
      <c r="AI444" s="85" t="s">
        <v>1761</v>
      </c>
      <c r="AJ444" s="79" t="b">
        <v>0</v>
      </c>
      <c r="AK444" s="79">
        <v>2</v>
      </c>
      <c r="AL444" s="85" t="s">
        <v>1761</v>
      </c>
      <c r="AM444" s="79" t="s">
        <v>1825</v>
      </c>
      <c r="AN444" s="79" t="b">
        <v>0</v>
      </c>
      <c r="AO444" s="85" t="s">
        <v>1749</v>
      </c>
      <c r="AP444" s="79" t="s">
        <v>176</v>
      </c>
      <c r="AQ444" s="79">
        <v>0</v>
      </c>
      <c r="AR444" s="79">
        <v>0</v>
      </c>
      <c r="AS444" s="79"/>
      <c r="AT444" s="79"/>
      <c r="AU444" s="79"/>
      <c r="AV444" s="79"/>
      <c r="AW444" s="79"/>
      <c r="AX444" s="79"/>
      <c r="AY444" s="79"/>
      <c r="AZ444" s="79"/>
      <c r="BA444">
        <v>2</v>
      </c>
      <c r="BB444" s="78" t="str">
        <f>REPLACE(INDEX(GroupVertices[Group],MATCH(Edges[[#This Row],[Vertex 1]],GroupVertices[Vertex],0)),1,1,"")</f>
        <v>5</v>
      </c>
      <c r="BC444" s="78" t="str">
        <f>REPLACE(INDEX(GroupVertices[Group],MATCH(Edges[[#This Row],[Vertex 2]],GroupVertices[Vertex],0)),1,1,"")</f>
        <v>5</v>
      </c>
      <c r="BD444" s="48"/>
      <c r="BE444" s="49"/>
      <c r="BF444" s="48"/>
      <c r="BG444" s="49"/>
      <c r="BH444" s="48"/>
      <c r="BI444" s="49"/>
      <c r="BJ444" s="48"/>
      <c r="BK444" s="49"/>
      <c r="BL444" s="48"/>
    </row>
    <row r="445" spans="1:64" ht="15">
      <c r="A445" s="64" t="s">
        <v>391</v>
      </c>
      <c r="B445" s="64" t="s">
        <v>443</v>
      </c>
      <c r="C445" s="65" t="s">
        <v>4710</v>
      </c>
      <c r="D445" s="66">
        <v>3.1944444444444446</v>
      </c>
      <c r="E445" s="67" t="s">
        <v>136</v>
      </c>
      <c r="F445" s="68">
        <v>34.361111111111114</v>
      </c>
      <c r="G445" s="65"/>
      <c r="H445" s="69"/>
      <c r="I445" s="70"/>
      <c r="J445" s="70"/>
      <c r="K445" s="34" t="s">
        <v>65</v>
      </c>
      <c r="L445" s="77">
        <v>445</v>
      </c>
      <c r="M445" s="77"/>
      <c r="N445" s="72"/>
      <c r="O445" s="79" t="s">
        <v>444</v>
      </c>
      <c r="P445" s="81">
        <v>43690.93641203704</v>
      </c>
      <c r="Q445" s="79" t="s">
        <v>626</v>
      </c>
      <c r="R445" s="82" t="s">
        <v>732</v>
      </c>
      <c r="S445" s="79" t="s">
        <v>763</v>
      </c>
      <c r="T445" s="79" t="s">
        <v>843</v>
      </c>
      <c r="U445" s="82" t="s">
        <v>890</v>
      </c>
      <c r="V445" s="82" t="s">
        <v>890</v>
      </c>
      <c r="W445" s="81">
        <v>43690.93641203704</v>
      </c>
      <c r="X445" s="82" t="s">
        <v>1391</v>
      </c>
      <c r="Y445" s="79"/>
      <c r="Z445" s="79"/>
      <c r="AA445" s="85" t="s">
        <v>1748</v>
      </c>
      <c r="AB445" s="79"/>
      <c r="AC445" s="79" t="b">
        <v>0</v>
      </c>
      <c r="AD445" s="79">
        <v>3</v>
      </c>
      <c r="AE445" s="85" t="s">
        <v>1761</v>
      </c>
      <c r="AF445" s="79" t="b">
        <v>0</v>
      </c>
      <c r="AG445" s="79" t="s">
        <v>1774</v>
      </c>
      <c r="AH445" s="79"/>
      <c r="AI445" s="85" t="s">
        <v>1761</v>
      </c>
      <c r="AJ445" s="79" t="b">
        <v>0</v>
      </c>
      <c r="AK445" s="79">
        <v>1</v>
      </c>
      <c r="AL445" s="85" t="s">
        <v>1761</v>
      </c>
      <c r="AM445" s="79" t="s">
        <v>1825</v>
      </c>
      <c r="AN445" s="79" t="b">
        <v>0</v>
      </c>
      <c r="AO445" s="85" t="s">
        <v>1748</v>
      </c>
      <c r="AP445" s="79" t="s">
        <v>176</v>
      </c>
      <c r="AQ445" s="79">
        <v>0</v>
      </c>
      <c r="AR445" s="79">
        <v>0</v>
      </c>
      <c r="AS445" s="79"/>
      <c r="AT445" s="79"/>
      <c r="AU445" s="79"/>
      <c r="AV445" s="79"/>
      <c r="AW445" s="79"/>
      <c r="AX445" s="79"/>
      <c r="AY445" s="79"/>
      <c r="AZ445" s="79"/>
      <c r="BA445">
        <v>2</v>
      </c>
      <c r="BB445" s="78" t="str">
        <f>REPLACE(INDEX(GroupVertices[Group],MATCH(Edges[[#This Row],[Vertex 1]],GroupVertices[Vertex],0)),1,1,"")</f>
        <v>5</v>
      </c>
      <c r="BC445" s="78" t="str">
        <f>REPLACE(INDEX(GroupVertices[Group],MATCH(Edges[[#This Row],[Vertex 2]],GroupVertices[Vertex],0)),1,1,"")</f>
        <v>5</v>
      </c>
      <c r="BD445" s="48">
        <v>1</v>
      </c>
      <c r="BE445" s="49">
        <v>4.761904761904762</v>
      </c>
      <c r="BF445" s="48">
        <v>0</v>
      </c>
      <c r="BG445" s="49">
        <v>0</v>
      </c>
      <c r="BH445" s="48">
        <v>0</v>
      </c>
      <c r="BI445" s="49">
        <v>0</v>
      </c>
      <c r="BJ445" s="48">
        <v>20</v>
      </c>
      <c r="BK445" s="49">
        <v>95.23809523809524</v>
      </c>
      <c r="BL445" s="48">
        <v>21</v>
      </c>
    </row>
    <row r="446" spans="1:64" ht="15">
      <c r="A446" s="64" t="s">
        <v>391</v>
      </c>
      <c r="B446" s="64" t="s">
        <v>443</v>
      </c>
      <c r="C446" s="65" t="s">
        <v>4710</v>
      </c>
      <c r="D446" s="66">
        <v>3.1944444444444446</v>
      </c>
      <c r="E446" s="67" t="s">
        <v>136</v>
      </c>
      <c r="F446" s="68">
        <v>34.361111111111114</v>
      </c>
      <c r="G446" s="65"/>
      <c r="H446" s="69"/>
      <c r="I446" s="70"/>
      <c r="J446" s="70"/>
      <c r="K446" s="34" t="s">
        <v>65</v>
      </c>
      <c r="L446" s="77">
        <v>446</v>
      </c>
      <c r="M446" s="77"/>
      <c r="N446" s="72"/>
      <c r="O446" s="79" t="s">
        <v>444</v>
      </c>
      <c r="P446" s="81">
        <v>43690.95890046296</v>
      </c>
      <c r="Q446" s="79" t="s">
        <v>627</v>
      </c>
      <c r="R446" s="82" t="s">
        <v>733</v>
      </c>
      <c r="S446" s="79" t="s">
        <v>763</v>
      </c>
      <c r="T446" s="79" t="s">
        <v>844</v>
      </c>
      <c r="U446" s="82" t="s">
        <v>891</v>
      </c>
      <c r="V446" s="82" t="s">
        <v>891</v>
      </c>
      <c r="W446" s="81">
        <v>43690.95890046296</v>
      </c>
      <c r="X446" s="82" t="s">
        <v>1392</v>
      </c>
      <c r="Y446" s="79"/>
      <c r="Z446" s="79"/>
      <c r="AA446" s="85" t="s">
        <v>1749</v>
      </c>
      <c r="AB446" s="79"/>
      <c r="AC446" s="79" t="b">
        <v>0</v>
      </c>
      <c r="AD446" s="79">
        <v>4</v>
      </c>
      <c r="AE446" s="85" t="s">
        <v>1761</v>
      </c>
      <c r="AF446" s="79" t="b">
        <v>0</v>
      </c>
      <c r="AG446" s="79" t="s">
        <v>1774</v>
      </c>
      <c r="AH446" s="79"/>
      <c r="AI446" s="85" t="s">
        <v>1761</v>
      </c>
      <c r="AJ446" s="79" t="b">
        <v>0</v>
      </c>
      <c r="AK446" s="79">
        <v>2</v>
      </c>
      <c r="AL446" s="85" t="s">
        <v>1761</v>
      </c>
      <c r="AM446" s="79" t="s">
        <v>1825</v>
      </c>
      <c r="AN446" s="79" t="b">
        <v>0</v>
      </c>
      <c r="AO446" s="85" t="s">
        <v>1749</v>
      </c>
      <c r="AP446" s="79" t="s">
        <v>176</v>
      </c>
      <c r="AQ446" s="79">
        <v>0</v>
      </c>
      <c r="AR446" s="79">
        <v>0</v>
      </c>
      <c r="AS446" s="79"/>
      <c r="AT446" s="79"/>
      <c r="AU446" s="79"/>
      <c r="AV446" s="79"/>
      <c r="AW446" s="79"/>
      <c r="AX446" s="79"/>
      <c r="AY446" s="79"/>
      <c r="AZ446" s="79"/>
      <c r="BA446">
        <v>2</v>
      </c>
      <c r="BB446" s="78" t="str">
        <f>REPLACE(INDEX(GroupVertices[Group],MATCH(Edges[[#This Row],[Vertex 1]],GroupVertices[Vertex],0)),1,1,"")</f>
        <v>5</v>
      </c>
      <c r="BC446" s="78" t="str">
        <f>REPLACE(INDEX(GroupVertices[Group],MATCH(Edges[[#This Row],[Vertex 2]],GroupVertices[Vertex],0)),1,1,"")</f>
        <v>5</v>
      </c>
      <c r="BD446" s="48">
        <v>1</v>
      </c>
      <c r="BE446" s="49">
        <v>3.4482758620689653</v>
      </c>
      <c r="BF446" s="48">
        <v>2</v>
      </c>
      <c r="BG446" s="49">
        <v>6.896551724137931</v>
      </c>
      <c r="BH446" s="48">
        <v>0</v>
      </c>
      <c r="BI446" s="49">
        <v>0</v>
      </c>
      <c r="BJ446" s="48">
        <v>26</v>
      </c>
      <c r="BK446" s="49">
        <v>89.65517241379311</v>
      </c>
      <c r="BL446" s="48">
        <v>29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4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46"/>
    <dataValidation allowBlank="1" showErrorMessage="1" sqref="N2:N44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4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46"/>
    <dataValidation allowBlank="1" showInputMessage="1" promptTitle="Edge Color" prompt="To select an optional edge color, right-click and select Select Color on the right-click menu." sqref="C3:C446"/>
    <dataValidation allowBlank="1" showInputMessage="1" promptTitle="Edge Width" prompt="Enter an optional edge width between 1 and 10." errorTitle="Invalid Edge Width" error="The optional edge width must be a whole number between 1 and 10." sqref="D3:D446"/>
    <dataValidation allowBlank="1" showInputMessage="1" promptTitle="Edge Opacity" prompt="Enter an optional edge opacity between 0 (transparent) and 100 (opaque)." errorTitle="Invalid Edge Opacity" error="The optional edge opacity must be a whole number between 0 and 10." sqref="F3:F44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46">
      <formula1>ValidEdgeVisibilities</formula1>
    </dataValidation>
    <dataValidation allowBlank="1" showInputMessage="1" showErrorMessage="1" promptTitle="Vertex 1 Name" prompt="Enter the name of the edge's first vertex." sqref="A3:A446"/>
    <dataValidation allowBlank="1" showInputMessage="1" showErrorMessage="1" promptTitle="Vertex 2 Name" prompt="Enter the name of the edge's second vertex." sqref="B3:B446"/>
    <dataValidation allowBlank="1" showInputMessage="1" showErrorMessage="1" promptTitle="Edge Label" prompt="Enter an optional edge label." errorTitle="Invalid Edge Visibility" error="You have entered an unrecognized edge visibility.  Try selecting from the drop-down list instead." sqref="H3:H44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4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46"/>
  </dataValidations>
  <hyperlinks>
    <hyperlink ref="R11" r:id="rId1" display="http://www.thehairyhandlebars.co.uk/?utm_source=hootsuite&amp;utm_medium=&amp;utm_term=&amp;utm_content=&amp;utm_campaign="/>
    <hyperlink ref="R12" r:id="rId2" display="http://www.thehairyhandlebars.co.uk/?utm_source=hootsuite&amp;utm_medium=&amp;utm_term=&amp;utm_content=&amp;utm_campaign="/>
    <hyperlink ref="R16" r:id="rId3" display="https://www.udemy.com/oracle-database-12c-rac-administration/?couponCode=ABIDRACOFFER1"/>
    <hyperlink ref="R22" r:id="rId4" display="https://mancavemedialtd.pixieset.com/mallemile2019/"/>
    <hyperlink ref="R24" r:id="rId5" display="https://ca.movember.com/story/view/id/11870/gene-test-identifies-which-patients-benefit-from-search-and-destroy-medicine?utm_campaign=20190729_BIG4_PCTestBreakthrough_SL1&amp;utm_medium=email&amp;utm_source=Eloqua&amp;elqTrackId=6f6b5fc2260e455d8c12c79ba3b2971e&amp;elq=7ac1a4a282e142cbb2a20b2570479d34&amp;elqaid=2003&amp;elqat=1&amp;elqCampaignId=1002"/>
    <hyperlink ref="R26" r:id="rId6" display="https://www.instagram.com/p/B0pYuBsAsXc/?igshid=10132t77c5zu9"/>
    <hyperlink ref="R29" r:id="rId7" display="https://www.gentlemansride.com/fundraiser/MarioAlmeida1980"/>
    <hyperlink ref="R30" r:id="rId8" display="https://www.gentlemansride.com/fundraiser/MarioAlmeida1980"/>
    <hyperlink ref="R31" r:id="rId9" display="https://twitter.com/gentlemansride/status/1157226379076952064"/>
    <hyperlink ref="R35" r:id="rId10" display="https://www.gentlemansride.com/rider/WarrenDaly"/>
    <hyperlink ref="R36" r:id="rId11" display="https://www.gentlemansride.com/rider/WarrenDaly"/>
    <hyperlink ref="R37" r:id="rId12" display="https://www.gentlemansride.com/rider/WarrenDaly"/>
    <hyperlink ref="R39" r:id="rId13" display="https://www.xtremeflyers.com/movember-flyer-template/"/>
    <hyperlink ref="R42" r:id="rId14" display="https://www.instagram.com/p/B0ua-4-BrfB/?igshid=qde47fhyn3xy"/>
    <hyperlink ref="R44" r:id="rId15" display="https://www.instagram.com/p/B0v_5M0CJfq/"/>
    <hyperlink ref="R45" r:id="rId16" display="https://twitter.com/intent/tweet?text=Donate%20to%20help%20my%20friend%20raise%20much-needed%20funds%20for%20%23menshealth%20this%20%23Movember%20%E2%80%93%20for%20all%20the%20dads%2C%20brothers%2C%20sons%20and%20mates%20in%20our%20lives.%20Stop%20men%20dying%20too%20young&amp;url=&amp;original_referer="/>
    <hyperlink ref="R47" r:id="rId17" display="https://twitter.com/RadioHaurakiNZ/status/1158222717834817536"/>
    <hyperlink ref="R52" r:id="rId18" display="https://www.instagram.com/p/B0y2czCHIsS/?igshid=1qx832n8mt4dl"/>
    <hyperlink ref="R57" r:id="rId19" display="https://mobro.co/13336481"/>
    <hyperlink ref="R58" r:id="rId20" display="https://mobro.co/13336481"/>
    <hyperlink ref="R62" r:id="rId21" display="https://www.gentlemansride.com/rides/liechtenstein"/>
    <hyperlink ref="R69" r:id="rId22" display="https://ca.movember.com/story/view/id/11870/gene-test-identifies-which-patients-benefit-from-search-and-destroy-medicine"/>
    <hyperlink ref="R72" r:id="rId23" display="https://twitter.com/FairVoteGA/status/1158828320139743236"/>
    <hyperlink ref="R91" r:id="rId24" display="https://us.movember.com/mospace/1451998?utm_medium=share&amp;utm_source=twitter&amp;utm_campaign=fundraise"/>
    <hyperlink ref="R92" r:id="rId25" display="https://www.instagram.com/p/B04BjPZnJBM/?igshid=x5xx559x6sq0"/>
    <hyperlink ref="R102" r:id="rId26" display="https://us.movember.com/story/view/id/11870/gene-test-identifies-which-patients-benefit-from-search-and-destroy-medicine?utm_campaign=20190729_BIG4_PCTestBreakthrough_SL2"/>
    <hyperlink ref="R103" r:id="rId27" display="https://us.movember.com/story/view/id/11870/gene-test-identifies-which-patients-benefit-from-search-and-destroy-medicine?utm_campaign=20190729_BIG4_PCTestBreakthrough_SL2"/>
    <hyperlink ref="R118" r:id="rId28" display="http://personasqueaprenden.net/2016/08/movember-reivindicacion-la-salud-masculina/?utm_source=ReviveOldPost&amp;utm_medium=social&amp;utm_campaign=ReviveOldPost"/>
    <hyperlink ref="R123" r:id="rId29" display="https://talkingpulp.com/2019/08/08/retro-relpase-hey-there-mr-movember/"/>
    <hyperlink ref="R124" r:id="rId30" display="https://ca.movember.com/en/events/view/id/OXYl"/>
    <hyperlink ref="R133" r:id="rId31" display="https://twitter.com/myswimpro/status/1159539964830502912"/>
    <hyperlink ref="R134" r:id="rId32" display="https://twitter.com/myswimpro/status/1159539964830502912"/>
    <hyperlink ref="R138" r:id="rId33" display="https://de.movember.com/en/mospace/team/2003085/"/>
    <hyperlink ref="R139" r:id="rId34" display="https://de.movember.com/en/mospace/team/2003085/"/>
    <hyperlink ref="R140" r:id="rId35" display="https://www.linkedin.com/slink?code=dRzA-NQ"/>
    <hyperlink ref="R141" r:id="rId36" display="https://acredite.co/movember-novembro-azul/?utm_source=ReviveOldPost&amp;utm_medium=social&amp;utm_campaign=ReviveOldPost"/>
    <hyperlink ref="R143" r:id="rId37" display="https://www.linkedin.com/slink?code=dUscQyh"/>
    <hyperlink ref="R144" r:id="rId38" display="https://www.oracle.com/fr/index.html?bcid=5840572836001&amp;source=:so:ch:or::RC_EMMK180924P00022:YTTFY19_GE_UN_HA_CH_FR_C22_Q22_VI3_SoM&amp;SC=:so:ch:or::RC_EMMK180924P00022:YTTFY19_GE_UN_HA_CH_FR_C22_Q22_VI3_SoM&amp;pcode=EMMK180924P00022"/>
    <hyperlink ref="R145" r:id="rId39" display="https://www.oracle.com/fr/index.html?bcid=5840572836001&amp;source=:so:ch:or::RC_EMMK180924P00022:YTTFY19_GE_UN_HA_CH_FR_C22_Q22_VI3_SoM&amp;SC=:so:ch:or::RC_EMMK180924P00022:YTTFY19_GE_UN_HA_CH_FR_C22_Q22_VI3_SoM&amp;pcode=EMMK180924P00022"/>
    <hyperlink ref="R146" r:id="rId40" display="https://www.gentlemansride.com/rider/StuLloyd294331"/>
    <hyperlink ref="R147" r:id="rId41" display="https://www.instagram.com/p/B04DjItncYO/?igshid=11i5n4ry155k2"/>
    <hyperlink ref="R148" r:id="rId42" display="https://www.instagram.com/p/B04DjItncYO/?igshid=3m4r7kkrkb5h"/>
    <hyperlink ref="R149" r:id="rId43" display="https://www.instagram.com/p/B091XVsHqCL/?igshid=16o2evzczeq7z"/>
    <hyperlink ref="R150" r:id="rId44" display="https://youtu.be/KUtIlwLa_KY"/>
    <hyperlink ref="R151" r:id="rId45" display="https://www.instagram.com/p/B0_V1fHF1xV/?igshid=1whj43bj7f6t1"/>
    <hyperlink ref="R159" r:id="rId46" display="https://www.instagram.com/p/B1Ah5ADFAn5/?igshid=4ja8j64s5fw4"/>
    <hyperlink ref="R160" r:id="rId47" display="https://www.instagram.com/p/B1AnSM-AB3x/?igshid=elmxizq8wc3a"/>
    <hyperlink ref="R161" r:id="rId48" display="https://www.instagram.com/p/B1AnSM-AB3x/?igshid=elmxizq8wc3a"/>
    <hyperlink ref="R163" r:id="rId49" display="https://mobro.co/sanjeevbandi"/>
    <hyperlink ref="R164" r:id="rId50" display="https://www.sonycrackle.com/rob-riggles-ski-master-academy?cmpid=Social_Boosted_11_18_FB_TW_TuneIn_Originals_GIF_DirkstacheGIF"/>
    <hyperlink ref="R167" r:id="rId51" display="https://www.twitch.tv/rndmzd"/>
    <hyperlink ref="R168" r:id="rId52" display="https://www.twitch.tv/savingmusiclive"/>
    <hyperlink ref="R169" r:id="rId53" display="https://www.twitch.tv/savingmusiclive"/>
    <hyperlink ref="R171" r:id="rId54" display="https://www.twitch.tv/savingmusiclive"/>
    <hyperlink ref="R172" r:id="rId55" display="https://www.twitch.tv/savingmusiclive"/>
    <hyperlink ref="R173" r:id="rId56" display="https://tiltify.com/@savingmusiclive/eumm2019/donate/complete#.XVBym56C-OI.twitter"/>
    <hyperlink ref="R176" r:id="rId57" display="https://goo.gl/ymuENN"/>
    <hyperlink ref="R180" r:id="rId58" display="https://au.movember.com/mospace/13979078?utm_medium=share&amp;utm_source=twitter&amp;utm_campaign=fundraise"/>
    <hyperlink ref="R206" r:id="rId59" display="https://www.gentlemansride.com/rider/DriveVauxhall297302"/>
    <hyperlink ref="R222" r:id="rId60" display="https://www.gentlemansride.com/fundraiser/GregHoward298747"/>
    <hyperlink ref="R227" r:id="rId61" display="https://twitter.com/Mereshas/status/1160974016565395462"/>
    <hyperlink ref="R238" r:id="rId62" display="http://link.sylikes.com/?publisherId=615103&amp;afPlacementId=4931386&amp;afCampaignId=jxq4yglxwk02xp2y04pbz&amp;url=https://www.samsclub.com/p/megared-750mg-ultra-omega-3-krill-oil-80ct-dha-epa-supplement/prod22302479%3Fxid%3Dplp_product_1_115"/>
    <hyperlink ref="R239" r:id="rId63" display="http://link.sylikes.com/?publisherId=615103&amp;afPlacementId=4931386&amp;afCampaignId=jxq4znkkby02xp2y04pbz&amp;url=https://www.samsclub.com/p/mm-potassium-gluco-500ct/prod17690223%3Fxid%3Dplp_product_1_117"/>
    <hyperlink ref="R240" r:id="rId64" display="http://cj.dotomi.com/nh65ox54N/x38/MOMUPPUS/TMRNNQQ/L/L/L?x=u4up%3Dv90Ezq69v1CE91EACHrI2%2663x%3Dt5514%25FM%25ER%25ER888.163u5mz.o0y%25ERqzq3sA-EGG%25ER6nu26uz0x-DCC-ys-CDKIIC&lt;&lt;t551://888.5w2xtoq.o0y:KC/oxuow-KDIEEHH-DFDLGGLJ&lt;&lt;S&lt;t551://nu5.xA/EVwUG8Z&lt;&lt;D&lt;D&lt;C&lt;C&lt;"/>
    <hyperlink ref="R241" r:id="rId65" display="http://link.sylikes.com/?publisherId=615103&amp;afPlacementId=4931386&amp;afCampaignId=jxpxurs2ab02xp2y04pbz&amp;url=https://www.samsclub.com/p/mm-ultra-3x-joint-125ct/prod21990809%3Fxid%3Dplp_product_1_53"/>
    <hyperlink ref="R242" r:id="rId66" display="http://link.sylikes.com/?publisherId=615103&amp;afPlacementId=4931386&amp;afCampaignId=jxpc0at4dg02xp2y04pbz&amp;url=https://www.samsclub.com/p/hsn-gummies-220ct/prod15130064%3Fxid%3Dplp_product_1_30"/>
    <hyperlink ref="R243" r:id="rId67" display="http://link.sylikes.com/?publisherId=615103&amp;afPlacementId=4931386&amp;afCampaignId=jxq4wfrnwx02xp2y04pbz&amp;url=https://www.samsclub.com/p/schiff-super-calcium-softgel-120-count/prod18150204%3Fxid%3Dplp_product_1_112"/>
    <hyperlink ref="R244" r:id="rId68" display="http://link.sylikes.com/?publisherId=615103&amp;afPlacementId=4931386&amp;afCampaignId=jxpappazx202xp2y04pbz&amp;url=https://www.samsclub.com/p/mm-vitamin-b12-300ct-5000-mcg/prod19820626%3Fxid%3Dplp_product_1_15"/>
    <hyperlink ref="R245" r:id="rId69" display="http://link.sylikes.com/?publisherId=615103&amp;afPlacementId=4931386&amp;afCampaignId=jxpanut4ic02xp2y04pbz&amp;url=https://www.samsclub.com/p/joint-juice-supplement-glucosamine-and-chondroitin-30-pk-8-oz-bottles/prod3230010%3Fxid%3Dplp_product_1_13"/>
    <hyperlink ref="R246" r:id="rId70" display="http://click.linksynergy.com/deeplink?id=je6NUbpObpQ&amp;mid=38733&amp;u1=jxpar4i2qv02xp2y01eve&amp;murl=https://www.samsclub.com/p/emergen-c-variety-flavor-pack-90-ct/prod4180023%3Fxid%3Dplp_product_1_17"/>
    <hyperlink ref="R247" r:id="rId71" display="http://link.sylikes.com/?publisherId=615103&amp;afPlacementId=4931386&amp;afCampaignId=jxpb6co77g02xp2y04pbz&amp;url=https://www.samsclub.com/p/oad-men-s-multi-300ct/prod15980883%3Fxid%3Dplp_product_1_25"/>
    <hyperlink ref="R248" r:id="rId72" display="http://link.sylikes.com/?publisherId=615103&amp;afPlacementId=4931386&amp;afCampaignId=jxpc6efgvw02xp2y04pbz&amp;url=https://www.samsclub.com/p/gnc-mega-men-energy-metabolism-caplets-180-ct/prod3460699%3Fxid%3Dplp_product_1_37"/>
    <hyperlink ref="R249" r:id="rId73" display="http://cj.dotomi.com/nh65ox54N/x38/MOMUPPUS/TMRNNQQ/L/L/L?x=u4up%3Dv90Ezq69v1CE91EACHrI2%2663x%3Dt5514%25FM%25ER%25ER888.163u5mz.o0y%25ERqzq3sA-EGG%25ER6nu26uz0x-DCC-ys-CDKIIC&lt;&lt;t551://888.5w2xtoq.o0y:KC/oxuow-KDIEEHH-DFDLGGLJ&lt;&lt;S&lt;t551://nu5.xA/EVwUG8Z&lt;&lt;D&lt;D&lt;C&lt;C&lt;"/>
    <hyperlink ref="R250" r:id="rId74" display="http://link.sylikes.com/?publisherId=615103&amp;afPlacementId=4931386&amp;afCampaignId=jxpc932bz102xp2y04pbz&amp;url=https://www.samsclub.com/p/mm-biocumin-turmeric-250ct/prod17030275%3Fxid%3Dplp_product_1_41"/>
    <hyperlink ref="R251" r:id="rId75" display="http://link.sylikes.com/?publisherId=615103&amp;afPlacementId=4931386&amp;afCampaignId=jxq4t0fozn02xp2y04pbz&amp;url=https://www.samsclub.com/p/nm-fish-oil-double-300ct/prod22910776%3Fxid%3Dplp_product_1_108"/>
    <hyperlink ref="R252" r:id="rId76" display="http://link.sylikes.com/?publisherId=615103&amp;afPlacementId=4931386&amp;afCampaignId=jxpc7hneyl02xp2y04pbz&amp;url=https://www.samsclub.com/p/nature-made-vitamin-d3-25mcg-1000iu-softgels-650ct/prod23141134%3Fxid%3Dplp_product_1_39"/>
    <hyperlink ref="R253" r:id="rId77" display="http://click.linksynergy.com/deeplink?id=je6NUbpObpQ&amp;mid=38733&amp;u1=jxq4rwqny902xp2y01eve&amp;murl=https://www.samsclub.com/p/members-mark-melatonin-5mg-fast-dissolve-260ct/prod22370391%3Fxid%3Dplp_product_1_106"/>
    <hyperlink ref="R254" r:id="rId78" display="http://link.sylikes.com/?publisherId=615103&amp;afPlacementId=4931386&amp;afCampaignId=jxq4znkkby02xp2y04pbz&amp;url=https://www.samsclub.com/p/mm-potassium-gluco-500ct/prod17690223%3Fxid%3Dplp_product_1_117"/>
    <hyperlink ref="R255" r:id="rId79" display="http://link.sylikes.com/?publisherId=615103&amp;afPlacementId=4931386&amp;afCampaignId=jxpa8wzs2w02xp2y04pbz&amp;url=https://www.samsclub.com/p/mm-fish-oil-dbl-d3-200ct-fish-gelatin/prod19720090%3Fxid%3Dplp_product_1_7"/>
    <hyperlink ref="R256" r:id="rId80" display="http://link.sylikes.com/?publisherId=615103&amp;afPlacementId=4931386&amp;afCampaignId=jxpc6znwaq02xp2y04pbz&amp;url=https://www.samsclub.com/p/mm-vitamin-d3-5000iu-400ct/prod17690276%3Fxid%3Dplp_product_1_38"/>
    <hyperlink ref="R257" r:id="rId81" display="http://link.sylikes.com/?publisherId=615103&amp;afPlacementId=4931386&amp;afCampaignId=jxpxurs2ab02xp2y04pbz&amp;url=https://www.samsclub.com/p/mm-ultra-3x-joint-125ct/prod21990809%3Fxid%3Dplp_product_1_53"/>
    <hyperlink ref="R258" r:id="rId82" display="http://link.sylikes.com/?publisherId=615103&amp;afPlacementId=4931386&amp;afCampaignId=jxpa7srar702xp2y04pbz&amp;url=https://www.samsclub.com/p/move-free-ultra-75ct/prod19542697%3Fxid%3Dplp_product_1_5"/>
    <hyperlink ref="R259" r:id="rId83" display="http://link.sylikes.com/?publisherId=615103&amp;afPlacementId=4931386&amp;afCampaignId=jxpc0at4dg02xp2y04pbz&amp;url=https://www.samsclub.com/p/hsn-gummies-220ct/prod15130064%3Fxid%3Dplp_product_1_30"/>
    <hyperlink ref="R260" r:id="rId84" display="http://link.sylikes.com/?publisherId=615103&amp;afPlacementId=4931386&amp;afCampaignId=jxpa9ejoh402xp2y04pbz&amp;url=https://www.samsclub.com/p/vitafusion-women-s-220-ct/prod20410465%3Fxid%3Dplp_product_1_8"/>
    <hyperlink ref="R261" r:id="rId85" display="http://link.sylikes.com/?publisherId=615103&amp;afPlacementId=4931386&amp;afCampaignId=jxq4p5ylnj02xp2y04pbz&amp;url=https://www.samsclub.com/p/mm-coq10-400mg-90ct/prod17030278%3Fxid%3Dplp_product_1_102"/>
    <hyperlink ref="R262" r:id="rId86" display="http://link.sylikes.com/?publisherId=615103&amp;afPlacementId=4931386&amp;afCampaignId=jxpxurs2ab02xp2y04pbz&amp;url=https://www.samsclub.com/p/mm-ultra-3x-joint-125ct/prod21990809%3Fxid%3Dplp_product_1_53"/>
    <hyperlink ref="R263" r:id="rId87" display="http://link.sylikes.com/?publisherId=615103&amp;afPlacementId=4931386&amp;afCampaignId=jxq4vxul7q02xp2y04pbz&amp;url=https://www.samsclub.com/p/megared-ex-str-90ct/prod18570128%3Fxid%3Dplp_product_1_111"/>
    <hyperlink ref="R264" r:id="rId88" display="http://link.sylikes.com/?publisherId=615103&amp;afPlacementId=4931386&amp;afCampaignId=jxpc44ein802xp2y04pbz&amp;url=https://www.samsclub.com/p/culturelle-80ct/prod9390121%3Fxid%3Dplp_product_1_33"/>
    <hyperlink ref="R265" r:id="rId89" display="http://link.sylikes.com/?publisherId=615103&amp;afPlacementId=4931386&amp;afCampaignId=jxpxubgtl002xp2y04pbz&amp;url=https://www.samsclub.com/p/centrum-silver-325ct/prod20960981%3Fxid%3Dplp_product_1_52"/>
    <hyperlink ref="R266" r:id="rId90" display="http://link.sylikes.com/?publisherId=615103&amp;afPlacementId=4931386&amp;afCampaignId=jxq54sdlfr02xp2y04pbz&amp;url=https://www.samsclub.com/p/rainbow-light-prenatal-vitamin/prod23180018%3Fxid%3Dplp_product_1_126"/>
    <hyperlink ref="R267" r:id="rId91" display="http://link.sylikes.com/?publisherId=615103&amp;afPlacementId=4931386&amp;afCampaignId=jxq4t0fozn02xp2y04pbz&amp;url=https://www.samsclub.com/p/nm-fish-oil-double-300ct/prod22910776%3Fxid%3Dplp_product_1_108"/>
    <hyperlink ref="R268" r:id="rId92" display="http://rd.bizrate.com/rd2?t=https://www.samsclub.com/p/amazing-grass/prod21441117%3Fxid%3Dplp_product_1_61%26pid%3DCSE_Connex_&amp;mid=31509&amp;dMid=31509&amp;tokenId=18P&amp;bId=314&amp;bidType=11&amp;rf_code=af1&amp;oid=8427845778&amp;af_id=615103&amp;af_rid=5f2d5854c511dd8a58b6eabb6d7061d49cd29b68&amp;cobrand=1&amp;af_placement_id=4931386&amp;afCampaignId=jxpy0r4hx502xp2y04pbz&amp;af_assettype_id=14&amp;af_creative_id=2913"/>
    <hyperlink ref="R269" r:id="rId93" display="http://link.sylikes.com/?publisherId=615103&amp;afPlacementId=4931386&amp;afCampaignId=jxparpzuib02xp2y04pbz&amp;url=https://www.samsclub.com/p/vitafusion-fiberwell-220-ct-gummies/prod20414373%3Fxid%3Dplp_product_1_18"/>
    <hyperlink ref="R270" r:id="rId94" display="http://link.sylikes.com/?publisherId=615103&amp;afPlacementId=4931386&amp;afCampaignId=jxpxst9ty302xp2y04pbz&amp;url=https://www.samsclub.com/p/centrum-silver-ultra-men-s-250-ct/prod740535%3Fxid%3Dplp_product_1_50"/>
    <hyperlink ref="R271" r:id="rId95" display="http://link.sylikes.com/?publisherId=615103&amp;afPlacementId=4931386&amp;afCampaignId=jxpc9sfba602xp2y04pbz&amp;url=https://www.samsclub.com/p/mm-calcium-600mg-d3-600ct/prod17710112%3Fxid%3Dplp_product_1_42"/>
    <hyperlink ref="R272" r:id="rId96" display="http://link.sylikes.com/?publisherId=615103&amp;afPlacementId=4931386&amp;afCampaignId=jxq4yglxwk02xp2y04pbz&amp;url=https://www.samsclub.com/p/megared-750mg-ultra-omega-3-krill-oil-80ct-dha-epa-supplement/prod22302479%3Fxid%3Dplp_product_1_115"/>
    <hyperlink ref="R273" r:id="rId97" display="http://zulily.gfpv.net/c/27795/597527/9643?subId1=jyyrv57as202xp2y0mp34&amp;u=https://www.zulily.com/p/60-ct-magnesium-vitamin-d3-supplement-set-of-3-390419-25179898.html%3Fpos%3D0%26fromEvent%3D390419"/>
    <hyperlink ref="R274" r:id="rId98" display="http://zulily.gfpv.net/c/27795/597527/9643?subId1=jyyrw26zvg02xp2y0mp34&amp;u=https://www.zulily.com/p/120-ct-collagen-1500-capsules-set-of-3-390419-25179906.html%3Fpos%3D1%26fromEvent%3D390419"/>
    <hyperlink ref="R275" r:id="rId99" display="http://zulily.gfpv.net/c/27795/597527/9643?subId1=jyys652yp602xp2y0mp34&amp;u=https://www.zulily.com/p/60-ct-body-hair-skin-nails-capsules-set-of-3-390419-25179886.html%3Fpos%3D3%26fromEvent%3D390419"/>
    <hyperlink ref="R276" r:id="rId100" display="http://zulily.gfpv.net/c/27795/597527/9643?subId1=jyys8cq74y02xp2y0mp34&amp;u=https://www.zulily.com/p/60-ct-green-tea-slim-supplement-set-of-3-390419-25179920.html%3Fpos%3D6%26fromEvent%3D390419"/>
    <hyperlink ref="R277" r:id="rId101" display="http://zulily.gfpv.net/c/27795/597527/9643?subId1=jyys94g0g602xp2y0mp34&amp;u=https://www.zulily.com/p/60-ct-heart-trio-softgels-set-of-3-390419-27413332.html%3Fpos%3D7%26fromEvent%3D390419"/>
    <hyperlink ref="R278" r:id="rId102" display="http://zulily.gfpv.net/c/27795/597527/9643?subId1=jyysa7o7gm02xp2y0mp34&amp;u=https://www.zulily.com/p/60-ct-turmeric-complex-tablets-set-of-3-390419-36459269.html%3Fpos%3D8%26fromEvent%3D390419"/>
    <hyperlink ref="R279" r:id="rId103" display="http://zulily.gfpv.net/c/27795/597527/9643?subId1=jyysbiwb0w02xp2y0mp34&amp;u=https://www.zulily.com/p/collagen-beauty-cream-set-of-3-390419-25179882.html%3Fpos%3D9%26fromEvent%3D390419"/>
    <hyperlink ref="R280" r:id="rId104" display="http://zulily.gfpv.net/c/27795/597527/9643?subId1=jyyscgvmiq02xp2y0mp34&amp;u=https://www.zulily.com/p/60-ct-cranberry-with-probiotic-tablets-set-of-3-390419-25179932.html%3Fpos%3D11%26fromEvent%3D390419"/>
    <hyperlink ref="R281" r:id="rId105" display="http://link.sylikes.com/?publisherId=615103&amp;afPlacementId=4931386&amp;afCampaignId=jxparpzuib02xp2y04pbz&amp;url=https://www.samsclub.com/p/vitafusion-fiberwell-220-ct-gummies/prod20414373%3Fxid%3Dplp_product_1_18"/>
    <hyperlink ref="R282" r:id="rId106" display="http://link.sylikes.com/?publisherId=615103&amp;afPlacementId=4931386&amp;afCampaignId=jxpxxwq0ml02xp2y04pbz&amp;url=https://www.samsclub.com/p/da-probiotic-gummies-120ct/prod13110112%3Fxid%3Dplp_product_1_58"/>
    <hyperlink ref="R283" r:id="rId107" display="http://link.sylikes.com/?publisherId=615103&amp;afPlacementId=4931386&amp;afCampaignId=jxpc3l254k02xp2y04pbz&amp;url=https://www.samsclub.com/p/mm-lutein-zeaxanth-150ct/prod20161539%3Fxid%3Dplp_product_1_32"/>
    <hyperlink ref="R284" r:id="rId108" display="http://link.sylikes.com/?publisherId=615103&amp;afPlacementId=4931386&amp;afCampaignId=jxq4wfrnwx02xp2y04pbz&amp;url=https://www.samsclub.com/p/schiff-super-calcium-softgel-120-count/prod18150204%3Fxid%3Dplp_product_1_112"/>
    <hyperlink ref="R285" r:id="rId109" display="http://link.sylikes.com/?publisherId=615103&amp;afPlacementId=4931386&amp;afCampaignId=jxq4yglxwk02xp2y04pbz&amp;url=https://www.samsclub.com/p/megared-750mg-ultra-omega-3-krill-oil-80ct-dha-epa-supplement/prod22302479%3Fxid%3Dplp_product_1_115"/>
    <hyperlink ref="R286" r:id="rId110" display="http://link.sylikes.com/?publisherId=615103&amp;afPlacementId=4931386&amp;afCampaignId=jxq4znkkby02xp2y04pbz&amp;url=https://www.samsclub.com/p/mm-potassium-gluco-500ct/prod17690223%3Fxid%3Dplp_product_1_117"/>
    <hyperlink ref="R287" r:id="rId111" display="http://cj.dotomi.com/nh65ox54N/x38/MOMUPPUS/TMRNNQQ/L/L/L?x=u4up%3Dv90Ezq69v1CE91EACHrI2%2663x%3Dt5514%25FM%25ER%25ER888.163u5mz.o0y%25ERqzq3sA-EGG%25ER6nu26uz0x-DCC-ys-CDKIIC&lt;&lt;t551://888.5w2xtoq.o0y:KC/oxuow-KDIEEHH-DFDLGGLJ&lt;&lt;S&lt;t551://nu5.xA/EVwUG8Z&lt;&lt;D&lt;D&lt;C&lt;C&lt;"/>
    <hyperlink ref="R288" r:id="rId112" display="http://link.sylikes.com/?publisherId=615103&amp;afPlacementId=4931386&amp;afCampaignId=jxpxurs2ab02xp2y04pbz&amp;url=https://www.samsclub.com/p/mm-ultra-3x-joint-125ct/prod21990809%3Fxid%3Dplp_product_1_53"/>
    <hyperlink ref="R289" r:id="rId113" display="http://link.sylikes.com/?publisherId=615103&amp;afPlacementId=4931386&amp;afCampaignId=jxpc0at4dg02xp2y04pbz&amp;url=https://www.samsclub.com/p/hsn-gummies-220ct/prod15130064%3Fxid%3Dplp_product_1_30"/>
    <hyperlink ref="R290" r:id="rId114" display="http://link.sylikes.com/?publisherId=615103&amp;afPlacementId=4931386&amp;afCampaignId=jxpappazx202xp2y04pbz&amp;url=https://www.samsclub.com/p/mm-vitamin-b12-300ct-5000-mcg/prod19820626%3Fxid%3Dplp_product_1_15"/>
    <hyperlink ref="R291" r:id="rId115" display="http://link.sylikes.com/?publisherId=615103&amp;afPlacementId=4931386&amp;afCampaignId=jxq4wfrnwx02xp2y04pbz&amp;url=https://www.samsclub.com/p/schiff-super-calcium-softgel-120-count/prod18150204%3Fxid%3Dplp_product_1_112"/>
    <hyperlink ref="R292" r:id="rId116" display="http://click.linksynergy.com/deeplink?id=je6NUbpObpQ&amp;mid=38733&amp;u1=jxpar4i2qv02xp2y01eve&amp;murl=https://www.samsclub.com/p/emergen-c-variety-flavor-pack-90-ct/prod4180023%3Fxid%3Dplp_product_1_17"/>
    <hyperlink ref="R293" r:id="rId117" display="http://click.linksynergy.com/deeplink?id=je6NUbpObpQ&amp;mid=38733&amp;u1=jxq4rwqny902xp2y01eve&amp;murl=https://www.samsclub.com/p/members-mark-melatonin-5mg-fast-dissolve-260ct/prod22370391%3Fxid%3Dplp_product_1_106"/>
    <hyperlink ref="R294" r:id="rId118" display="http://link.sylikes.com/?publisherId=615103&amp;afPlacementId=4931386&amp;afCampaignId=jxpb6co77g02xp2y04pbz&amp;url=https://www.samsclub.com/p/oad-men-s-multi-300ct/prod15980883%3Fxid%3Dplp_product_1_25"/>
    <hyperlink ref="R295" r:id="rId119" display="http://cj.dotomi.com/nh65ox54N/x38/MOMUPPUS/TMRNNQQ/L/L/L?x=u4up%3Dv90Ezq69v1CE91EACHrI2%2663x%3Dt5514%25FM%25ER%25ER888.163u5mz.o0y%25ERqzq3sA-EGG%25ER6nu26uz0x-DCC-ys-CDKIIC&lt;&lt;t551://888.5w2xtoq.o0y:KC/oxuow-KDIEEHH-DFDLGGLJ&lt;&lt;S&lt;t551://nu5.xA/EVwUG8Z&lt;&lt;D&lt;D&lt;C&lt;C&lt;"/>
    <hyperlink ref="R296" r:id="rId120" display="http://link.sylikes.com/?publisherId=615103&amp;afPlacementId=4931386&amp;afCampaignId=jxpc7hneyl02xp2y04pbz&amp;url=https://www.samsclub.com/p/nature-made-vitamin-d3-25mcg-1000iu-softgels-650ct/prod23141134%3Fxid%3Dplp_product_1_39"/>
    <hyperlink ref="R297" r:id="rId121" display="http://link.sylikes.com/?publisherId=615103&amp;afPlacementId=4931386&amp;afCampaignId=jxpc932bz102xp2y04pbz&amp;url=https://www.samsclub.com/p/mm-biocumin-turmeric-250ct/prod17030275%3Fxid%3Dplp_product_1_41"/>
    <hyperlink ref="R298" r:id="rId122" display="http://link.sylikes.com/?publisherId=615103&amp;afPlacementId=4931386&amp;afCampaignId=jxpc6efgvw02xp2y04pbz&amp;url=https://www.samsclub.com/p/gnc-mega-men-energy-metabolism-caplets-180-ct/prod3460699%3Fxid%3Dplp_product_1_37"/>
    <hyperlink ref="R299" r:id="rId123" display="http://link.sylikes.com/?publisherId=615103&amp;afPlacementId=4931386&amp;afCampaignId=jxpanut4ic02xp2y04pbz&amp;url=https://www.samsclub.com/p/joint-juice-supplement-glucosamine-and-chondroitin-30-pk-8-oz-bottles/prod3230010%3Fxid%3Dplp_product_1_13"/>
    <hyperlink ref="R300" r:id="rId124" display="http://zulily.gfpv.net/c/27795/597527/9643?subId1=jyys44xhjt02xp2y0mp34&amp;u=https://www.zulily.com/p/60-ct-tart-cherry-with-turmeric-100-mg-supplement-set-of-3-390419-52949441.html%3Fpos%3D2%26fromEvent%3D390419"/>
    <hyperlink ref="R301" r:id="rId125" display="http://link.sylikes.com/?publisherId=615103&amp;afPlacementId=4931386&amp;afCampaignId=jxpc0at4dg02xp2y04pbz&amp;url=https://www.samsclub.com/p/hsn-gummies-220ct/prod15130064%3Fxid%3Dplp_product_1_30"/>
    <hyperlink ref="R302" r:id="rId126" display="http://link.sylikes.com/?publisherId=615103&amp;afPlacementId=4931386&amp;afCampaignId=jxpa9ejoh402xp2y04pbz&amp;url=https://www.samsclub.com/p/vitafusion-women-s-220-ct/prod20410465%3Fxid%3Dplp_product_1_8"/>
    <hyperlink ref="R303" r:id="rId127" display="http://link.sylikes.com/?publisherId=615103&amp;afPlacementId=4931386&amp;afCampaignId=jxq4p5ylnj02xp2y04pbz&amp;url=https://www.samsclub.com/p/mm-coq10-400mg-90ct/prod17030278%3Fxid%3Dplp_product_1_102"/>
    <hyperlink ref="R304" r:id="rId128" display="http://link.sylikes.com/?publisherId=615103&amp;afPlacementId=4931386&amp;afCampaignId=jxpxurs2ab02xp2y04pbz&amp;url=https://www.samsclub.com/p/mm-ultra-3x-joint-125ct/prod21990809%3Fxid%3Dplp_product_1_53"/>
    <hyperlink ref="R305" r:id="rId129" display="http://link.sylikes.com/?publisherId=615103&amp;afPlacementId=4931386&amp;afCampaignId=jxq4vxul7q02xp2y04pbz&amp;url=https://www.samsclub.com/p/megared-ex-str-90ct/prod18570128%3Fxid%3Dplp_product_1_111"/>
    <hyperlink ref="R306" r:id="rId130" display="http://link.sylikes.com/?publisherId=615103&amp;afPlacementId=4931386&amp;afCampaignId=jxpc44ein802xp2y04pbz&amp;url=https://www.samsclub.com/p/culturelle-80ct/prod9390121%3Fxid%3Dplp_product_1_33"/>
    <hyperlink ref="R307" r:id="rId131" display="http://link.sylikes.com/?publisherId=615103&amp;afPlacementId=4931386&amp;afCampaignId=jxpxubgtl002xp2y04pbz&amp;url=https://www.samsclub.com/p/centrum-silver-325ct/prod20960981%3Fxid%3Dplp_product_1_52"/>
    <hyperlink ref="R308" r:id="rId132" display="http://link.sylikes.com/?publisherId=615103&amp;afPlacementId=4931386&amp;afCampaignId=jxq4znkkby02xp2y04pbz&amp;url=https://www.samsclub.com/p/mm-potassium-gluco-500ct/prod17690223%3Fxid%3Dplp_product_1_117"/>
    <hyperlink ref="R309" r:id="rId133" display="http://link.sylikes.com/?publisherId=615103&amp;afPlacementId=4931386&amp;afCampaignId=jxpa8wzs2w02xp2y04pbz&amp;url=https://www.samsclub.com/p/mm-fish-oil-dbl-d3-200ct-fish-gelatin/prod19720090%3Fxid%3Dplp_product_1_7"/>
    <hyperlink ref="R310" r:id="rId134" display="http://rd.bizrate.com/rd2?t=https://www.samsclub.com/p/mm-vitamin-d3-5000iu-400ct/prod17690276%3Fxid%3Dplp_product_1_38%26pid%3DCSE_Connex_&amp;mid=31509&amp;dMid=31509&amp;tokenId=18P&amp;bId=314&amp;bidType=11&amp;rf_code=af1&amp;oid=7004987455&amp;af_id=615103&amp;af_rid=bef79163cb6857e9dc34deb592ba3bbc1e2c08d5&amp;cobrand=1&amp;af_placement_id=4931386&amp;afCampaignId=jxpc6znwaq02xp2y04pbz&amp;af_assettype_id=14&amp;af_creative_id=2913"/>
    <hyperlink ref="R311" r:id="rId135" display="http://link.sylikes.com/?publisherId=615103&amp;afPlacementId=4931386&amp;afCampaignId=jxpxurs2ab02xp2y04pbz&amp;url=https://www.samsclub.com/p/mm-ultra-3x-joint-125ct/prod21990809%3Fxid%3Dplp_product_1_53"/>
    <hyperlink ref="R312" r:id="rId136" display="http://link.sylikes.com/?publisherId=615103&amp;afPlacementId=4931386&amp;afCampaignId=jxpc0at4dg02xp2y04pbz&amp;url=https://www.samsclub.com/p/hsn-gummies-220ct/prod15130064%3Fxid%3Dplp_product_1_30"/>
    <hyperlink ref="R313" r:id="rId137" display="http://rd.bizrate.com/rd2?t=https://www.samsclub.com/p/move-free-ultra-75ct/prod19542697%3Fxid%3Dplp_product_1_5%26pid%3DCSE_Connex_&amp;mid=31509&amp;dMid=31509&amp;tokenId=18P&amp;bId=314&amp;bidType=11&amp;rf_code=af1&amp;oid=7005025562&amp;af_id=615103&amp;af_rid=65cb0846393a15a9f8eb49996d02232f45d71f0f&amp;cobrand=1&amp;af_placement_id=4931386&amp;afCampaignId=jxpa7srar702xp2y04pbz&amp;af_assettype_id=14&amp;af_creative_id=2913"/>
    <hyperlink ref="R360" r:id="rId138" display="https://www.twitch.tv/savingmusiclive"/>
    <hyperlink ref="R361" r:id="rId139" display="https://www.twitch.tv/savingmusiclive"/>
    <hyperlink ref="R362" r:id="rId140" display="https://www.twitch.tv/savingmusiclive"/>
    <hyperlink ref="R379" r:id="rId141" display="https://ift.tt/2GMQTz9"/>
    <hyperlink ref="R380" r:id="rId142" display="https://www.instagram.com/p/B0x03ecg4Li/"/>
    <hyperlink ref="R381" r:id="rId143" display="https://www.instagram.com/p/B0x03ecg4Li/"/>
    <hyperlink ref="R382" r:id="rId144" display="https://www.instagram.com/p/B0x03ecg4Li/"/>
    <hyperlink ref="R383" r:id="rId145" display="https://www.instagram.com/p/B0x03ecg4Li/"/>
    <hyperlink ref="R384" r:id="rId146" display="https://www.instagram.com/p/B0x03ecg4Li/"/>
    <hyperlink ref="R389" r:id="rId147" display="https://www.instagram.com/p/B1F57KeAfMK/"/>
    <hyperlink ref="R391" r:id="rId148" display="https://www.instagram.com/p/B1F57KeAfMK/"/>
    <hyperlink ref="R393" r:id="rId149" display="https://www.instagram.com/p/B0107LWANNE/"/>
    <hyperlink ref="R394" r:id="rId150" display="https://www.instagram.com/p/B03J9kkgRt3/"/>
    <hyperlink ref="R395" r:id="rId151" display="https://www.instagram.com/p/B1FXe2lAkLy/"/>
    <hyperlink ref="R399" r:id="rId152" display="https://uk.movember.com/mospace/13978980?utm_medium=share&amp;utm_source=twitter&amp;utm_campaign=fundraise"/>
    <hyperlink ref="R400" r:id="rId153" display="https://uk.movember.com/mospace/13978980"/>
    <hyperlink ref="R401" r:id="rId154" display="https://uk.movember.com/mospace/13978980?utm_medium=app&amp;utm_source=ios&amp;utm_campaign=share-mospace"/>
    <hyperlink ref="R439" r:id="rId155" display="https://video.cube365.net/c/918134"/>
    <hyperlink ref="R440" r:id="rId156" display="https://video.cube365.net/c/918136"/>
    <hyperlink ref="R441" r:id="rId157" display="https://video.cube365.net/c/918134"/>
    <hyperlink ref="R442" r:id="rId158" display="https://video.cube365.net/c/918136"/>
    <hyperlink ref="R443" r:id="rId159" display="https://video.cube365.net/c/918134"/>
    <hyperlink ref="R444" r:id="rId160" display="https://video.cube365.net/c/918136"/>
    <hyperlink ref="R445" r:id="rId161" display="https://video.cube365.net/c/918134"/>
    <hyperlink ref="R446" r:id="rId162" display="https://video.cube365.net/c/918136"/>
    <hyperlink ref="U7" r:id="rId163" display="https://pbs.twimg.com/media/D9sZTh8W4AEy56z.jpg"/>
    <hyperlink ref="U8" r:id="rId164" display="https://pbs.twimg.com/media/D9sZTh8W4AEy56z.jpg"/>
    <hyperlink ref="U11" r:id="rId165" display="https://pbs.twimg.com/ext_tw_video_thumb/1156511154891579392/pu/img/7WeGrKbCoCLbU10i.jpg"/>
    <hyperlink ref="U12" r:id="rId166" display="https://pbs.twimg.com/ext_tw_video_thumb/1156511154891579392/pu/img/7WeGrKbCoCLbU10i.jpg"/>
    <hyperlink ref="U13" r:id="rId167" display="https://pbs.twimg.com/media/EAzENyuXYAAHXEK.jpg"/>
    <hyperlink ref="U14" r:id="rId168" display="https://pbs.twimg.com/media/DZZW3yYWAAg9pYw.jpg"/>
    <hyperlink ref="U18" r:id="rId169" display="https://pbs.twimg.com/media/D9LVnrKWsAAFPLT.jpg"/>
    <hyperlink ref="U25" r:id="rId170" display="https://pbs.twimg.com/media/EA68BSGVUAEkXWo.jpg"/>
    <hyperlink ref="U29" r:id="rId171" display="https://pbs.twimg.com/media/EA95QXKX4AAKg9w.jpg"/>
    <hyperlink ref="U30" r:id="rId172" display="https://pbs.twimg.com/media/EA95QXKX4AAKg9w.jpg"/>
    <hyperlink ref="U44" r:id="rId173" display="https://pbs.twimg.com/media/EBJFaTmX4AALd5B.jpg"/>
    <hyperlink ref="U53" r:id="rId174" display="https://pbs.twimg.com/media/DPOgy4GVoAEB_kp.jpg"/>
    <hyperlink ref="U57" r:id="rId175" display="https://pbs.twimg.com/ext_tw_video_thumb/795709985900601344/pu/img/I6_a_X5QPb1fjaYt.jpg"/>
    <hyperlink ref="U58" r:id="rId176" display="https://pbs.twimg.com/ext_tw_video_thumb/795709985900601344/pu/img/I6_a_X5QPb1fjaYt.jpg"/>
    <hyperlink ref="U62" r:id="rId177" display="https://pbs.twimg.com/media/EBSyYRuWsAExZkw.jpg"/>
    <hyperlink ref="U68" r:id="rId178" display="https://pbs.twimg.com/media/EBOWBcWU4AACAbo.jpg"/>
    <hyperlink ref="U106" r:id="rId179" display="https://pbs.twimg.com/ext_tw_video_thumb/1159313412628742145/pu/img/hp0sWdh6fkKbcCGo.jpg"/>
    <hyperlink ref="U135" r:id="rId180" display="https://pbs.twimg.com/media/EBar_2nU0AAkeEV.jpg"/>
    <hyperlink ref="U136" r:id="rId181" display="https://pbs.twimg.com/media/EBfNCagUIAEv1cT.jpg"/>
    <hyperlink ref="U137" r:id="rId182" display="https://pbs.twimg.com/media/EBg9TDbWwAAwQA1.jpg"/>
    <hyperlink ref="U138" r:id="rId183" display="https://pbs.twimg.com/media/CT718mTXAAUH1sQ.jpg"/>
    <hyperlink ref="U144" r:id="rId184" display="https://pbs.twimg.com/amplify_video_thumb/1053263197770338305/img/qi5nKHsIYS8LH5A2.jpg"/>
    <hyperlink ref="U145" r:id="rId185" display="https://pbs.twimg.com/amplify_video_thumb/1053263197770338305/img/qi5nKHsIYS8LH5A2.jpg"/>
    <hyperlink ref="U146" r:id="rId186" display="https://pbs.twimg.com/media/EBj79QtVAAEkhMm.jpg"/>
    <hyperlink ref="U156" r:id="rId187" display="https://pbs.twimg.com/media/EBn2VGUX4AElbZr.jpg"/>
    <hyperlink ref="U164" r:id="rId188" display="https://pbs.twimg.com/tweet_video_thumb/DrX_8qaUcAY0JKq.jpg"/>
    <hyperlink ref="U176" r:id="rId189" display="https://pbs.twimg.com/media/EBt7bfHUwAAVoQJ.jpg"/>
    <hyperlink ref="U206" r:id="rId190" display="https://pbs.twimg.com/media/EBxnRkyXsAEpjX9.jpg"/>
    <hyperlink ref="U208" r:id="rId191" display="https://pbs.twimg.com/media/EByEciAWsAAZGOT.jpg"/>
    <hyperlink ref="U209" r:id="rId192" display="https://pbs.twimg.com/media/EByEciAWsAAZGOT.jpg"/>
    <hyperlink ref="U210" r:id="rId193" display="https://pbs.twimg.com/media/EByEciAWsAAZGOT.jpg"/>
    <hyperlink ref="U211" r:id="rId194" display="https://pbs.twimg.com/media/EByEciAWsAAZGOT.jpg"/>
    <hyperlink ref="U212" r:id="rId195" display="https://pbs.twimg.com/media/EByEciAWsAAZGOT.jpg"/>
    <hyperlink ref="U213" r:id="rId196" display="https://pbs.twimg.com/media/EByEciAWsAAZGOT.jpg"/>
    <hyperlink ref="U214" r:id="rId197" display="https://pbs.twimg.com/media/EByEciAWsAAZGOT.jpg"/>
    <hyperlink ref="U215" r:id="rId198" display="https://pbs.twimg.com/media/EByEciAWsAAZGOT.jpg"/>
    <hyperlink ref="U216" r:id="rId199" display="https://pbs.twimg.com/media/EByEciAWsAAZGOT.jpg"/>
    <hyperlink ref="U217" r:id="rId200" display="https://pbs.twimg.com/media/EByEciAWsAAZGOT.jpg"/>
    <hyperlink ref="U218" r:id="rId201" display="https://pbs.twimg.com/media/EByEciAWsAAZGOT.jpg"/>
    <hyperlink ref="U219" r:id="rId202" display="https://pbs.twimg.com/media/EByEciAWsAAZGOT.jpg"/>
    <hyperlink ref="U220" r:id="rId203" display="https://pbs.twimg.com/media/EByEciAWsAAZGOT.jpg"/>
    <hyperlink ref="U221" r:id="rId204" display="https://pbs.twimg.com/media/EByEciAWsAAZGOT.jpg"/>
    <hyperlink ref="U273" r:id="rId205" display="https://pbs.twimg.com/media/EBOpeVaW4AE-Ire.jpg"/>
    <hyperlink ref="U274" r:id="rId206" display="https://pbs.twimg.com/media/EBOpo4hXUAEhenC.jpg"/>
    <hyperlink ref="U275" r:id="rId207" display="https://pbs.twimg.com/media/EBOrbl3WwAUQWME.jpg"/>
    <hyperlink ref="U276" r:id="rId208" display="https://pbs.twimg.com/media/EBOr07HWkAMXEzv.jpg"/>
    <hyperlink ref="U277" r:id="rId209" display="https://pbs.twimg.com/media/EBOr9iJWwAQNfP0.jpg"/>
    <hyperlink ref="U278" r:id="rId210" display="https://pbs.twimg.com/media/EBOsKefXsAAFV7y.jpg"/>
    <hyperlink ref="U279" r:id="rId211" display="https://pbs.twimg.com/media/EBOsZAMXsAodfEW.jpg"/>
    <hyperlink ref="U280" r:id="rId212" display="https://pbs.twimg.com/media/EBOskCSXUAgFxTE.jpg"/>
    <hyperlink ref="U300" r:id="rId213" display="https://pbs.twimg.com/media/EBYmPTdXkAQn7PB.jpg"/>
    <hyperlink ref="U379" r:id="rId214" display="https://pbs.twimg.com/media/EAn8bfpXsAEpNTZ.jpg"/>
    <hyperlink ref="U380" r:id="rId215" display="https://pbs.twimg.com/media/EBM4dpGXsAEPWF7.jpg"/>
    <hyperlink ref="U381" r:id="rId216" display="https://pbs.twimg.com/media/EBM4dpGXsAEPWF7.jpg"/>
    <hyperlink ref="U382" r:id="rId217" display="https://pbs.twimg.com/media/EBM4dpGXsAEPWF7.jpg"/>
    <hyperlink ref="U383" r:id="rId218" display="https://pbs.twimg.com/media/EBM4dpGXsAEPWF7.jpg"/>
    <hyperlink ref="U384" r:id="rId219" display="https://pbs.twimg.com/media/EBM4dpGXsAEPWF7.jpg"/>
    <hyperlink ref="U385" r:id="rId220" display="https://pbs.twimg.com/media/EB08fzGXUAEK61S.jpg"/>
    <hyperlink ref="U389" r:id="rId221" display="https://pbs.twimg.com/media/EB08gIoXYAAfyem.jpg"/>
    <hyperlink ref="U391" r:id="rId222" display="https://pbs.twimg.com/media/EB08gIoXYAAfyem.jpg"/>
    <hyperlink ref="U393" r:id="rId223" display="https://pbs.twimg.com/media/EBVCbFMWkAAcHM4.jpg"/>
    <hyperlink ref="U394" r:id="rId224" display="https://pbs.twimg.com/media/EBXnKXbWsAEfyjO.jpg"/>
    <hyperlink ref="U395" r:id="rId225" display="https://pbs.twimg.com/media/EB0FdrsX4AAb1Ox.jpg"/>
    <hyperlink ref="U406" r:id="rId226" display="https://pbs.twimg.com/media/EB2odaKX4AAk_sK.jpg"/>
    <hyperlink ref="U409" r:id="rId227" display="https://pbs.twimg.com/media/AdjQ2KBCEAAxHNK.jpg"/>
    <hyperlink ref="U414" r:id="rId228" display="https://pbs.twimg.com/media/EB3TuNyUEAACWF8.jpg"/>
    <hyperlink ref="U415" r:id="rId229" display="https://pbs.twimg.com/media/D9sZTh8W4AEy56z.jpg"/>
    <hyperlink ref="U417" r:id="rId230" display="https://pbs.twimg.com/media/D9sZTh8W4AEy56z.jpg"/>
    <hyperlink ref="U420" r:id="rId231" display="https://pbs.twimg.com/media/DsyzFm2XoAABVH4.jpg"/>
    <hyperlink ref="U436" r:id="rId232" display="https://pbs.twimg.com/media/EB4V9O4WsAUi4TZ.jpg"/>
    <hyperlink ref="U437" r:id="rId233" display="https://pbs.twimg.com/media/EB4V9O4WsAUi4TZ.jpg"/>
    <hyperlink ref="U438" r:id="rId234" display="https://pbs.twimg.com/media/EB4V9O4WsAUi4TZ.jpg"/>
    <hyperlink ref="U439" r:id="rId235" display="https://pbs.twimg.com/ext_tw_video_thumb/1161404067316453382/pu/img/Eb5pM9C5dH3lqItR.jpg"/>
    <hyperlink ref="U440" r:id="rId236" display="https://pbs.twimg.com/ext_tw_video_thumb/1161412183672180736/pu/img/YjK3sMH_DGuZR4e6.jpg"/>
    <hyperlink ref="U441" r:id="rId237" display="https://pbs.twimg.com/ext_tw_video_thumb/1161404067316453382/pu/img/Eb5pM9C5dH3lqItR.jpg"/>
    <hyperlink ref="U442" r:id="rId238" display="https://pbs.twimg.com/ext_tw_video_thumb/1161412183672180736/pu/img/YjK3sMH_DGuZR4e6.jpg"/>
    <hyperlink ref="U443" r:id="rId239" display="https://pbs.twimg.com/ext_tw_video_thumb/1161404067316453382/pu/img/Eb5pM9C5dH3lqItR.jpg"/>
    <hyperlink ref="U444" r:id="rId240" display="https://pbs.twimg.com/ext_tw_video_thumb/1161412183672180736/pu/img/YjK3sMH_DGuZR4e6.jpg"/>
    <hyperlink ref="U445" r:id="rId241" display="https://pbs.twimg.com/ext_tw_video_thumb/1161404067316453382/pu/img/Eb5pM9C5dH3lqItR.jpg"/>
    <hyperlink ref="U446" r:id="rId242" display="https://pbs.twimg.com/ext_tw_video_thumb/1161412183672180736/pu/img/YjK3sMH_DGuZR4e6.jpg"/>
    <hyperlink ref="V3" r:id="rId243" display="http://pbs.twimg.com/profile_images/794739425120952320/zYoAglcy_normal.jpg"/>
    <hyperlink ref="V4" r:id="rId244" display="http://pbs.twimg.com/profile_images/794739425120952320/zYoAglcy_normal.jpg"/>
    <hyperlink ref="V5" r:id="rId245" display="http://pbs.twimg.com/profile_images/794739425120952320/zYoAglcy_normal.jpg"/>
    <hyperlink ref="V6" r:id="rId246" display="http://pbs.twimg.com/profile_images/794739425120952320/zYoAglcy_normal.jpg"/>
    <hyperlink ref="V7" r:id="rId247" display="https://pbs.twimg.com/media/D9sZTh8W4AEy56z.jpg"/>
    <hyperlink ref="V8" r:id="rId248" display="https://pbs.twimg.com/media/D9sZTh8W4AEy56z.jpg"/>
    <hyperlink ref="V9" r:id="rId249" display="http://abs.twimg.com/sticky/default_profile_images/default_profile_normal.png"/>
    <hyperlink ref="V10" r:id="rId250" display="http://abs.twimg.com/sticky/default_profile_images/default_profile_normal.png"/>
    <hyperlink ref="V11" r:id="rId251" display="https://pbs.twimg.com/ext_tw_video_thumb/1156511154891579392/pu/img/7WeGrKbCoCLbU10i.jpg"/>
    <hyperlink ref="V12" r:id="rId252" display="https://pbs.twimg.com/ext_tw_video_thumb/1156511154891579392/pu/img/7WeGrKbCoCLbU10i.jpg"/>
    <hyperlink ref="V13" r:id="rId253" display="https://pbs.twimg.com/media/EAzENyuXYAAHXEK.jpg"/>
    <hyperlink ref="V14" r:id="rId254" display="https://pbs.twimg.com/media/DZZW3yYWAAg9pYw.jpg"/>
    <hyperlink ref="V15" r:id="rId255" display="http://pbs.twimg.com/profile_images/1145880393364754432/jnWB9pJm_normal.jpg"/>
    <hyperlink ref="V16" r:id="rId256" display="http://pbs.twimg.com/profile_images/956551490205835264/ODMsVpoX_normal.jpg"/>
    <hyperlink ref="V17" r:id="rId257" display="http://pbs.twimg.com/profile_images/499257180009529344/CSWhr7LZ_normal.jpeg"/>
    <hyperlink ref="V18" r:id="rId258" display="https://pbs.twimg.com/media/D9LVnrKWsAAFPLT.jpg"/>
    <hyperlink ref="V19" r:id="rId259" display="http://abs.twimg.com/sticky/default_profile_images/default_profile_normal.png"/>
    <hyperlink ref="V20" r:id="rId260" display="http://abs.twimg.com/sticky/default_profile_images/default_profile_normal.png"/>
    <hyperlink ref="V21" r:id="rId261" display="http://pbs.twimg.com/profile_images/1151670780192841728/ygWfW5vt_normal.jpg"/>
    <hyperlink ref="V22" r:id="rId262" display="http://pbs.twimg.com/profile_images/1141243860489789440/4j-yFkd__normal.jpg"/>
    <hyperlink ref="V23" r:id="rId263" display="http://pbs.twimg.com/profile_images/1151986555872878592/i1Nuthu0_normal.jpg"/>
    <hyperlink ref="V24" r:id="rId264" display="http://pbs.twimg.com/profile_images/646756202551091202/6L79IjLg_normal.jpg"/>
    <hyperlink ref="V25" r:id="rId265" display="https://pbs.twimg.com/media/EA68BSGVUAEkXWo.jpg"/>
    <hyperlink ref="V26" r:id="rId266" display="http://pbs.twimg.com/profile_images/1058610935139655680/2XWI_A91_normal.jpg"/>
    <hyperlink ref="V27" r:id="rId267" display="http://pbs.twimg.com/profile_images/1143363537529708544/GPxWeiOv_normal.jpg"/>
    <hyperlink ref="V28" r:id="rId268" display="http://pbs.twimg.com/profile_images/1143363537529708544/GPxWeiOv_normal.jpg"/>
    <hyperlink ref="V29" r:id="rId269" display="https://pbs.twimg.com/media/EA95QXKX4AAKg9w.jpg"/>
    <hyperlink ref="V30" r:id="rId270" display="https://pbs.twimg.com/media/EA95QXKX4AAKg9w.jpg"/>
    <hyperlink ref="V31" r:id="rId271" display="http://pbs.twimg.com/profile_images/798085893781356545/ZtidHDhw_normal.jpg"/>
    <hyperlink ref="V32" r:id="rId272" display="http://pbs.twimg.com/profile_images/897495745678512130/-9_swxKk_normal.jpg"/>
    <hyperlink ref="V33" r:id="rId273" display="http://pbs.twimg.com/profile_images/897495745678512130/-9_swxKk_normal.jpg"/>
    <hyperlink ref="V34" r:id="rId274" display="http://pbs.twimg.com/profile_images/897495745678512130/-9_swxKk_normal.jpg"/>
    <hyperlink ref="V35" r:id="rId275" display="http://pbs.twimg.com/profile_images/974125461134389248/jCjcZ5DJ_normal.jpg"/>
    <hyperlink ref="V36" r:id="rId276" display="http://pbs.twimg.com/profile_images/837160895457349632/zAeIr2cy_normal.jpg"/>
    <hyperlink ref="V37" r:id="rId277" display="http://pbs.twimg.com/profile_images/1110094619180756992/JRCt_-OC_normal.png"/>
    <hyperlink ref="V38" r:id="rId278" display="http://pbs.twimg.com/profile_images/531101297445847041/O-4uDbzw_normal.jpeg"/>
    <hyperlink ref="V39" r:id="rId279" display="http://pbs.twimg.com/profile_images/1086245155475214337/29hfJe9__normal.jpg"/>
    <hyperlink ref="V40" r:id="rId280" display="http://pbs.twimg.com/profile_images/960894460057063424/BGjrhGwA_normal.jpg"/>
    <hyperlink ref="V41" r:id="rId281" display="http://pbs.twimg.com/profile_images/674821090456178689/IIfYznhN_normal.jpg"/>
    <hyperlink ref="V42" r:id="rId282" display="http://pbs.twimg.com/profile_images/492013656356294656/R76S3V-o_normal.jpeg"/>
    <hyperlink ref="V43" r:id="rId283" display="http://pbs.twimg.com/profile_images/1111434267257536512/LFU4X4uo_normal.jpg"/>
    <hyperlink ref="V44" r:id="rId284" display="https://pbs.twimg.com/media/EBJFaTmX4AALd5B.jpg"/>
    <hyperlink ref="V45" r:id="rId285" display="http://pbs.twimg.com/profile_images/1152265124327174144/V8i-NYGq_normal.jpg"/>
    <hyperlink ref="V46" r:id="rId286" display="http://pbs.twimg.com/profile_images/1155358168765161472/wbMun3kZ_normal.jpg"/>
    <hyperlink ref="V47" r:id="rId287" display="http://pbs.twimg.com/profile_images/1152401807433322496/shXluUh6_normal.jpg"/>
    <hyperlink ref="V48" r:id="rId288" display="http://pbs.twimg.com/profile_images/1157438057718661125/scuK71MH_normal.jpg"/>
    <hyperlink ref="V49" r:id="rId289" display="http://pbs.twimg.com/profile_images/820670671168700417/xxjeviGN_normal.jpg"/>
    <hyperlink ref="V50" r:id="rId290" display="http://pbs.twimg.com/profile_images/1122482069521747969/MYlJpfoe_normal.jpg"/>
    <hyperlink ref="V51" r:id="rId291" display="http://abs.twimg.com/sticky/default_profile_images/default_profile_normal.png"/>
    <hyperlink ref="V52" r:id="rId292" display="http://pbs.twimg.com/profile_images/522795287719317504/cPW2PV6Q_normal.jpeg"/>
    <hyperlink ref="V53" r:id="rId293" display="https://pbs.twimg.com/media/DPOgy4GVoAEB_kp.jpg"/>
    <hyperlink ref="V54" r:id="rId294" display="http://pbs.twimg.com/profile_images/1117333245761343489/24fLbeV0_normal.jpg"/>
    <hyperlink ref="V55" r:id="rId295" display="http://pbs.twimg.com/profile_images/1140851893616500736/BohnhD6K_normal.jpg"/>
    <hyperlink ref="V56" r:id="rId296" display="http://pbs.twimg.com/profile_images/1140851893616500736/BohnhD6K_normal.jpg"/>
    <hyperlink ref="V57" r:id="rId297" display="https://pbs.twimg.com/ext_tw_video_thumb/795709985900601344/pu/img/I6_a_X5QPb1fjaYt.jpg"/>
    <hyperlink ref="V58" r:id="rId298" display="https://pbs.twimg.com/ext_tw_video_thumb/795709985900601344/pu/img/I6_a_X5QPb1fjaYt.jpg"/>
    <hyperlink ref="V59" r:id="rId299" display="http://pbs.twimg.com/profile_images/1127535352061747200/vnukLfkr_normal.jpg"/>
    <hyperlink ref="V60" r:id="rId300" display="http://pbs.twimg.com/profile_images/1127535352061747200/vnukLfkr_normal.jpg"/>
    <hyperlink ref="V61" r:id="rId301" display="http://pbs.twimg.com/profile_images/1127535352061747200/vnukLfkr_normal.jpg"/>
    <hyperlink ref="V62" r:id="rId302" display="https://pbs.twimg.com/media/EBSyYRuWsAExZkw.jpg"/>
    <hyperlink ref="V63" r:id="rId303" display="http://pbs.twimg.com/profile_images/3068531910/44a97b48635ff902de6843ec2dbb0962_normal.jpeg"/>
    <hyperlink ref="V64" r:id="rId304" display="http://pbs.twimg.com/profile_images/3068531910/44a97b48635ff902de6843ec2dbb0962_normal.jpeg"/>
    <hyperlink ref="V65" r:id="rId305" display="http://pbs.twimg.com/profile_images/1146865911288291333/_uihUQPs_normal.jpg"/>
    <hyperlink ref="V66" r:id="rId306" display="http://pbs.twimg.com/profile_images/1146865911288291333/_uihUQPs_normal.jpg"/>
    <hyperlink ref="V67" r:id="rId307" display="http://pbs.twimg.com/profile_images/1064341772623503360/OPI1qulX_normal.jpg"/>
    <hyperlink ref="V68" r:id="rId308" display="https://pbs.twimg.com/media/EBOWBcWU4AACAbo.jpg"/>
    <hyperlink ref="V69" r:id="rId309" display="http://pbs.twimg.com/profile_images/971403618698997760/4ZUKScgT_normal.jpg"/>
    <hyperlink ref="V70" r:id="rId310" display="http://pbs.twimg.com/profile_images/980928060873760768/SQQJzyfK_normal.jpg"/>
    <hyperlink ref="V71" r:id="rId311" display="http://pbs.twimg.com/profile_images/1157745248103227394/Vg7S8v-q_normal.jpg"/>
    <hyperlink ref="V72" r:id="rId312" display="http://pbs.twimg.com/profile_images/1135014411314352128/dMKk3QAq_normal.jpg"/>
    <hyperlink ref="V73" r:id="rId313" display="http://pbs.twimg.com/profile_images/998222370174218240/T7lghpJV_normal.jpg"/>
    <hyperlink ref="V74" r:id="rId314" display="http://pbs.twimg.com/profile_images/998222370174218240/T7lghpJV_normal.jpg"/>
    <hyperlink ref="V75" r:id="rId315" display="http://pbs.twimg.com/profile_images/998222370174218240/T7lghpJV_normal.jpg"/>
    <hyperlink ref="V76" r:id="rId316" display="http://pbs.twimg.com/profile_images/771707116272975873/LBmOciH6_normal.jpg"/>
    <hyperlink ref="V77" r:id="rId317" display="http://pbs.twimg.com/profile_images/771707116272975873/LBmOciH6_normal.jpg"/>
    <hyperlink ref="V78" r:id="rId318" display="http://pbs.twimg.com/profile_images/771707116272975873/LBmOciH6_normal.jpg"/>
    <hyperlink ref="V79" r:id="rId319" display="http://pbs.twimg.com/profile_images/705438561437249537/1jbq-K9f_normal.jpg"/>
    <hyperlink ref="V80" r:id="rId320" display="http://pbs.twimg.com/profile_images/1096105020641165312/JC49VNRU_normal.jpg"/>
    <hyperlink ref="V81" r:id="rId321" display="http://pbs.twimg.com/profile_images/1096105020641165312/JC49VNRU_normal.jpg"/>
    <hyperlink ref="V82" r:id="rId322" display="http://pbs.twimg.com/profile_images/1096105020641165312/JC49VNRU_normal.jpg"/>
    <hyperlink ref="V83" r:id="rId323" display="http://pbs.twimg.com/profile_images/1096105020641165312/JC49VNRU_normal.jpg"/>
    <hyperlink ref="V84" r:id="rId324" display="http://pbs.twimg.com/profile_images/719505024901128197/oSxtT-DM_normal.jpg"/>
    <hyperlink ref="V85" r:id="rId325" display="http://pbs.twimg.com/profile_images/719505024901128197/oSxtT-DM_normal.jpg"/>
    <hyperlink ref="V86" r:id="rId326" display="http://pbs.twimg.com/profile_images/719505024901128197/oSxtT-DM_normal.jpg"/>
    <hyperlink ref="V87" r:id="rId327" display="http://pbs.twimg.com/profile_images/719505024901128197/oSxtT-DM_normal.jpg"/>
    <hyperlink ref="V88" r:id="rId328" display="http://pbs.twimg.com/profile_images/719505024901128197/oSxtT-DM_normal.jpg"/>
    <hyperlink ref="V89" r:id="rId329" display="http://pbs.twimg.com/profile_images/719505024901128197/oSxtT-DM_normal.jpg"/>
    <hyperlink ref="V90" r:id="rId330" display="http://pbs.twimg.com/profile_images/719505024901128197/oSxtT-DM_normal.jpg"/>
    <hyperlink ref="V91" r:id="rId331" display="http://pbs.twimg.com/profile_images/1153513302342819840/xho-M_MX_normal.jpg"/>
    <hyperlink ref="V92" r:id="rId332" display="http://pbs.twimg.com/profile_images/791370988567031808/61xHKoGX_normal.jpg"/>
    <hyperlink ref="V93" r:id="rId333" display="http://pbs.twimg.com/profile_images/1145438308765487106/tSBu-14x_normal.jpg"/>
    <hyperlink ref="V94" r:id="rId334" display="http://pbs.twimg.com/profile_images/1145438308765487106/tSBu-14x_normal.jpg"/>
    <hyperlink ref="V95" r:id="rId335" display="http://pbs.twimg.com/profile_images/884496693303033856/TTE88OIE_normal.jpg"/>
    <hyperlink ref="V96" r:id="rId336" display="http://pbs.twimg.com/profile_images/884496693303033856/TTE88OIE_normal.jpg"/>
    <hyperlink ref="V97" r:id="rId337" display="http://pbs.twimg.com/profile_images/884496693303033856/TTE88OIE_normal.jpg"/>
    <hyperlink ref="V98" r:id="rId338" display="http://pbs.twimg.com/profile_images/884496693303033856/TTE88OIE_normal.jpg"/>
    <hyperlink ref="V99" r:id="rId339" display="http://pbs.twimg.com/profile_images/884496693303033856/TTE88OIE_normal.jpg"/>
    <hyperlink ref="V100" r:id="rId340" display="http://pbs.twimg.com/profile_images/884496693303033856/TTE88OIE_normal.jpg"/>
    <hyperlink ref="V101" r:id="rId341" display="http://pbs.twimg.com/profile_images/884496693303033856/TTE88OIE_normal.jpg"/>
    <hyperlink ref="V102" r:id="rId342" display="http://pbs.twimg.com/profile_images/885169320678043648/oPL61db0_normal.jpg"/>
    <hyperlink ref="V103" r:id="rId343" display="http://pbs.twimg.com/profile_images/1107799142670233600/cyx8tCwx_normal.jpg"/>
    <hyperlink ref="V104" r:id="rId344" display="http://pbs.twimg.com/profile_images/794739425120952320/zYoAglcy_normal.jpg"/>
    <hyperlink ref="V105" r:id="rId345" display="http://pbs.twimg.com/profile_images/959362466038865920/JoCXd2jL_normal.jpg"/>
    <hyperlink ref="V106" r:id="rId346" display="https://pbs.twimg.com/ext_tw_video_thumb/1159313412628742145/pu/img/hp0sWdh6fkKbcCGo.jpg"/>
    <hyperlink ref="V107" r:id="rId347" display="http://pbs.twimg.com/profile_images/991527455734120449/HA12m65M_normal.jpg"/>
    <hyperlink ref="V108" r:id="rId348" display="http://pbs.twimg.com/profile_images/991527455734120449/HA12m65M_normal.jpg"/>
    <hyperlink ref="V109" r:id="rId349" display="http://pbs.twimg.com/profile_images/991527455734120449/HA12m65M_normal.jpg"/>
    <hyperlink ref="V110" r:id="rId350" display="http://pbs.twimg.com/profile_images/991527455734120449/HA12m65M_normal.jpg"/>
    <hyperlink ref="V111" r:id="rId351" display="http://pbs.twimg.com/profile_images/991527455734120449/HA12m65M_normal.jpg"/>
    <hyperlink ref="V112" r:id="rId352" display="http://pbs.twimg.com/profile_images/1161997625299783681/WFxPjff-_normal.jpg"/>
    <hyperlink ref="V113" r:id="rId353" display="http://pbs.twimg.com/profile_images/976299399822262272/s0tNT1_U_normal.jpg"/>
    <hyperlink ref="V114" r:id="rId354" display="http://pbs.twimg.com/profile_images/976299399822262272/s0tNT1_U_normal.jpg"/>
    <hyperlink ref="V115" r:id="rId355" display="http://pbs.twimg.com/profile_images/976299399822262272/s0tNT1_U_normal.jpg"/>
    <hyperlink ref="V116" r:id="rId356" display="http://pbs.twimg.com/profile_images/976299399822262272/s0tNT1_U_normal.jpg"/>
    <hyperlink ref="V117" r:id="rId357" display="http://pbs.twimg.com/profile_images/976299399822262272/s0tNT1_U_normal.jpg"/>
    <hyperlink ref="V118" r:id="rId358" display="http://pbs.twimg.com/profile_images/818173754673086469/fFY6udrh_normal.jpg"/>
    <hyperlink ref="V119" r:id="rId359" display="http://pbs.twimg.com/profile_images/975459642527698944/vJFrT4Ho_normal.jpg"/>
    <hyperlink ref="V120" r:id="rId360" display="http://pbs.twimg.com/profile_images/1152032412294975488/0HZ5nrAQ_normal.jpg"/>
    <hyperlink ref="V121" r:id="rId361" display="http://pbs.twimg.com/profile_images/1156949477690892288/YfgviGeJ_normal.jpg"/>
    <hyperlink ref="V122" r:id="rId362" display="http://pbs.twimg.com/profile_images/1018460313971290113/1AHFC85Q_normal.jpg"/>
    <hyperlink ref="V123" r:id="rId363" display="http://pbs.twimg.com/profile_images/1013430995452821504/Ur6XzqBC_normal.jpg"/>
    <hyperlink ref="V124" r:id="rId364" display="http://pbs.twimg.com/profile_images/959045226303074306/xlThbooM_normal.jpg"/>
    <hyperlink ref="V125" r:id="rId365" display="http://pbs.twimg.com/profile_images/1033451437873917953/l2i7RIG7_normal.jpg"/>
    <hyperlink ref="V126" r:id="rId366" display="http://pbs.twimg.com/profile_images/998210998208053250/y2AURhUX_normal.jpg"/>
    <hyperlink ref="V127" r:id="rId367" display="http://pbs.twimg.com/profile_images/998210998208053250/y2AURhUX_normal.jpg"/>
    <hyperlink ref="V128" r:id="rId368" display="http://pbs.twimg.com/profile_images/998210998208053250/y2AURhUX_normal.jpg"/>
    <hyperlink ref="V129" r:id="rId369" display="http://pbs.twimg.com/profile_images/998210998208053250/y2AURhUX_normal.jpg"/>
    <hyperlink ref="V130" r:id="rId370" display="http://pbs.twimg.com/profile_images/998210998208053250/y2AURhUX_normal.jpg"/>
    <hyperlink ref="V131" r:id="rId371" display="http://pbs.twimg.com/profile_images/998210998208053250/y2AURhUX_normal.jpg"/>
    <hyperlink ref="V132" r:id="rId372" display="http://pbs.twimg.com/profile_images/998210998208053250/y2AURhUX_normal.jpg"/>
    <hyperlink ref="V133" r:id="rId373" display="http://pbs.twimg.com/profile_images/896135367698599936/72TEGrRC_normal.jpg"/>
    <hyperlink ref="V134" r:id="rId374" display="http://pbs.twimg.com/profile_images/896135367698599936/72TEGrRC_normal.jpg"/>
    <hyperlink ref="V135" r:id="rId375" display="https://pbs.twimg.com/media/EBar_2nU0AAkeEV.jpg"/>
    <hyperlink ref="V136" r:id="rId376" display="https://pbs.twimg.com/media/EBfNCagUIAEv1cT.jpg"/>
    <hyperlink ref="V137" r:id="rId377" display="https://pbs.twimg.com/media/EBg9TDbWwAAwQA1.jpg"/>
    <hyperlink ref="V138" r:id="rId378" display="https://pbs.twimg.com/media/CT718mTXAAUH1sQ.jpg"/>
    <hyperlink ref="V139" r:id="rId379" display="http://pbs.twimg.com/profile_images/1159136638305492992/Gjj9xGXM_normal.jpg"/>
    <hyperlink ref="V140" r:id="rId380" display="http://pbs.twimg.com/profile_images/1048858776634310657/WVY4xbLi_normal.jpg"/>
    <hyperlink ref="V141" r:id="rId381" display="http://pbs.twimg.com/profile_images/748552404665241600/vH8AHajP_normal.jpg"/>
    <hyperlink ref="V142" r:id="rId382" display="http://pbs.twimg.com/profile_images/1106514338230226946/e2-FABJP_normal.jpg"/>
    <hyperlink ref="V143" r:id="rId383" display="http://pbs.twimg.com/profile_images/1042858468640796672/Feik8ntv_normal.jpg"/>
    <hyperlink ref="V144" r:id="rId384" display="https://pbs.twimg.com/amplify_video_thumb/1053263197770338305/img/qi5nKHsIYS8LH5A2.jpg"/>
    <hyperlink ref="V145" r:id="rId385" display="https://pbs.twimg.com/amplify_video_thumb/1053263197770338305/img/qi5nKHsIYS8LH5A2.jpg"/>
    <hyperlink ref="V146" r:id="rId386" display="https://pbs.twimg.com/media/EBj79QtVAAEkhMm.jpg"/>
    <hyperlink ref="V147" r:id="rId387" display="http://pbs.twimg.com/profile_images/650352681614221313/aLV-X4Ww_normal.jpg"/>
    <hyperlink ref="V148" r:id="rId388" display="http://pbs.twimg.com/profile_images/650352681614221313/aLV-X4Ww_normal.jpg"/>
    <hyperlink ref="V149" r:id="rId389" display="http://pbs.twimg.com/profile_images/650352681614221313/aLV-X4Ww_normal.jpg"/>
    <hyperlink ref="V150" r:id="rId390" display="http://pbs.twimg.com/profile_images/1068524018058182656/15OUKZQk_normal.jpg"/>
    <hyperlink ref="V151" r:id="rId391" display="http://pbs.twimg.com/profile_images/1125878012405342209/r9Falz6a_normal.jpg"/>
    <hyperlink ref="V152" r:id="rId392" display="http://pbs.twimg.com/profile_images/806756164390129664/Rf0-4jXy_normal.jpg"/>
    <hyperlink ref="V153" r:id="rId393" display="http://pbs.twimg.com/profile_images/907746782574080000/Mx97tb7m_normal.jpg"/>
    <hyperlink ref="V154" r:id="rId394" display="http://pbs.twimg.com/profile_images/1149467852266561536/dAHlIV0G_normal.png"/>
    <hyperlink ref="V155" r:id="rId395" display="http://pbs.twimg.com/profile_images/1146513193046618114/gaHePY4D_normal.png"/>
    <hyperlink ref="V156" r:id="rId396" display="https://pbs.twimg.com/media/EBn2VGUX4AElbZr.jpg"/>
    <hyperlink ref="V157" r:id="rId397" display="http://pbs.twimg.com/profile_images/645263333839343622/7bnxubgm_normal.jpg"/>
    <hyperlink ref="V158" r:id="rId398" display="http://pbs.twimg.com/profile_images/645263333839343622/7bnxubgm_normal.jpg"/>
    <hyperlink ref="V159" r:id="rId399" display="http://pbs.twimg.com/profile_images/689075496336801792/0HUERLbC_normal.jpg"/>
    <hyperlink ref="V160" r:id="rId400" display="http://pbs.twimg.com/profile_images/1058709442395541504/kyPs4s24_normal.jpg"/>
    <hyperlink ref="V161" r:id="rId401" display="http://pbs.twimg.com/profile_images/1058709442395541504/kyPs4s24_normal.jpg"/>
    <hyperlink ref="V162" r:id="rId402" display="http://pbs.twimg.com/profile_images/587854467401297920/FG957x2-_normal.jpg"/>
    <hyperlink ref="V163" r:id="rId403" display="http://pbs.twimg.com/profile_images/1124439217931735040/7jX5yfo7_normal.jpg"/>
    <hyperlink ref="V164" r:id="rId404" display="https://pbs.twimg.com/tweet_video_thumb/DrX_8qaUcAY0JKq.jpg"/>
    <hyperlink ref="V165" r:id="rId405" display="http://pbs.twimg.com/profile_images/1160894051316453380/6NgvJEf3_normal.jpg"/>
    <hyperlink ref="V166" r:id="rId406" display="http://pbs.twimg.com/profile_images/1160894051316453380/6NgvJEf3_normal.jpg"/>
    <hyperlink ref="V167" r:id="rId407" display="http://pbs.twimg.com/profile_images/1002260410060357632/0-OVEYvL_normal.jpg"/>
    <hyperlink ref="V168" r:id="rId408" display="http://pbs.twimg.com/profile_images/963189338430468096/Mroaew9G_normal.jpg"/>
    <hyperlink ref="V169" r:id="rId409" display="http://abs.twimg.com/sticky/default_profile_images/default_profile_normal.png"/>
    <hyperlink ref="V170" r:id="rId410" display="http://pbs.twimg.com/profile_images/528446200941260801/_v6igVv0_normal.jpeg"/>
    <hyperlink ref="V171" r:id="rId411" display="http://pbs.twimg.com/profile_images/528446200941260801/_v6igVv0_normal.jpeg"/>
    <hyperlink ref="V172" r:id="rId412" display="http://pbs.twimg.com/profile_images/1041930796024528901/v9e6R2Eg_normal.jpg"/>
    <hyperlink ref="V173" r:id="rId413" display="http://pbs.twimg.com/profile_images/1110186735319871489/B5VMe6tt_normal.png"/>
    <hyperlink ref="V174" r:id="rId414" display="http://pbs.twimg.com/profile_images/1131000110966484993/EXyxvBIS_normal.png"/>
    <hyperlink ref="V175" r:id="rId415" display="http://pbs.twimg.com/profile_images/1131000110966484993/EXyxvBIS_normal.png"/>
    <hyperlink ref="V176" r:id="rId416" display="https://pbs.twimg.com/media/EBt7bfHUwAAVoQJ.jpg"/>
    <hyperlink ref="V177" r:id="rId417" display="http://pbs.twimg.com/profile_images/1009365796295004161/A1-MD5m9_normal.jpg"/>
    <hyperlink ref="V178" r:id="rId418" display="http://pbs.twimg.com/profile_images/1140017527139053568/A1M-IqgD_normal.jpg"/>
    <hyperlink ref="V179" r:id="rId419" display="http://pbs.twimg.com/profile_images/1140017527139053568/A1M-IqgD_normal.jpg"/>
    <hyperlink ref="V180" r:id="rId420" display="http://pbs.twimg.com/profile_images/1078570425037148160/21T46TKP_normal.jpg"/>
    <hyperlink ref="V181" r:id="rId421" display="http://pbs.twimg.com/profile_images/1146681949806833670/OfliMFz2_normal.png"/>
    <hyperlink ref="V182" r:id="rId422" display="http://pbs.twimg.com/profile_images/1146681949806833670/OfliMFz2_normal.png"/>
    <hyperlink ref="V183" r:id="rId423" display="http://pbs.twimg.com/profile_images/1012806442817122304/PFPRBkWE_normal.jpg"/>
    <hyperlink ref="V184" r:id="rId424" display="http://pbs.twimg.com/profile_images/1134655373305176065/7r7IinOr_normal.png"/>
    <hyperlink ref="V185" r:id="rId425" display="http://pbs.twimg.com/profile_images/1156598074917163010/Hie2WdBw_normal.jpg"/>
    <hyperlink ref="V186" r:id="rId426" display="http://pbs.twimg.com/profile_images/1158469336295780357/xnDtpALW_normal.png"/>
    <hyperlink ref="V187" r:id="rId427" display="http://pbs.twimg.com/profile_images/1158469336295780357/xnDtpALW_normal.png"/>
    <hyperlink ref="V188" r:id="rId428" display="http://pbs.twimg.com/profile_images/1135231448921907200/MuKU9t7g_normal.jpg"/>
    <hyperlink ref="V189" r:id="rId429" display="http://pbs.twimg.com/profile_images/1135231448921907200/MuKU9t7g_normal.jpg"/>
    <hyperlink ref="V190" r:id="rId430" display="http://pbs.twimg.com/profile_images/1161066480928247808/NbhA751T_normal.jpg"/>
    <hyperlink ref="V191" r:id="rId431" display="http://pbs.twimg.com/profile_images/1161066480928247808/NbhA751T_normal.jpg"/>
    <hyperlink ref="V192" r:id="rId432" display="http://pbs.twimg.com/profile_images/1120333656734748673/ry0Kxmkt_normal.jpg"/>
    <hyperlink ref="V193" r:id="rId433" display="http://pbs.twimg.com/profile_images/1120333656734748673/ry0Kxmkt_normal.jpg"/>
    <hyperlink ref="V194" r:id="rId434" display="http://pbs.twimg.com/profile_images/1160730605191086080/3q8yiBg9_normal.jpg"/>
    <hyperlink ref="V195" r:id="rId435" display="http://pbs.twimg.com/profile_images/1160730605191086080/3q8yiBg9_normal.jpg"/>
    <hyperlink ref="V196" r:id="rId436" display="http://pbs.twimg.com/profile_images/1147588053994749952/172iHI0y_normal.jpg"/>
    <hyperlink ref="V197" r:id="rId437" display="http://pbs.twimg.com/profile_images/1147588053994749952/172iHI0y_normal.jpg"/>
    <hyperlink ref="V198" r:id="rId438" display="http://pbs.twimg.com/profile_images/1072953076657635328/FAsIhow__normal.jpg"/>
    <hyperlink ref="V199" r:id="rId439" display="http://pbs.twimg.com/profile_images/1072953076657635328/FAsIhow__normal.jpg"/>
    <hyperlink ref="V200" r:id="rId440" display="http://pbs.twimg.com/profile_images/1093032356414480384/IFiss8CS_normal.jpg"/>
    <hyperlink ref="V201" r:id="rId441" display="http://pbs.twimg.com/profile_images/1093032356414480384/IFiss8CS_normal.jpg"/>
    <hyperlink ref="V202" r:id="rId442" display="http://pbs.twimg.com/profile_images/1154071443895832576/mLY9qFIH_normal.jpg"/>
    <hyperlink ref="V203" r:id="rId443" display="http://pbs.twimg.com/profile_images/1154071443895832576/mLY9qFIH_normal.jpg"/>
    <hyperlink ref="V204" r:id="rId444" display="http://pbs.twimg.com/profile_images/1155072078489370625/q_YE4Nq0_normal.jpg"/>
    <hyperlink ref="V205" r:id="rId445" display="http://pbs.twimg.com/profile_images/1155072078489370625/q_YE4Nq0_normal.jpg"/>
    <hyperlink ref="V206" r:id="rId446" display="https://pbs.twimg.com/media/EBxnRkyXsAEpjX9.jpg"/>
    <hyperlink ref="V207" r:id="rId447" display="http://pbs.twimg.com/profile_images/1105109047148244992/eBE-iHlc_normal.jpg"/>
    <hyperlink ref="V208" r:id="rId448" display="https://pbs.twimg.com/media/EByEciAWsAAZGOT.jpg"/>
    <hyperlink ref="V209" r:id="rId449" display="https://pbs.twimg.com/media/EByEciAWsAAZGOT.jpg"/>
    <hyperlink ref="V210" r:id="rId450" display="https://pbs.twimg.com/media/EByEciAWsAAZGOT.jpg"/>
    <hyperlink ref="V211" r:id="rId451" display="https://pbs.twimg.com/media/EByEciAWsAAZGOT.jpg"/>
    <hyperlink ref="V212" r:id="rId452" display="https://pbs.twimg.com/media/EByEciAWsAAZGOT.jpg"/>
    <hyperlink ref="V213" r:id="rId453" display="https://pbs.twimg.com/media/EByEciAWsAAZGOT.jpg"/>
    <hyperlink ref="V214" r:id="rId454" display="https://pbs.twimg.com/media/EByEciAWsAAZGOT.jpg"/>
    <hyperlink ref="V215" r:id="rId455" display="https://pbs.twimg.com/media/EByEciAWsAAZGOT.jpg"/>
    <hyperlink ref="V216" r:id="rId456" display="https://pbs.twimg.com/media/EByEciAWsAAZGOT.jpg"/>
    <hyperlink ref="V217" r:id="rId457" display="https://pbs.twimg.com/media/EByEciAWsAAZGOT.jpg"/>
    <hyperlink ref="V218" r:id="rId458" display="https://pbs.twimg.com/media/EByEciAWsAAZGOT.jpg"/>
    <hyperlink ref="V219" r:id="rId459" display="https://pbs.twimg.com/media/EByEciAWsAAZGOT.jpg"/>
    <hyperlink ref="V220" r:id="rId460" display="https://pbs.twimg.com/media/EByEciAWsAAZGOT.jpg"/>
    <hyperlink ref="V221" r:id="rId461" display="https://pbs.twimg.com/media/EByEciAWsAAZGOT.jpg"/>
    <hyperlink ref="V222" r:id="rId462" display="http://pbs.twimg.com/profile_images/734677390299934721/I_ZWYJPR_normal.jpg"/>
    <hyperlink ref="V223" r:id="rId463" display="http://pbs.twimg.com/profile_images/1160578186633240577/-cxxi0xP_normal.jpg"/>
    <hyperlink ref="V224" r:id="rId464" display="http://pbs.twimg.com/profile_images/1160578186633240577/-cxxi0xP_normal.jpg"/>
    <hyperlink ref="V225" r:id="rId465" display="http://pbs.twimg.com/profile_images/1152982424579526656/WGyGt7Ju_normal.jpg"/>
    <hyperlink ref="V226" r:id="rId466" display="http://pbs.twimg.com/profile_images/1152982424579526656/WGyGt7Ju_normal.jpg"/>
    <hyperlink ref="V227" r:id="rId467" display="http://pbs.twimg.com/profile_images/999354037232267264/saRubdXb_normal.jpg"/>
    <hyperlink ref="V228" r:id="rId468" display="http://pbs.twimg.com/profile_images/1156287942811406337/LYF5LMmA_normal.jpg"/>
    <hyperlink ref="V229" r:id="rId469" display="http://pbs.twimg.com/profile_images/1156287942811406337/LYF5LMmA_normal.jpg"/>
    <hyperlink ref="V230" r:id="rId470" display="http://pbs.twimg.com/profile_images/1469720962/twitter_normal.jpg"/>
    <hyperlink ref="V231" r:id="rId471" display="http://pbs.twimg.com/profile_images/1159280163466698752/s52-b6Cv_normal.jpg"/>
    <hyperlink ref="V232" r:id="rId472" display="http://pbs.twimg.com/profile_images/1159280163466698752/s52-b6Cv_normal.jpg"/>
    <hyperlink ref="V233" r:id="rId473" display="http://pbs.twimg.com/profile_images/1158892368390709249/JNBbpth3_normal.jpg"/>
    <hyperlink ref="V234" r:id="rId474" display="http://pbs.twimg.com/profile_images/1158892368390709249/JNBbpth3_normal.jpg"/>
    <hyperlink ref="V235" r:id="rId475" display="http://pbs.twimg.com/profile_images/1150936416295276545/DVEC52Jw_normal.jpg"/>
    <hyperlink ref="V236" r:id="rId476" display="http://pbs.twimg.com/profile_images/1150936416295276545/DVEC52Jw_normal.jpg"/>
    <hyperlink ref="V237" r:id="rId477" display="http://pbs.twimg.com/profile_images/1119556187442249729/VlusZmGn_normal.jpg"/>
    <hyperlink ref="V238" r:id="rId478" display="http://pbs.twimg.com/profile_images/1151380385563140096/AhTMe8GY_normal.png"/>
    <hyperlink ref="V239" r:id="rId479" display="http://pbs.twimg.com/profile_images/1151380385563140096/AhTMe8GY_normal.png"/>
    <hyperlink ref="V240" r:id="rId480" display="http://pbs.twimg.com/profile_images/1151380385563140096/AhTMe8GY_normal.png"/>
    <hyperlink ref="V241" r:id="rId481" display="http://pbs.twimg.com/profile_images/1151380385563140096/AhTMe8GY_normal.png"/>
    <hyperlink ref="V242" r:id="rId482" display="http://pbs.twimg.com/profile_images/1151380385563140096/AhTMe8GY_normal.png"/>
    <hyperlink ref="V243" r:id="rId483" display="http://pbs.twimg.com/profile_images/1151380385563140096/AhTMe8GY_normal.png"/>
    <hyperlink ref="V244" r:id="rId484" display="http://pbs.twimg.com/profile_images/1151380385563140096/AhTMe8GY_normal.png"/>
    <hyperlink ref="V245" r:id="rId485" display="http://pbs.twimg.com/profile_images/1151380385563140096/AhTMe8GY_normal.png"/>
    <hyperlink ref="V246" r:id="rId486" display="http://pbs.twimg.com/profile_images/1151380385563140096/AhTMe8GY_normal.png"/>
    <hyperlink ref="V247" r:id="rId487" display="http://pbs.twimg.com/profile_images/1151380385563140096/AhTMe8GY_normal.png"/>
    <hyperlink ref="V248" r:id="rId488" display="http://pbs.twimg.com/profile_images/1151380385563140096/AhTMe8GY_normal.png"/>
    <hyperlink ref="V249" r:id="rId489" display="http://pbs.twimg.com/profile_images/1151380385563140096/AhTMe8GY_normal.png"/>
    <hyperlink ref="V250" r:id="rId490" display="http://pbs.twimg.com/profile_images/1151380385563140096/AhTMe8GY_normal.png"/>
    <hyperlink ref="V251" r:id="rId491" display="http://pbs.twimg.com/profile_images/1151380385563140096/AhTMe8GY_normal.png"/>
    <hyperlink ref="V252" r:id="rId492" display="http://pbs.twimg.com/profile_images/1151380385563140096/AhTMe8GY_normal.png"/>
    <hyperlink ref="V253" r:id="rId493" display="http://pbs.twimg.com/profile_images/1151380385563140096/AhTMe8GY_normal.png"/>
    <hyperlink ref="V254" r:id="rId494" display="http://pbs.twimg.com/profile_images/1151380385563140096/AhTMe8GY_normal.png"/>
    <hyperlink ref="V255" r:id="rId495" display="http://pbs.twimg.com/profile_images/1151380385563140096/AhTMe8GY_normal.png"/>
    <hyperlink ref="V256" r:id="rId496" display="http://pbs.twimg.com/profile_images/1151380385563140096/AhTMe8GY_normal.png"/>
    <hyperlink ref="V257" r:id="rId497" display="http://pbs.twimg.com/profile_images/1151380385563140096/AhTMe8GY_normal.png"/>
    <hyperlink ref="V258" r:id="rId498" display="http://pbs.twimg.com/profile_images/1151380385563140096/AhTMe8GY_normal.png"/>
    <hyperlink ref="V259" r:id="rId499" display="http://pbs.twimg.com/profile_images/1151380385563140096/AhTMe8GY_normal.png"/>
    <hyperlink ref="V260" r:id="rId500" display="http://pbs.twimg.com/profile_images/1151380385563140096/AhTMe8GY_normal.png"/>
    <hyperlink ref="V261" r:id="rId501" display="http://pbs.twimg.com/profile_images/1151380385563140096/AhTMe8GY_normal.png"/>
    <hyperlink ref="V262" r:id="rId502" display="http://pbs.twimg.com/profile_images/1151380385563140096/AhTMe8GY_normal.png"/>
    <hyperlink ref="V263" r:id="rId503" display="http://pbs.twimg.com/profile_images/1151380385563140096/AhTMe8GY_normal.png"/>
    <hyperlink ref="V264" r:id="rId504" display="http://pbs.twimg.com/profile_images/1151380385563140096/AhTMe8GY_normal.png"/>
    <hyperlink ref="V265" r:id="rId505" display="http://pbs.twimg.com/profile_images/1151380385563140096/AhTMe8GY_normal.png"/>
    <hyperlink ref="V266" r:id="rId506" display="http://pbs.twimg.com/profile_images/1151380385563140096/AhTMe8GY_normal.png"/>
    <hyperlink ref="V267" r:id="rId507" display="http://pbs.twimg.com/profile_images/1151380385563140096/AhTMe8GY_normal.png"/>
    <hyperlink ref="V268" r:id="rId508" display="http://pbs.twimg.com/profile_images/1151380385563140096/AhTMe8GY_normal.png"/>
    <hyperlink ref="V269" r:id="rId509" display="http://pbs.twimg.com/profile_images/1151380385563140096/AhTMe8GY_normal.png"/>
    <hyperlink ref="V270" r:id="rId510" display="http://pbs.twimg.com/profile_images/1151380385563140096/AhTMe8GY_normal.png"/>
    <hyperlink ref="V271" r:id="rId511" display="http://pbs.twimg.com/profile_images/1151380385563140096/AhTMe8GY_normal.png"/>
    <hyperlink ref="V272" r:id="rId512" display="http://pbs.twimg.com/profile_images/1151380385563140096/AhTMe8GY_normal.png"/>
    <hyperlink ref="V273" r:id="rId513" display="https://pbs.twimg.com/media/EBOpeVaW4AE-Ire.jpg"/>
    <hyperlink ref="V274" r:id="rId514" display="https://pbs.twimg.com/media/EBOpo4hXUAEhenC.jpg"/>
    <hyperlink ref="V275" r:id="rId515" display="https://pbs.twimg.com/media/EBOrbl3WwAUQWME.jpg"/>
    <hyperlink ref="V276" r:id="rId516" display="https://pbs.twimg.com/media/EBOr07HWkAMXEzv.jpg"/>
    <hyperlink ref="V277" r:id="rId517" display="https://pbs.twimg.com/media/EBOr9iJWwAQNfP0.jpg"/>
    <hyperlink ref="V278" r:id="rId518" display="https://pbs.twimg.com/media/EBOsKefXsAAFV7y.jpg"/>
    <hyperlink ref="V279" r:id="rId519" display="https://pbs.twimg.com/media/EBOsZAMXsAodfEW.jpg"/>
    <hyperlink ref="V280" r:id="rId520" display="https://pbs.twimg.com/media/EBOskCSXUAgFxTE.jpg"/>
    <hyperlink ref="V281" r:id="rId521" display="http://pbs.twimg.com/profile_images/1151380385563140096/AhTMe8GY_normal.png"/>
    <hyperlink ref="V282" r:id="rId522" display="http://pbs.twimg.com/profile_images/1151380385563140096/AhTMe8GY_normal.png"/>
    <hyperlink ref="V283" r:id="rId523" display="http://pbs.twimg.com/profile_images/1151380385563140096/AhTMe8GY_normal.png"/>
    <hyperlink ref="V284" r:id="rId524" display="http://pbs.twimg.com/profile_images/1151380385563140096/AhTMe8GY_normal.png"/>
    <hyperlink ref="V285" r:id="rId525" display="http://pbs.twimg.com/profile_images/1151380385563140096/AhTMe8GY_normal.png"/>
    <hyperlink ref="V286" r:id="rId526" display="http://pbs.twimg.com/profile_images/1151380385563140096/AhTMe8GY_normal.png"/>
    <hyperlink ref="V287" r:id="rId527" display="http://pbs.twimg.com/profile_images/1151380385563140096/AhTMe8GY_normal.png"/>
    <hyperlink ref="V288" r:id="rId528" display="http://pbs.twimg.com/profile_images/1151380385563140096/AhTMe8GY_normal.png"/>
    <hyperlink ref="V289" r:id="rId529" display="http://pbs.twimg.com/profile_images/1151380385563140096/AhTMe8GY_normal.png"/>
    <hyperlink ref="V290" r:id="rId530" display="http://pbs.twimg.com/profile_images/1151380385563140096/AhTMe8GY_normal.png"/>
    <hyperlink ref="V291" r:id="rId531" display="http://pbs.twimg.com/profile_images/1151380385563140096/AhTMe8GY_normal.png"/>
    <hyperlink ref="V292" r:id="rId532" display="http://pbs.twimg.com/profile_images/1151380385563140096/AhTMe8GY_normal.png"/>
    <hyperlink ref="V293" r:id="rId533" display="http://pbs.twimg.com/profile_images/1151380385563140096/AhTMe8GY_normal.png"/>
    <hyperlink ref="V294" r:id="rId534" display="http://pbs.twimg.com/profile_images/1151380385563140096/AhTMe8GY_normal.png"/>
    <hyperlink ref="V295" r:id="rId535" display="http://pbs.twimg.com/profile_images/1151380385563140096/AhTMe8GY_normal.png"/>
    <hyperlink ref="V296" r:id="rId536" display="http://pbs.twimg.com/profile_images/1151380385563140096/AhTMe8GY_normal.png"/>
    <hyperlink ref="V297" r:id="rId537" display="http://pbs.twimg.com/profile_images/1151380385563140096/AhTMe8GY_normal.png"/>
    <hyperlink ref="V298" r:id="rId538" display="http://pbs.twimg.com/profile_images/1151380385563140096/AhTMe8GY_normal.png"/>
    <hyperlink ref="V299" r:id="rId539" display="http://pbs.twimg.com/profile_images/1151380385563140096/AhTMe8GY_normal.png"/>
    <hyperlink ref="V300" r:id="rId540" display="https://pbs.twimg.com/media/EBYmPTdXkAQn7PB.jpg"/>
    <hyperlink ref="V301" r:id="rId541" display="http://pbs.twimg.com/profile_images/1151380385563140096/AhTMe8GY_normal.png"/>
    <hyperlink ref="V302" r:id="rId542" display="http://pbs.twimg.com/profile_images/1151380385563140096/AhTMe8GY_normal.png"/>
    <hyperlink ref="V303" r:id="rId543" display="http://pbs.twimg.com/profile_images/1151380385563140096/AhTMe8GY_normal.png"/>
    <hyperlink ref="V304" r:id="rId544" display="http://pbs.twimg.com/profile_images/1151380385563140096/AhTMe8GY_normal.png"/>
    <hyperlink ref="V305" r:id="rId545" display="http://pbs.twimg.com/profile_images/1151380385563140096/AhTMe8GY_normal.png"/>
    <hyperlink ref="V306" r:id="rId546" display="http://pbs.twimg.com/profile_images/1151380385563140096/AhTMe8GY_normal.png"/>
    <hyperlink ref="V307" r:id="rId547" display="http://pbs.twimg.com/profile_images/1151380385563140096/AhTMe8GY_normal.png"/>
    <hyperlink ref="V308" r:id="rId548" display="http://pbs.twimg.com/profile_images/1151380385563140096/AhTMe8GY_normal.png"/>
    <hyperlink ref="V309" r:id="rId549" display="http://pbs.twimg.com/profile_images/1151380385563140096/AhTMe8GY_normal.png"/>
    <hyperlink ref="V310" r:id="rId550" display="http://pbs.twimg.com/profile_images/1151380385563140096/AhTMe8GY_normal.png"/>
    <hyperlink ref="V311" r:id="rId551" display="http://pbs.twimg.com/profile_images/1151380385563140096/AhTMe8GY_normal.png"/>
    <hyperlink ref="V312" r:id="rId552" display="http://pbs.twimg.com/profile_images/1151380385563140096/AhTMe8GY_normal.png"/>
    <hyperlink ref="V313" r:id="rId553" display="http://pbs.twimg.com/profile_images/1151380385563140096/AhTMe8GY_normal.png"/>
    <hyperlink ref="V314" r:id="rId554" display="http://pbs.twimg.com/profile_images/1151380385563140096/AhTMe8GY_normal.png"/>
    <hyperlink ref="V315" r:id="rId555" display="http://pbs.twimg.com/profile_images/963620395931881472/ekZ171aA_normal.jpg"/>
    <hyperlink ref="V316" r:id="rId556" display="http://pbs.twimg.com/profile_images/963620395931881472/ekZ171aA_normal.jpg"/>
    <hyperlink ref="V317" r:id="rId557" display="http://pbs.twimg.com/profile_images/963620395931881472/ekZ171aA_normal.jpg"/>
    <hyperlink ref="V318" r:id="rId558" display="http://pbs.twimg.com/profile_images/963620395931881472/ekZ171aA_normal.jpg"/>
    <hyperlink ref="V319" r:id="rId559" display="http://pbs.twimg.com/profile_images/963620395931881472/ekZ171aA_normal.jpg"/>
    <hyperlink ref="V320" r:id="rId560" display="http://pbs.twimg.com/profile_images/963620395931881472/ekZ171aA_normal.jpg"/>
    <hyperlink ref="V321" r:id="rId561" display="http://pbs.twimg.com/profile_images/963620395931881472/ekZ171aA_normal.jpg"/>
    <hyperlink ref="V322" r:id="rId562" display="http://pbs.twimg.com/profile_images/963620395931881472/ekZ171aA_normal.jpg"/>
    <hyperlink ref="V323" r:id="rId563" display="http://pbs.twimg.com/profile_images/963620395931881472/ekZ171aA_normal.jpg"/>
    <hyperlink ref="V324" r:id="rId564" display="http://pbs.twimg.com/profile_images/963620395931881472/ekZ171aA_normal.jpg"/>
    <hyperlink ref="V325" r:id="rId565" display="http://pbs.twimg.com/profile_images/963620395931881472/ekZ171aA_normal.jpg"/>
    <hyperlink ref="V326" r:id="rId566" display="http://pbs.twimg.com/profile_images/963620395931881472/ekZ171aA_normal.jpg"/>
    <hyperlink ref="V327" r:id="rId567" display="http://pbs.twimg.com/profile_images/963620395931881472/ekZ171aA_normal.jpg"/>
    <hyperlink ref="V328" r:id="rId568" display="http://pbs.twimg.com/profile_images/963620395931881472/ekZ171aA_normal.jpg"/>
    <hyperlink ref="V329" r:id="rId569" display="http://pbs.twimg.com/profile_images/963620395931881472/ekZ171aA_normal.jpg"/>
    <hyperlink ref="V330" r:id="rId570" display="http://pbs.twimg.com/profile_images/963620395931881472/ekZ171aA_normal.jpg"/>
    <hyperlink ref="V331" r:id="rId571" display="http://pbs.twimg.com/profile_images/963620395931881472/ekZ171aA_normal.jpg"/>
    <hyperlink ref="V332" r:id="rId572" display="http://pbs.twimg.com/profile_images/963620395931881472/ekZ171aA_normal.jpg"/>
    <hyperlink ref="V333" r:id="rId573" display="http://pbs.twimg.com/profile_images/963620395931881472/ekZ171aA_normal.jpg"/>
    <hyperlink ref="V334" r:id="rId574" display="http://pbs.twimg.com/profile_images/963620395931881472/ekZ171aA_normal.jpg"/>
    <hyperlink ref="V335" r:id="rId575" display="http://pbs.twimg.com/profile_images/963620395931881472/ekZ171aA_normal.jpg"/>
    <hyperlink ref="V336" r:id="rId576" display="http://pbs.twimg.com/profile_images/963620395931881472/ekZ171aA_normal.jpg"/>
    <hyperlink ref="V337" r:id="rId577" display="http://pbs.twimg.com/profile_images/963620395931881472/ekZ171aA_normal.jpg"/>
    <hyperlink ref="V338" r:id="rId578" display="http://pbs.twimg.com/profile_images/963620395931881472/ekZ171aA_normal.jpg"/>
    <hyperlink ref="V339" r:id="rId579" display="http://pbs.twimg.com/profile_images/963620395931881472/ekZ171aA_normal.jpg"/>
    <hyperlink ref="V340" r:id="rId580" display="http://pbs.twimg.com/profile_images/963620395931881472/ekZ171aA_normal.jpg"/>
    <hyperlink ref="V341" r:id="rId581" display="http://pbs.twimg.com/profile_images/963620395931881472/ekZ171aA_normal.jpg"/>
    <hyperlink ref="V342" r:id="rId582" display="http://pbs.twimg.com/profile_images/963620395931881472/ekZ171aA_normal.jpg"/>
    <hyperlink ref="V343" r:id="rId583" display="http://pbs.twimg.com/profile_images/963620395931881472/ekZ171aA_normal.jpg"/>
    <hyperlink ref="V344" r:id="rId584" display="http://pbs.twimg.com/profile_images/963620395931881472/ekZ171aA_normal.jpg"/>
    <hyperlink ref="V345" r:id="rId585" display="http://pbs.twimg.com/profile_images/963620395931881472/ekZ171aA_normal.jpg"/>
    <hyperlink ref="V346" r:id="rId586" display="http://pbs.twimg.com/profile_images/963620395931881472/ekZ171aA_normal.jpg"/>
    <hyperlink ref="V347" r:id="rId587" display="http://pbs.twimg.com/profile_images/963620395931881472/ekZ171aA_normal.jpg"/>
    <hyperlink ref="V348" r:id="rId588" display="http://pbs.twimg.com/profile_images/963620395931881472/ekZ171aA_normal.jpg"/>
    <hyperlink ref="V349" r:id="rId589" display="http://pbs.twimg.com/profile_images/963620395931881472/ekZ171aA_normal.jpg"/>
    <hyperlink ref="V350" r:id="rId590" display="http://pbs.twimg.com/profile_images/963620395931881472/ekZ171aA_normal.jpg"/>
    <hyperlink ref="V351" r:id="rId591" display="http://pbs.twimg.com/profile_images/963620395931881472/ekZ171aA_normal.jpg"/>
    <hyperlink ref="V352" r:id="rId592" display="http://pbs.twimg.com/profile_images/1090027071093526528/9I30Jepk_normal.jpg"/>
    <hyperlink ref="V353" r:id="rId593" display="http://pbs.twimg.com/profile_images/1090027071093526528/9I30Jepk_normal.jpg"/>
    <hyperlink ref="V354" r:id="rId594" display="http://pbs.twimg.com/profile_images/1151066416189255680/phADCKna_normal.jpg"/>
    <hyperlink ref="V355" r:id="rId595" display="http://pbs.twimg.com/profile_images/1151066416189255680/phADCKna_normal.jpg"/>
    <hyperlink ref="V356" r:id="rId596" display="http://pbs.twimg.com/profile_images/1104780189341573123/09Pw0Rtl_normal.jpg"/>
    <hyperlink ref="V357" r:id="rId597" display="http://pbs.twimg.com/profile_images/1104780189341573123/09Pw0Rtl_normal.jpg"/>
    <hyperlink ref="V358" r:id="rId598" display="http://pbs.twimg.com/profile_images/1161139023311757312/kF1g7CFR_normal.jpg"/>
    <hyperlink ref="V359" r:id="rId599" display="http://pbs.twimg.com/profile_images/1161139023311757312/kF1g7CFR_normal.jpg"/>
    <hyperlink ref="V360" r:id="rId600" display="http://pbs.twimg.com/profile_images/1153192836851892224/rdQLPvdj_normal.png"/>
    <hyperlink ref="V361" r:id="rId601" display="http://pbs.twimg.com/profile_images/1153192836851892224/rdQLPvdj_normal.png"/>
    <hyperlink ref="V362" r:id="rId602" display="http://pbs.twimg.com/profile_images/1107740893312966662/Zon1XbuL_normal.png"/>
    <hyperlink ref="V363" r:id="rId603" display="http://pbs.twimg.com/profile_images/1159631092443471872/cAMfzmTW_normal.jpg"/>
    <hyperlink ref="V364" r:id="rId604" display="http://pbs.twimg.com/profile_images/1159631092443471872/cAMfzmTW_normal.jpg"/>
    <hyperlink ref="V365" r:id="rId605" display="http://pbs.twimg.com/profile_images/1087234607773294592/fRi7WWv7_normal.jpg"/>
    <hyperlink ref="V366" r:id="rId606" display="http://pbs.twimg.com/profile_images/1087234607773294592/fRi7WWv7_normal.jpg"/>
    <hyperlink ref="V367" r:id="rId607" display="http://pbs.twimg.com/profile_images/1156299620198359045/ePWbq8dt_normal.jpg"/>
    <hyperlink ref="V368" r:id="rId608" display="http://pbs.twimg.com/profile_images/1156299620198359045/ePWbq8dt_normal.jpg"/>
    <hyperlink ref="V369" r:id="rId609" display="http://pbs.twimg.com/profile_images/1156142298050117632/GAVwNwQJ_normal.jpg"/>
    <hyperlink ref="V370" r:id="rId610" display="http://pbs.twimg.com/profile_images/1156142298050117632/GAVwNwQJ_normal.jpg"/>
    <hyperlink ref="V371" r:id="rId611" display="http://pbs.twimg.com/profile_images/1111454531731292160/kVRgn86g_normal.jpg"/>
    <hyperlink ref="V372" r:id="rId612" display="http://pbs.twimg.com/profile_images/1111454531731292160/kVRgn86g_normal.jpg"/>
    <hyperlink ref="V373" r:id="rId613" display="http://pbs.twimg.com/profile_images/1060223485409198081/ijfavWM-_normal.jpg"/>
    <hyperlink ref="V374" r:id="rId614" display="http://pbs.twimg.com/profile_images/1060223485409198081/ijfavWM-_normal.jpg"/>
    <hyperlink ref="V375" r:id="rId615" display="http://pbs.twimg.com/profile_images/1059843386306428929/EDSaKRLS_normal.jpg"/>
    <hyperlink ref="V376" r:id="rId616" display="http://pbs.twimg.com/profile_images/1105448882358665217/FjzxgIoy_normal.jpg"/>
    <hyperlink ref="V377" r:id="rId617" display="http://pbs.twimg.com/profile_images/1105448882358665217/FjzxgIoy_normal.jpg"/>
    <hyperlink ref="V378" r:id="rId618" display="http://pbs.twimg.com/profile_images/2841350804/abbc5d72ce9e9c209424d2070d89cba5_normal.jpeg"/>
    <hyperlink ref="V379" r:id="rId619" display="https://pbs.twimg.com/media/EAn8bfpXsAEpNTZ.jpg"/>
    <hyperlink ref="V380" r:id="rId620" display="https://pbs.twimg.com/media/EBM4dpGXsAEPWF7.jpg"/>
    <hyperlink ref="V381" r:id="rId621" display="https://pbs.twimg.com/media/EBM4dpGXsAEPWF7.jpg"/>
    <hyperlink ref="V382" r:id="rId622" display="https://pbs.twimg.com/media/EBM4dpGXsAEPWF7.jpg"/>
    <hyperlink ref="V383" r:id="rId623" display="https://pbs.twimg.com/media/EBM4dpGXsAEPWF7.jpg"/>
    <hyperlink ref="V384" r:id="rId624" display="https://pbs.twimg.com/media/EBM4dpGXsAEPWF7.jpg"/>
    <hyperlink ref="V385" r:id="rId625" display="https://pbs.twimg.com/media/EB08fzGXUAEK61S.jpg"/>
    <hyperlink ref="V386" r:id="rId626" display="http://pbs.twimg.com/profile_images/922868436828610561/hfZSlKo8_normal.jpg"/>
    <hyperlink ref="V387" r:id="rId627" display="http://pbs.twimg.com/profile_images/922868436828610561/hfZSlKo8_normal.jpg"/>
    <hyperlink ref="V388" r:id="rId628" display="http://pbs.twimg.com/profile_images/922868436828610561/hfZSlKo8_normal.jpg"/>
    <hyperlink ref="V389" r:id="rId629" display="https://pbs.twimg.com/media/EB08gIoXYAAfyem.jpg"/>
    <hyperlink ref="V390" r:id="rId630" display="http://pbs.twimg.com/profile_images/795745815386095617/RwyN71hG_normal.jpg"/>
    <hyperlink ref="V391" r:id="rId631" display="https://pbs.twimg.com/media/EB08gIoXYAAfyem.jpg"/>
    <hyperlink ref="V392" r:id="rId632" display="http://pbs.twimg.com/profile_images/795745815386095617/RwyN71hG_normal.jpg"/>
    <hyperlink ref="V393" r:id="rId633" display="https://pbs.twimg.com/media/EBVCbFMWkAAcHM4.jpg"/>
    <hyperlink ref="V394" r:id="rId634" display="https://pbs.twimg.com/media/EBXnKXbWsAEfyjO.jpg"/>
    <hyperlink ref="V395" r:id="rId635" display="https://pbs.twimg.com/media/EB0FdrsX4AAb1Ox.jpg"/>
    <hyperlink ref="V396" r:id="rId636" display="http://pbs.twimg.com/profile_images/795745815386095617/RwyN71hG_normal.jpg"/>
    <hyperlink ref="V397" r:id="rId637" display="http://pbs.twimg.com/profile_images/1150889221684678662/otNcZMHL_normal.jpg"/>
    <hyperlink ref="V398" r:id="rId638" display="http://pbs.twimg.com/profile_images/1150889221684678662/otNcZMHL_normal.jpg"/>
    <hyperlink ref="V399" r:id="rId639" display="http://pbs.twimg.com/profile_images/543806663749152770/-eYNFYLc_normal.jpeg"/>
    <hyperlink ref="V400" r:id="rId640" display="http://pbs.twimg.com/profile_images/543806663749152770/-eYNFYLc_normal.jpeg"/>
    <hyperlink ref="V401" r:id="rId641" display="http://pbs.twimg.com/profile_images/543806663749152770/-eYNFYLc_normal.jpeg"/>
    <hyperlink ref="V402" r:id="rId642" display="http://pbs.twimg.com/profile_images/1096469198279188485/cCjMYSJc_normal.jpg"/>
    <hyperlink ref="V403" r:id="rId643" display="http://pbs.twimg.com/profile_images/1096469198279188485/cCjMYSJc_normal.jpg"/>
    <hyperlink ref="V404" r:id="rId644" display="http://pbs.twimg.com/profile_images/1159920755435593728/OuGmlIip_normal.jpg"/>
    <hyperlink ref="V405" r:id="rId645" display="http://pbs.twimg.com/profile_images/1159920755435593728/OuGmlIip_normal.jpg"/>
    <hyperlink ref="V406" r:id="rId646" display="https://pbs.twimg.com/media/EB2odaKX4AAk_sK.jpg"/>
    <hyperlink ref="V407" r:id="rId647" display="http://pbs.twimg.com/profile_images/1073736439421034496/bHrO47iZ_normal.jpg"/>
    <hyperlink ref="V408" r:id="rId648" display="http://pbs.twimg.com/profile_images/1073736439421034496/bHrO47iZ_normal.jpg"/>
    <hyperlink ref="V409" r:id="rId649" display="https://pbs.twimg.com/media/AdjQ2KBCEAAxHNK.jpg"/>
    <hyperlink ref="V410" r:id="rId650" display="http://pbs.twimg.com/profile_images/1038427612769447937/K9DA-do8_normal.jpg"/>
    <hyperlink ref="V411" r:id="rId651" display="http://pbs.twimg.com/profile_images/1038427612769447937/K9DA-do8_normal.jpg"/>
    <hyperlink ref="V412" r:id="rId652" display="http://pbs.twimg.com/profile_images/1098050374559297537/BhPVWT4f_normal.png"/>
    <hyperlink ref="V413" r:id="rId653" display="http://pbs.twimg.com/profile_images/1098050374559297537/BhPVWT4f_normal.png"/>
    <hyperlink ref="V414" r:id="rId654" display="https://pbs.twimg.com/media/EB3TuNyUEAACWF8.jpg"/>
    <hyperlink ref="V415" r:id="rId655" display="https://pbs.twimg.com/media/D9sZTh8W4AEy56z.jpg"/>
    <hyperlink ref="V416" r:id="rId656" display="http://abs.twimg.com/sticky/default_profile_images/default_profile_normal.png"/>
    <hyperlink ref="V417" r:id="rId657" display="https://pbs.twimg.com/media/D9sZTh8W4AEy56z.jpg"/>
    <hyperlink ref="V418" r:id="rId658" display="http://abs.twimg.com/sticky/default_profile_images/default_profile_normal.png"/>
    <hyperlink ref="V419" r:id="rId659" display="http://abs.twimg.com/sticky/default_profile_images/default_profile_normal.png"/>
    <hyperlink ref="V420" r:id="rId660" display="https://pbs.twimg.com/media/DsyzFm2XoAABVH4.jpg"/>
    <hyperlink ref="V421" r:id="rId661" display="http://pbs.twimg.com/profile_images/1160897895412973568/ptYpNQNb_normal.jpg"/>
    <hyperlink ref="V422" r:id="rId662" display="http://pbs.twimg.com/profile_images/378800000794324726/5b8f189963a94d62de4482443657a625_normal.png"/>
    <hyperlink ref="V423" r:id="rId663" display="http://pbs.twimg.com/profile_images/378800000794324726/5b8f189963a94d62de4482443657a625_normal.png"/>
    <hyperlink ref="V424" r:id="rId664" display="http://pbs.twimg.com/profile_images/378800000794324726/5b8f189963a94d62de4482443657a625_normal.png"/>
    <hyperlink ref="V425" r:id="rId665" display="http://pbs.twimg.com/profile_images/378800000794324726/5b8f189963a94d62de4482443657a625_normal.png"/>
    <hyperlink ref="V426" r:id="rId666" display="http://pbs.twimg.com/profile_images/378800000794324726/5b8f189963a94d62de4482443657a625_normal.png"/>
    <hyperlink ref="V427" r:id="rId667" display="http://pbs.twimg.com/profile_images/378800000794324726/5b8f189963a94d62de4482443657a625_normal.png"/>
    <hyperlink ref="V428" r:id="rId668" display="http://pbs.twimg.com/profile_images/378800000794324726/5b8f189963a94d62de4482443657a625_normal.png"/>
    <hyperlink ref="V429" r:id="rId669" display="http://pbs.twimg.com/profile_images/378800000794324726/5b8f189963a94d62de4482443657a625_normal.png"/>
    <hyperlink ref="V430" r:id="rId670" display="http://pbs.twimg.com/profile_images/378800000794324726/5b8f189963a94d62de4482443657a625_normal.png"/>
    <hyperlink ref="V431" r:id="rId671" display="http://pbs.twimg.com/profile_images/378800000794324726/5b8f189963a94d62de4482443657a625_normal.png"/>
    <hyperlink ref="V432" r:id="rId672" display="http://pbs.twimg.com/profile_images/378800000794324726/5b8f189963a94d62de4482443657a625_normal.png"/>
    <hyperlink ref="V433" r:id="rId673" display="http://pbs.twimg.com/profile_images/378800000794324726/5b8f189963a94d62de4482443657a625_normal.png"/>
    <hyperlink ref="V434" r:id="rId674" display="http://pbs.twimg.com/profile_images/378800000794324726/5b8f189963a94d62de4482443657a625_normal.png"/>
    <hyperlink ref="V435" r:id="rId675" display="http://pbs.twimg.com/profile_images/378800000794324726/5b8f189963a94d62de4482443657a625_normal.png"/>
    <hyperlink ref="V436" r:id="rId676" display="https://pbs.twimg.com/media/EB4V9O4WsAUi4TZ.jpg"/>
    <hyperlink ref="V437" r:id="rId677" display="https://pbs.twimg.com/media/EB4V9O4WsAUi4TZ.jpg"/>
    <hyperlink ref="V438" r:id="rId678" display="https://pbs.twimg.com/media/EB4V9O4WsAUi4TZ.jpg"/>
    <hyperlink ref="V439" r:id="rId679" display="https://pbs.twimg.com/ext_tw_video_thumb/1161404067316453382/pu/img/Eb5pM9C5dH3lqItR.jpg"/>
    <hyperlink ref="V440" r:id="rId680" display="https://pbs.twimg.com/ext_tw_video_thumb/1161412183672180736/pu/img/YjK3sMH_DGuZR4e6.jpg"/>
    <hyperlink ref="V441" r:id="rId681" display="https://pbs.twimg.com/ext_tw_video_thumb/1161404067316453382/pu/img/Eb5pM9C5dH3lqItR.jpg"/>
    <hyperlink ref="V442" r:id="rId682" display="https://pbs.twimg.com/ext_tw_video_thumb/1161412183672180736/pu/img/YjK3sMH_DGuZR4e6.jpg"/>
    <hyperlink ref="V443" r:id="rId683" display="https://pbs.twimg.com/ext_tw_video_thumb/1161404067316453382/pu/img/Eb5pM9C5dH3lqItR.jpg"/>
    <hyperlink ref="V444" r:id="rId684" display="https://pbs.twimg.com/ext_tw_video_thumb/1161412183672180736/pu/img/YjK3sMH_DGuZR4e6.jpg"/>
    <hyperlink ref="V445" r:id="rId685" display="https://pbs.twimg.com/ext_tw_video_thumb/1161404067316453382/pu/img/Eb5pM9C5dH3lqItR.jpg"/>
    <hyperlink ref="V446" r:id="rId686" display="https://pbs.twimg.com/ext_tw_video_thumb/1161412183672180736/pu/img/YjK3sMH_DGuZR4e6.jpg"/>
    <hyperlink ref="X3" r:id="rId687" display="https://twitter.com/#!/drmhofman/status/1154287221211459584"/>
    <hyperlink ref="X4" r:id="rId688" display="https://twitter.com/#!/drmhofman/status/1154287221211459584"/>
    <hyperlink ref="X5" r:id="rId689" display="https://twitter.com/#!/drmhofman/status/1154287221211459584"/>
    <hyperlink ref="X6" r:id="rId690" display="https://twitter.com/#!/drmhofman/status/1154287221211459584"/>
    <hyperlink ref="X7" r:id="rId691" display="https://twitter.com/#!/luketv/status/1142534793374109696"/>
    <hyperlink ref="X8" r:id="rId692" display="https://twitter.com/#!/luketv/status/1142534793374109696"/>
    <hyperlink ref="X9" r:id="rId693" display="https://twitter.com/#!/khushrowb/status/1156418965268291585"/>
    <hyperlink ref="X10" r:id="rId694" display="https://twitter.com/#!/khushrowb/status/1156418965268291585"/>
    <hyperlink ref="X11" r:id="rId695" display="https://twitter.com/#!/radleys/status/1156512377212420097"/>
    <hyperlink ref="X12" r:id="rId696" display="https://twitter.com/#!/radleys/status/1156512377212420097"/>
    <hyperlink ref="X13" r:id="rId697" display="https://twitter.com/#!/yusuactivities/status/1156514949742702592"/>
    <hyperlink ref="X14" r:id="rId698" display="https://twitter.com/#!/cwdanielpereira/status/979065503070203904"/>
    <hyperlink ref="X15" r:id="rId699" display="https://twitter.com/#!/cwdanielpereira/status/1156766054804275200"/>
    <hyperlink ref="X16" r:id="rId700" display="https://twitter.com/#!/oraclecourse/status/1156824018349187072"/>
    <hyperlink ref="X17" r:id="rId701" display="https://twitter.com/#!/nosqldigest/status/1156849399198171136"/>
    <hyperlink ref="X18" r:id="rId702" display="https://twitter.com/#!/movemberuk/status/1140208567192084480"/>
    <hyperlink ref="X19" r:id="rId703" display="https://twitter.com/#!/rancho5132/status/1156870852144766977"/>
    <hyperlink ref="X20" r:id="rId704" display="https://twitter.com/#!/rancho5132/status/1156870852144766977"/>
    <hyperlink ref="X21" r:id="rId705" display="https://twitter.com/#!/daniela_lo88/status/1156935476516937729"/>
    <hyperlink ref="X22" r:id="rId706" display="https://twitter.com/#!/itsjusttonyok/status/1156953076768616448"/>
    <hyperlink ref="X23" r:id="rId707" display="https://twitter.com/#!/recepet51817257/status/1157008965882011648"/>
    <hyperlink ref="X24" r:id="rId708" display="https://twitter.com/#!/mocalgary/status/1157026687525249024"/>
    <hyperlink ref="X25" r:id="rId709" display="https://twitter.com/#!/cameronwbriggs/status/1157068894911131648"/>
    <hyperlink ref="X26" r:id="rId710" display="https://twitter.com/#!/ollie_hampton/status/1157132344668696576"/>
    <hyperlink ref="X27" r:id="rId711" display="https://twitter.com/#!/motovaquero/status/1157269357313105921"/>
    <hyperlink ref="X28" r:id="rId712" display="https://twitter.com/#!/motovaquero/status/1157269357313105921"/>
    <hyperlink ref="X29" r:id="rId713" display="https://twitter.com/#!/gordinho80/status/1157276957131890689"/>
    <hyperlink ref="X30" r:id="rId714" display="https://twitter.com/#!/gordinho80/status/1157276957131890689"/>
    <hyperlink ref="X31" r:id="rId715" display="https://twitter.com/#!/leedavis1975/status/1157299369294618626"/>
    <hyperlink ref="X32" r:id="rId716" display="https://twitter.com/#!/tri_boucher/status/1157317115751411713"/>
    <hyperlink ref="X33" r:id="rId717" display="https://twitter.com/#!/tri_boucher/status/1157317115751411713"/>
    <hyperlink ref="X34" r:id="rId718" display="https://twitter.com/#!/tri_boucher/status/1157317115751411713"/>
    <hyperlink ref="X35" r:id="rId719" display="https://twitter.com/#!/warrendalyict4d/status/1157528018245435392"/>
    <hyperlink ref="X36" r:id="rId720" display="https://twitter.com/#!/warrendalymusic/status/1157528671730540544"/>
    <hyperlink ref="X37" r:id="rId721" display="https://twitter.com/#!/ebauchemusic/status/1157533524846678016"/>
    <hyperlink ref="X38" r:id="rId722" display="https://twitter.com/#!/lifeandengines/status/1157631884236591109"/>
    <hyperlink ref="X39" r:id="rId723" display="https://twitter.com/#!/xtremeflyerz/status/1157664904784089088"/>
    <hyperlink ref="X40" r:id="rId724" display="https://twitter.com/#!/heyhim_ovrthere/status/1157725998911299584"/>
    <hyperlink ref="X41" r:id="rId725" display="https://twitter.com/#!/tripleplates/status/1157822362974339072"/>
    <hyperlink ref="X42" r:id="rId726" display="https://twitter.com/#!/skawars1/status/1157841022593855493"/>
    <hyperlink ref="X43" r:id="rId727" display="https://twitter.com/#!/anna_robogirl/status/1157859605650845696"/>
    <hyperlink ref="X44" r:id="rId728" display="https://twitter.com/#!/vannapragal/status/1158064373392449536"/>
    <hyperlink ref="X45" r:id="rId729" display="https://twitter.com/#!/radiantgeorge/status/1057925708947832833"/>
    <hyperlink ref="X46" r:id="rId730" display="https://twitter.com/#!/amandalwaldrop/status/1158091996197728256"/>
    <hyperlink ref="X47" r:id="rId731" display="https://twitter.com/#!/coco_welly/status/1158242075550220289"/>
    <hyperlink ref="X48" r:id="rId732" display="https://twitter.com/#!/perfectday2play/status/1158441725565775873"/>
    <hyperlink ref="X49" r:id="rId733" display="https://twitter.com/#!/8278jogador8728/status/1158456612308357122"/>
    <hyperlink ref="X50" r:id="rId734" display="https://twitter.com/#!/indie_booster/status/1158458168105717760"/>
    <hyperlink ref="X51" r:id="rId735" display="https://twitter.com/#!/abigail29808882/status/1158458227618697216"/>
    <hyperlink ref="X52" r:id="rId736" display="https://twitter.com/#!/jlbravin/status/1158464344709111809"/>
    <hyperlink ref="X53" r:id="rId737" display="https://twitter.com/#!/cheshirero/status/933266347370225665"/>
    <hyperlink ref="X54" r:id="rId738" display="https://twitter.com/#!/clubquoits/status/1158491150187139074"/>
    <hyperlink ref="X55" r:id="rId739" display="https://twitter.com/#!/dominictshepo/status/1158497399356215296"/>
    <hyperlink ref="X56" r:id="rId740" display="https://twitter.com/#!/dominictshepo/status/1158497399356215296"/>
    <hyperlink ref="X57" r:id="rId741" display="https://twitter.com/#!/castle_neil/status/795709997527220225"/>
    <hyperlink ref="X58" r:id="rId742" display="https://twitter.com/#!/diotermaocowb/status/1158594950327668743"/>
    <hyperlink ref="X59" r:id="rId743" display="https://twitter.com/#!/scanoma/status/1158735529669607424"/>
    <hyperlink ref="X60" r:id="rId744" display="https://twitter.com/#!/scanoma/status/1158735529669607424"/>
    <hyperlink ref="X61" r:id="rId745" display="https://twitter.com/#!/scanoma/status/1158735529669607424"/>
    <hyperlink ref="X62" r:id="rId746" display="https://twitter.com/#!/li_travel/status/1158747136219111424"/>
    <hyperlink ref="X63" r:id="rId747" display="https://twitter.com/#!/macellooo/status/1158751871865147393"/>
    <hyperlink ref="X64" r:id="rId748" display="https://twitter.com/#!/macellooo/status/1158751871865147393"/>
    <hyperlink ref="X65" r:id="rId749" display="https://twitter.com/#!/ann_dente/status/1158758469870202881"/>
    <hyperlink ref="X66" r:id="rId750" display="https://twitter.com/#!/ann_dente/status/1158758469870202881"/>
    <hyperlink ref="X67" r:id="rId751" display="https://twitter.com/#!/bikram_robotics/status/1158778169761026048"/>
    <hyperlink ref="X68" r:id="rId752" display="https://twitter.com/#!/moustachemiler/status/1158434489250398210"/>
    <hyperlink ref="X69" r:id="rId753" display="https://twitter.com/#!/moustachemiler/status/1158825989893476353"/>
    <hyperlink ref="X70" r:id="rId754" display="https://twitter.com/#!/seanpchajek/status/264010879249575936"/>
    <hyperlink ref="X71" r:id="rId755" display="https://twitter.com/#!/coidedopdo/status/1158838132479074310"/>
    <hyperlink ref="X72" r:id="rId756" display="https://twitter.com/#!/nobodylaugh/status/1158874997437423618"/>
    <hyperlink ref="X73" r:id="rId757" display="https://twitter.com/#!/projecthyraxapp/status/1156748318556512260"/>
    <hyperlink ref="X74" r:id="rId758" display="https://twitter.com/#!/projecthyraxapp/status/1157820559641722881"/>
    <hyperlink ref="X75" r:id="rId759" display="https://twitter.com/#!/projecthyraxapp/status/1158922793641238528"/>
    <hyperlink ref="X76" r:id="rId760" display="https://twitter.com/#!/gameandroidnews/status/1156901804673777664"/>
    <hyperlink ref="X77" r:id="rId761" display="https://twitter.com/#!/gameandroidnews/status/1158638268008845312"/>
    <hyperlink ref="X78" r:id="rId762" display="https://twitter.com/#!/gameandroidnews/status/1158925120305606661"/>
    <hyperlink ref="X79" r:id="rId763" display="https://twitter.com/#!/merrittrevival/status/1158957504950177792"/>
    <hyperlink ref="X80" r:id="rId764" display="https://twitter.com/#!/caferacer76/status/1158335296829820929"/>
    <hyperlink ref="X81" r:id="rId765" display="https://twitter.com/#!/caferacer76/status/1158335296829820929"/>
    <hyperlink ref="X82" r:id="rId766" display="https://twitter.com/#!/caferacer76/status/1158335296829820929"/>
    <hyperlink ref="X83" r:id="rId767" display="https://twitter.com/#!/caferacer76/status/1158968403853500416"/>
    <hyperlink ref="X84" r:id="rId768" display="https://twitter.com/#!/ingare_rev/status/1156725811896049670"/>
    <hyperlink ref="X85" r:id="rId769" display="https://twitter.com/#!/ingare_rev/status/1156861730338889729"/>
    <hyperlink ref="X86" r:id="rId770" display="https://twitter.com/#!/ingare_rev/status/1156922195702177792"/>
    <hyperlink ref="X87" r:id="rId771" display="https://twitter.com/#!/ingare_rev/status/1157027851369091072"/>
    <hyperlink ref="X88" r:id="rId772" display="https://twitter.com/#!/ingare_rev/status/1157873381900992512"/>
    <hyperlink ref="X89" r:id="rId773" display="https://twitter.com/#!/ingare_rev/status/1158703855678435328"/>
    <hyperlink ref="X90" r:id="rId774" display="https://twitter.com/#!/ingare_rev/status/1158975668132175872"/>
    <hyperlink ref="X91" r:id="rId775" display="https://twitter.com/#!/clintcrockett/status/1159156986505814021"/>
    <hyperlink ref="X92" r:id="rId776" display="https://twitter.com/#!/danleafy94/status/1159192437832716288"/>
    <hyperlink ref="X93" r:id="rId777" display="https://twitter.com/#!/liathrestaurant/status/1159205974072102912"/>
    <hyperlink ref="X94" r:id="rId778" display="https://twitter.com/#!/liathrestaurant/status/1159206063276564480"/>
    <hyperlink ref="X95" r:id="rId779" display="https://twitter.com/#!/indiedev_rt/status/1156811064387883008"/>
    <hyperlink ref="X96" r:id="rId780" display="https://twitter.com/#!/indiedev_rt/status/1156901651166502913"/>
    <hyperlink ref="X97" r:id="rId781" display="https://twitter.com/#!/indiedev_rt/status/1157822778671808512"/>
    <hyperlink ref="X98" r:id="rId782" display="https://twitter.com/#!/indiedev_rt/status/1158411637398888455"/>
    <hyperlink ref="X99" r:id="rId783" display="https://twitter.com/#!/indiedev_rt/status/1158638139503763456"/>
    <hyperlink ref="X100" r:id="rId784" display="https://twitter.com/#!/indiedev_rt/status/1158925063430836226"/>
    <hyperlink ref="X101" r:id="rId785" display="https://twitter.com/#!/indiedev_rt/status/1159242078536261644"/>
    <hyperlink ref="X102" r:id="rId786" display="https://twitter.com/#!/ericgaffen/status/1159191913515429888"/>
    <hyperlink ref="X103" r:id="rId787" display="https://twitter.com/#!/kimburd/status/1159280462893932544"/>
    <hyperlink ref="X104" r:id="rId788" display="https://twitter.com/#!/drmhofman/status/1154287221211459584"/>
    <hyperlink ref="X105" r:id="rId789" display="https://twitter.com/#!/apccc19/status/1159293156019580928"/>
    <hyperlink ref="X106" r:id="rId790" display="https://twitter.com/#!/thephoenix_exp/status/1159313468522037249"/>
    <hyperlink ref="X107" r:id="rId791" display="https://twitter.com/#!/saltydogsbot/status/1156809524302503937"/>
    <hyperlink ref="X108" r:id="rId792" display="https://twitter.com/#!/saltydogsbot/status/1156975596028796929"/>
    <hyperlink ref="X109" r:id="rId793" display="https://twitter.com/#!/saltydogsbot/status/1158168443310526464"/>
    <hyperlink ref="X110" r:id="rId794" display="https://twitter.com/#!/saltydogsbot/status/1159240482154786816"/>
    <hyperlink ref="X111" r:id="rId795" display="https://twitter.com/#!/saltydogsbot/status/1159315994738909185"/>
    <hyperlink ref="X112" r:id="rId796" display="https://twitter.com/#!/cjdogtajames/status/1159318362717114369"/>
    <hyperlink ref="X113" r:id="rId797" display="https://twitter.com/#!/indiegamesharer/status/1156948305739440128"/>
    <hyperlink ref="X114" r:id="rId798" display="https://twitter.com/#!/indiegamesharer/status/1158337405071634437"/>
    <hyperlink ref="X115" r:id="rId799" display="https://twitter.com/#!/indiegamesharer/status/1158458279653249026"/>
    <hyperlink ref="X116" r:id="rId800" display="https://twitter.com/#!/indiegamesharer/status/1158684703618207744"/>
    <hyperlink ref="X117" r:id="rId801" display="https://twitter.com/#!/indiegamesharer/status/1159318925097820160"/>
    <hyperlink ref="X118" r:id="rId802" display="https://twitter.com/#!/felixeroles/status/1159367020485500929"/>
    <hyperlink ref="X119" r:id="rId803" display="https://twitter.com/#!/healthqurator/status/1159368803488292864"/>
    <hyperlink ref="X120" r:id="rId804" display="https://twitter.com/#!/wicaksono_as/status/1159410131488010241"/>
    <hyperlink ref="X121" r:id="rId805" display="https://twitter.com/#!/jarheadmarine1/status/1159447605581144065"/>
    <hyperlink ref="X122" r:id="rId806" display="https://twitter.com/#!/offycrawl/status/1159449684936712192"/>
    <hyperlink ref="X123" r:id="rId807" display="https://twitter.com/#!/talkingpulp/status/1159449853946146816"/>
    <hyperlink ref="X124" r:id="rId808" display="https://twitter.com/#!/sv_lawfirm/status/1159488439655567361"/>
    <hyperlink ref="X125" r:id="rId809" display="https://twitter.com/#!/sim_racing/status/1159542099831906304"/>
    <hyperlink ref="X126" r:id="rId810" display="https://twitter.com/#!/projectx_ios/status/1157719506103492609"/>
    <hyperlink ref="X127" r:id="rId811" display="https://twitter.com/#!/projectx_ios/status/1157885811326631936"/>
    <hyperlink ref="X128" r:id="rId812" display="https://twitter.com/#!/projectx_ios/status/1158459092614168576"/>
    <hyperlink ref="X129" r:id="rId813" display="https://twitter.com/#!/projectx_ios/status/1158655673011511296"/>
    <hyperlink ref="X130" r:id="rId814" display="https://twitter.com/#!/projectx_ios/status/1158836842596392962"/>
    <hyperlink ref="X131" r:id="rId815" display="https://twitter.com/#!/projectx_ios/status/1159319680621993984"/>
    <hyperlink ref="X132" r:id="rId816" display="https://twitter.com/#!/projectx_ios/status/1159546321906405376"/>
    <hyperlink ref="X133" r:id="rId817" display="https://twitter.com/#!/cosmicflood/status/1159549993528778752"/>
    <hyperlink ref="X134" r:id="rId818" display="https://twitter.com/#!/cosmicflood/status/1159549993528778752"/>
    <hyperlink ref="X135" r:id="rId819" display="https://twitter.com/#!/zelda_doodle/status/1159303071731576832"/>
    <hyperlink ref="X136" r:id="rId820" display="https://twitter.com/#!/zelda_doodle/status/1159620879615029258"/>
    <hyperlink ref="X137" r:id="rId821" display="https://twitter.com/#!/ashlie_christie/status/1159744434856181761"/>
    <hyperlink ref="X138" r:id="rId822" display="https://twitter.com/#!/dleggio33/status/666240221911121920"/>
    <hyperlink ref="X139" r:id="rId823" display="https://twitter.com/#!/jujueisblumme/status/1159762549686112256"/>
    <hyperlink ref="X140" r:id="rId824" display="https://twitter.com/#!/georgechiesa/status/1159768782883229696"/>
    <hyperlink ref="X141" r:id="rId825" display="https://twitter.com/#!/acredite_co/status/1159776964720431104"/>
    <hyperlink ref="X142" r:id="rId826" display="https://twitter.com/#!/sirtallmarc/status/1159795727041736710"/>
    <hyperlink ref="X143" r:id="rId827" display="https://twitter.com/#!/lutzanalytics/status/1159808571091144704"/>
    <hyperlink ref="X144" r:id="rId828" display="https://twitter.com/#!/oracle_france/status/1156836968300367873"/>
    <hyperlink ref="X145" r:id="rId829" display="https://twitter.com/#!/oracle_france/status/1159811568894279681"/>
    <hyperlink ref="X146" r:id="rId830" display="https://twitter.com/#!/realstulloyd/status/1159953945608855552"/>
    <hyperlink ref="X147" r:id="rId831" display="https://twitter.com/#!/djhibrahim/status/1159196826706124800"/>
    <hyperlink ref="X148" r:id="rId832" display="https://twitter.com/#!/djhibrahim/status/1159198547121790978"/>
    <hyperlink ref="X149" r:id="rId833" display="https://twitter.com/#!/djhibrahim/status/1160010060786876417"/>
    <hyperlink ref="X150" r:id="rId834" display="https://twitter.com/#!/safetytweety/status/1160211812429832192"/>
    <hyperlink ref="X151" r:id="rId835" display="https://twitter.com/#!/infamous_rjk/status/1160222207416684544"/>
    <hyperlink ref="X152" r:id="rId836" display="https://twitter.com/#!/tony_sacto/status/1160255731246911490"/>
    <hyperlink ref="X153" r:id="rId837" display="https://twitter.com/#!/astrobot314/status/1160258882159153152"/>
    <hyperlink ref="X154" r:id="rId838" display="https://twitter.com/#!/absorbunderwear/status/1160271915405193216"/>
    <hyperlink ref="X155" r:id="rId839" display="https://twitter.com/#!/richiix27/status/1160290380044218369"/>
    <hyperlink ref="X156" r:id="rId840" display="https://twitter.com/#!/elvinbox/status/1160229230766120960"/>
    <hyperlink ref="X157" r:id="rId841" display="https://twitter.com/#!/pickenan/status/1160296125129252864"/>
    <hyperlink ref="X158" r:id="rId842" display="https://twitter.com/#!/pickenan/status/1160296125129252864"/>
    <hyperlink ref="X159" r:id="rId843" display="https://twitter.com/#!/teamincredimo/status/1160389465216389122"/>
    <hyperlink ref="X160" r:id="rId844" display="https://twitter.com/#!/cate2pilates/status/1160401313194270720"/>
    <hyperlink ref="X161" r:id="rId845" display="https://twitter.com/#!/cate2pilates/status/1160401313194270720"/>
    <hyperlink ref="X162" r:id="rId846" display="https://twitter.com/#!/ballsy_62/status/1160500869776850945"/>
    <hyperlink ref="X163" r:id="rId847" display="https://twitter.com/#!/bandis61/status/1160504516191481856"/>
    <hyperlink ref="X164" r:id="rId848" display="https://twitter.com/#!/riggleskimaster/status/1060940082809425925"/>
    <hyperlink ref="X165" r:id="rId849" display="https://twitter.com/#!/skateboard12341/status/1160567336031539205"/>
    <hyperlink ref="X166" r:id="rId850" display="https://twitter.com/#!/skateboard12341/status/1160567336031539205"/>
    <hyperlink ref="X167" r:id="rId851" display="https://twitter.com/#!/lichtwitch/status/1160580222187651073"/>
    <hyperlink ref="X168" r:id="rId852" display="https://twitter.com/#!/sparkysynth/status/1160613739483320320"/>
    <hyperlink ref="X169" r:id="rId853" display="https://twitter.com/#!/sradzik/status/1160614328078405634"/>
    <hyperlink ref="X170" r:id="rId854" display="https://twitter.com/#!/joecavanaugh0/status/1160274846422589440"/>
    <hyperlink ref="X171" r:id="rId855" display="https://twitter.com/#!/joecavanaugh0/status/1160614789263036418"/>
    <hyperlink ref="X172" r:id="rId856" display="https://twitter.com/#!/kslouha421/status/1160617632598331392"/>
    <hyperlink ref="X173" r:id="rId857" display="https://twitter.com/#!/trisclaxton/status/1160640946066862083"/>
    <hyperlink ref="X174" r:id="rId858" display="https://twitter.com/#!/stevesmithnz/status/1157436632477437953"/>
    <hyperlink ref="X175" r:id="rId859" display="https://twitter.com/#!/stevesmithnz/status/1158665816730230784"/>
    <hyperlink ref="X176" r:id="rId860" display="https://twitter.com/#!/stevesmithnz/status/1160657047328681984"/>
    <hyperlink ref="X177" r:id="rId861" display="https://twitter.com/#!/natteramnoslo/status/1160678944288518144"/>
    <hyperlink ref="X178" r:id="rId862" display="https://twitter.com/#!/lamasmarina92/status/1160709320520208389"/>
    <hyperlink ref="X179" r:id="rId863" display="https://twitter.com/#!/lamasmarina92/status/1160709320520208389"/>
    <hyperlink ref="X180" r:id="rId864" display="https://twitter.com/#!/kojonup/status/1160742558051364864"/>
    <hyperlink ref="X181" r:id="rId865" display="https://twitter.com/#!/bernhardkerres/status/1160849656244576258"/>
    <hyperlink ref="X182" r:id="rId866" display="https://twitter.com/#!/bernhardkerres/status/1160849656244576258"/>
    <hyperlink ref="X183" r:id="rId867" display="https://twitter.com/#!/marianneschro11/status/1160853839165231104"/>
    <hyperlink ref="X184" r:id="rId868" display="https://twitter.com/#!/lomegb/status/531795675990994944"/>
    <hyperlink ref="X185" r:id="rId869" display="https://twitter.com/#!/uyajola99_sa/status/1160859059756703744"/>
    <hyperlink ref="X186" r:id="rId870" display="https://twitter.com/#!/lavignelesba/status/1160870257336016896"/>
    <hyperlink ref="X187" r:id="rId871" display="https://twitter.com/#!/lavignelesba/status/1160870257336016896"/>
    <hyperlink ref="X188" r:id="rId872" display="https://twitter.com/#!/tellmeltsover/status/1160870438651801601"/>
    <hyperlink ref="X189" r:id="rId873" display="https://twitter.com/#!/tellmeltsover/status/1160870438651801601"/>
    <hyperlink ref="X190" r:id="rId874" display="https://twitter.com/#!/ituyhi31/status/1160895455556976641"/>
    <hyperlink ref="X191" r:id="rId875" display="https://twitter.com/#!/ituyhi31/status/1160895455556976641"/>
    <hyperlink ref="X192" r:id="rId876" display="https://twitter.com/#!/biimafpoetra/status/1160916936773033984"/>
    <hyperlink ref="X193" r:id="rId877" display="https://twitter.com/#!/biimafpoetra/status/1160916936773033984"/>
    <hyperlink ref="X194" r:id="rId878" display="https://twitter.com/#!/perryshotel/status/1160926100123525120"/>
    <hyperlink ref="X195" r:id="rId879" display="https://twitter.com/#!/perryshotel/status/1160926100123525120"/>
    <hyperlink ref="X196" r:id="rId880" display="https://twitter.com/#!/lavignelatesta/status/1160928179109994496"/>
    <hyperlink ref="X197" r:id="rId881" display="https://twitter.com/#!/lavignelatesta/status/1160928179109994496"/>
    <hyperlink ref="X198" r:id="rId882" display="https://twitter.com/#!/gransielavigne/status/1160930211233509376"/>
    <hyperlink ref="X199" r:id="rId883" display="https://twitter.com/#!/gransielavigne/status/1160930211233509376"/>
    <hyperlink ref="X200" r:id="rId884" display="https://twitter.com/#!/lullaby727/status/1160935368595845120"/>
    <hyperlink ref="X201" r:id="rId885" display="https://twitter.com/#!/lullaby727/status/1160935368595845120"/>
    <hyperlink ref="X202" r:id="rId886" display="https://twitter.com/#!/mimitcheeng/status/1160937292568989696"/>
    <hyperlink ref="X203" r:id="rId887" display="https://twitter.com/#!/mimitcheeng/status/1160937292568989696"/>
    <hyperlink ref="X204" r:id="rId888" display="https://twitter.com/#!/im_jdlavigne/status/1160941726246137860"/>
    <hyperlink ref="X205" r:id="rId889" display="https://twitter.com/#!/im_jdlavigne/status/1160941726246137860"/>
    <hyperlink ref="X206" r:id="rId890" display="https://twitter.com/#!/drivevauxhall/status/1160916360131743745"/>
    <hyperlink ref="X207" r:id="rId891" display="https://twitter.com/#!/philgrove1973/status/1160947532966617089"/>
    <hyperlink ref="X208" r:id="rId892" display="https://twitter.com/#!/sonsrap10/status/1160948632054620162"/>
    <hyperlink ref="X209" r:id="rId893" display="https://twitter.com/#!/sonsrap10/status/1160948632054620162"/>
    <hyperlink ref="X210" r:id="rId894" display="https://twitter.com/#!/sonsrap10/status/1160948632054620162"/>
    <hyperlink ref="X211" r:id="rId895" display="https://twitter.com/#!/artful_doodler/status/1160948738568986624"/>
    <hyperlink ref="X212" r:id="rId896" display="https://twitter.com/#!/artful_doodler/status/1160948738568986624"/>
    <hyperlink ref="X213" r:id="rId897" display="https://twitter.com/#!/artful_doodler/status/1160948738568986624"/>
    <hyperlink ref="X214" r:id="rId898" display="https://twitter.com/#!/alexgingerbaker/status/1160948776154124288"/>
    <hyperlink ref="X215" r:id="rId899" display="https://twitter.com/#!/alexgingerbaker/status/1160948776154124288"/>
    <hyperlink ref="X216" r:id="rId900" display="https://twitter.com/#!/alexgingerbaker/status/1160948776154124288"/>
    <hyperlink ref="X217" r:id="rId901" display="https://twitter.com/#!/itv/status/1160948464857112576"/>
    <hyperlink ref="X218" r:id="rId902" display="https://twitter.com/#!/skuemy/status/1160950497563545600"/>
    <hyperlink ref="X219" r:id="rId903" display="https://twitter.com/#!/itv/status/1160948464857112576"/>
    <hyperlink ref="X220" r:id="rId904" display="https://twitter.com/#!/skuemy/status/1160950497563545600"/>
    <hyperlink ref="X221" r:id="rId905" display="https://twitter.com/#!/skuemy/status/1160950497563545600"/>
    <hyperlink ref="X222" r:id="rId906" display="https://twitter.com/#!/greg___howard/status/1160953982531059712"/>
    <hyperlink ref="X223" r:id="rId907" display="https://twitter.com/#!/bettie_official/status/1160958076029198336"/>
    <hyperlink ref="X224" r:id="rId908" display="https://twitter.com/#!/bettie_official/status/1160958076029198336"/>
    <hyperlink ref="X225" r:id="rId909" display="https://twitter.com/#!/chandraaa_cs/status/1160966849049141249"/>
    <hyperlink ref="X226" r:id="rId910" display="https://twitter.com/#!/chandraaa_cs/status/1160966849049141249"/>
    <hyperlink ref="X227" r:id="rId911" display="https://twitter.com/#!/jrd_ftw99/status/1160976882382364673"/>
    <hyperlink ref="X228" r:id="rId912" display="https://twitter.com/#!/_beautyriri_/status/1160978981438599168"/>
    <hyperlink ref="X229" r:id="rId913" display="https://twitter.com/#!/_beautyriri_/status/1160978981438599168"/>
    <hyperlink ref="X230" r:id="rId914" display="https://twitter.com/#!/xptr/status/1160984179187884032"/>
    <hyperlink ref="X231" r:id="rId915" display="https://twitter.com/#!/chaelinsky/status/1160985927063343104"/>
    <hyperlink ref="X232" r:id="rId916" display="https://twitter.com/#!/chaelinsky/status/1160985927063343104"/>
    <hyperlink ref="X233" r:id="rId917" display="https://twitter.com/#!/wakndaz/status/1161012711477710848"/>
    <hyperlink ref="X234" r:id="rId918" display="https://twitter.com/#!/wakndaz/status/1161012711477710848"/>
    <hyperlink ref="X235" r:id="rId919" display="https://twitter.com/#!/hugavril/status/1161014692820803584"/>
    <hyperlink ref="X236" r:id="rId920" display="https://twitter.com/#!/hugavril/status/1161014692820803584"/>
    <hyperlink ref="X237" r:id="rId921" display="https://twitter.com/#!/divine04179084/status/1161018919748087812"/>
    <hyperlink ref="X238" r:id="rId922" display="https://twitter.com/#!/dinfomall/status/1156724980996030465"/>
    <hyperlink ref="X239" r:id="rId923" display="https://twitter.com/#!/dinfomall/status/1156747627339440128"/>
    <hyperlink ref="X240" r:id="rId924" display="https://twitter.com/#!/dinfomall/status/1156753927871877126"/>
    <hyperlink ref="X241" r:id="rId925" display="https://twitter.com/#!/dinfomall/status/1156771537623687168"/>
    <hyperlink ref="X242" r:id="rId926" display="https://twitter.com/#!/dinfomall/status/1156809285780877313"/>
    <hyperlink ref="X243" r:id="rId927" display="https://twitter.com/#!/dinfomall/status/1156850808543207424"/>
    <hyperlink ref="X244" r:id="rId928" display="https://twitter.com/#!/dinfomall/status/1156860874788937728"/>
    <hyperlink ref="X245" r:id="rId929" display="https://twitter.com/#!/dinfomall/status/1156901156167323650"/>
    <hyperlink ref="X246" r:id="rId930" display="https://twitter.com/#!/dinfomall/status/1156920104963203073"/>
    <hyperlink ref="X247" r:id="rId931" display="https://twitter.com/#!/dinfomall/status/1156921278873440258"/>
    <hyperlink ref="X248" r:id="rId932" display="https://twitter.com/#!/dinfomall/status/1156947710467039233"/>
    <hyperlink ref="X249" r:id="rId933" display="https://twitter.com/#!/dinfomall/status/1156970352377061378"/>
    <hyperlink ref="X250" r:id="rId934" display="https://twitter.com/#!/dinfomall/status/1156975381808857090"/>
    <hyperlink ref="X251" r:id="rId935" display="https://twitter.com/#!/dinfomall/status/1157026968308781056"/>
    <hyperlink ref="X252" r:id="rId936" display="https://twitter.com/#!/dinfomall/status/1157074784288743424"/>
    <hyperlink ref="X253" r:id="rId937" display="https://twitter.com/#!/dinfomall/status/1157106242940047361"/>
    <hyperlink ref="X254" r:id="rId938" display="https://twitter.com/#!/dinfomall/status/1157166641957892097"/>
    <hyperlink ref="X255" r:id="rId939" display="https://twitter.com/#!/dinfomall/status/1157169193323782144"/>
    <hyperlink ref="X256" r:id="rId940" display="https://twitter.com/#!/dinfomall/status/1157193063707684864"/>
    <hyperlink ref="X257" r:id="rId941" display="https://twitter.com/#!/dinfomall/status/1157288698477780993"/>
    <hyperlink ref="X258" r:id="rId942" display="https://twitter.com/#!/dinfomall/status/1157336509659471874"/>
    <hyperlink ref="X259" r:id="rId943" display="https://twitter.com/#!/dinfomall/status/1157574327019159553"/>
    <hyperlink ref="X260" r:id="rId944" display="https://twitter.com/#!/dinfomall/status/1157719031518027777"/>
    <hyperlink ref="X261" r:id="rId945" display="https://twitter.com/#!/dinfomall/status/1157722802922938368"/>
    <hyperlink ref="X262" r:id="rId946" display="https://twitter.com/#!/dinfomall/status/1157763068778168320"/>
    <hyperlink ref="X263" r:id="rId947" display="https://twitter.com/#!/dinfomall/status/1157819691680841733"/>
    <hyperlink ref="X264" r:id="rId948" display="https://twitter.com/#!/dinfomall/status/1157822214093320193"/>
    <hyperlink ref="X265" r:id="rId949" display="https://twitter.com/#!/dinfomall/status/1157872540045533184"/>
    <hyperlink ref="X266" r:id="rId950" display="https://twitter.com/#!/dinfomall/status/1157885124547153922"/>
    <hyperlink ref="X267" r:id="rId951" display="https://twitter.com/#!/dinfomall/status/1157891416095436801"/>
    <hyperlink ref="X268" r:id="rId952" display="https://twitter.com/#!/dinfomall/status/1158148107714158592"/>
    <hyperlink ref="X269" r:id="rId953" display="https://twitter.com/#!/dinfomall/status/1158168241879035904"/>
    <hyperlink ref="X270" r:id="rId954" display="https://twitter.com/#!/dinfomall/status/1158336849179480064"/>
    <hyperlink ref="X271" r:id="rId955" display="https://twitter.com/#!/dinfomall/status/1158411094333042689"/>
    <hyperlink ref="X272" r:id="rId956" display="https://twitter.com/#!/dinfomall/status/1158436257984405504"/>
    <hyperlink ref="X273" r:id="rId957" display="https://twitter.com/#!/dinfomall/status/1158455869257986051"/>
    <hyperlink ref="X274" r:id="rId958" display="https://twitter.com/#!/dinfomall/status/1158456051085299713"/>
    <hyperlink ref="X275" r:id="rId959" display="https://twitter.com/#!/dinfomall/status/1158458021187661824"/>
    <hyperlink ref="X276" r:id="rId960" display="https://twitter.com/#!/dinfomall/status/1158458456246038533"/>
    <hyperlink ref="X277" r:id="rId961" display="https://twitter.com/#!/dinfomall/status/1158458604183334916"/>
    <hyperlink ref="X278" r:id="rId962" display="https://twitter.com/#!/dinfomall/status/1158458826607202304"/>
    <hyperlink ref="X279" r:id="rId963" display="https://twitter.com/#!/dinfomall/status/1158459076147367944"/>
    <hyperlink ref="X280" r:id="rId964" display="https://twitter.com/#!/dinfomall/status/1158459265666994178"/>
    <hyperlink ref="X281" r:id="rId965" display="https://twitter.com/#!/dinfomall/status/1158507979056058371"/>
    <hyperlink ref="X282" r:id="rId966" display="https://twitter.com/#!/dinfomall/status/1158588510179344384"/>
    <hyperlink ref="X283" r:id="rId967" display="https://twitter.com/#!/dinfomall/status/1158604531367841792"/>
    <hyperlink ref="X284" r:id="rId968" display="https://twitter.com/#!/dinfomall/status/1158637593942269953"/>
    <hyperlink ref="X285" r:id="rId969" display="https://twitter.com/#!/dinfomall/status/1158655197197082627"/>
    <hyperlink ref="X286" r:id="rId970" display="https://twitter.com/#!/dinfomall/status/1158684145490567169"/>
    <hyperlink ref="X287" r:id="rId971" display="https://twitter.com/#!/dinfomall/status/1158690438381035520"/>
    <hyperlink ref="X288" r:id="rId972" display="https://twitter.com/#!/dinfomall/status/1158703015903322114"/>
    <hyperlink ref="X289" r:id="rId973" display="https://twitter.com/#!/dinfomall/status/1158755866373435392"/>
    <hyperlink ref="X290" r:id="rId974" display="https://twitter.com/#!/dinfomall/status/1158798650224599040"/>
    <hyperlink ref="X291" r:id="rId975" display="https://twitter.com/#!/dinfomall/status/1158836392954355720"/>
    <hyperlink ref="X292" r:id="rId976" display="https://twitter.com/#!/dinfomall/status/1158840168448757761"/>
    <hyperlink ref="X293" r:id="rId977" display="https://twitter.com/#!/dinfomall/status/1158842686151036928"/>
    <hyperlink ref="X294" r:id="rId978" display="https://twitter.com/#!/dinfomall/status/1158885467737264129"/>
    <hyperlink ref="X295" r:id="rId979" display="https://twitter.com/#!/dinfomall/status/1158922336889921536"/>
    <hyperlink ref="X296" r:id="rId980" display="https://twitter.com/#!/dinfomall/status/1158924471274737664"/>
    <hyperlink ref="X297" r:id="rId981" display="https://twitter.com/#!/dinfomall/status/1158974804596318208"/>
    <hyperlink ref="X298" r:id="rId982" display="https://twitter.com/#!/dinfomall/status/1158982354263793664"/>
    <hyperlink ref="X299" r:id="rId983" display="https://twitter.com/#!/dinfomall/status/1158988717043961856"/>
    <hyperlink ref="X300" r:id="rId984" display="https://twitter.com/#!/dinfomall/status/1159155999728705538"/>
    <hyperlink ref="X301" r:id="rId985" display="https://twitter.com/#!/dinfomall/status/1159206327828340740"/>
    <hyperlink ref="X302" r:id="rId986" display="https://twitter.com/#!/dinfomall/status/1159237824207605760"/>
    <hyperlink ref="X303" r:id="rId987" display="https://twitter.com/#!/dinfomall/status/1159240303313903619"/>
    <hyperlink ref="X304" r:id="rId988" display="https://twitter.com/#!/dinfomall/status/1159262953704701957"/>
    <hyperlink ref="X305" r:id="rId989" display="https://twitter.com/#!/dinfomall/status/1159315799930224640"/>
    <hyperlink ref="X306" r:id="rId990" display="https://twitter.com/#!/dinfomall/status/1159318317871632384"/>
    <hyperlink ref="X307" r:id="rId991" display="https://twitter.com/#!/dinfomall/status/1159368647883788289"/>
    <hyperlink ref="X308" r:id="rId992" display="https://twitter.com/#!/dinfomall/status/1159456730767679490"/>
    <hyperlink ref="X309" r:id="rId993" display="https://twitter.com/#!/dinfomall/status/1159459252127305728"/>
    <hyperlink ref="X310" r:id="rId994" display="https://twitter.com/#!/dinfomall/status/1159476880405389312"/>
    <hyperlink ref="X311" r:id="rId995" display="https://twitter.com/#!/dinfomall/status/1159546069518303232"/>
    <hyperlink ref="X312" r:id="rId996" display="https://twitter.com/#!/dinfomall/status/1159580040797069313"/>
    <hyperlink ref="X313" r:id="rId997" display="https://twitter.com/#!/dinfomall/status/1159692080593166336"/>
    <hyperlink ref="X314" r:id="rId998" display="https://twitter.com/#!/dinfomall/status/1161018268708159488"/>
    <hyperlink ref="X315" r:id="rId999" display="https://twitter.com/#!/momandnewborn/status/1156764698492186624"/>
    <hyperlink ref="X316" r:id="rId1000" display="https://twitter.com/#!/momandnewborn/status/1156779797420396545"/>
    <hyperlink ref="X317" r:id="rId1001" display="https://twitter.com/#!/momandnewborn/status/1156817562010886144"/>
    <hyperlink ref="X318" r:id="rId1002" display="https://twitter.com/#!/momandnewborn/status/1156870389626265600"/>
    <hyperlink ref="X319" r:id="rId1003" display="https://twitter.com/#!/momandnewborn/status/1157172381388922881"/>
    <hyperlink ref="X320" r:id="rId1004" display="https://twitter.com/#!/momandnewborn/status/1157179930960154624"/>
    <hyperlink ref="X321" r:id="rId1005" display="https://twitter.com/#!/momandnewborn/status/1157293178300588032"/>
    <hyperlink ref="X322" r:id="rId1006" display="https://twitter.com/#!/momandnewborn/status/1157723533671325696"/>
    <hyperlink ref="X323" r:id="rId1007" display="https://twitter.com/#!/momandnewborn/status/1157731064980357120"/>
    <hyperlink ref="X324" r:id="rId1008" display="https://twitter.com/#!/momandnewborn/status/1157829211069059072"/>
    <hyperlink ref="X325" r:id="rId1009" display="https://twitter.com/#!/momandnewborn/status/1157829225283543040"/>
    <hyperlink ref="X326" r:id="rId1010" display="https://twitter.com/#!/momandnewborn/status/1158153865788895239"/>
    <hyperlink ref="X327" r:id="rId1011" display="https://twitter.com/#!/momandnewborn/status/1158176498043510787"/>
    <hyperlink ref="X328" r:id="rId1012" display="https://twitter.com/#!/momandnewborn/status/1158342606293741575"/>
    <hyperlink ref="X329" r:id="rId1013" display="https://twitter.com/#!/momandnewborn/status/1158516238500454402"/>
    <hyperlink ref="X330" r:id="rId1014" display="https://twitter.com/#!/momandnewborn/status/1158644581283586049"/>
    <hyperlink ref="X331" r:id="rId1015" display="https://twitter.com/#!/momandnewborn/status/1158689893427634177"/>
    <hyperlink ref="X332" r:id="rId1016" display="https://twitter.com/#!/momandnewborn/status/1158697451492171776"/>
    <hyperlink ref="X333" r:id="rId1017" display="https://twitter.com/#!/momandnewborn/status/1158712538844020736"/>
    <hyperlink ref="X334" r:id="rId1018" display="https://twitter.com/#!/momandnewborn/status/1158757844998598656"/>
    <hyperlink ref="X335" r:id="rId1019" display="https://twitter.com/#!/momandnewborn/status/1158803138658406401"/>
    <hyperlink ref="X336" r:id="rId1020" display="https://twitter.com/#!/momandnewborn/status/1158848425754058757"/>
    <hyperlink ref="X337" r:id="rId1021" display="https://twitter.com/#!/momandnewborn/status/1158848436789305347"/>
    <hyperlink ref="X338" r:id="rId1022" display="https://twitter.com/#!/momandnewborn/status/1158893723293540352"/>
    <hyperlink ref="X339" r:id="rId1023" display="https://twitter.com/#!/momandnewborn/status/1158931473883377664"/>
    <hyperlink ref="X340" r:id="rId1024" display="https://twitter.com/#!/momandnewborn/status/1158931488248872960"/>
    <hyperlink ref="X341" r:id="rId1025" display="https://twitter.com/#!/momandnewborn/status/1158984326819848192"/>
    <hyperlink ref="X342" r:id="rId1026" display="https://twitter.com/#!/momandnewborn/status/1158999420253462528"/>
    <hyperlink ref="X343" r:id="rId1027" display="https://twitter.com/#!/momandnewborn/status/1159248572589780992"/>
    <hyperlink ref="X344" r:id="rId1028" display="https://twitter.com/#!/momandnewborn/status/1159271224746356744"/>
    <hyperlink ref="X345" r:id="rId1029" display="https://twitter.com/#!/momandnewborn/status/1159324068665069569"/>
    <hyperlink ref="X346" r:id="rId1030" display="https://twitter.com/#!/momandnewborn/status/1159376920850640896"/>
    <hyperlink ref="X347" r:id="rId1031" display="https://twitter.com/#!/momandnewborn/status/1159482612920016897"/>
    <hyperlink ref="X348" r:id="rId1032" display="https://twitter.com/#!/momandnewborn/status/1159550557633306629"/>
    <hyperlink ref="X349" r:id="rId1033" display="https://twitter.com/#!/momandnewborn/status/1159588300438609922"/>
    <hyperlink ref="X350" r:id="rId1034" display="https://twitter.com/#!/momandnewborn/status/1159694010082091009"/>
    <hyperlink ref="X351" r:id="rId1035" display="https://twitter.com/#!/momandnewborn/status/1161022760111484928"/>
    <hyperlink ref="X352" r:id="rId1036" display="https://twitter.com/#!/camilomurillo06/status/1161023375474679808"/>
    <hyperlink ref="X353" r:id="rId1037" display="https://twitter.com/#!/camilomurillo06/status/1161023375474679808"/>
    <hyperlink ref="X354" r:id="rId1038" display="https://twitter.com/#!/tellmeitsover12/status/1161028958290436102"/>
    <hyperlink ref="X355" r:id="rId1039" display="https://twitter.com/#!/tellmeitsover12/status/1161028958290436102"/>
    <hyperlink ref="X356" r:id="rId1040" display="https://twitter.com/#!/avril_strong/status/1161030079390134278"/>
    <hyperlink ref="X357" r:id="rId1041" display="https://twitter.com/#!/avril_strong/status/1161030079390134278"/>
    <hyperlink ref="X358" r:id="rId1042" display="https://twitter.com/#!/avriil_eilish/status/1161038415363825664"/>
    <hyperlink ref="X359" r:id="rId1043" display="https://twitter.com/#!/avriil_eilish/status/1161038415363825664"/>
    <hyperlink ref="X360" r:id="rId1044" display="https://twitter.com/#!/savingmusiclive/status/1160249703365300224"/>
    <hyperlink ref="X361" r:id="rId1045" display="https://twitter.com/#!/savingmusiclive/status/1160613097716895745"/>
    <hyperlink ref="X362" r:id="rId1046" display="https://twitter.com/#!/maxlxlreal/status/1161048959722446850"/>
    <hyperlink ref="X363" r:id="rId1047" display="https://twitter.com/#!/gnomudalavigne/status/1161052197087535104"/>
    <hyperlink ref="X364" r:id="rId1048" display="https://twitter.com/#!/gnomudalavigne/status/1161052197087535104"/>
    <hyperlink ref="X365" r:id="rId1049" display="https://twitter.com/#!/sebbastv/status/1161062236640690176"/>
    <hyperlink ref="X366" r:id="rId1050" display="https://twitter.com/#!/sebbastv/status/1161062236640690176"/>
    <hyperlink ref="X367" r:id="rId1051" display="https://twitter.com/#!/queenavril97/status/1161062963064844289"/>
    <hyperlink ref="X368" r:id="rId1052" display="https://twitter.com/#!/queenavril97/status/1161062963064844289"/>
    <hyperlink ref="X369" r:id="rId1053" display="https://twitter.com/#!/novmarines/status/1161083185276411904"/>
    <hyperlink ref="X370" r:id="rId1054" display="https://twitter.com/#!/novmarines/status/1161083185276411904"/>
    <hyperlink ref="X371" r:id="rId1055" display="https://twitter.com/#!/josephrockon/status/1161083389052518405"/>
    <hyperlink ref="X372" r:id="rId1056" display="https://twitter.com/#!/josephrockon/status/1161083389052518405"/>
    <hyperlink ref="X373" r:id="rId1057" display="https://twitter.com/#!/lavigneholt/status/1161086845851242497"/>
    <hyperlink ref="X374" r:id="rId1058" display="https://twitter.com/#!/lavigneholt/status/1161086845851242497"/>
    <hyperlink ref="X375" r:id="rId1059" display="https://twitter.com/#!/nel_iglesias/status/1161116942977130496"/>
    <hyperlink ref="X376" r:id="rId1060" display="https://twitter.com/#!/luisdanielc2/status/1161121267501740034"/>
    <hyperlink ref="X377" r:id="rId1061" display="https://twitter.com/#!/luisdanielc2/status/1161121267501740034"/>
    <hyperlink ref="X378" r:id="rId1062" display="https://twitter.com/#!/enzoberni/status/1161145294060511238"/>
    <hyperlink ref="X379" r:id="rId1063" display="https://twitter.com/#!/gentlemansride/status/1155732329773633539"/>
    <hyperlink ref="X380" r:id="rId1064" display="https://twitter.com/#!/gentlemansride/status/1158331612129636353"/>
    <hyperlink ref="X381" r:id="rId1065" display="https://twitter.com/#!/gentlemansride/status/1158331612129636353"/>
    <hyperlink ref="X382" r:id="rId1066" display="https://twitter.com/#!/gentlemansride/status/1158331612129636353"/>
    <hyperlink ref="X383" r:id="rId1067" display="https://twitter.com/#!/gentlemansride/status/1158331612129636353"/>
    <hyperlink ref="X384" r:id="rId1068" display="https://twitter.com/#!/gentlemansride/status/1158331612129636353"/>
    <hyperlink ref="X385" r:id="rId1069" display="https://twitter.com/#!/gentlemansride/status/1161150796848881664"/>
    <hyperlink ref="X386" r:id="rId1070" display="https://twitter.com/#!/ducativipclub/status/1161161445918351360"/>
    <hyperlink ref="X387" r:id="rId1071" display="https://twitter.com/#!/ducativipclub/status/1161161445918351360"/>
    <hyperlink ref="X388" r:id="rId1072" display="https://twitter.com/#!/ducativipclub/status/1161161445918351360"/>
    <hyperlink ref="X389" r:id="rId1073" display="https://twitter.com/#!/gentlemansride/status/1161150802632880128"/>
    <hyperlink ref="X390" r:id="rId1074" display="https://twitter.com/#!/rvtbuzz/status/1161165758602326016"/>
    <hyperlink ref="X391" r:id="rId1075" display="https://twitter.com/#!/gentlemansride/status/1161150802632880128"/>
    <hyperlink ref="X392" r:id="rId1076" display="https://twitter.com/#!/rvtbuzz/status/1161165758602326016"/>
    <hyperlink ref="X393" r:id="rId1077" display="https://twitter.com/#!/gentlemansride/status/1158905513192697857"/>
    <hyperlink ref="X394" r:id="rId1078" display="https://twitter.com/#!/gentlemansride/status/1159086645330751490"/>
    <hyperlink ref="X395" r:id="rId1079" display="https://twitter.com/#!/gentlemansride/status/1161090287881637888"/>
    <hyperlink ref="X396" r:id="rId1080" display="https://twitter.com/#!/rvtbuzz/status/1161165758602326016"/>
    <hyperlink ref="X397" r:id="rId1081" display="https://twitter.com/#!/klowlbs/status/1161182889909923840"/>
    <hyperlink ref="X398" r:id="rId1082" display="https://twitter.com/#!/klowlbs/status/1161182889909923840"/>
    <hyperlink ref="X399" r:id="rId1083" display="https://twitter.com/#!/jodyvandenburg/status/1159134686171545601"/>
    <hyperlink ref="X400" r:id="rId1084" display="https://twitter.com/#!/jodyvandenburg/status/1159368969469550592"/>
    <hyperlink ref="X401" r:id="rId1085" display="https://twitter.com/#!/jodyvandenburg/status/1161242643944366080"/>
    <hyperlink ref="X402" r:id="rId1086" display="https://twitter.com/#!/akoimari/status/1161251155864883200"/>
    <hyperlink ref="X403" r:id="rId1087" display="https://twitter.com/#!/akoimari/status/1161251155864883200"/>
    <hyperlink ref="X404" r:id="rId1088" display="https://twitter.com/#!/riot84s/status/1161263212467249153"/>
    <hyperlink ref="X405" r:id="rId1089" display="https://twitter.com/#!/riot84s/status/1161263212467249153"/>
    <hyperlink ref="X406" r:id="rId1090" display="https://twitter.com/#!/paulrreed/status/1161269507291328512"/>
    <hyperlink ref="X407" r:id="rId1091" display="https://twitter.com/#!/jaddlavigne13/status/1161272379512745984"/>
    <hyperlink ref="X408" r:id="rId1092" display="https://twitter.com/#!/jaddlavigne13/status/1161272379512745984"/>
    <hyperlink ref="X409" r:id="rId1093" display="https://twitter.com/#!/brodyjenner/status/133085817823432705"/>
    <hyperlink ref="X410" r:id="rId1094" display="https://twitter.com/#!/abbeydawnskull/status/1161294752832086016"/>
    <hyperlink ref="X411" r:id="rId1095" display="https://twitter.com/#!/abbeydawnskull/status/1161294752832086016"/>
    <hyperlink ref="X412" r:id="rId1096" display="https://twitter.com/#!/rndmzdtv/status/1160579769098014721"/>
    <hyperlink ref="X413" r:id="rId1097" display="https://twitter.com/#!/rndmzdtv/status/1161303943718277120"/>
    <hyperlink ref="X414" r:id="rId1098" display="https://twitter.com/#!/kircar76/status/1161318082754703360"/>
    <hyperlink ref="X415" r:id="rId1099" display="https://twitter.com/#!/luketv/status/1142534793374109696"/>
    <hyperlink ref="X416" r:id="rId1100" display="https://twitter.com/#!/evs06387972/status/1161325116963377152"/>
    <hyperlink ref="X417" r:id="rId1101" display="https://twitter.com/#!/luketv/status/1142534793374109696"/>
    <hyperlink ref="X418" r:id="rId1102" display="https://twitter.com/#!/evs06387972/status/1161325116963377152"/>
    <hyperlink ref="X419" r:id="rId1103" display="https://twitter.com/#!/evs06387972/status/1161325116963377152"/>
    <hyperlink ref="X420" r:id="rId1104" display="https://twitter.com/#!/ingenieros_ejc/status/1066424141149085696"/>
    <hyperlink ref="X421" r:id="rId1105" display="https://twitter.com/#!/javiere94918256/status/1161359109519826945"/>
    <hyperlink ref="X422" r:id="rId1106" display="https://twitter.com/#!/brooksies_mo/status/1156648388621938688"/>
    <hyperlink ref="X423" r:id="rId1107" display="https://twitter.com/#!/brooksies_mo/status/1157010801741520898"/>
    <hyperlink ref="X424" r:id="rId1108" display="https://twitter.com/#!/brooksies_mo/status/1157373186922688523"/>
    <hyperlink ref="X425" r:id="rId1109" display="https://twitter.com/#!/brooksies_mo/status/1157735569117650944"/>
    <hyperlink ref="X426" r:id="rId1110" display="https://twitter.com/#!/brooksies_mo/status/1158097801160658945"/>
    <hyperlink ref="X427" r:id="rId1111" display="https://twitter.com/#!/brooksies_mo/status/1158460251307462660"/>
    <hyperlink ref="X428" r:id="rId1112" display="https://twitter.com/#!/brooksies_mo/status/1158822709352116224"/>
    <hyperlink ref="X429" r:id="rId1113" display="https://twitter.com/#!/brooksies_mo/status/1159185074476204034"/>
    <hyperlink ref="X430" r:id="rId1114" display="https://twitter.com/#!/brooksies_mo/status/1159547455236694018"/>
    <hyperlink ref="X431" r:id="rId1115" display="https://twitter.com/#!/brooksies_mo/status/1159909874689593345"/>
    <hyperlink ref="X432" r:id="rId1116" display="https://twitter.com/#!/brooksies_mo/status/1160272202727677952"/>
    <hyperlink ref="X433" r:id="rId1117" display="https://twitter.com/#!/brooksies_mo/status/1160634523362758657"/>
    <hyperlink ref="X434" r:id="rId1118" display="https://twitter.com/#!/brooksies_mo/status/1160996965745864705"/>
    <hyperlink ref="X435" r:id="rId1119" display="https://twitter.com/#!/brooksies_mo/status/1161359274859204608"/>
    <hyperlink ref="X436" r:id="rId1120" display="https://twitter.com/#!/french_stick/status/1161389910487703554"/>
    <hyperlink ref="X437" r:id="rId1121" display="https://twitter.com/#!/french_stick/status/1161389910487703554"/>
    <hyperlink ref="X438" r:id="rId1122" display="https://twitter.com/#!/french_stick/status/1161389910487703554"/>
    <hyperlink ref="X439" r:id="rId1123" display="https://twitter.com/#!/thecube365/status/1161404168046878721"/>
    <hyperlink ref="X440" r:id="rId1124" display="https://twitter.com/#!/thecube365/status/1161412321064955905"/>
    <hyperlink ref="X441" r:id="rId1125" display="https://twitter.com/#!/thecube365/status/1161404168046878721"/>
    <hyperlink ref="X442" r:id="rId1126" display="https://twitter.com/#!/thecube365/status/1161412321064955905"/>
    <hyperlink ref="X443" r:id="rId1127" display="https://twitter.com/#!/thecube365/status/1161404168046878721"/>
    <hyperlink ref="X444" r:id="rId1128" display="https://twitter.com/#!/thecube365/status/1161412321064955905"/>
    <hyperlink ref="X445" r:id="rId1129" display="https://twitter.com/#!/thecube365/status/1161404168046878721"/>
    <hyperlink ref="X446" r:id="rId1130" display="https://twitter.com/#!/thecube365/status/1161412321064955905"/>
    <hyperlink ref="AZ26" r:id="rId1131" display="https://api.twitter.com/1.1/geo/id/01aec4dd0386f35d.json"/>
    <hyperlink ref="AZ42" r:id="rId1132" display="https://api.twitter.com/1.1/geo/id/a3d48e0ce0736723.json"/>
    <hyperlink ref="AZ52" r:id="rId1133" display="https://api.twitter.com/1.1/geo/id/0079bbc151fa56d2.json"/>
    <hyperlink ref="AZ72" r:id="rId1134" display="https://api.twitter.com/1.1/geo/id/4eab1c58d3cc678e.json"/>
    <hyperlink ref="AZ151" r:id="rId1135" display="https://api.twitter.com/1.1/geo/id/e0060cda70f5f341.json"/>
    <hyperlink ref="AZ159" r:id="rId1136" display="https://api.twitter.com/1.1/geo/id/e21c8e4914eef2b3.json"/>
  </hyperlinks>
  <printOptions/>
  <pageMargins left="0.7" right="0.7" top="0.75" bottom="0.75" header="0.3" footer="0.3"/>
  <pageSetup horizontalDpi="600" verticalDpi="600" orientation="portrait" r:id="rId1140"/>
  <legacyDrawing r:id="rId1138"/>
  <tableParts>
    <tablePart r:id="rId1139"/>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8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4602</v>
      </c>
      <c r="B1" s="13" t="s">
        <v>4603</v>
      </c>
      <c r="C1" s="13" t="s">
        <v>4596</v>
      </c>
      <c r="D1" s="13" t="s">
        <v>4597</v>
      </c>
      <c r="E1" s="13" t="s">
        <v>4604</v>
      </c>
      <c r="F1" s="13" t="s">
        <v>144</v>
      </c>
      <c r="G1" s="13" t="s">
        <v>4605</v>
      </c>
      <c r="H1" s="13" t="s">
        <v>4606</v>
      </c>
      <c r="I1" s="13" t="s">
        <v>4607</v>
      </c>
      <c r="J1" s="13" t="s">
        <v>4608</v>
      </c>
      <c r="K1" s="13" t="s">
        <v>4609</v>
      </c>
      <c r="L1" s="13" t="s">
        <v>4610</v>
      </c>
    </row>
    <row r="2" spans="1:12" ht="15">
      <c r="A2" s="84" t="s">
        <v>3598</v>
      </c>
      <c r="B2" s="84" t="s">
        <v>3599</v>
      </c>
      <c r="C2" s="84">
        <v>160</v>
      </c>
      <c r="D2" s="118">
        <v>0.009222377600959642</v>
      </c>
      <c r="E2" s="118">
        <v>1.5509922837391463</v>
      </c>
      <c r="F2" s="84" t="s">
        <v>4598</v>
      </c>
      <c r="G2" s="84" t="b">
        <v>0</v>
      </c>
      <c r="H2" s="84" t="b">
        <v>0</v>
      </c>
      <c r="I2" s="84" t="b">
        <v>0</v>
      </c>
      <c r="J2" s="84" t="b">
        <v>0</v>
      </c>
      <c r="K2" s="84" t="b">
        <v>0</v>
      </c>
      <c r="L2" s="84" t="b">
        <v>0</v>
      </c>
    </row>
    <row r="3" spans="1:12" ht="15">
      <c r="A3" s="84" t="s">
        <v>3599</v>
      </c>
      <c r="B3" s="84" t="s">
        <v>3600</v>
      </c>
      <c r="C3" s="84">
        <v>160</v>
      </c>
      <c r="D3" s="118">
        <v>0.009222377600959642</v>
      </c>
      <c r="E3" s="118">
        <v>1.5509922837391463</v>
      </c>
      <c r="F3" s="84" t="s">
        <v>4598</v>
      </c>
      <c r="G3" s="84" t="b">
        <v>0</v>
      </c>
      <c r="H3" s="84" t="b">
        <v>0</v>
      </c>
      <c r="I3" s="84" t="b">
        <v>0</v>
      </c>
      <c r="J3" s="84" t="b">
        <v>0</v>
      </c>
      <c r="K3" s="84" t="b">
        <v>0</v>
      </c>
      <c r="L3" s="84" t="b">
        <v>0</v>
      </c>
    </row>
    <row r="4" spans="1:12" ht="15">
      <c r="A4" s="84" t="s">
        <v>3600</v>
      </c>
      <c r="B4" s="84" t="s">
        <v>3601</v>
      </c>
      <c r="C4" s="84">
        <v>160</v>
      </c>
      <c r="D4" s="118">
        <v>0.009222377600959642</v>
      </c>
      <c r="E4" s="118">
        <v>1.5509922837391463</v>
      </c>
      <c r="F4" s="84" t="s">
        <v>4598</v>
      </c>
      <c r="G4" s="84" t="b">
        <v>0</v>
      </c>
      <c r="H4" s="84" t="b">
        <v>0</v>
      </c>
      <c r="I4" s="84" t="b">
        <v>0</v>
      </c>
      <c r="J4" s="84" t="b">
        <v>0</v>
      </c>
      <c r="K4" s="84" t="b">
        <v>0</v>
      </c>
      <c r="L4" s="84" t="b">
        <v>0</v>
      </c>
    </row>
    <row r="5" spans="1:12" ht="15">
      <c r="A5" s="84" t="s">
        <v>3601</v>
      </c>
      <c r="B5" s="84" t="s">
        <v>3631</v>
      </c>
      <c r="C5" s="84">
        <v>160</v>
      </c>
      <c r="D5" s="118">
        <v>0.009222377600959642</v>
      </c>
      <c r="E5" s="118">
        <v>1.5509922837391463</v>
      </c>
      <c r="F5" s="84" t="s">
        <v>4598</v>
      </c>
      <c r="G5" s="84" t="b">
        <v>0</v>
      </c>
      <c r="H5" s="84" t="b">
        <v>0</v>
      </c>
      <c r="I5" s="84" t="b">
        <v>0</v>
      </c>
      <c r="J5" s="84" t="b">
        <v>0</v>
      </c>
      <c r="K5" s="84" t="b">
        <v>0</v>
      </c>
      <c r="L5" s="84" t="b">
        <v>0</v>
      </c>
    </row>
    <row r="6" spans="1:12" ht="15">
      <c r="A6" s="84" t="s">
        <v>3631</v>
      </c>
      <c r="B6" s="84" t="s">
        <v>3632</v>
      </c>
      <c r="C6" s="84">
        <v>160</v>
      </c>
      <c r="D6" s="118">
        <v>0.009222377600959642</v>
      </c>
      <c r="E6" s="118">
        <v>1.5509922837391463</v>
      </c>
      <c r="F6" s="84" t="s">
        <v>4598</v>
      </c>
      <c r="G6" s="84" t="b">
        <v>0</v>
      </c>
      <c r="H6" s="84" t="b">
        <v>0</v>
      </c>
      <c r="I6" s="84" t="b">
        <v>0</v>
      </c>
      <c r="J6" s="84" t="b">
        <v>0</v>
      </c>
      <c r="K6" s="84" t="b">
        <v>0</v>
      </c>
      <c r="L6" s="84" t="b">
        <v>0</v>
      </c>
    </row>
    <row r="7" spans="1:12" ht="15">
      <c r="A7" s="84" t="s">
        <v>3632</v>
      </c>
      <c r="B7" s="84" t="s">
        <v>3633</v>
      </c>
      <c r="C7" s="84">
        <v>160</v>
      </c>
      <c r="D7" s="118">
        <v>0.009222377600959642</v>
      </c>
      <c r="E7" s="118">
        <v>1.5509922837391463</v>
      </c>
      <c r="F7" s="84" t="s">
        <v>4598</v>
      </c>
      <c r="G7" s="84" t="b">
        <v>0</v>
      </c>
      <c r="H7" s="84" t="b">
        <v>0</v>
      </c>
      <c r="I7" s="84" t="b">
        <v>0</v>
      </c>
      <c r="J7" s="84" t="b">
        <v>0</v>
      </c>
      <c r="K7" s="84" t="b">
        <v>0</v>
      </c>
      <c r="L7" s="84" t="b">
        <v>0</v>
      </c>
    </row>
    <row r="8" spans="1:12" ht="15">
      <c r="A8" s="84" t="s">
        <v>3633</v>
      </c>
      <c r="B8" s="84" t="s">
        <v>3634</v>
      </c>
      <c r="C8" s="84">
        <v>160</v>
      </c>
      <c r="D8" s="118">
        <v>0.009222377600959642</v>
      </c>
      <c r="E8" s="118">
        <v>1.5509922837391463</v>
      </c>
      <c r="F8" s="84" t="s">
        <v>4598</v>
      </c>
      <c r="G8" s="84" t="b">
        <v>0</v>
      </c>
      <c r="H8" s="84" t="b">
        <v>0</v>
      </c>
      <c r="I8" s="84" t="b">
        <v>0</v>
      </c>
      <c r="J8" s="84" t="b">
        <v>0</v>
      </c>
      <c r="K8" s="84" t="b">
        <v>0</v>
      </c>
      <c r="L8" s="84" t="b">
        <v>0</v>
      </c>
    </row>
    <row r="9" spans="1:12" ht="15">
      <c r="A9" s="84" t="s">
        <v>3634</v>
      </c>
      <c r="B9" s="84" t="s">
        <v>3635</v>
      </c>
      <c r="C9" s="84">
        <v>160</v>
      </c>
      <c r="D9" s="118">
        <v>0.009222377600959642</v>
      </c>
      <c r="E9" s="118">
        <v>1.5509922837391463</v>
      </c>
      <c r="F9" s="84" t="s">
        <v>4598</v>
      </c>
      <c r="G9" s="84" t="b">
        <v>0</v>
      </c>
      <c r="H9" s="84" t="b">
        <v>0</v>
      </c>
      <c r="I9" s="84" t="b">
        <v>0</v>
      </c>
      <c r="J9" s="84" t="b">
        <v>0</v>
      </c>
      <c r="K9" s="84" t="b">
        <v>0</v>
      </c>
      <c r="L9" s="84" t="b">
        <v>0</v>
      </c>
    </row>
    <row r="10" spans="1:12" ht="15">
      <c r="A10" s="84" t="s">
        <v>3635</v>
      </c>
      <c r="B10" s="84" t="s">
        <v>3636</v>
      </c>
      <c r="C10" s="84">
        <v>160</v>
      </c>
      <c r="D10" s="118">
        <v>0.009222377600959642</v>
      </c>
      <c r="E10" s="118">
        <v>1.5509922837391463</v>
      </c>
      <c r="F10" s="84" t="s">
        <v>4598</v>
      </c>
      <c r="G10" s="84" t="b">
        <v>0</v>
      </c>
      <c r="H10" s="84" t="b">
        <v>0</v>
      </c>
      <c r="I10" s="84" t="b">
        <v>0</v>
      </c>
      <c r="J10" s="84" t="b">
        <v>0</v>
      </c>
      <c r="K10" s="84" t="b">
        <v>0</v>
      </c>
      <c r="L10" s="84" t="b">
        <v>0</v>
      </c>
    </row>
    <row r="11" spans="1:12" ht="15">
      <c r="A11" s="84" t="s">
        <v>3636</v>
      </c>
      <c r="B11" s="84" t="s">
        <v>4230</v>
      </c>
      <c r="C11" s="84">
        <v>160</v>
      </c>
      <c r="D11" s="118">
        <v>0.009222377600959642</v>
      </c>
      <c r="E11" s="118">
        <v>1.5509922837391463</v>
      </c>
      <c r="F11" s="84" t="s">
        <v>4598</v>
      </c>
      <c r="G11" s="84" t="b">
        <v>0</v>
      </c>
      <c r="H11" s="84" t="b">
        <v>0</v>
      </c>
      <c r="I11" s="84" t="b">
        <v>0</v>
      </c>
      <c r="J11" s="84" t="b">
        <v>0</v>
      </c>
      <c r="K11" s="84" t="b">
        <v>0</v>
      </c>
      <c r="L11" s="84" t="b">
        <v>0</v>
      </c>
    </row>
    <row r="12" spans="1:12" ht="15">
      <c r="A12" s="84" t="s">
        <v>4230</v>
      </c>
      <c r="B12" s="84" t="s">
        <v>3597</v>
      </c>
      <c r="C12" s="84">
        <v>160</v>
      </c>
      <c r="D12" s="118">
        <v>0.009222377600959642</v>
      </c>
      <c r="E12" s="118">
        <v>1.2499622880751653</v>
      </c>
      <c r="F12" s="84" t="s">
        <v>4598</v>
      </c>
      <c r="G12" s="84" t="b">
        <v>0</v>
      </c>
      <c r="H12" s="84" t="b">
        <v>0</v>
      </c>
      <c r="I12" s="84" t="b">
        <v>0</v>
      </c>
      <c r="J12" s="84" t="b">
        <v>0</v>
      </c>
      <c r="K12" s="84" t="b">
        <v>0</v>
      </c>
      <c r="L12" s="84" t="b">
        <v>0</v>
      </c>
    </row>
    <row r="13" spans="1:12" ht="15">
      <c r="A13" s="84" t="s">
        <v>3597</v>
      </c>
      <c r="B13" s="84" t="s">
        <v>4231</v>
      </c>
      <c r="C13" s="84">
        <v>160</v>
      </c>
      <c r="D13" s="118">
        <v>0.009222377600959642</v>
      </c>
      <c r="E13" s="118">
        <v>1.2693908399134912</v>
      </c>
      <c r="F13" s="84" t="s">
        <v>4598</v>
      </c>
      <c r="G13" s="84" t="b">
        <v>0</v>
      </c>
      <c r="H13" s="84" t="b">
        <v>0</v>
      </c>
      <c r="I13" s="84" t="b">
        <v>0</v>
      </c>
      <c r="J13" s="84" t="b">
        <v>0</v>
      </c>
      <c r="K13" s="84" t="b">
        <v>0</v>
      </c>
      <c r="L13" s="84" t="b">
        <v>0</v>
      </c>
    </row>
    <row r="14" spans="1:12" ht="15">
      <c r="A14" s="84" t="s">
        <v>356</v>
      </c>
      <c r="B14" s="84" t="s">
        <v>3598</v>
      </c>
      <c r="C14" s="84">
        <v>83</v>
      </c>
      <c r="D14" s="118">
        <v>0.008696540477939127</v>
      </c>
      <c r="E14" s="118">
        <v>1.8360341740189972</v>
      </c>
      <c r="F14" s="84" t="s">
        <v>4598</v>
      </c>
      <c r="G14" s="84" t="b">
        <v>0</v>
      </c>
      <c r="H14" s="84" t="b">
        <v>0</v>
      </c>
      <c r="I14" s="84" t="b">
        <v>0</v>
      </c>
      <c r="J14" s="84" t="b">
        <v>0</v>
      </c>
      <c r="K14" s="84" t="b">
        <v>0</v>
      </c>
      <c r="L14" s="84" t="b">
        <v>0</v>
      </c>
    </row>
    <row r="15" spans="1:12" ht="15">
      <c r="A15" s="84" t="s">
        <v>4231</v>
      </c>
      <c r="B15" s="84" t="s">
        <v>4232</v>
      </c>
      <c r="C15" s="84">
        <v>77</v>
      </c>
      <c r="D15" s="118">
        <v>0.008482828973434393</v>
      </c>
      <c r="E15" s="118">
        <v>1.5509922837391463</v>
      </c>
      <c r="F15" s="84" t="s">
        <v>4598</v>
      </c>
      <c r="G15" s="84" t="b">
        <v>0</v>
      </c>
      <c r="H15" s="84" t="b">
        <v>0</v>
      </c>
      <c r="I15" s="84" t="b">
        <v>0</v>
      </c>
      <c r="J15" s="84" t="b">
        <v>0</v>
      </c>
      <c r="K15" s="84" t="b">
        <v>0</v>
      </c>
      <c r="L15" s="84" t="b">
        <v>0</v>
      </c>
    </row>
    <row r="16" spans="1:12" ht="15">
      <c r="A16" s="84" t="s">
        <v>4232</v>
      </c>
      <c r="B16" s="84" t="s">
        <v>4233</v>
      </c>
      <c r="C16" s="84">
        <v>77</v>
      </c>
      <c r="D16" s="118">
        <v>0.008482828973434393</v>
      </c>
      <c r="E16" s="118">
        <v>1.8686215412225893</v>
      </c>
      <c r="F16" s="84" t="s">
        <v>4598</v>
      </c>
      <c r="G16" s="84" t="b">
        <v>0</v>
      </c>
      <c r="H16" s="84" t="b">
        <v>0</v>
      </c>
      <c r="I16" s="84" t="b">
        <v>0</v>
      </c>
      <c r="J16" s="84" t="b">
        <v>0</v>
      </c>
      <c r="K16" s="84" t="b">
        <v>0</v>
      </c>
      <c r="L16" s="84" t="b">
        <v>0</v>
      </c>
    </row>
    <row r="17" spans="1:12" ht="15">
      <c r="A17" s="84" t="s">
        <v>4233</v>
      </c>
      <c r="B17" s="84" t="s">
        <v>4234</v>
      </c>
      <c r="C17" s="84">
        <v>77</v>
      </c>
      <c r="D17" s="118">
        <v>0.008482828973434393</v>
      </c>
      <c r="E17" s="118">
        <v>1.8686215412225893</v>
      </c>
      <c r="F17" s="84" t="s">
        <v>4598</v>
      </c>
      <c r="G17" s="84" t="b">
        <v>0</v>
      </c>
      <c r="H17" s="84" t="b">
        <v>0</v>
      </c>
      <c r="I17" s="84" t="b">
        <v>0</v>
      </c>
      <c r="J17" s="84" t="b">
        <v>0</v>
      </c>
      <c r="K17" s="84" t="b">
        <v>0</v>
      </c>
      <c r="L17" s="84" t="b">
        <v>0</v>
      </c>
    </row>
    <row r="18" spans="1:12" ht="15">
      <c r="A18" s="84" t="s">
        <v>4234</v>
      </c>
      <c r="B18" s="84" t="s">
        <v>4235</v>
      </c>
      <c r="C18" s="84">
        <v>77</v>
      </c>
      <c r="D18" s="118">
        <v>0.008482828973434393</v>
      </c>
      <c r="E18" s="118">
        <v>1.8686215412225893</v>
      </c>
      <c r="F18" s="84" t="s">
        <v>4598</v>
      </c>
      <c r="G18" s="84" t="b">
        <v>0</v>
      </c>
      <c r="H18" s="84" t="b">
        <v>0</v>
      </c>
      <c r="I18" s="84" t="b">
        <v>0</v>
      </c>
      <c r="J18" s="84" t="b">
        <v>0</v>
      </c>
      <c r="K18" s="84" t="b">
        <v>0</v>
      </c>
      <c r="L18" s="84" t="b">
        <v>0</v>
      </c>
    </row>
    <row r="19" spans="1:12" ht="15">
      <c r="A19" s="84" t="s">
        <v>4235</v>
      </c>
      <c r="B19" s="84" t="s">
        <v>4236</v>
      </c>
      <c r="C19" s="84">
        <v>77</v>
      </c>
      <c r="D19" s="118">
        <v>0.008482828973434393</v>
      </c>
      <c r="E19" s="118">
        <v>1.8686215412225893</v>
      </c>
      <c r="F19" s="84" t="s">
        <v>4598</v>
      </c>
      <c r="G19" s="84" t="b">
        <v>0</v>
      </c>
      <c r="H19" s="84" t="b">
        <v>0</v>
      </c>
      <c r="I19" s="84" t="b">
        <v>0</v>
      </c>
      <c r="J19" s="84" t="b">
        <v>0</v>
      </c>
      <c r="K19" s="84" t="b">
        <v>0</v>
      </c>
      <c r="L19" s="84" t="b">
        <v>0</v>
      </c>
    </row>
    <row r="20" spans="1:12" ht="15">
      <c r="A20" s="84" t="s">
        <v>4236</v>
      </c>
      <c r="B20" s="84" t="s">
        <v>4237</v>
      </c>
      <c r="C20" s="84">
        <v>77</v>
      </c>
      <c r="D20" s="118">
        <v>0.008482828973434393</v>
      </c>
      <c r="E20" s="118">
        <v>1.8686215412225893</v>
      </c>
      <c r="F20" s="84" t="s">
        <v>4598</v>
      </c>
      <c r="G20" s="84" t="b">
        <v>0</v>
      </c>
      <c r="H20" s="84" t="b">
        <v>0</v>
      </c>
      <c r="I20" s="84" t="b">
        <v>0</v>
      </c>
      <c r="J20" s="84" t="b">
        <v>0</v>
      </c>
      <c r="K20" s="84" t="b">
        <v>0</v>
      </c>
      <c r="L20" s="84" t="b">
        <v>0</v>
      </c>
    </row>
    <row r="21" spans="1:12" ht="15">
      <c r="A21" s="84" t="s">
        <v>4237</v>
      </c>
      <c r="B21" s="84" t="s">
        <v>4238</v>
      </c>
      <c r="C21" s="84">
        <v>76</v>
      </c>
      <c r="D21" s="118">
        <v>0.008444013793812889</v>
      </c>
      <c r="E21" s="118">
        <v>1.8686215412225893</v>
      </c>
      <c r="F21" s="84" t="s">
        <v>4598</v>
      </c>
      <c r="G21" s="84" t="b">
        <v>0</v>
      </c>
      <c r="H21" s="84" t="b">
        <v>0</v>
      </c>
      <c r="I21" s="84" t="b">
        <v>0</v>
      </c>
      <c r="J21" s="84" t="b">
        <v>0</v>
      </c>
      <c r="K21" s="84" t="b">
        <v>0</v>
      </c>
      <c r="L21" s="84" t="b">
        <v>0</v>
      </c>
    </row>
    <row r="22" spans="1:12" ht="15">
      <c r="A22" s="84" t="s">
        <v>4239</v>
      </c>
      <c r="B22" s="84" t="s">
        <v>4240</v>
      </c>
      <c r="C22" s="84">
        <v>68</v>
      </c>
      <c r="D22" s="118">
        <v>0.008098368220870691</v>
      </c>
      <c r="E22" s="118">
        <v>1.9226033536888347</v>
      </c>
      <c r="F22" s="84" t="s">
        <v>4598</v>
      </c>
      <c r="G22" s="84" t="b">
        <v>0</v>
      </c>
      <c r="H22" s="84" t="b">
        <v>0</v>
      </c>
      <c r="I22" s="84" t="b">
        <v>0</v>
      </c>
      <c r="J22" s="84" t="b">
        <v>0</v>
      </c>
      <c r="K22" s="84" t="b">
        <v>0</v>
      </c>
      <c r="L22" s="84" t="b">
        <v>0</v>
      </c>
    </row>
    <row r="23" spans="1:12" ht="15">
      <c r="A23" s="84" t="s">
        <v>4238</v>
      </c>
      <c r="B23" s="84" t="s">
        <v>4241</v>
      </c>
      <c r="C23" s="84">
        <v>67</v>
      </c>
      <c r="D23" s="118">
        <v>0.00805056370077089</v>
      </c>
      <c r="E23" s="118">
        <v>1.87429867411428</v>
      </c>
      <c r="F23" s="84" t="s">
        <v>4598</v>
      </c>
      <c r="G23" s="84" t="b">
        <v>0</v>
      </c>
      <c r="H23" s="84" t="b">
        <v>0</v>
      </c>
      <c r="I23" s="84" t="b">
        <v>0</v>
      </c>
      <c r="J23" s="84" t="b">
        <v>1</v>
      </c>
      <c r="K23" s="84" t="b">
        <v>0</v>
      </c>
      <c r="L23" s="84" t="b">
        <v>0</v>
      </c>
    </row>
    <row r="24" spans="1:12" ht="15">
      <c r="A24" s="84" t="s">
        <v>4241</v>
      </c>
      <c r="B24" s="84" t="s">
        <v>4239</v>
      </c>
      <c r="C24" s="84">
        <v>67</v>
      </c>
      <c r="D24" s="118">
        <v>0.00805056370077089</v>
      </c>
      <c r="E24" s="118">
        <v>1.9226033536888347</v>
      </c>
      <c r="F24" s="84" t="s">
        <v>4598</v>
      </c>
      <c r="G24" s="84" t="b">
        <v>1</v>
      </c>
      <c r="H24" s="84" t="b">
        <v>0</v>
      </c>
      <c r="I24" s="84" t="b">
        <v>0</v>
      </c>
      <c r="J24" s="84" t="b">
        <v>0</v>
      </c>
      <c r="K24" s="84" t="b">
        <v>0</v>
      </c>
      <c r="L24" s="84" t="b">
        <v>0</v>
      </c>
    </row>
    <row r="25" spans="1:12" ht="15">
      <c r="A25" s="84" t="s">
        <v>4240</v>
      </c>
      <c r="B25" s="84" t="s">
        <v>4242</v>
      </c>
      <c r="C25" s="84">
        <v>67</v>
      </c>
      <c r="D25" s="118">
        <v>0.00805056370077089</v>
      </c>
      <c r="E25" s="118">
        <v>1.929037463694245</v>
      </c>
      <c r="F25" s="84" t="s">
        <v>4598</v>
      </c>
      <c r="G25" s="84" t="b">
        <v>0</v>
      </c>
      <c r="H25" s="84" t="b">
        <v>0</v>
      </c>
      <c r="I25" s="84" t="b">
        <v>0</v>
      </c>
      <c r="J25" s="84" t="b">
        <v>0</v>
      </c>
      <c r="K25" s="84" t="b">
        <v>0</v>
      </c>
      <c r="L25" s="84" t="b">
        <v>0</v>
      </c>
    </row>
    <row r="26" spans="1:12" ht="15">
      <c r="A26" s="84" t="s">
        <v>4242</v>
      </c>
      <c r="B26" s="84" t="s">
        <v>3620</v>
      </c>
      <c r="C26" s="84">
        <v>67</v>
      </c>
      <c r="D26" s="118">
        <v>0.00805056370077089</v>
      </c>
      <c r="E26" s="118">
        <v>1.7137195812368462</v>
      </c>
      <c r="F26" s="84" t="s">
        <v>4598</v>
      </c>
      <c r="G26" s="84" t="b">
        <v>0</v>
      </c>
      <c r="H26" s="84" t="b">
        <v>0</v>
      </c>
      <c r="I26" s="84" t="b">
        <v>0</v>
      </c>
      <c r="J26" s="84" t="b">
        <v>0</v>
      </c>
      <c r="K26" s="84" t="b">
        <v>0</v>
      </c>
      <c r="L26" s="84" t="b">
        <v>0</v>
      </c>
    </row>
    <row r="27" spans="1:12" ht="15">
      <c r="A27" s="84" t="s">
        <v>4231</v>
      </c>
      <c r="B27" s="84" t="s">
        <v>4243</v>
      </c>
      <c r="C27" s="84">
        <v>53</v>
      </c>
      <c r="D27" s="118">
        <v>0.007260591097255568</v>
      </c>
      <c r="E27" s="118">
        <v>1.5509922837391465</v>
      </c>
      <c r="F27" s="84" t="s">
        <v>4598</v>
      </c>
      <c r="G27" s="84" t="b">
        <v>0</v>
      </c>
      <c r="H27" s="84" t="b">
        <v>0</v>
      </c>
      <c r="I27" s="84" t="b">
        <v>0</v>
      </c>
      <c r="J27" s="84" t="b">
        <v>0</v>
      </c>
      <c r="K27" s="84" t="b">
        <v>0</v>
      </c>
      <c r="L27" s="84" t="b">
        <v>0</v>
      </c>
    </row>
    <row r="28" spans="1:12" ht="15">
      <c r="A28" s="84" t="s">
        <v>3613</v>
      </c>
      <c r="B28" s="84" t="s">
        <v>3614</v>
      </c>
      <c r="C28" s="84">
        <v>34</v>
      </c>
      <c r="D28" s="118">
        <v>0.005741762223975177</v>
      </c>
      <c r="E28" s="118">
        <v>2.2110442220447957</v>
      </c>
      <c r="F28" s="84" t="s">
        <v>4598</v>
      </c>
      <c r="G28" s="84" t="b">
        <v>0</v>
      </c>
      <c r="H28" s="84" t="b">
        <v>0</v>
      </c>
      <c r="I28" s="84" t="b">
        <v>0</v>
      </c>
      <c r="J28" s="84" t="b">
        <v>1</v>
      </c>
      <c r="K28" s="84" t="b">
        <v>0</v>
      </c>
      <c r="L28" s="84" t="b">
        <v>0</v>
      </c>
    </row>
    <row r="29" spans="1:12" ht="15">
      <c r="A29" s="84" t="s">
        <v>3614</v>
      </c>
      <c r="B29" s="84" t="s">
        <v>3615</v>
      </c>
      <c r="C29" s="84">
        <v>34</v>
      </c>
      <c r="D29" s="118">
        <v>0.005741762223975177</v>
      </c>
      <c r="E29" s="118">
        <v>2.198455094736775</v>
      </c>
      <c r="F29" s="84" t="s">
        <v>4598</v>
      </c>
      <c r="G29" s="84" t="b">
        <v>1</v>
      </c>
      <c r="H29" s="84" t="b">
        <v>0</v>
      </c>
      <c r="I29" s="84" t="b">
        <v>0</v>
      </c>
      <c r="J29" s="84" t="b">
        <v>0</v>
      </c>
      <c r="K29" s="84" t="b">
        <v>0</v>
      </c>
      <c r="L29" s="84" t="b">
        <v>0</v>
      </c>
    </row>
    <row r="30" spans="1:12" ht="15">
      <c r="A30" s="84" t="s">
        <v>3615</v>
      </c>
      <c r="B30" s="84" t="s">
        <v>3616</v>
      </c>
      <c r="C30" s="84">
        <v>34</v>
      </c>
      <c r="D30" s="118">
        <v>0.005741762223975177</v>
      </c>
      <c r="E30" s="118">
        <v>2.198455094736775</v>
      </c>
      <c r="F30" s="84" t="s">
        <v>4598</v>
      </c>
      <c r="G30" s="84" t="b">
        <v>0</v>
      </c>
      <c r="H30" s="84" t="b">
        <v>0</v>
      </c>
      <c r="I30" s="84" t="b">
        <v>0</v>
      </c>
      <c r="J30" s="84" t="b">
        <v>1</v>
      </c>
      <c r="K30" s="84" t="b">
        <v>0</v>
      </c>
      <c r="L30" s="84" t="b">
        <v>0</v>
      </c>
    </row>
    <row r="31" spans="1:12" ht="15">
      <c r="A31" s="84" t="s">
        <v>3616</v>
      </c>
      <c r="B31" s="84" t="s">
        <v>3617</v>
      </c>
      <c r="C31" s="84">
        <v>34</v>
      </c>
      <c r="D31" s="118">
        <v>0.005741762223975177</v>
      </c>
      <c r="E31" s="118">
        <v>2.198455094736775</v>
      </c>
      <c r="F31" s="84" t="s">
        <v>4598</v>
      </c>
      <c r="G31" s="84" t="b">
        <v>1</v>
      </c>
      <c r="H31" s="84" t="b">
        <v>0</v>
      </c>
      <c r="I31" s="84" t="b">
        <v>0</v>
      </c>
      <c r="J31" s="84" t="b">
        <v>0</v>
      </c>
      <c r="K31" s="84" t="b">
        <v>0</v>
      </c>
      <c r="L31" s="84" t="b">
        <v>0</v>
      </c>
    </row>
    <row r="32" spans="1:12" ht="15">
      <c r="A32" s="84" t="s">
        <v>3617</v>
      </c>
      <c r="B32" s="84" t="s">
        <v>426</v>
      </c>
      <c r="C32" s="84">
        <v>34</v>
      </c>
      <c r="D32" s="118">
        <v>0.005741762223975177</v>
      </c>
      <c r="E32" s="118">
        <v>2.2110442220447957</v>
      </c>
      <c r="F32" s="84" t="s">
        <v>4598</v>
      </c>
      <c r="G32" s="84" t="b">
        <v>0</v>
      </c>
      <c r="H32" s="84" t="b">
        <v>0</v>
      </c>
      <c r="I32" s="84" t="b">
        <v>0</v>
      </c>
      <c r="J32" s="84" t="b">
        <v>0</v>
      </c>
      <c r="K32" s="84" t="b">
        <v>0</v>
      </c>
      <c r="L32" s="84" t="b">
        <v>0</v>
      </c>
    </row>
    <row r="33" spans="1:12" ht="15">
      <c r="A33" s="84" t="s">
        <v>426</v>
      </c>
      <c r="B33" s="84" t="s">
        <v>3618</v>
      </c>
      <c r="C33" s="84">
        <v>34</v>
      </c>
      <c r="D33" s="118">
        <v>0.005741762223975177</v>
      </c>
      <c r="E33" s="118">
        <v>2.223633349352816</v>
      </c>
      <c r="F33" s="84" t="s">
        <v>4598</v>
      </c>
      <c r="G33" s="84" t="b">
        <v>0</v>
      </c>
      <c r="H33" s="84" t="b">
        <v>0</v>
      </c>
      <c r="I33" s="84" t="b">
        <v>0</v>
      </c>
      <c r="J33" s="84" t="b">
        <v>1</v>
      </c>
      <c r="K33" s="84" t="b">
        <v>0</v>
      </c>
      <c r="L33" s="84" t="b">
        <v>0</v>
      </c>
    </row>
    <row r="34" spans="1:12" ht="15">
      <c r="A34" s="84" t="s">
        <v>3618</v>
      </c>
      <c r="B34" s="84" t="s">
        <v>3619</v>
      </c>
      <c r="C34" s="84">
        <v>34</v>
      </c>
      <c r="D34" s="118">
        <v>0.005741762223975177</v>
      </c>
      <c r="E34" s="118">
        <v>2.198809765627784</v>
      </c>
      <c r="F34" s="84" t="s">
        <v>4598</v>
      </c>
      <c r="G34" s="84" t="b">
        <v>1</v>
      </c>
      <c r="H34" s="84" t="b">
        <v>0</v>
      </c>
      <c r="I34" s="84" t="b">
        <v>0</v>
      </c>
      <c r="J34" s="84" t="b">
        <v>1</v>
      </c>
      <c r="K34" s="84" t="b">
        <v>0</v>
      </c>
      <c r="L34" s="84" t="b">
        <v>0</v>
      </c>
    </row>
    <row r="35" spans="1:12" ht="15">
      <c r="A35" s="84" t="s">
        <v>3619</v>
      </c>
      <c r="B35" s="84" t="s">
        <v>3620</v>
      </c>
      <c r="C35" s="84">
        <v>34</v>
      </c>
      <c r="D35" s="118">
        <v>0.005741762223975177</v>
      </c>
      <c r="E35" s="118">
        <v>1.7011304539288257</v>
      </c>
      <c r="F35" s="84" t="s">
        <v>4598</v>
      </c>
      <c r="G35" s="84" t="b">
        <v>1</v>
      </c>
      <c r="H35" s="84" t="b">
        <v>0</v>
      </c>
      <c r="I35" s="84" t="b">
        <v>0</v>
      </c>
      <c r="J35" s="84" t="b">
        <v>0</v>
      </c>
      <c r="K35" s="84" t="b">
        <v>0</v>
      </c>
      <c r="L35" s="84" t="b">
        <v>0</v>
      </c>
    </row>
    <row r="36" spans="1:12" ht="15">
      <c r="A36" s="84" t="s">
        <v>3620</v>
      </c>
      <c r="B36" s="84" t="s">
        <v>3597</v>
      </c>
      <c r="C36" s="84">
        <v>34</v>
      </c>
      <c r="D36" s="118">
        <v>0.005741762223975177</v>
      </c>
      <c r="E36" s="118">
        <v>1.1379885286312328</v>
      </c>
      <c r="F36" s="84" t="s">
        <v>4598</v>
      </c>
      <c r="G36" s="84" t="b">
        <v>0</v>
      </c>
      <c r="H36" s="84" t="b">
        <v>0</v>
      </c>
      <c r="I36" s="84" t="b">
        <v>0</v>
      </c>
      <c r="J36" s="84" t="b">
        <v>0</v>
      </c>
      <c r="K36" s="84" t="b">
        <v>0</v>
      </c>
      <c r="L36" s="84" t="b">
        <v>0</v>
      </c>
    </row>
    <row r="37" spans="1:12" ht="15">
      <c r="A37" s="84" t="s">
        <v>3597</v>
      </c>
      <c r="B37" s="84" t="s">
        <v>4244</v>
      </c>
      <c r="C37" s="84">
        <v>34</v>
      </c>
      <c r="D37" s="118">
        <v>0.005741762223975177</v>
      </c>
      <c r="E37" s="118">
        <v>1.2693908399134912</v>
      </c>
      <c r="F37" s="84" t="s">
        <v>4598</v>
      </c>
      <c r="G37" s="84" t="b">
        <v>0</v>
      </c>
      <c r="H37" s="84" t="b">
        <v>0</v>
      </c>
      <c r="I37" s="84" t="b">
        <v>0</v>
      </c>
      <c r="J37" s="84" t="b">
        <v>0</v>
      </c>
      <c r="K37" s="84" t="b">
        <v>1</v>
      </c>
      <c r="L37" s="84" t="b">
        <v>0</v>
      </c>
    </row>
    <row r="38" spans="1:12" ht="15">
      <c r="A38" s="84" t="s">
        <v>4244</v>
      </c>
      <c r="B38" s="84" t="s">
        <v>4245</v>
      </c>
      <c r="C38" s="84">
        <v>34</v>
      </c>
      <c r="D38" s="118">
        <v>0.005741762223975177</v>
      </c>
      <c r="E38" s="118">
        <v>2.223633349352816</v>
      </c>
      <c r="F38" s="84" t="s">
        <v>4598</v>
      </c>
      <c r="G38" s="84" t="b">
        <v>0</v>
      </c>
      <c r="H38" s="84" t="b">
        <v>1</v>
      </c>
      <c r="I38" s="84" t="b">
        <v>0</v>
      </c>
      <c r="J38" s="84" t="b">
        <v>0</v>
      </c>
      <c r="K38" s="84" t="b">
        <v>0</v>
      </c>
      <c r="L38" s="84" t="b">
        <v>0</v>
      </c>
    </row>
    <row r="39" spans="1:12" ht="15">
      <c r="A39" s="84" t="s">
        <v>382</v>
      </c>
      <c r="B39" s="84" t="s">
        <v>3613</v>
      </c>
      <c r="C39" s="84">
        <v>33</v>
      </c>
      <c r="D39" s="118">
        <v>0.005643640005909061</v>
      </c>
      <c r="E39" s="118">
        <v>2.236598326517184</v>
      </c>
      <c r="F39" s="84" t="s">
        <v>4598</v>
      </c>
      <c r="G39" s="84" t="b">
        <v>0</v>
      </c>
      <c r="H39" s="84" t="b">
        <v>0</v>
      </c>
      <c r="I39" s="84" t="b">
        <v>0</v>
      </c>
      <c r="J39" s="84" t="b">
        <v>0</v>
      </c>
      <c r="K39" s="84" t="b">
        <v>0</v>
      </c>
      <c r="L39" s="84" t="b">
        <v>0</v>
      </c>
    </row>
    <row r="40" spans="1:12" ht="15">
      <c r="A40" s="84" t="s">
        <v>4231</v>
      </c>
      <c r="B40" s="84" t="s">
        <v>4246</v>
      </c>
      <c r="C40" s="84">
        <v>28</v>
      </c>
      <c r="D40" s="118">
        <v>0.005118949094354105</v>
      </c>
      <c r="E40" s="118">
        <v>1.5509922837391463</v>
      </c>
      <c r="F40" s="84" t="s">
        <v>4598</v>
      </c>
      <c r="G40" s="84" t="b">
        <v>0</v>
      </c>
      <c r="H40" s="84" t="b">
        <v>0</v>
      </c>
      <c r="I40" s="84" t="b">
        <v>0</v>
      </c>
      <c r="J40" s="84" t="b">
        <v>0</v>
      </c>
      <c r="K40" s="84" t="b">
        <v>0</v>
      </c>
      <c r="L40" s="84" t="b">
        <v>0</v>
      </c>
    </row>
    <row r="41" spans="1:12" ht="15">
      <c r="A41" s="84" t="s">
        <v>3604</v>
      </c>
      <c r="B41" s="84" t="s">
        <v>3605</v>
      </c>
      <c r="C41" s="84">
        <v>19</v>
      </c>
      <c r="D41" s="118">
        <v>0.004002708398880093</v>
      </c>
      <c r="E41" s="118">
        <v>2.3692238917917745</v>
      </c>
      <c r="F41" s="84" t="s">
        <v>4598</v>
      </c>
      <c r="G41" s="84" t="b">
        <v>0</v>
      </c>
      <c r="H41" s="84" t="b">
        <v>0</v>
      </c>
      <c r="I41" s="84" t="b">
        <v>0</v>
      </c>
      <c r="J41" s="84" t="b">
        <v>0</v>
      </c>
      <c r="K41" s="84" t="b">
        <v>0</v>
      </c>
      <c r="L41" s="84" t="b">
        <v>0</v>
      </c>
    </row>
    <row r="42" spans="1:12" ht="15">
      <c r="A42" s="84" t="s">
        <v>3607</v>
      </c>
      <c r="B42" s="84" t="s">
        <v>3608</v>
      </c>
      <c r="C42" s="84">
        <v>14</v>
      </c>
      <c r="D42" s="118">
        <v>0.0032564184762816886</v>
      </c>
      <c r="E42" s="118">
        <v>2.608984230716833</v>
      </c>
      <c r="F42" s="84" t="s">
        <v>4598</v>
      </c>
      <c r="G42" s="84" t="b">
        <v>0</v>
      </c>
      <c r="H42" s="84" t="b">
        <v>0</v>
      </c>
      <c r="I42" s="84" t="b">
        <v>0</v>
      </c>
      <c r="J42" s="84" t="b">
        <v>0</v>
      </c>
      <c r="K42" s="84" t="b">
        <v>0</v>
      </c>
      <c r="L42" s="84" t="b">
        <v>0</v>
      </c>
    </row>
    <row r="43" spans="1:12" ht="15">
      <c r="A43" s="84" t="s">
        <v>3608</v>
      </c>
      <c r="B43" s="84" t="s">
        <v>3597</v>
      </c>
      <c r="C43" s="84">
        <v>14</v>
      </c>
      <c r="D43" s="118">
        <v>0.0032564184762816886</v>
      </c>
      <c r="E43" s="118">
        <v>1.2499622880751653</v>
      </c>
      <c r="F43" s="84" t="s">
        <v>4598</v>
      </c>
      <c r="G43" s="84" t="b">
        <v>0</v>
      </c>
      <c r="H43" s="84" t="b">
        <v>0</v>
      </c>
      <c r="I43" s="84" t="b">
        <v>0</v>
      </c>
      <c r="J43" s="84" t="b">
        <v>0</v>
      </c>
      <c r="K43" s="84" t="b">
        <v>0</v>
      </c>
      <c r="L43" s="84" t="b">
        <v>0</v>
      </c>
    </row>
    <row r="44" spans="1:12" ht="15">
      <c r="A44" s="84" t="s">
        <v>3597</v>
      </c>
      <c r="B44" s="84" t="s">
        <v>3606</v>
      </c>
      <c r="C44" s="84">
        <v>14</v>
      </c>
      <c r="D44" s="118">
        <v>0.0032564184762816886</v>
      </c>
      <c r="E44" s="118">
        <v>1.1850699542134553</v>
      </c>
      <c r="F44" s="84" t="s">
        <v>4598</v>
      </c>
      <c r="G44" s="84" t="b">
        <v>0</v>
      </c>
      <c r="H44" s="84" t="b">
        <v>0</v>
      </c>
      <c r="I44" s="84" t="b">
        <v>0</v>
      </c>
      <c r="J44" s="84" t="b">
        <v>0</v>
      </c>
      <c r="K44" s="84" t="b">
        <v>0</v>
      </c>
      <c r="L44" s="84" t="b">
        <v>0</v>
      </c>
    </row>
    <row r="45" spans="1:12" ht="15">
      <c r="A45" s="84" t="s">
        <v>3606</v>
      </c>
      <c r="B45" s="84" t="s">
        <v>3603</v>
      </c>
      <c r="C45" s="84">
        <v>14</v>
      </c>
      <c r="D45" s="118">
        <v>0.0032564184762816886</v>
      </c>
      <c r="E45" s="118">
        <v>2.323748502236084</v>
      </c>
      <c r="F45" s="84" t="s">
        <v>4598</v>
      </c>
      <c r="G45" s="84" t="b">
        <v>0</v>
      </c>
      <c r="H45" s="84" t="b">
        <v>0</v>
      </c>
      <c r="I45" s="84" t="b">
        <v>0</v>
      </c>
      <c r="J45" s="84" t="b">
        <v>1</v>
      </c>
      <c r="K45" s="84" t="b">
        <v>0</v>
      </c>
      <c r="L45" s="84" t="b">
        <v>0</v>
      </c>
    </row>
    <row r="46" spans="1:12" ht="15">
      <c r="A46" s="84" t="s">
        <v>3603</v>
      </c>
      <c r="B46" s="84" t="s">
        <v>3604</v>
      </c>
      <c r="C46" s="84">
        <v>14</v>
      </c>
      <c r="D46" s="118">
        <v>0.0032564184762816886</v>
      </c>
      <c r="E46" s="118">
        <v>2.236598326517184</v>
      </c>
      <c r="F46" s="84" t="s">
        <v>4598</v>
      </c>
      <c r="G46" s="84" t="b">
        <v>1</v>
      </c>
      <c r="H46" s="84" t="b">
        <v>0</v>
      </c>
      <c r="I46" s="84" t="b">
        <v>0</v>
      </c>
      <c r="J46" s="84" t="b">
        <v>0</v>
      </c>
      <c r="K46" s="84" t="b">
        <v>0</v>
      </c>
      <c r="L46" s="84" t="b">
        <v>0</v>
      </c>
    </row>
    <row r="47" spans="1:12" ht="15">
      <c r="A47" s="84" t="s">
        <v>3605</v>
      </c>
      <c r="B47" s="84" t="s">
        <v>3609</v>
      </c>
      <c r="C47" s="84">
        <v>14</v>
      </c>
      <c r="D47" s="118">
        <v>0.0032564184762816886</v>
      </c>
      <c r="E47" s="118">
        <v>2.3827263621954216</v>
      </c>
      <c r="F47" s="84" t="s">
        <v>4598</v>
      </c>
      <c r="G47" s="84" t="b">
        <v>0</v>
      </c>
      <c r="H47" s="84" t="b">
        <v>0</v>
      </c>
      <c r="I47" s="84" t="b">
        <v>0</v>
      </c>
      <c r="J47" s="84" t="b">
        <v>0</v>
      </c>
      <c r="K47" s="84" t="b">
        <v>0</v>
      </c>
      <c r="L47" s="84" t="b">
        <v>0</v>
      </c>
    </row>
    <row r="48" spans="1:12" ht="15">
      <c r="A48" s="84" t="s">
        <v>3609</v>
      </c>
      <c r="B48" s="84" t="s">
        <v>3610</v>
      </c>
      <c r="C48" s="84">
        <v>14</v>
      </c>
      <c r="D48" s="118">
        <v>0.0032564184762816886</v>
      </c>
      <c r="E48" s="118">
        <v>2.57902100733939</v>
      </c>
      <c r="F48" s="84" t="s">
        <v>4598</v>
      </c>
      <c r="G48" s="84" t="b">
        <v>0</v>
      </c>
      <c r="H48" s="84" t="b">
        <v>0</v>
      </c>
      <c r="I48" s="84" t="b">
        <v>0</v>
      </c>
      <c r="J48" s="84" t="b">
        <v>0</v>
      </c>
      <c r="K48" s="84" t="b">
        <v>0</v>
      </c>
      <c r="L48" s="84" t="b">
        <v>0</v>
      </c>
    </row>
    <row r="49" spans="1:12" ht="15">
      <c r="A49" s="84" t="s">
        <v>3610</v>
      </c>
      <c r="B49" s="84" t="s">
        <v>3611</v>
      </c>
      <c r="C49" s="84">
        <v>14</v>
      </c>
      <c r="D49" s="118">
        <v>0.0032564184762816886</v>
      </c>
      <c r="E49" s="118">
        <v>2.57902100733939</v>
      </c>
      <c r="F49" s="84" t="s">
        <v>4598</v>
      </c>
      <c r="G49" s="84" t="b">
        <v>0</v>
      </c>
      <c r="H49" s="84" t="b">
        <v>0</v>
      </c>
      <c r="I49" s="84" t="b">
        <v>0</v>
      </c>
      <c r="J49" s="84" t="b">
        <v>0</v>
      </c>
      <c r="K49" s="84" t="b">
        <v>0</v>
      </c>
      <c r="L49" s="84" t="b">
        <v>0</v>
      </c>
    </row>
    <row r="50" spans="1:12" ht="15">
      <c r="A50" s="84" t="s">
        <v>3611</v>
      </c>
      <c r="B50" s="84" t="s">
        <v>4249</v>
      </c>
      <c r="C50" s="84">
        <v>14</v>
      </c>
      <c r="D50" s="118">
        <v>0.0032564184762816886</v>
      </c>
      <c r="E50" s="118">
        <v>2.57902100733939</v>
      </c>
      <c r="F50" s="84" t="s">
        <v>4598</v>
      </c>
      <c r="G50" s="84" t="b">
        <v>0</v>
      </c>
      <c r="H50" s="84" t="b">
        <v>0</v>
      </c>
      <c r="I50" s="84" t="b">
        <v>0</v>
      </c>
      <c r="J50" s="84" t="b">
        <v>0</v>
      </c>
      <c r="K50" s="84" t="b">
        <v>0</v>
      </c>
      <c r="L50" s="84" t="b">
        <v>0</v>
      </c>
    </row>
    <row r="51" spans="1:12" ht="15">
      <c r="A51" s="84" t="s">
        <v>4249</v>
      </c>
      <c r="B51" s="84" t="s">
        <v>4250</v>
      </c>
      <c r="C51" s="84">
        <v>14</v>
      </c>
      <c r="D51" s="118">
        <v>0.0032564184762816886</v>
      </c>
      <c r="E51" s="118">
        <v>2.608984230716833</v>
      </c>
      <c r="F51" s="84" t="s">
        <v>4598</v>
      </c>
      <c r="G51" s="84" t="b">
        <v>0</v>
      </c>
      <c r="H51" s="84" t="b">
        <v>0</v>
      </c>
      <c r="I51" s="84" t="b">
        <v>0</v>
      </c>
      <c r="J51" s="84" t="b">
        <v>0</v>
      </c>
      <c r="K51" s="84" t="b">
        <v>0</v>
      </c>
      <c r="L51" s="84" t="b">
        <v>0</v>
      </c>
    </row>
    <row r="52" spans="1:12" ht="15">
      <c r="A52" s="84" t="s">
        <v>4250</v>
      </c>
      <c r="B52" s="84" t="s">
        <v>4251</v>
      </c>
      <c r="C52" s="84">
        <v>14</v>
      </c>
      <c r="D52" s="118">
        <v>0.0032564184762816886</v>
      </c>
      <c r="E52" s="118">
        <v>2.608984230716833</v>
      </c>
      <c r="F52" s="84" t="s">
        <v>4598</v>
      </c>
      <c r="G52" s="84" t="b">
        <v>0</v>
      </c>
      <c r="H52" s="84" t="b">
        <v>0</v>
      </c>
      <c r="I52" s="84" t="b">
        <v>0</v>
      </c>
      <c r="J52" s="84" t="b">
        <v>0</v>
      </c>
      <c r="K52" s="84" t="b">
        <v>0</v>
      </c>
      <c r="L52" s="84" t="b">
        <v>0</v>
      </c>
    </row>
    <row r="53" spans="1:12" ht="15">
      <c r="A53" s="84" t="s">
        <v>4251</v>
      </c>
      <c r="B53" s="84" t="s">
        <v>4248</v>
      </c>
      <c r="C53" s="84">
        <v>14</v>
      </c>
      <c r="D53" s="118">
        <v>0.0032564184762816886</v>
      </c>
      <c r="E53" s="118">
        <v>2.5246633450167972</v>
      </c>
      <c r="F53" s="84" t="s">
        <v>4598</v>
      </c>
      <c r="G53" s="84" t="b">
        <v>0</v>
      </c>
      <c r="H53" s="84" t="b">
        <v>0</v>
      </c>
      <c r="I53" s="84" t="b">
        <v>0</v>
      </c>
      <c r="J53" s="84" t="b">
        <v>0</v>
      </c>
      <c r="K53" s="84" t="b">
        <v>0</v>
      </c>
      <c r="L53" s="84" t="b">
        <v>0</v>
      </c>
    </row>
    <row r="54" spans="1:12" ht="15">
      <c r="A54" s="84" t="s">
        <v>3653</v>
      </c>
      <c r="B54" s="84" t="s">
        <v>3654</v>
      </c>
      <c r="C54" s="84">
        <v>12</v>
      </c>
      <c r="D54" s="118">
        <v>0.002924068735038006</v>
      </c>
      <c r="E54" s="118">
        <v>2.476358665442242</v>
      </c>
      <c r="F54" s="84" t="s">
        <v>4598</v>
      </c>
      <c r="G54" s="84" t="b">
        <v>0</v>
      </c>
      <c r="H54" s="84" t="b">
        <v>0</v>
      </c>
      <c r="I54" s="84" t="b">
        <v>0</v>
      </c>
      <c r="J54" s="84" t="b">
        <v>0</v>
      </c>
      <c r="K54" s="84" t="b">
        <v>0</v>
      </c>
      <c r="L54" s="84" t="b">
        <v>0</v>
      </c>
    </row>
    <row r="55" spans="1:12" ht="15">
      <c r="A55" s="84" t="s">
        <v>4252</v>
      </c>
      <c r="B55" s="84" t="s">
        <v>3647</v>
      </c>
      <c r="C55" s="84">
        <v>9</v>
      </c>
      <c r="D55" s="118">
        <v>0.0023790030362255354</v>
      </c>
      <c r="E55" s="118">
        <v>2.4492833878493214</v>
      </c>
      <c r="F55" s="84" t="s">
        <v>4598</v>
      </c>
      <c r="G55" s="84" t="b">
        <v>0</v>
      </c>
      <c r="H55" s="84" t="b">
        <v>0</v>
      </c>
      <c r="I55" s="84" t="b">
        <v>0</v>
      </c>
      <c r="J55" s="84" t="b">
        <v>0</v>
      </c>
      <c r="K55" s="84" t="b">
        <v>0</v>
      </c>
      <c r="L55" s="84" t="b">
        <v>0</v>
      </c>
    </row>
    <row r="56" spans="1:12" ht="15">
      <c r="A56" s="84" t="s">
        <v>3647</v>
      </c>
      <c r="B56" s="84" t="s">
        <v>4255</v>
      </c>
      <c r="C56" s="84">
        <v>9</v>
      </c>
      <c r="D56" s="118">
        <v>0.0023790030362255354</v>
      </c>
      <c r="E56" s="118">
        <v>2.6411689140882344</v>
      </c>
      <c r="F56" s="84" t="s">
        <v>4598</v>
      </c>
      <c r="G56" s="84" t="b">
        <v>0</v>
      </c>
      <c r="H56" s="84" t="b">
        <v>0</v>
      </c>
      <c r="I56" s="84" t="b">
        <v>0</v>
      </c>
      <c r="J56" s="84" t="b">
        <v>0</v>
      </c>
      <c r="K56" s="84" t="b">
        <v>0</v>
      </c>
      <c r="L56" s="84" t="b">
        <v>0</v>
      </c>
    </row>
    <row r="57" spans="1:12" ht="15">
      <c r="A57" s="84" t="s">
        <v>3640</v>
      </c>
      <c r="B57" s="84" t="s">
        <v>3597</v>
      </c>
      <c r="C57" s="84">
        <v>9</v>
      </c>
      <c r="D57" s="118">
        <v>0.0023790030362255354</v>
      </c>
      <c r="E57" s="118">
        <v>1.0000848148585653</v>
      </c>
      <c r="F57" s="84" t="s">
        <v>4598</v>
      </c>
      <c r="G57" s="84" t="b">
        <v>0</v>
      </c>
      <c r="H57" s="84" t="b">
        <v>0</v>
      </c>
      <c r="I57" s="84" t="b">
        <v>0</v>
      </c>
      <c r="J57" s="84" t="b">
        <v>0</v>
      </c>
      <c r="K57" s="84" t="b">
        <v>0</v>
      </c>
      <c r="L57" s="84" t="b">
        <v>0</v>
      </c>
    </row>
    <row r="58" spans="1:12" ht="15">
      <c r="A58" s="84" t="s">
        <v>3644</v>
      </c>
      <c r="B58" s="84" t="s">
        <v>3644</v>
      </c>
      <c r="C58" s="84">
        <v>9</v>
      </c>
      <c r="D58" s="118">
        <v>0.0029031708323231484</v>
      </c>
      <c r="E58" s="118">
        <v>2.200152253503293</v>
      </c>
      <c r="F58" s="84" t="s">
        <v>4598</v>
      </c>
      <c r="G58" s="84" t="b">
        <v>0</v>
      </c>
      <c r="H58" s="84" t="b">
        <v>0</v>
      </c>
      <c r="I58" s="84" t="b">
        <v>0</v>
      </c>
      <c r="J58" s="84" t="b">
        <v>0</v>
      </c>
      <c r="K58" s="84" t="b">
        <v>0</v>
      </c>
      <c r="L58" s="84" t="b">
        <v>0</v>
      </c>
    </row>
    <row r="59" spans="1:12" ht="15">
      <c r="A59" s="84" t="s">
        <v>4238</v>
      </c>
      <c r="B59" s="84" t="s">
        <v>4258</v>
      </c>
      <c r="C59" s="84">
        <v>9</v>
      </c>
      <c r="D59" s="118">
        <v>0.0023790030362255354</v>
      </c>
      <c r="E59" s="118">
        <v>1.8742986741142798</v>
      </c>
      <c r="F59" s="84" t="s">
        <v>4598</v>
      </c>
      <c r="G59" s="84" t="b">
        <v>0</v>
      </c>
      <c r="H59" s="84" t="b">
        <v>0</v>
      </c>
      <c r="I59" s="84" t="b">
        <v>0</v>
      </c>
      <c r="J59" s="84" t="b">
        <v>0</v>
      </c>
      <c r="K59" s="84" t="b">
        <v>0</v>
      </c>
      <c r="L59" s="84" t="b">
        <v>0</v>
      </c>
    </row>
    <row r="60" spans="1:12" ht="15">
      <c r="A60" s="84" t="s">
        <v>4258</v>
      </c>
      <c r="B60" s="84" t="s">
        <v>4259</v>
      </c>
      <c r="C60" s="84">
        <v>9</v>
      </c>
      <c r="D60" s="118">
        <v>0.0023790030362255354</v>
      </c>
      <c r="E60" s="118">
        <v>2.800869756955746</v>
      </c>
      <c r="F60" s="84" t="s">
        <v>4598</v>
      </c>
      <c r="G60" s="84" t="b">
        <v>0</v>
      </c>
      <c r="H60" s="84" t="b">
        <v>0</v>
      </c>
      <c r="I60" s="84" t="b">
        <v>0</v>
      </c>
      <c r="J60" s="84" t="b">
        <v>0</v>
      </c>
      <c r="K60" s="84" t="b">
        <v>0</v>
      </c>
      <c r="L60" s="84" t="b">
        <v>0</v>
      </c>
    </row>
    <row r="61" spans="1:12" ht="15">
      <c r="A61" s="84" t="s">
        <v>4259</v>
      </c>
      <c r="B61" s="84" t="s">
        <v>4253</v>
      </c>
      <c r="C61" s="84">
        <v>9</v>
      </c>
      <c r="D61" s="118">
        <v>0.0023790030362255354</v>
      </c>
      <c r="E61" s="118">
        <v>2.6411689140882344</v>
      </c>
      <c r="F61" s="84" t="s">
        <v>4598</v>
      </c>
      <c r="G61" s="84" t="b">
        <v>0</v>
      </c>
      <c r="H61" s="84" t="b">
        <v>0</v>
      </c>
      <c r="I61" s="84" t="b">
        <v>0</v>
      </c>
      <c r="J61" s="84" t="b">
        <v>0</v>
      </c>
      <c r="K61" s="84" t="b">
        <v>0</v>
      </c>
      <c r="L61" s="84" t="b">
        <v>0</v>
      </c>
    </row>
    <row r="62" spans="1:12" ht="15">
      <c r="A62" s="84" t="s">
        <v>4253</v>
      </c>
      <c r="B62" s="84" t="s">
        <v>4260</v>
      </c>
      <c r="C62" s="84">
        <v>9</v>
      </c>
      <c r="D62" s="118">
        <v>0.0023790030362255354</v>
      </c>
      <c r="E62" s="118">
        <v>2.6759310203474462</v>
      </c>
      <c r="F62" s="84" t="s">
        <v>4598</v>
      </c>
      <c r="G62" s="84" t="b">
        <v>0</v>
      </c>
      <c r="H62" s="84" t="b">
        <v>0</v>
      </c>
      <c r="I62" s="84" t="b">
        <v>0</v>
      </c>
      <c r="J62" s="84" t="b">
        <v>0</v>
      </c>
      <c r="K62" s="84" t="b">
        <v>0</v>
      </c>
      <c r="L62" s="84" t="b">
        <v>0</v>
      </c>
    </row>
    <row r="63" spans="1:12" ht="15">
      <c r="A63" s="84" t="s">
        <v>4261</v>
      </c>
      <c r="B63" s="84" t="s">
        <v>4262</v>
      </c>
      <c r="C63" s="84">
        <v>9</v>
      </c>
      <c r="D63" s="118">
        <v>0.0023790030362255354</v>
      </c>
      <c r="E63" s="118">
        <v>2.800869756955746</v>
      </c>
      <c r="F63" s="84" t="s">
        <v>4598</v>
      </c>
      <c r="G63" s="84" t="b">
        <v>0</v>
      </c>
      <c r="H63" s="84" t="b">
        <v>0</v>
      </c>
      <c r="I63" s="84" t="b">
        <v>0</v>
      </c>
      <c r="J63" s="84" t="b">
        <v>0</v>
      </c>
      <c r="K63" s="84" t="b">
        <v>0</v>
      </c>
      <c r="L63" s="84" t="b">
        <v>0</v>
      </c>
    </row>
    <row r="64" spans="1:12" ht="15">
      <c r="A64" s="84" t="s">
        <v>4262</v>
      </c>
      <c r="B64" s="84" t="s">
        <v>4263</v>
      </c>
      <c r="C64" s="84">
        <v>9</v>
      </c>
      <c r="D64" s="118">
        <v>0.0023790030362255354</v>
      </c>
      <c r="E64" s="118">
        <v>2.800869756955746</v>
      </c>
      <c r="F64" s="84" t="s">
        <v>4598</v>
      </c>
      <c r="G64" s="84" t="b">
        <v>0</v>
      </c>
      <c r="H64" s="84" t="b">
        <v>0</v>
      </c>
      <c r="I64" s="84" t="b">
        <v>0</v>
      </c>
      <c r="J64" s="84" t="b">
        <v>0</v>
      </c>
      <c r="K64" s="84" t="b">
        <v>0</v>
      </c>
      <c r="L64" s="84" t="b">
        <v>0</v>
      </c>
    </row>
    <row r="65" spans="1:12" ht="15">
      <c r="A65" s="84" t="s">
        <v>3683</v>
      </c>
      <c r="B65" s="84" t="s">
        <v>3549</v>
      </c>
      <c r="C65" s="84">
        <v>8</v>
      </c>
      <c r="D65" s="118">
        <v>0.0021823426216242762</v>
      </c>
      <c r="E65" s="118">
        <v>2.713719581236846</v>
      </c>
      <c r="F65" s="84" t="s">
        <v>4598</v>
      </c>
      <c r="G65" s="84" t="b">
        <v>0</v>
      </c>
      <c r="H65" s="84" t="b">
        <v>0</v>
      </c>
      <c r="I65" s="84" t="b">
        <v>0</v>
      </c>
      <c r="J65" s="84" t="b">
        <v>0</v>
      </c>
      <c r="K65" s="84" t="b">
        <v>1</v>
      </c>
      <c r="L65" s="84" t="b">
        <v>0</v>
      </c>
    </row>
    <row r="66" spans="1:12" ht="15">
      <c r="A66" s="84" t="s">
        <v>3646</v>
      </c>
      <c r="B66" s="84" t="s">
        <v>4252</v>
      </c>
      <c r="C66" s="84">
        <v>8</v>
      </c>
      <c r="D66" s="118">
        <v>0.0021823426216242762</v>
      </c>
      <c r="E66" s="118">
        <v>2.432892971661152</v>
      </c>
      <c r="F66" s="84" t="s">
        <v>4598</v>
      </c>
      <c r="G66" s="84" t="b">
        <v>0</v>
      </c>
      <c r="H66" s="84" t="b">
        <v>0</v>
      </c>
      <c r="I66" s="84" t="b">
        <v>0</v>
      </c>
      <c r="J66" s="84" t="b">
        <v>0</v>
      </c>
      <c r="K66" s="84" t="b">
        <v>0</v>
      </c>
      <c r="L66" s="84" t="b">
        <v>0</v>
      </c>
    </row>
    <row r="67" spans="1:12" ht="15">
      <c r="A67" s="84" t="s">
        <v>4255</v>
      </c>
      <c r="B67" s="84" t="s">
        <v>4265</v>
      </c>
      <c r="C67" s="84">
        <v>8</v>
      </c>
      <c r="D67" s="118">
        <v>0.0021823426216242762</v>
      </c>
      <c r="E67" s="118">
        <v>2.800869756955746</v>
      </c>
      <c r="F67" s="84" t="s">
        <v>4598</v>
      </c>
      <c r="G67" s="84" t="b">
        <v>0</v>
      </c>
      <c r="H67" s="84" t="b">
        <v>0</v>
      </c>
      <c r="I67" s="84" t="b">
        <v>0</v>
      </c>
      <c r="J67" s="84" t="b">
        <v>0</v>
      </c>
      <c r="K67" s="84" t="b">
        <v>0</v>
      </c>
      <c r="L67" s="84" t="b">
        <v>0</v>
      </c>
    </row>
    <row r="68" spans="1:12" ht="15">
      <c r="A68" s="84" t="s">
        <v>4265</v>
      </c>
      <c r="B68" s="84" t="s">
        <v>4247</v>
      </c>
      <c r="C68" s="84">
        <v>8</v>
      </c>
      <c r="D68" s="118">
        <v>0.0021823426216242762</v>
      </c>
      <c r="E68" s="118">
        <v>2.4998397612917653</v>
      </c>
      <c r="F68" s="84" t="s">
        <v>4598</v>
      </c>
      <c r="G68" s="84" t="b">
        <v>0</v>
      </c>
      <c r="H68" s="84" t="b">
        <v>0</v>
      </c>
      <c r="I68" s="84" t="b">
        <v>0</v>
      </c>
      <c r="J68" s="84" t="b">
        <v>0</v>
      </c>
      <c r="K68" s="84" t="b">
        <v>0</v>
      </c>
      <c r="L68" s="84" t="b">
        <v>0</v>
      </c>
    </row>
    <row r="69" spans="1:12" ht="15">
      <c r="A69" s="84" t="s">
        <v>4247</v>
      </c>
      <c r="B69" s="84" t="s">
        <v>3640</v>
      </c>
      <c r="C69" s="84">
        <v>8</v>
      </c>
      <c r="D69" s="118">
        <v>0.0021823426216242762</v>
      </c>
      <c r="E69" s="118">
        <v>2.1018997526197274</v>
      </c>
      <c r="F69" s="84" t="s">
        <v>4598</v>
      </c>
      <c r="G69" s="84" t="b">
        <v>0</v>
      </c>
      <c r="H69" s="84" t="b">
        <v>0</v>
      </c>
      <c r="I69" s="84" t="b">
        <v>0</v>
      </c>
      <c r="J69" s="84" t="b">
        <v>0</v>
      </c>
      <c r="K69" s="84" t="b">
        <v>0</v>
      </c>
      <c r="L69" s="84" t="b">
        <v>0</v>
      </c>
    </row>
    <row r="70" spans="1:12" ht="15">
      <c r="A70" s="84" t="s">
        <v>4260</v>
      </c>
      <c r="B70" s="84" t="s">
        <v>4257</v>
      </c>
      <c r="C70" s="84">
        <v>8</v>
      </c>
      <c r="D70" s="118">
        <v>0.0021823426216242762</v>
      </c>
      <c r="E70" s="118">
        <v>2.749717234508365</v>
      </c>
      <c r="F70" s="84" t="s">
        <v>4598</v>
      </c>
      <c r="G70" s="84" t="b">
        <v>0</v>
      </c>
      <c r="H70" s="84" t="b">
        <v>0</v>
      </c>
      <c r="I70" s="84" t="b">
        <v>0</v>
      </c>
      <c r="J70" s="84" t="b">
        <v>0</v>
      </c>
      <c r="K70" s="84" t="b">
        <v>0</v>
      </c>
      <c r="L70" s="84" t="b">
        <v>0</v>
      </c>
    </row>
    <row r="71" spans="1:12" ht="15">
      <c r="A71" s="84" t="s">
        <v>4257</v>
      </c>
      <c r="B71" s="84" t="s">
        <v>4261</v>
      </c>
      <c r="C71" s="84">
        <v>8</v>
      </c>
      <c r="D71" s="118">
        <v>0.0021823426216242762</v>
      </c>
      <c r="E71" s="118">
        <v>2.749717234508365</v>
      </c>
      <c r="F71" s="84" t="s">
        <v>4598</v>
      </c>
      <c r="G71" s="84" t="b">
        <v>0</v>
      </c>
      <c r="H71" s="84" t="b">
        <v>0</v>
      </c>
      <c r="I71" s="84" t="b">
        <v>0</v>
      </c>
      <c r="J71" s="84" t="b">
        <v>0</v>
      </c>
      <c r="K71" s="84" t="b">
        <v>0</v>
      </c>
      <c r="L71" s="84" t="b">
        <v>0</v>
      </c>
    </row>
    <row r="72" spans="1:12" ht="15">
      <c r="A72" s="84" t="s">
        <v>1781</v>
      </c>
      <c r="B72" s="84" t="s">
        <v>3653</v>
      </c>
      <c r="C72" s="84">
        <v>7</v>
      </c>
      <c r="D72" s="118">
        <v>0.0019766812026931623</v>
      </c>
      <c r="E72" s="118">
        <v>2.367214196017174</v>
      </c>
      <c r="F72" s="84" t="s">
        <v>4598</v>
      </c>
      <c r="G72" s="84" t="b">
        <v>0</v>
      </c>
      <c r="H72" s="84" t="b">
        <v>0</v>
      </c>
      <c r="I72" s="84" t="b">
        <v>0</v>
      </c>
      <c r="J72" s="84" t="b">
        <v>0</v>
      </c>
      <c r="K72" s="84" t="b">
        <v>0</v>
      </c>
      <c r="L72" s="84" t="b">
        <v>0</v>
      </c>
    </row>
    <row r="73" spans="1:12" ht="15">
      <c r="A73" s="84" t="s">
        <v>3653</v>
      </c>
      <c r="B73" s="84" t="s">
        <v>3655</v>
      </c>
      <c r="C73" s="84">
        <v>7</v>
      </c>
      <c r="D73" s="118">
        <v>0.0019766812026931623</v>
      </c>
      <c r="E73" s="118">
        <v>2.476358665442242</v>
      </c>
      <c r="F73" s="84" t="s">
        <v>4598</v>
      </c>
      <c r="G73" s="84" t="b">
        <v>0</v>
      </c>
      <c r="H73" s="84" t="b">
        <v>0</v>
      </c>
      <c r="I73" s="84" t="b">
        <v>0</v>
      </c>
      <c r="J73" s="84" t="b">
        <v>0</v>
      </c>
      <c r="K73" s="84" t="b">
        <v>0</v>
      </c>
      <c r="L73" s="84" t="b">
        <v>0</v>
      </c>
    </row>
    <row r="74" spans="1:12" ht="15">
      <c r="A74" s="84" t="s">
        <v>3655</v>
      </c>
      <c r="B74" s="84" t="s">
        <v>3656</v>
      </c>
      <c r="C74" s="84">
        <v>7</v>
      </c>
      <c r="D74" s="118">
        <v>0.0019766812026931623</v>
      </c>
      <c r="E74" s="118">
        <v>2.6759310203474462</v>
      </c>
      <c r="F74" s="84" t="s">
        <v>4598</v>
      </c>
      <c r="G74" s="84" t="b">
        <v>0</v>
      </c>
      <c r="H74" s="84" t="b">
        <v>0</v>
      </c>
      <c r="I74" s="84" t="b">
        <v>0</v>
      </c>
      <c r="J74" s="84" t="b">
        <v>0</v>
      </c>
      <c r="K74" s="84" t="b">
        <v>0</v>
      </c>
      <c r="L74" s="84" t="b">
        <v>0</v>
      </c>
    </row>
    <row r="75" spans="1:12" ht="15">
      <c r="A75" s="84" t="s">
        <v>4269</v>
      </c>
      <c r="B75" s="84" t="s">
        <v>4270</v>
      </c>
      <c r="C75" s="84">
        <v>7</v>
      </c>
      <c r="D75" s="118">
        <v>0.0019766812026931623</v>
      </c>
      <c r="E75" s="118">
        <v>2.9100142263808144</v>
      </c>
      <c r="F75" s="84" t="s">
        <v>4598</v>
      </c>
      <c r="G75" s="84" t="b">
        <v>0</v>
      </c>
      <c r="H75" s="84" t="b">
        <v>0</v>
      </c>
      <c r="I75" s="84" t="b">
        <v>0</v>
      </c>
      <c r="J75" s="84" t="b">
        <v>0</v>
      </c>
      <c r="K75" s="84" t="b">
        <v>0</v>
      </c>
      <c r="L75" s="84" t="b">
        <v>0</v>
      </c>
    </row>
    <row r="76" spans="1:12" ht="15">
      <c r="A76" s="84" t="s">
        <v>4270</v>
      </c>
      <c r="B76" s="84" t="s">
        <v>4271</v>
      </c>
      <c r="C76" s="84">
        <v>7</v>
      </c>
      <c r="D76" s="118">
        <v>0.0019766812026931623</v>
      </c>
      <c r="E76" s="118">
        <v>2.9100142263808144</v>
      </c>
      <c r="F76" s="84" t="s">
        <v>4598</v>
      </c>
      <c r="G76" s="84" t="b">
        <v>0</v>
      </c>
      <c r="H76" s="84" t="b">
        <v>0</v>
      </c>
      <c r="I76" s="84" t="b">
        <v>0</v>
      </c>
      <c r="J76" s="84" t="b">
        <v>0</v>
      </c>
      <c r="K76" s="84" t="b">
        <v>0</v>
      </c>
      <c r="L76" s="84" t="b">
        <v>0</v>
      </c>
    </row>
    <row r="77" spans="1:12" ht="15">
      <c r="A77" s="84" t="s">
        <v>4271</v>
      </c>
      <c r="B77" s="84" t="s">
        <v>4272</v>
      </c>
      <c r="C77" s="84">
        <v>7</v>
      </c>
      <c r="D77" s="118">
        <v>0.0019766812026931623</v>
      </c>
      <c r="E77" s="118">
        <v>2.9100142263808144</v>
      </c>
      <c r="F77" s="84" t="s">
        <v>4598</v>
      </c>
      <c r="G77" s="84" t="b">
        <v>0</v>
      </c>
      <c r="H77" s="84" t="b">
        <v>0</v>
      </c>
      <c r="I77" s="84" t="b">
        <v>0</v>
      </c>
      <c r="J77" s="84" t="b">
        <v>0</v>
      </c>
      <c r="K77" s="84" t="b">
        <v>0</v>
      </c>
      <c r="L77" s="84" t="b">
        <v>0</v>
      </c>
    </row>
    <row r="78" spans="1:12" ht="15">
      <c r="A78" s="84" t="s">
        <v>4274</v>
      </c>
      <c r="B78" s="84" t="s">
        <v>3533</v>
      </c>
      <c r="C78" s="84">
        <v>7</v>
      </c>
      <c r="D78" s="118">
        <v>0.0019766812026931623</v>
      </c>
      <c r="E78" s="118">
        <v>2.608984230716833</v>
      </c>
      <c r="F78" s="84" t="s">
        <v>4598</v>
      </c>
      <c r="G78" s="84" t="b">
        <v>0</v>
      </c>
      <c r="H78" s="84" t="b">
        <v>0</v>
      </c>
      <c r="I78" s="84" t="b">
        <v>0</v>
      </c>
      <c r="J78" s="84" t="b">
        <v>0</v>
      </c>
      <c r="K78" s="84" t="b">
        <v>0</v>
      </c>
      <c r="L78" s="84" t="b">
        <v>0</v>
      </c>
    </row>
    <row r="79" spans="1:12" ht="15">
      <c r="A79" s="84" t="s">
        <v>3533</v>
      </c>
      <c r="B79" s="84" t="s">
        <v>4275</v>
      </c>
      <c r="C79" s="84">
        <v>7</v>
      </c>
      <c r="D79" s="118">
        <v>0.0019766812026931623</v>
      </c>
      <c r="E79" s="118">
        <v>2.608984230716833</v>
      </c>
      <c r="F79" s="84" t="s">
        <v>4598</v>
      </c>
      <c r="G79" s="84" t="b">
        <v>0</v>
      </c>
      <c r="H79" s="84" t="b">
        <v>0</v>
      </c>
      <c r="I79" s="84" t="b">
        <v>0</v>
      </c>
      <c r="J79" s="84" t="b">
        <v>0</v>
      </c>
      <c r="K79" s="84" t="b">
        <v>1</v>
      </c>
      <c r="L79" s="84" t="b">
        <v>0</v>
      </c>
    </row>
    <row r="80" spans="1:12" ht="15">
      <c r="A80" s="84" t="s">
        <v>4275</v>
      </c>
      <c r="B80" s="84" t="s">
        <v>4276</v>
      </c>
      <c r="C80" s="84">
        <v>7</v>
      </c>
      <c r="D80" s="118">
        <v>0.0019766812026931623</v>
      </c>
      <c r="E80" s="118">
        <v>2.9100142263808144</v>
      </c>
      <c r="F80" s="84" t="s">
        <v>4598</v>
      </c>
      <c r="G80" s="84" t="b">
        <v>0</v>
      </c>
      <c r="H80" s="84" t="b">
        <v>1</v>
      </c>
      <c r="I80" s="84" t="b">
        <v>0</v>
      </c>
      <c r="J80" s="84" t="b">
        <v>0</v>
      </c>
      <c r="K80" s="84" t="b">
        <v>0</v>
      </c>
      <c r="L80" s="84" t="b">
        <v>0</v>
      </c>
    </row>
    <row r="81" spans="1:12" ht="15">
      <c r="A81" s="84" t="s">
        <v>3597</v>
      </c>
      <c r="B81" s="84" t="s">
        <v>3625</v>
      </c>
      <c r="C81" s="84">
        <v>6</v>
      </c>
      <c r="D81" s="118">
        <v>0.0017607246228495614</v>
      </c>
      <c r="E81" s="118">
        <v>1.0475420902971349</v>
      </c>
      <c r="F81" s="84" t="s">
        <v>4598</v>
      </c>
      <c r="G81" s="84" t="b">
        <v>0</v>
      </c>
      <c r="H81" s="84" t="b">
        <v>0</v>
      </c>
      <c r="I81" s="84" t="b">
        <v>0</v>
      </c>
      <c r="J81" s="84" t="b">
        <v>0</v>
      </c>
      <c r="K81" s="84" t="b">
        <v>0</v>
      </c>
      <c r="L81" s="84" t="b">
        <v>0</v>
      </c>
    </row>
    <row r="82" spans="1:12" ht="15">
      <c r="A82" s="84" t="s">
        <v>3656</v>
      </c>
      <c r="B82" s="84" t="s">
        <v>3657</v>
      </c>
      <c r="C82" s="84">
        <v>6</v>
      </c>
      <c r="D82" s="118">
        <v>0.0017607246228495614</v>
      </c>
      <c r="E82" s="118">
        <v>2.5742221244576213</v>
      </c>
      <c r="F82" s="84" t="s">
        <v>4598</v>
      </c>
      <c r="G82" s="84" t="b">
        <v>0</v>
      </c>
      <c r="H82" s="84" t="b">
        <v>0</v>
      </c>
      <c r="I82" s="84" t="b">
        <v>0</v>
      </c>
      <c r="J82" s="84" t="b">
        <v>0</v>
      </c>
      <c r="K82" s="84" t="b">
        <v>0</v>
      </c>
      <c r="L82" s="84" t="b">
        <v>0</v>
      </c>
    </row>
    <row r="83" spans="1:12" ht="15">
      <c r="A83" s="84" t="s">
        <v>3657</v>
      </c>
      <c r="B83" s="84" t="s">
        <v>3658</v>
      </c>
      <c r="C83" s="84">
        <v>6</v>
      </c>
      <c r="D83" s="118">
        <v>0.0017607246228495614</v>
      </c>
      <c r="E83" s="118">
        <v>2.7850754897725145</v>
      </c>
      <c r="F83" s="84" t="s">
        <v>4598</v>
      </c>
      <c r="G83" s="84" t="b">
        <v>0</v>
      </c>
      <c r="H83" s="84" t="b">
        <v>0</v>
      </c>
      <c r="I83" s="84" t="b">
        <v>0</v>
      </c>
      <c r="J83" s="84" t="b">
        <v>0</v>
      </c>
      <c r="K83" s="84" t="b">
        <v>0</v>
      </c>
      <c r="L83" s="84" t="b">
        <v>0</v>
      </c>
    </row>
    <row r="84" spans="1:12" ht="15">
      <c r="A84" s="84" t="s">
        <v>3658</v>
      </c>
      <c r="B84" s="84" t="s">
        <v>3653</v>
      </c>
      <c r="C84" s="84">
        <v>6</v>
      </c>
      <c r="D84" s="118">
        <v>0.0017607246228495614</v>
      </c>
      <c r="E84" s="118">
        <v>2.351419928833942</v>
      </c>
      <c r="F84" s="84" t="s">
        <v>4598</v>
      </c>
      <c r="G84" s="84" t="b">
        <v>0</v>
      </c>
      <c r="H84" s="84" t="b">
        <v>0</v>
      </c>
      <c r="I84" s="84" t="b">
        <v>0</v>
      </c>
      <c r="J84" s="84" t="b">
        <v>0</v>
      </c>
      <c r="K84" s="84" t="b">
        <v>0</v>
      </c>
      <c r="L84" s="84" t="b">
        <v>0</v>
      </c>
    </row>
    <row r="85" spans="1:12" ht="15">
      <c r="A85" s="84" t="s">
        <v>3654</v>
      </c>
      <c r="B85" s="84" t="s">
        <v>3659</v>
      </c>
      <c r="C85" s="84">
        <v>6</v>
      </c>
      <c r="D85" s="118">
        <v>0.0017607246228495614</v>
      </c>
      <c r="E85" s="118">
        <v>2.6759310203474462</v>
      </c>
      <c r="F85" s="84" t="s">
        <v>4598</v>
      </c>
      <c r="G85" s="84" t="b">
        <v>0</v>
      </c>
      <c r="H85" s="84" t="b">
        <v>0</v>
      </c>
      <c r="I85" s="84" t="b">
        <v>0</v>
      </c>
      <c r="J85" s="84" t="b">
        <v>0</v>
      </c>
      <c r="K85" s="84" t="b">
        <v>0</v>
      </c>
      <c r="L85" s="84" t="b">
        <v>0</v>
      </c>
    </row>
    <row r="86" spans="1:12" ht="15">
      <c r="A86" s="84" t="s">
        <v>3659</v>
      </c>
      <c r="B86" s="84" t="s">
        <v>3660</v>
      </c>
      <c r="C86" s="84">
        <v>6</v>
      </c>
      <c r="D86" s="118">
        <v>0.0017607246228495614</v>
      </c>
      <c r="E86" s="118">
        <v>2.7551122663950713</v>
      </c>
      <c r="F86" s="84" t="s">
        <v>4598</v>
      </c>
      <c r="G86" s="84" t="b">
        <v>0</v>
      </c>
      <c r="H86" s="84" t="b">
        <v>0</v>
      </c>
      <c r="I86" s="84" t="b">
        <v>0</v>
      </c>
      <c r="J86" s="84" t="b">
        <v>0</v>
      </c>
      <c r="K86" s="84" t="b">
        <v>0</v>
      </c>
      <c r="L86" s="84" t="b">
        <v>0</v>
      </c>
    </row>
    <row r="87" spans="1:12" ht="15">
      <c r="A87" s="84" t="s">
        <v>3660</v>
      </c>
      <c r="B87" s="84" t="s">
        <v>4281</v>
      </c>
      <c r="C87" s="84">
        <v>6</v>
      </c>
      <c r="D87" s="118">
        <v>0.0017607246228495614</v>
      </c>
      <c r="E87" s="118">
        <v>2.7551122663950713</v>
      </c>
      <c r="F87" s="84" t="s">
        <v>4598</v>
      </c>
      <c r="G87" s="84" t="b">
        <v>0</v>
      </c>
      <c r="H87" s="84" t="b">
        <v>0</v>
      </c>
      <c r="I87" s="84" t="b">
        <v>0</v>
      </c>
      <c r="J87" s="84" t="b">
        <v>0</v>
      </c>
      <c r="K87" s="84" t="b">
        <v>0</v>
      </c>
      <c r="L87" s="84" t="b">
        <v>0</v>
      </c>
    </row>
    <row r="88" spans="1:12" ht="15">
      <c r="A88" s="84" t="s">
        <v>4272</v>
      </c>
      <c r="B88" s="84" t="s">
        <v>4273</v>
      </c>
      <c r="C88" s="84">
        <v>6</v>
      </c>
      <c r="D88" s="118">
        <v>0.0017607246228495614</v>
      </c>
      <c r="E88" s="118">
        <v>2.8430674367502013</v>
      </c>
      <c r="F88" s="84" t="s">
        <v>4598</v>
      </c>
      <c r="G88" s="84" t="b">
        <v>0</v>
      </c>
      <c r="H88" s="84" t="b">
        <v>0</v>
      </c>
      <c r="I88" s="84" t="b">
        <v>0</v>
      </c>
      <c r="J88" s="84" t="b">
        <v>0</v>
      </c>
      <c r="K88" s="84" t="b">
        <v>0</v>
      </c>
      <c r="L88" s="84" t="b">
        <v>0</v>
      </c>
    </row>
    <row r="89" spans="1:12" ht="15">
      <c r="A89" s="84" t="s">
        <v>4273</v>
      </c>
      <c r="B89" s="84" t="s">
        <v>4274</v>
      </c>
      <c r="C89" s="84">
        <v>6</v>
      </c>
      <c r="D89" s="118">
        <v>0.0017607246228495614</v>
      </c>
      <c r="E89" s="118">
        <v>2.8430674367502013</v>
      </c>
      <c r="F89" s="84" t="s">
        <v>4598</v>
      </c>
      <c r="G89" s="84" t="b">
        <v>0</v>
      </c>
      <c r="H89" s="84" t="b">
        <v>0</v>
      </c>
      <c r="I89" s="84" t="b">
        <v>0</v>
      </c>
      <c r="J89" s="84" t="b">
        <v>0</v>
      </c>
      <c r="K89" s="84" t="b">
        <v>0</v>
      </c>
      <c r="L89" s="84" t="b">
        <v>0</v>
      </c>
    </row>
    <row r="90" spans="1:12" ht="15">
      <c r="A90" s="84" t="s">
        <v>3620</v>
      </c>
      <c r="B90" s="84" t="s">
        <v>4277</v>
      </c>
      <c r="C90" s="84">
        <v>6</v>
      </c>
      <c r="D90" s="118">
        <v>0.0017607246228495614</v>
      </c>
      <c r="E90" s="118">
        <v>2.0447128002782704</v>
      </c>
      <c r="F90" s="84" t="s">
        <v>4598</v>
      </c>
      <c r="G90" s="84" t="b">
        <v>0</v>
      </c>
      <c r="H90" s="84" t="b">
        <v>0</v>
      </c>
      <c r="I90" s="84" t="b">
        <v>0</v>
      </c>
      <c r="J90" s="84" t="b">
        <v>0</v>
      </c>
      <c r="K90" s="84" t="b">
        <v>0</v>
      </c>
      <c r="L90" s="84" t="b">
        <v>0</v>
      </c>
    </row>
    <row r="91" spans="1:12" ht="15">
      <c r="A91" s="84" t="s">
        <v>4277</v>
      </c>
      <c r="B91" s="84" t="s">
        <v>4278</v>
      </c>
      <c r="C91" s="84">
        <v>6</v>
      </c>
      <c r="D91" s="118">
        <v>0.0017607246228495614</v>
      </c>
      <c r="E91" s="118">
        <v>2.8430674367502013</v>
      </c>
      <c r="F91" s="84" t="s">
        <v>4598</v>
      </c>
      <c r="G91" s="84" t="b">
        <v>0</v>
      </c>
      <c r="H91" s="84" t="b">
        <v>0</v>
      </c>
      <c r="I91" s="84" t="b">
        <v>0</v>
      </c>
      <c r="J91" s="84" t="b">
        <v>0</v>
      </c>
      <c r="K91" s="84" t="b">
        <v>0</v>
      </c>
      <c r="L91" s="84" t="b">
        <v>0</v>
      </c>
    </row>
    <row r="92" spans="1:12" ht="15">
      <c r="A92" s="84" t="s">
        <v>4278</v>
      </c>
      <c r="B92" s="84" t="s">
        <v>4284</v>
      </c>
      <c r="C92" s="84">
        <v>6</v>
      </c>
      <c r="D92" s="118">
        <v>0.0017607246228495614</v>
      </c>
      <c r="E92" s="118">
        <v>2.9769610160114275</v>
      </c>
      <c r="F92" s="84" t="s">
        <v>4598</v>
      </c>
      <c r="G92" s="84" t="b">
        <v>0</v>
      </c>
      <c r="H92" s="84" t="b">
        <v>0</v>
      </c>
      <c r="I92" s="84" t="b">
        <v>0</v>
      </c>
      <c r="J92" s="84" t="b">
        <v>0</v>
      </c>
      <c r="K92" s="84" t="b">
        <v>1</v>
      </c>
      <c r="L92" s="84" t="b">
        <v>0</v>
      </c>
    </row>
    <row r="93" spans="1:12" ht="15">
      <c r="A93" s="84" t="s">
        <v>4284</v>
      </c>
      <c r="B93" s="84" t="s">
        <v>4285</v>
      </c>
      <c r="C93" s="84">
        <v>6</v>
      </c>
      <c r="D93" s="118">
        <v>0.0017607246228495614</v>
      </c>
      <c r="E93" s="118">
        <v>2.9769610160114275</v>
      </c>
      <c r="F93" s="84" t="s">
        <v>4598</v>
      </c>
      <c r="G93" s="84" t="b">
        <v>0</v>
      </c>
      <c r="H93" s="84" t="b">
        <v>1</v>
      </c>
      <c r="I93" s="84" t="b">
        <v>0</v>
      </c>
      <c r="J93" s="84" t="b">
        <v>0</v>
      </c>
      <c r="K93" s="84" t="b">
        <v>0</v>
      </c>
      <c r="L93" s="84" t="b">
        <v>0</v>
      </c>
    </row>
    <row r="94" spans="1:12" ht="15">
      <c r="A94" s="84" t="s">
        <v>4285</v>
      </c>
      <c r="B94" s="84" t="s">
        <v>4286</v>
      </c>
      <c r="C94" s="84">
        <v>6</v>
      </c>
      <c r="D94" s="118">
        <v>0.0017607246228495614</v>
      </c>
      <c r="E94" s="118">
        <v>2.9769610160114275</v>
      </c>
      <c r="F94" s="84" t="s">
        <v>4598</v>
      </c>
      <c r="G94" s="84" t="b">
        <v>0</v>
      </c>
      <c r="H94" s="84" t="b">
        <v>0</v>
      </c>
      <c r="I94" s="84" t="b">
        <v>0</v>
      </c>
      <c r="J94" s="84" t="b">
        <v>0</v>
      </c>
      <c r="K94" s="84" t="b">
        <v>0</v>
      </c>
      <c r="L94" s="84" t="b">
        <v>0</v>
      </c>
    </row>
    <row r="95" spans="1:12" ht="15">
      <c r="A95" s="84" t="s">
        <v>4286</v>
      </c>
      <c r="B95" s="84" t="s">
        <v>3653</v>
      </c>
      <c r="C95" s="84">
        <v>6</v>
      </c>
      <c r="D95" s="118">
        <v>0.0017607246228495614</v>
      </c>
      <c r="E95" s="118">
        <v>2.476358665442242</v>
      </c>
      <c r="F95" s="84" t="s">
        <v>4598</v>
      </c>
      <c r="G95" s="84" t="b">
        <v>0</v>
      </c>
      <c r="H95" s="84" t="b">
        <v>0</v>
      </c>
      <c r="I95" s="84" t="b">
        <v>0</v>
      </c>
      <c r="J95" s="84" t="b">
        <v>0</v>
      </c>
      <c r="K95" s="84" t="b">
        <v>0</v>
      </c>
      <c r="L95" s="84" t="b">
        <v>0</v>
      </c>
    </row>
    <row r="96" spans="1:12" ht="15">
      <c r="A96" s="84" t="s">
        <v>3654</v>
      </c>
      <c r="B96" s="84" t="s">
        <v>4247</v>
      </c>
      <c r="C96" s="84">
        <v>6</v>
      </c>
      <c r="D96" s="118">
        <v>0.0017607246228495614</v>
      </c>
      <c r="E96" s="118">
        <v>2.198809765627784</v>
      </c>
      <c r="F96" s="84" t="s">
        <v>4598</v>
      </c>
      <c r="G96" s="84" t="b">
        <v>0</v>
      </c>
      <c r="H96" s="84" t="b">
        <v>0</v>
      </c>
      <c r="I96" s="84" t="b">
        <v>0</v>
      </c>
      <c r="J96" s="84" t="b">
        <v>0</v>
      </c>
      <c r="K96" s="84" t="b">
        <v>0</v>
      </c>
      <c r="L96" s="84" t="b">
        <v>0</v>
      </c>
    </row>
    <row r="97" spans="1:12" ht="15">
      <c r="A97" s="84" t="s">
        <v>4247</v>
      </c>
      <c r="B97" s="84" t="s">
        <v>4287</v>
      </c>
      <c r="C97" s="84">
        <v>6</v>
      </c>
      <c r="D97" s="118">
        <v>0.0017607246228495614</v>
      </c>
      <c r="E97" s="118">
        <v>2.499839761291765</v>
      </c>
      <c r="F97" s="84" t="s">
        <v>4598</v>
      </c>
      <c r="G97" s="84" t="b">
        <v>0</v>
      </c>
      <c r="H97" s="84" t="b">
        <v>0</v>
      </c>
      <c r="I97" s="84" t="b">
        <v>0</v>
      </c>
      <c r="J97" s="84" t="b">
        <v>0</v>
      </c>
      <c r="K97" s="84" t="b">
        <v>0</v>
      </c>
      <c r="L97" s="84" t="b">
        <v>0</v>
      </c>
    </row>
    <row r="98" spans="1:12" ht="15">
      <c r="A98" s="84" t="s">
        <v>4287</v>
      </c>
      <c r="B98" s="84" t="s">
        <v>4254</v>
      </c>
      <c r="C98" s="84">
        <v>6</v>
      </c>
      <c r="D98" s="118">
        <v>0.0017607246228495614</v>
      </c>
      <c r="E98" s="118">
        <v>2.6759310203474462</v>
      </c>
      <c r="F98" s="84" t="s">
        <v>4598</v>
      </c>
      <c r="G98" s="84" t="b">
        <v>0</v>
      </c>
      <c r="H98" s="84" t="b">
        <v>0</v>
      </c>
      <c r="I98" s="84" t="b">
        <v>0</v>
      </c>
      <c r="J98" s="84" t="b">
        <v>0</v>
      </c>
      <c r="K98" s="84" t="b">
        <v>0</v>
      </c>
      <c r="L98" s="84" t="b">
        <v>0</v>
      </c>
    </row>
    <row r="99" spans="1:12" ht="15">
      <c r="A99" s="84" t="s">
        <v>3638</v>
      </c>
      <c r="B99" s="84" t="s">
        <v>4288</v>
      </c>
      <c r="C99" s="84">
        <v>6</v>
      </c>
      <c r="D99" s="118">
        <v>0.0017607246228495614</v>
      </c>
      <c r="E99" s="118">
        <v>2.45408227073109</v>
      </c>
      <c r="F99" s="84" t="s">
        <v>4598</v>
      </c>
      <c r="G99" s="84" t="b">
        <v>0</v>
      </c>
      <c r="H99" s="84" t="b">
        <v>0</v>
      </c>
      <c r="I99" s="84" t="b">
        <v>0</v>
      </c>
      <c r="J99" s="84" t="b">
        <v>0</v>
      </c>
      <c r="K99" s="84" t="b">
        <v>0</v>
      </c>
      <c r="L99" s="84" t="b">
        <v>0</v>
      </c>
    </row>
    <row r="100" spans="1:12" ht="15">
      <c r="A100" s="84" t="s">
        <v>362</v>
      </c>
      <c r="B100" s="84" t="s">
        <v>1781</v>
      </c>
      <c r="C100" s="84">
        <v>5</v>
      </c>
      <c r="D100" s="118">
        <v>0.0015327420305739825</v>
      </c>
      <c r="E100" s="118">
        <v>2.5509922837391463</v>
      </c>
      <c r="F100" s="84" t="s">
        <v>4598</v>
      </c>
      <c r="G100" s="84" t="b">
        <v>0</v>
      </c>
      <c r="H100" s="84" t="b">
        <v>0</v>
      </c>
      <c r="I100" s="84" t="b">
        <v>0</v>
      </c>
      <c r="J100" s="84" t="b">
        <v>0</v>
      </c>
      <c r="K100" s="84" t="b">
        <v>0</v>
      </c>
      <c r="L100" s="84" t="b">
        <v>0</v>
      </c>
    </row>
    <row r="101" spans="1:12" ht="15">
      <c r="A101" s="84" t="s">
        <v>3662</v>
      </c>
      <c r="B101" s="84" t="s">
        <v>3663</v>
      </c>
      <c r="C101" s="84">
        <v>5</v>
      </c>
      <c r="D101" s="118">
        <v>0.0015327420305739825</v>
      </c>
      <c r="E101" s="118">
        <v>2.7638861907025762</v>
      </c>
      <c r="F101" s="84" t="s">
        <v>4598</v>
      </c>
      <c r="G101" s="84" t="b">
        <v>0</v>
      </c>
      <c r="H101" s="84" t="b">
        <v>0</v>
      </c>
      <c r="I101" s="84" t="b">
        <v>0</v>
      </c>
      <c r="J101" s="84" t="b">
        <v>0</v>
      </c>
      <c r="K101" s="84" t="b">
        <v>0</v>
      </c>
      <c r="L101" s="84" t="b">
        <v>0</v>
      </c>
    </row>
    <row r="102" spans="1:12" ht="15">
      <c r="A102" s="84" t="s">
        <v>3663</v>
      </c>
      <c r="B102" s="84" t="s">
        <v>3664</v>
      </c>
      <c r="C102" s="84">
        <v>5</v>
      </c>
      <c r="D102" s="118">
        <v>0.0015327420305739825</v>
      </c>
      <c r="E102" s="118">
        <v>2.9100142263808144</v>
      </c>
      <c r="F102" s="84" t="s">
        <v>4598</v>
      </c>
      <c r="G102" s="84" t="b">
        <v>0</v>
      </c>
      <c r="H102" s="84" t="b">
        <v>0</v>
      </c>
      <c r="I102" s="84" t="b">
        <v>0</v>
      </c>
      <c r="J102" s="84" t="b">
        <v>0</v>
      </c>
      <c r="K102" s="84" t="b">
        <v>0</v>
      </c>
      <c r="L102" s="84" t="b">
        <v>0</v>
      </c>
    </row>
    <row r="103" spans="1:12" ht="15">
      <c r="A103" s="84" t="s">
        <v>3664</v>
      </c>
      <c r="B103" s="84" t="s">
        <v>3665</v>
      </c>
      <c r="C103" s="84">
        <v>5</v>
      </c>
      <c r="D103" s="118">
        <v>0.0015327420305739825</v>
      </c>
      <c r="E103" s="118">
        <v>3.056142262059052</v>
      </c>
      <c r="F103" s="84" t="s">
        <v>4598</v>
      </c>
      <c r="G103" s="84" t="b">
        <v>0</v>
      </c>
      <c r="H103" s="84" t="b">
        <v>0</v>
      </c>
      <c r="I103" s="84" t="b">
        <v>0</v>
      </c>
      <c r="J103" s="84" t="b">
        <v>0</v>
      </c>
      <c r="K103" s="84" t="b">
        <v>0</v>
      </c>
      <c r="L103" s="84" t="b">
        <v>0</v>
      </c>
    </row>
    <row r="104" spans="1:12" ht="15">
      <c r="A104" s="84" t="s">
        <v>3665</v>
      </c>
      <c r="B104" s="84" t="s">
        <v>3666</v>
      </c>
      <c r="C104" s="84">
        <v>5</v>
      </c>
      <c r="D104" s="118">
        <v>0.0015327420305739825</v>
      </c>
      <c r="E104" s="118">
        <v>2.9100142263808144</v>
      </c>
      <c r="F104" s="84" t="s">
        <v>4598</v>
      </c>
      <c r="G104" s="84" t="b">
        <v>0</v>
      </c>
      <c r="H104" s="84" t="b">
        <v>0</v>
      </c>
      <c r="I104" s="84" t="b">
        <v>0</v>
      </c>
      <c r="J104" s="84" t="b">
        <v>0</v>
      </c>
      <c r="K104" s="84" t="b">
        <v>0</v>
      </c>
      <c r="L104" s="84" t="b">
        <v>0</v>
      </c>
    </row>
    <row r="105" spans="1:12" ht="15">
      <c r="A105" s="84" t="s">
        <v>3666</v>
      </c>
      <c r="B105" s="84" t="s">
        <v>3597</v>
      </c>
      <c r="C105" s="84">
        <v>5</v>
      </c>
      <c r="D105" s="118">
        <v>0.0015327420305739825</v>
      </c>
      <c r="E105" s="118">
        <v>1.1038342523969271</v>
      </c>
      <c r="F105" s="84" t="s">
        <v>4598</v>
      </c>
      <c r="G105" s="84" t="b">
        <v>0</v>
      </c>
      <c r="H105" s="84" t="b">
        <v>0</v>
      </c>
      <c r="I105" s="84" t="b">
        <v>0</v>
      </c>
      <c r="J105" s="84" t="b">
        <v>0</v>
      </c>
      <c r="K105" s="84" t="b">
        <v>0</v>
      </c>
      <c r="L105" s="84" t="b">
        <v>0</v>
      </c>
    </row>
    <row r="106" spans="1:12" ht="15">
      <c r="A106" s="84" t="s">
        <v>3597</v>
      </c>
      <c r="B106" s="84" t="s">
        <v>3667</v>
      </c>
      <c r="C106" s="84">
        <v>5</v>
      </c>
      <c r="D106" s="118">
        <v>0.0015327420305739825</v>
      </c>
      <c r="E106" s="118">
        <v>1.2693908399134912</v>
      </c>
      <c r="F106" s="84" t="s">
        <v>4598</v>
      </c>
      <c r="G106" s="84" t="b">
        <v>0</v>
      </c>
      <c r="H106" s="84" t="b">
        <v>0</v>
      </c>
      <c r="I106" s="84" t="b">
        <v>0</v>
      </c>
      <c r="J106" s="84" t="b">
        <v>0</v>
      </c>
      <c r="K106" s="84" t="b">
        <v>0</v>
      </c>
      <c r="L106" s="84" t="b">
        <v>0</v>
      </c>
    </row>
    <row r="107" spans="1:12" ht="15">
      <c r="A107" s="84" t="s">
        <v>3667</v>
      </c>
      <c r="B107" s="84" t="s">
        <v>429</v>
      </c>
      <c r="C107" s="84">
        <v>5</v>
      </c>
      <c r="D107" s="118">
        <v>0.0015327420305739825</v>
      </c>
      <c r="E107" s="118">
        <v>3.056142262059052</v>
      </c>
      <c r="F107" s="84" t="s">
        <v>4598</v>
      </c>
      <c r="G107" s="84" t="b">
        <v>0</v>
      </c>
      <c r="H107" s="84" t="b">
        <v>0</v>
      </c>
      <c r="I107" s="84" t="b">
        <v>0</v>
      </c>
      <c r="J107" s="84" t="b">
        <v>0</v>
      </c>
      <c r="K107" s="84" t="b">
        <v>0</v>
      </c>
      <c r="L107" s="84" t="b">
        <v>0</v>
      </c>
    </row>
    <row r="108" spans="1:12" ht="15">
      <c r="A108" s="84" t="s">
        <v>429</v>
      </c>
      <c r="B108" s="84" t="s">
        <v>428</v>
      </c>
      <c r="C108" s="84">
        <v>5</v>
      </c>
      <c r="D108" s="118">
        <v>0.0015327420305739825</v>
      </c>
      <c r="E108" s="118">
        <v>3.056142262059052</v>
      </c>
      <c r="F108" s="84" t="s">
        <v>4598</v>
      </c>
      <c r="G108" s="84" t="b">
        <v>0</v>
      </c>
      <c r="H108" s="84" t="b">
        <v>0</v>
      </c>
      <c r="I108" s="84" t="b">
        <v>0</v>
      </c>
      <c r="J108" s="84" t="b">
        <v>0</v>
      </c>
      <c r="K108" s="84" t="b">
        <v>0</v>
      </c>
      <c r="L108" s="84" t="b">
        <v>0</v>
      </c>
    </row>
    <row r="109" spans="1:12" ht="15">
      <c r="A109" s="84" t="s">
        <v>362</v>
      </c>
      <c r="B109" s="84" t="s">
        <v>3620</v>
      </c>
      <c r="C109" s="84">
        <v>5</v>
      </c>
      <c r="D109" s="118">
        <v>0.0015327420305739825</v>
      </c>
      <c r="E109" s="118">
        <v>1.412689585572865</v>
      </c>
      <c r="F109" s="84" t="s">
        <v>4598</v>
      </c>
      <c r="G109" s="84" t="b">
        <v>0</v>
      </c>
      <c r="H109" s="84" t="b">
        <v>0</v>
      </c>
      <c r="I109" s="84" t="b">
        <v>0</v>
      </c>
      <c r="J109" s="84" t="b">
        <v>0</v>
      </c>
      <c r="K109" s="84" t="b">
        <v>0</v>
      </c>
      <c r="L109" s="84" t="b">
        <v>0</v>
      </c>
    </row>
    <row r="110" spans="1:12" ht="15">
      <c r="A110" s="84" t="s">
        <v>4254</v>
      </c>
      <c r="B110" s="84" t="s">
        <v>4295</v>
      </c>
      <c r="C110" s="84">
        <v>5</v>
      </c>
      <c r="D110" s="118">
        <v>0.0015327420305739825</v>
      </c>
      <c r="E110" s="118">
        <v>2.6759310203474462</v>
      </c>
      <c r="F110" s="84" t="s">
        <v>4598</v>
      </c>
      <c r="G110" s="84" t="b">
        <v>0</v>
      </c>
      <c r="H110" s="84" t="b">
        <v>0</v>
      </c>
      <c r="I110" s="84" t="b">
        <v>0</v>
      </c>
      <c r="J110" s="84" t="b">
        <v>0</v>
      </c>
      <c r="K110" s="84" t="b">
        <v>0</v>
      </c>
      <c r="L110" s="84" t="b">
        <v>0</v>
      </c>
    </row>
    <row r="111" spans="1:12" ht="15">
      <c r="A111" s="84" t="s">
        <v>3597</v>
      </c>
      <c r="B111" s="84" t="s">
        <v>3640</v>
      </c>
      <c r="C111" s="84">
        <v>5</v>
      </c>
      <c r="D111" s="118">
        <v>0.0015327420305739825</v>
      </c>
      <c r="E111" s="118">
        <v>0.6673308485855287</v>
      </c>
      <c r="F111" s="84" t="s">
        <v>4598</v>
      </c>
      <c r="G111" s="84" t="b">
        <v>0</v>
      </c>
      <c r="H111" s="84" t="b">
        <v>0</v>
      </c>
      <c r="I111" s="84" t="b">
        <v>0</v>
      </c>
      <c r="J111" s="84" t="b">
        <v>0</v>
      </c>
      <c r="K111" s="84" t="b">
        <v>0</v>
      </c>
      <c r="L111" s="84" t="b">
        <v>0</v>
      </c>
    </row>
    <row r="112" spans="1:12" ht="15">
      <c r="A112" s="84" t="s">
        <v>3638</v>
      </c>
      <c r="B112" s="84" t="s">
        <v>3638</v>
      </c>
      <c r="C112" s="84">
        <v>5</v>
      </c>
      <c r="D112" s="118">
        <v>0.00186178123073277</v>
      </c>
      <c r="E112" s="118">
        <v>1.8308329803331895</v>
      </c>
      <c r="F112" s="84" t="s">
        <v>4598</v>
      </c>
      <c r="G112" s="84" t="b">
        <v>0</v>
      </c>
      <c r="H112" s="84" t="b">
        <v>0</v>
      </c>
      <c r="I112" s="84" t="b">
        <v>0</v>
      </c>
      <c r="J112" s="84" t="b">
        <v>0</v>
      </c>
      <c r="K112" s="84" t="b">
        <v>0</v>
      </c>
      <c r="L112" s="84" t="b">
        <v>0</v>
      </c>
    </row>
    <row r="113" spans="1:12" ht="15">
      <c r="A113" s="84" t="s">
        <v>403</v>
      </c>
      <c r="B113" s="84" t="s">
        <v>4280</v>
      </c>
      <c r="C113" s="84">
        <v>4</v>
      </c>
      <c r="D113" s="118">
        <v>0.0012902981476991772</v>
      </c>
      <c r="E113" s="118">
        <v>2.465077655032553</v>
      </c>
      <c r="F113" s="84" t="s">
        <v>4598</v>
      </c>
      <c r="G113" s="84" t="b">
        <v>0</v>
      </c>
      <c r="H113" s="84" t="b">
        <v>0</v>
      </c>
      <c r="I113" s="84" t="b">
        <v>0</v>
      </c>
      <c r="J113" s="84" t="b">
        <v>0</v>
      </c>
      <c r="K113" s="84" t="b">
        <v>0</v>
      </c>
      <c r="L113" s="84" t="b">
        <v>0</v>
      </c>
    </row>
    <row r="114" spans="1:12" ht="15">
      <c r="A114" s="84" t="s">
        <v>3622</v>
      </c>
      <c r="B114" s="84" t="s">
        <v>3597</v>
      </c>
      <c r="C114" s="84">
        <v>4</v>
      </c>
      <c r="D114" s="118">
        <v>0.0012902981476991772</v>
      </c>
      <c r="E114" s="118">
        <v>0.6759310203474463</v>
      </c>
      <c r="F114" s="84" t="s">
        <v>4598</v>
      </c>
      <c r="G114" s="84" t="b">
        <v>0</v>
      </c>
      <c r="H114" s="84" t="b">
        <v>0</v>
      </c>
      <c r="I114" s="84" t="b">
        <v>0</v>
      </c>
      <c r="J114" s="84" t="b">
        <v>0</v>
      </c>
      <c r="K114" s="84" t="b">
        <v>0</v>
      </c>
      <c r="L114" s="84" t="b">
        <v>0</v>
      </c>
    </row>
    <row r="115" spans="1:12" ht="15">
      <c r="A115" s="84" t="s">
        <v>344</v>
      </c>
      <c r="B115" s="84" t="s">
        <v>3662</v>
      </c>
      <c r="C115" s="84">
        <v>4</v>
      </c>
      <c r="D115" s="118">
        <v>0.0012902981476991772</v>
      </c>
      <c r="E115" s="118">
        <v>2.9769610160114275</v>
      </c>
      <c r="F115" s="84" t="s">
        <v>4598</v>
      </c>
      <c r="G115" s="84" t="b">
        <v>0</v>
      </c>
      <c r="H115" s="84" t="b">
        <v>0</v>
      </c>
      <c r="I115" s="84" t="b">
        <v>0</v>
      </c>
      <c r="J115" s="84" t="b">
        <v>0</v>
      </c>
      <c r="K115" s="84" t="b">
        <v>0</v>
      </c>
      <c r="L115" s="84" t="b">
        <v>0</v>
      </c>
    </row>
    <row r="116" spans="1:12" ht="15">
      <c r="A116" s="84" t="s">
        <v>3597</v>
      </c>
      <c r="B116" s="84" t="s">
        <v>220</v>
      </c>
      <c r="C116" s="84">
        <v>4</v>
      </c>
      <c r="D116" s="118">
        <v>0.0012902981476991772</v>
      </c>
      <c r="E116" s="118">
        <v>1.0932995808578099</v>
      </c>
      <c r="F116" s="84" t="s">
        <v>4598</v>
      </c>
      <c r="G116" s="84" t="b">
        <v>0</v>
      </c>
      <c r="H116" s="84" t="b">
        <v>0</v>
      </c>
      <c r="I116" s="84" t="b">
        <v>0</v>
      </c>
      <c r="J116" s="84" t="b">
        <v>0</v>
      </c>
      <c r="K116" s="84" t="b">
        <v>0</v>
      </c>
      <c r="L116" s="84" t="b">
        <v>0</v>
      </c>
    </row>
    <row r="117" spans="1:12" ht="15">
      <c r="A117" s="84" t="s">
        <v>3649</v>
      </c>
      <c r="B117" s="84" t="s">
        <v>3650</v>
      </c>
      <c r="C117" s="84">
        <v>4</v>
      </c>
      <c r="D117" s="118">
        <v>0.0012902981476991772</v>
      </c>
      <c r="E117" s="118">
        <v>3.153052275067109</v>
      </c>
      <c r="F117" s="84" t="s">
        <v>4598</v>
      </c>
      <c r="G117" s="84" t="b">
        <v>0</v>
      </c>
      <c r="H117" s="84" t="b">
        <v>1</v>
      </c>
      <c r="I117" s="84" t="b">
        <v>0</v>
      </c>
      <c r="J117" s="84" t="b">
        <v>0</v>
      </c>
      <c r="K117" s="84" t="b">
        <v>0</v>
      </c>
      <c r="L117" s="84" t="b">
        <v>0</v>
      </c>
    </row>
    <row r="118" spans="1:12" ht="15">
      <c r="A118" s="84" t="s">
        <v>3650</v>
      </c>
      <c r="B118" s="84" t="s">
        <v>3651</v>
      </c>
      <c r="C118" s="84">
        <v>4</v>
      </c>
      <c r="D118" s="118">
        <v>0.0012902981476991772</v>
      </c>
      <c r="E118" s="118">
        <v>3.056142262059052</v>
      </c>
      <c r="F118" s="84" t="s">
        <v>4598</v>
      </c>
      <c r="G118" s="84" t="b">
        <v>0</v>
      </c>
      <c r="H118" s="84" t="b">
        <v>0</v>
      </c>
      <c r="I118" s="84" t="b">
        <v>0</v>
      </c>
      <c r="J118" s="84" t="b">
        <v>0</v>
      </c>
      <c r="K118" s="84" t="b">
        <v>0</v>
      </c>
      <c r="L118" s="84" t="b">
        <v>0</v>
      </c>
    </row>
    <row r="119" spans="1:12" ht="15">
      <c r="A119" s="84" t="s">
        <v>4256</v>
      </c>
      <c r="B119" s="84" t="s">
        <v>3646</v>
      </c>
      <c r="C119" s="84">
        <v>4</v>
      </c>
      <c r="D119" s="118">
        <v>0.0012902981476991772</v>
      </c>
      <c r="E119" s="118">
        <v>2.288986395976872</v>
      </c>
      <c r="F119" s="84" t="s">
        <v>4598</v>
      </c>
      <c r="G119" s="84" t="b">
        <v>0</v>
      </c>
      <c r="H119" s="84" t="b">
        <v>0</v>
      </c>
      <c r="I119" s="84" t="b">
        <v>0</v>
      </c>
      <c r="J119" s="84" t="b">
        <v>0</v>
      </c>
      <c r="K119" s="84" t="b">
        <v>0</v>
      </c>
      <c r="L119" s="84" t="b">
        <v>0</v>
      </c>
    </row>
    <row r="120" spans="1:12" ht="15">
      <c r="A120" s="84" t="s">
        <v>3638</v>
      </c>
      <c r="B120" s="84" t="s">
        <v>4269</v>
      </c>
      <c r="C120" s="84">
        <v>4</v>
      </c>
      <c r="D120" s="118">
        <v>0.0012902981476991772</v>
      </c>
      <c r="E120" s="118">
        <v>2.2110442220447957</v>
      </c>
      <c r="F120" s="84" t="s">
        <v>4598</v>
      </c>
      <c r="G120" s="84" t="b">
        <v>0</v>
      </c>
      <c r="H120" s="84" t="b">
        <v>0</v>
      </c>
      <c r="I120" s="84" t="b">
        <v>0</v>
      </c>
      <c r="J120" s="84" t="b">
        <v>0</v>
      </c>
      <c r="K120" s="84" t="b">
        <v>0</v>
      </c>
      <c r="L120" s="84" t="b">
        <v>0</v>
      </c>
    </row>
    <row r="121" spans="1:12" ht="15">
      <c r="A121" s="84" t="s">
        <v>3622</v>
      </c>
      <c r="B121" s="84" t="s">
        <v>3625</v>
      </c>
      <c r="C121" s="84">
        <v>4</v>
      </c>
      <c r="D121" s="118">
        <v>0.0012902981476991772</v>
      </c>
      <c r="E121" s="118">
        <v>2.1810809986673525</v>
      </c>
      <c r="F121" s="84" t="s">
        <v>4598</v>
      </c>
      <c r="G121" s="84" t="b">
        <v>0</v>
      </c>
      <c r="H121" s="84" t="b">
        <v>0</v>
      </c>
      <c r="I121" s="84" t="b">
        <v>0</v>
      </c>
      <c r="J121" s="84" t="b">
        <v>0</v>
      </c>
      <c r="K121" s="84" t="b">
        <v>0</v>
      </c>
      <c r="L121" s="84" t="b">
        <v>0</v>
      </c>
    </row>
    <row r="122" spans="1:12" ht="15">
      <c r="A122" s="84" t="s">
        <v>3625</v>
      </c>
      <c r="B122" s="84" t="s">
        <v>3597</v>
      </c>
      <c r="C122" s="84">
        <v>4</v>
      </c>
      <c r="D122" s="118">
        <v>0.0012902981476991772</v>
      </c>
      <c r="E122" s="118">
        <v>0.948932292411184</v>
      </c>
      <c r="F122" s="84" t="s">
        <v>4598</v>
      </c>
      <c r="G122" s="84" t="b">
        <v>0</v>
      </c>
      <c r="H122" s="84" t="b">
        <v>0</v>
      </c>
      <c r="I122" s="84" t="b">
        <v>0</v>
      </c>
      <c r="J122" s="84" t="b">
        <v>0</v>
      </c>
      <c r="K122" s="84" t="b">
        <v>0</v>
      </c>
      <c r="L122" s="84" t="b">
        <v>0</v>
      </c>
    </row>
    <row r="123" spans="1:12" ht="15">
      <c r="A123" s="84" t="s">
        <v>4252</v>
      </c>
      <c r="B123" s="84" t="s">
        <v>3533</v>
      </c>
      <c r="C123" s="84">
        <v>3</v>
      </c>
      <c r="D123" s="118">
        <v>0.0010297074390900598</v>
      </c>
      <c r="E123" s="118">
        <v>1.9399774497582576</v>
      </c>
      <c r="F123" s="84" t="s">
        <v>4598</v>
      </c>
      <c r="G123" s="84" t="b">
        <v>0</v>
      </c>
      <c r="H123" s="84" t="b">
        <v>0</v>
      </c>
      <c r="I123" s="84" t="b">
        <v>0</v>
      </c>
      <c r="J123" s="84" t="b">
        <v>0</v>
      </c>
      <c r="K123" s="84" t="b">
        <v>0</v>
      </c>
      <c r="L123" s="84" t="b">
        <v>0</v>
      </c>
    </row>
    <row r="124" spans="1:12" ht="15">
      <c r="A124" s="84" t="s">
        <v>4292</v>
      </c>
      <c r="B124" s="84" t="s">
        <v>435</v>
      </c>
      <c r="C124" s="84">
        <v>3</v>
      </c>
      <c r="D124" s="118">
        <v>0.0010297074390900598</v>
      </c>
      <c r="E124" s="118">
        <v>3.056142262059052</v>
      </c>
      <c r="F124" s="84" t="s">
        <v>4598</v>
      </c>
      <c r="G124" s="84" t="b">
        <v>1</v>
      </c>
      <c r="H124" s="84" t="b">
        <v>0</v>
      </c>
      <c r="I124" s="84" t="b">
        <v>0</v>
      </c>
      <c r="J124" s="84" t="b">
        <v>0</v>
      </c>
      <c r="K124" s="84" t="b">
        <v>0</v>
      </c>
      <c r="L124" s="84" t="b">
        <v>0</v>
      </c>
    </row>
    <row r="125" spans="1:12" ht="15">
      <c r="A125" s="84" t="s">
        <v>435</v>
      </c>
      <c r="B125" s="84" t="s">
        <v>3624</v>
      </c>
      <c r="C125" s="84">
        <v>3</v>
      </c>
      <c r="D125" s="118">
        <v>0.0010297074390900598</v>
      </c>
      <c r="E125" s="118">
        <v>2.9100142263808144</v>
      </c>
      <c r="F125" s="84" t="s">
        <v>4598</v>
      </c>
      <c r="G125" s="84" t="b">
        <v>0</v>
      </c>
      <c r="H125" s="84" t="b">
        <v>0</v>
      </c>
      <c r="I125" s="84" t="b">
        <v>0</v>
      </c>
      <c r="J125" s="84" t="b">
        <v>0</v>
      </c>
      <c r="K125" s="84" t="b">
        <v>0</v>
      </c>
      <c r="L125" s="84" t="b">
        <v>0</v>
      </c>
    </row>
    <row r="126" spans="1:12" ht="15">
      <c r="A126" s="84" t="s">
        <v>3624</v>
      </c>
      <c r="B126" s="84" t="s">
        <v>434</v>
      </c>
      <c r="C126" s="84">
        <v>3</v>
      </c>
      <c r="D126" s="118">
        <v>0.0010297074390900598</v>
      </c>
      <c r="E126" s="118">
        <v>2.9100142263808144</v>
      </c>
      <c r="F126" s="84" t="s">
        <v>4598</v>
      </c>
      <c r="G126" s="84" t="b">
        <v>0</v>
      </c>
      <c r="H126" s="84" t="b">
        <v>0</v>
      </c>
      <c r="I126" s="84" t="b">
        <v>0</v>
      </c>
      <c r="J126" s="84" t="b">
        <v>0</v>
      </c>
      <c r="K126" s="84" t="b">
        <v>0</v>
      </c>
      <c r="L126" s="84" t="b">
        <v>0</v>
      </c>
    </row>
    <row r="127" spans="1:12" ht="15">
      <c r="A127" s="84" t="s">
        <v>434</v>
      </c>
      <c r="B127" s="84" t="s">
        <v>3603</v>
      </c>
      <c r="C127" s="84">
        <v>3</v>
      </c>
      <c r="D127" s="118">
        <v>0.0010297074390900598</v>
      </c>
      <c r="E127" s="118">
        <v>2.432892971661152</v>
      </c>
      <c r="F127" s="84" t="s">
        <v>4598</v>
      </c>
      <c r="G127" s="84" t="b">
        <v>0</v>
      </c>
      <c r="H127" s="84" t="b">
        <v>0</v>
      </c>
      <c r="I127" s="84" t="b">
        <v>0</v>
      </c>
      <c r="J127" s="84" t="b">
        <v>1</v>
      </c>
      <c r="K127" s="84" t="b">
        <v>0</v>
      </c>
      <c r="L127" s="84" t="b">
        <v>0</v>
      </c>
    </row>
    <row r="128" spans="1:12" ht="15">
      <c r="A128" s="84" t="s">
        <v>3603</v>
      </c>
      <c r="B128" s="84" t="s">
        <v>4317</v>
      </c>
      <c r="C128" s="84">
        <v>3</v>
      </c>
      <c r="D128" s="118">
        <v>0.0010297074390900598</v>
      </c>
      <c r="E128" s="118">
        <v>2.4126895855728647</v>
      </c>
      <c r="F128" s="84" t="s">
        <v>4598</v>
      </c>
      <c r="G128" s="84" t="b">
        <v>1</v>
      </c>
      <c r="H128" s="84" t="b">
        <v>0</v>
      </c>
      <c r="I128" s="84" t="b">
        <v>0</v>
      </c>
      <c r="J128" s="84" t="b">
        <v>0</v>
      </c>
      <c r="K128" s="84" t="b">
        <v>0</v>
      </c>
      <c r="L128" s="84" t="b">
        <v>0</v>
      </c>
    </row>
    <row r="129" spans="1:12" ht="15">
      <c r="A129" s="84" t="s">
        <v>4317</v>
      </c>
      <c r="B129" s="84" t="s">
        <v>4318</v>
      </c>
      <c r="C129" s="84">
        <v>3</v>
      </c>
      <c r="D129" s="118">
        <v>0.0010297074390900598</v>
      </c>
      <c r="E129" s="118">
        <v>3.2779910116754087</v>
      </c>
      <c r="F129" s="84" t="s">
        <v>4598</v>
      </c>
      <c r="G129" s="84" t="b">
        <v>0</v>
      </c>
      <c r="H129" s="84" t="b">
        <v>0</v>
      </c>
      <c r="I129" s="84" t="b">
        <v>0</v>
      </c>
      <c r="J129" s="84" t="b">
        <v>0</v>
      </c>
      <c r="K129" s="84" t="b">
        <v>0</v>
      </c>
      <c r="L129" s="84" t="b">
        <v>0</v>
      </c>
    </row>
    <row r="130" spans="1:12" ht="15">
      <c r="A130" s="84" t="s">
        <v>4318</v>
      </c>
      <c r="B130" s="84" t="s">
        <v>3622</v>
      </c>
      <c r="C130" s="84">
        <v>3</v>
      </c>
      <c r="D130" s="118">
        <v>0.0010297074390900598</v>
      </c>
      <c r="E130" s="118">
        <v>2.57902100733939</v>
      </c>
      <c r="F130" s="84" t="s">
        <v>4598</v>
      </c>
      <c r="G130" s="84" t="b">
        <v>0</v>
      </c>
      <c r="H130" s="84" t="b">
        <v>0</v>
      </c>
      <c r="I130" s="84" t="b">
        <v>0</v>
      </c>
      <c r="J130" s="84" t="b">
        <v>0</v>
      </c>
      <c r="K130" s="84" t="b">
        <v>0</v>
      </c>
      <c r="L130" s="84" t="b">
        <v>0</v>
      </c>
    </row>
    <row r="131" spans="1:12" ht="15">
      <c r="A131" s="84" t="s">
        <v>3622</v>
      </c>
      <c r="B131" s="84" t="s">
        <v>4319</v>
      </c>
      <c r="C131" s="84">
        <v>3</v>
      </c>
      <c r="D131" s="118">
        <v>0.0010297074390900598</v>
      </c>
      <c r="E131" s="118">
        <v>2.57902100733939</v>
      </c>
      <c r="F131" s="84" t="s">
        <v>4598</v>
      </c>
      <c r="G131" s="84" t="b">
        <v>0</v>
      </c>
      <c r="H131" s="84" t="b">
        <v>0</v>
      </c>
      <c r="I131" s="84" t="b">
        <v>0</v>
      </c>
      <c r="J131" s="84" t="b">
        <v>0</v>
      </c>
      <c r="K131" s="84" t="b">
        <v>0</v>
      </c>
      <c r="L131" s="84" t="b">
        <v>0</v>
      </c>
    </row>
    <row r="132" spans="1:12" ht="15">
      <c r="A132" s="84" t="s">
        <v>4319</v>
      </c>
      <c r="B132" s="84" t="s">
        <v>3597</v>
      </c>
      <c r="C132" s="84">
        <v>3</v>
      </c>
      <c r="D132" s="118">
        <v>0.0010297074390900598</v>
      </c>
      <c r="E132" s="118">
        <v>1.2499622880751653</v>
      </c>
      <c r="F132" s="84" t="s">
        <v>4598</v>
      </c>
      <c r="G132" s="84" t="b">
        <v>0</v>
      </c>
      <c r="H132" s="84" t="b">
        <v>0</v>
      </c>
      <c r="I132" s="84" t="b">
        <v>0</v>
      </c>
      <c r="J132" s="84" t="b">
        <v>0</v>
      </c>
      <c r="K132" s="84" t="b">
        <v>0</v>
      </c>
      <c r="L132" s="84" t="b">
        <v>0</v>
      </c>
    </row>
    <row r="133" spans="1:12" ht="15">
      <c r="A133" s="84" t="s">
        <v>4268</v>
      </c>
      <c r="B133" s="84" t="s">
        <v>3622</v>
      </c>
      <c r="C133" s="84">
        <v>3</v>
      </c>
      <c r="D133" s="118">
        <v>0.0010297074390900598</v>
      </c>
      <c r="E133" s="118">
        <v>2.3571722577230334</v>
      </c>
      <c r="F133" s="84" t="s">
        <v>4598</v>
      </c>
      <c r="G133" s="84" t="b">
        <v>0</v>
      </c>
      <c r="H133" s="84" t="b">
        <v>0</v>
      </c>
      <c r="I133" s="84" t="b">
        <v>0</v>
      </c>
      <c r="J133" s="84" t="b">
        <v>0</v>
      </c>
      <c r="K133" s="84" t="b">
        <v>0</v>
      </c>
      <c r="L133" s="84" t="b">
        <v>0</v>
      </c>
    </row>
    <row r="134" spans="1:12" ht="15">
      <c r="A134" s="84" t="s">
        <v>4298</v>
      </c>
      <c r="B134" s="84" t="s">
        <v>4320</v>
      </c>
      <c r="C134" s="84">
        <v>3</v>
      </c>
      <c r="D134" s="118">
        <v>0.0010297074390900598</v>
      </c>
      <c r="E134" s="118">
        <v>3.153052275067109</v>
      </c>
      <c r="F134" s="84" t="s">
        <v>4598</v>
      </c>
      <c r="G134" s="84" t="b">
        <v>0</v>
      </c>
      <c r="H134" s="84" t="b">
        <v>0</v>
      </c>
      <c r="I134" s="84" t="b">
        <v>0</v>
      </c>
      <c r="J134" s="84" t="b">
        <v>0</v>
      </c>
      <c r="K134" s="84" t="b">
        <v>0</v>
      </c>
      <c r="L134" s="84" t="b">
        <v>0</v>
      </c>
    </row>
    <row r="135" spans="1:12" ht="15">
      <c r="A135" s="84" t="s">
        <v>4320</v>
      </c>
      <c r="B135" s="84" t="s">
        <v>3623</v>
      </c>
      <c r="C135" s="84">
        <v>3</v>
      </c>
      <c r="D135" s="118">
        <v>0.0010297074390900598</v>
      </c>
      <c r="E135" s="118">
        <v>2.713719581236846</v>
      </c>
      <c r="F135" s="84" t="s">
        <v>4598</v>
      </c>
      <c r="G135" s="84" t="b">
        <v>0</v>
      </c>
      <c r="H135" s="84" t="b">
        <v>0</v>
      </c>
      <c r="I135" s="84" t="b">
        <v>0</v>
      </c>
      <c r="J135" s="84" t="b">
        <v>0</v>
      </c>
      <c r="K135" s="84" t="b">
        <v>0</v>
      </c>
      <c r="L135" s="84" t="b">
        <v>0</v>
      </c>
    </row>
    <row r="136" spans="1:12" ht="15">
      <c r="A136" s="84" t="s">
        <v>3623</v>
      </c>
      <c r="B136" s="84" t="s">
        <v>4321</v>
      </c>
      <c r="C136" s="84">
        <v>3</v>
      </c>
      <c r="D136" s="118">
        <v>0.0010297074390900598</v>
      </c>
      <c r="E136" s="118">
        <v>2.713719581236846</v>
      </c>
      <c r="F136" s="84" t="s">
        <v>4598</v>
      </c>
      <c r="G136" s="84" t="b">
        <v>0</v>
      </c>
      <c r="H136" s="84" t="b">
        <v>0</v>
      </c>
      <c r="I136" s="84" t="b">
        <v>0</v>
      </c>
      <c r="J136" s="84" t="b">
        <v>0</v>
      </c>
      <c r="K136" s="84" t="b">
        <v>0</v>
      </c>
      <c r="L136" s="84" t="b">
        <v>0</v>
      </c>
    </row>
    <row r="137" spans="1:12" ht="15">
      <c r="A137" s="84" t="s">
        <v>4321</v>
      </c>
      <c r="B137" s="84" t="s">
        <v>4322</v>
      </c>
      <c r="C137" s="84">
        <v>3</v>
      </c>
      <c r="D137" s="118">
        <v>0.0010297074390900598</v>
      </c>
      <c r="E137" s="118">
        <v>3.2779910116754087</v>
      </c>
      <c r="F137" s="84" t="s">
        <v>4598</v>
      </c>
      <c r="G137" s="84" t="b">
        <v>0</v>
      </c>
      <c r="H137" s="84" t="b">
        <v>0</v>
      </c>
      <c r="I137" s="84" t="b">
        <v>0</v>
      </c>
      <c r="J137" s="84" t="b">
        <v>0</v>
      </c>
      <c r="K137" s="84" t="b">
        <v>0</v>
      </c>
      <c r="L137" s="84" t="b">
        <v>0</v>
      </c>
    </row>
    <row r="138" spans="1:12" ht="15">
      <c r="A138" s="84" t="s">
        <v>4322</v>
      </c>
      <c r="B138" s="84" t="s">
        <v>3626</v>
      </c>
      <c r="C138" s="84">
        <v>3</v>
      </c>
      <c r="D138" s="118">
        <v>0.0010297074390900598</v>
      </c>
      <c r="E138" s="118">
        <v>2.9769610160114275</v>
      </c>
      <c r="F138" s="84" t="s">
        <v>4598</v>
      </c>
      <c r="G138" s="84" t="b">
        <v>0</v>
      </c>
      <c r="H138" s="84" t="b">
        <v>0</v>
      </c>
      <c r="I138" s="84" t="b">
        <v>0</v>
      </c>
      <c r="J138" s="84" t="b">
        <v>0</v>
      </c>
      <c r="K138" s="84" t="b">
        <v>0</v>
      </c>
      <c r="L138" s="84" t="b">
        <v>0</v>
      </c>
    </row>
    <row r="139" spans="1:12" ht="15">
      <c r="A139" s="84" t="s">
        <v>3626</v>
      </c>
      <c r="B139" s="84" t="s">
        <v>410</v>
      </c>
      <c r="C139" s="84">
        <v>3</v>
      </c>
      <c r="D139" s="118">
        <v>0.0010297074390900598</v>
      </c>
      <c r="E139" s="118">
        <v>2.9769610160114275</v>
      </c>
      <c r="F139" s="84" t="s">
        <v>4598</v>
      </c>
      <c r="G139" s="84" t="b">
        <v>0</v>
      </c>
      <c r="H139" s="84" t="b">
        <v>0</v>
      </c>
      <c r="I139" s="84" t="b">
        <v>0</v>
      </c>
      <c r="J139" s="84" t="b">
        <v>0</v>
      </c>
      <c r="K139" s="84" t="b">
        <v>0</v>
      </c>
      <c r="L139" s="84" t="b">
        <v>0</v>
      </c>
    </row>
    <row r="140" spans="1:12" ht="15">
      <c r="A140" s="84" t="s">
        <v>410</v>
      </c>
      <c r="B140" s="84" t="s">
        <v>4323</v>
      </c>
      <c r="C140" s="84">
        <v>3</v>
      </c>
      <c r="D140" s="118">
        <v>0.0010297074390900598</v>
      </c>
      <c r="E140" s="118">
        <v>3.2779910116754087</v>
      </c>
      <c r="F140" s="84" t="s">
        <v>4598</v>
      </c>
      <c r="G140" s="84" t="b">
        <v>0</v>
      </c>
      <c r="H140" s="84" t="b">
        <v>0</v>
      </c>
      <c r="I140" s="84" t="b">
        <v>0</v>
      </c>
      <c r="J140" s="84" t="b">
        <v>0</v>
      </c>
      <c r="K140" s="84" t="b">
        <v>0</v>
      </c>
      <c r="L140" s="84" t="b">
        <v>0</v>
      </c>
    </row>
    <row r="141" spans="1:12" ht="15">
      <c r="A141" s="84" t="s">
        <v>4323</v>
      </c>
      <c r="B141" s="84" t="s">
        <v>409</v>
      </c>
      <c r="C141" s="84">
        <v>3</v>
      </c>
      <c r="D141" s="118">
        <v>0.0010297074390900598</v>
      </c>
      <c r="E141" s="118">
        <v>3.2779910116754087</v>
      </c>
      <c r="F141" s="84" t="s">
        <v>4598</v>
      </c>
      <c r="G141" s="84" t="b">
        <v>0</v>
      </c>
      <c r="H141" s="84" t="b">
        <v>0</v>
      </c>
      <c r="I141" s="84" t="b">
        <v>0</v>
      </c>
      <c r="J141" s="84" t="b">
        <v>0</v>
      </c>
      <c r="K141" s="84" t="b">
        <v>0</v>
      </c>
      <c r="L141" s="84" t="b">
        <v>0</v>
      </c>
    </row>
    <row r="142" spans="1:12" ht="15">
      <c r="A142" s="84" t="s">
        <v>409</v>
      </c>
      <c r="B142" s="84" t="s">
        <v>3628</v>
      </c>
      <c r="C142" s="84">
        <v>3</v>
      </c>
      <c r="D142" s="118">
        <v>0.0010297074390900598</v>
      </c>
      <c r="E142" s="118">
        <v>2.9769610160114275</v>
      </c>
      <c r="F142" s="84" t="s">
        <v>4598</v>
      </c>
      <c r="G142" s="84" t="b">
        <v>0</v>
      </c>
      <c r="H142" s="84" t="b">
        <v>0</v>
      </c>
      <c r="I142" s="84" t="b">
        <v>0</v>
      </c>
      <c r="J142" s="84" t="b">
        <v>1</v>
      </c>
      <c r="K142" s="84" t="b">
        <v>0</v>
      </c>
      <c r="L142" s="84" t="b">
        <v>0</v>
      </c>
    </row>
    <row r="143" spans="1:12" ht="15">
      <c r="A143" s="84" t="s">
        <v>4299</v>
      </c>
      <c r="B143" s="84" t="s">
        <v>4324</v>
      </c>
      <c r="C143" s="84">
        <v>3</v>
      </c>
      <c r="D143" s="118">
        <v>0.0010297074390900598</v>
      </c>
      <c r="E143" s="118">
        <v>3.153052275067109</v>
      </c>
      <c r="F143" s="84" t="s">
        <v>4598</v>
      </c>
      <c r="G143" s="84" t="b">
        <v>0</v>
      </c>
      <c r="H143" s="84" t="b">
        <v>0</v>
      </c>
      <c r="I143" s="84" t="b">
        <v>0</v>
      </c>
      <c r="J143" s="84" t="b">
        <v>1</v>
      </c>
      <c r="K143" s="84" t="b">
        <v>0</v>
      </c>
      <c r="L143" s="84" t="b">
        <v>0</v>
      </c>
    </row>
    <row r="144" spans="1:12" ht="15">
      <c r="A144" s="84" t="s">
        <v>4324</v>
      </c>
      <c r="B144" s="84" t="s">
        <v>4300</v>
      </c>
      <c r="C144" s="84">
        <v>3</v>
      </c>
      <c r="D144" s="118">
        <v>0.0010297074390900598</v>
      </c>
      <c r="E144" s="118">
        <v>3.153052275067109</v>
      </c>
      <c r="F144" s="84" t="s">
        <v>4598</v>
      </c>
      <c r="G144" s="84" t="b">
        <v>1</v>
      </c>
      <c r="H144" s="84" t="b">
        <v>0</v>
      </c>
      <c r="I144" s="84" t="b">
        <v>0</v>
      </c>
      <c r="J144" s="84" t="b">
        <v>0</v>
      </c>
      <c r="K144" s="84" t="b">
        <v>0</v>
      </c>
      <c r="L144" s="84" t="b">
        <v>0</v>
      </c>
    </row>
    <row r="145" spans="1:12" ht="15">
      <c r="A145" s="84" t="s">
        <v>4300</v>
      </c>
      <c r="B145" s="84" t="s">
        <v>4325</v>
      </c>
      <c r="C145" s="84">
        <v>3</v>
      </c>
      <c r="D145" s="118">
        <v>0.0010297074390900598</v>
      </c>
      <c r="E145" s="118">
        <v>3.153052275067109</v>
      </c>
      <c r="F145" s="84" t="s">
        <v>4598</v>
      </c>
      <c r="G145" s="84" t="b">
        <v>0</v>
      </c>
      <c r="H145" s="84" t="b">
        <v>0</v>
      </c>
      <c r="I145" s="84" t="b">
        <v>0</v>
      </c>
      <c r="J145" s="84" t="b">
        <v>0</v>
      </c>
      <c r="K145" s="84" t="b">
        <v>0</v>
      </c>
      <c r="L145" s="84" t="b">
        <v>0</v>
      </c>
    </row>
    <row r="146" spans="1:12" ht="15">
      <c r="A146" s="84" t="s">
        <v>4325</v>
      </c>
      <c r="B146" s="84" t="s">
        <v>4326</v>
      </c>
      <c r="C146" s="84">
        <v>3</v>
      </c>
      <c r="D146" s="118">
        <v>0.0010297074390900598</v>
      </c>
      <c r="E146" s="118">
        <v>3.2779910116754087</v>
      </c>
      <c r="F146" s="84" t="s">
        <v>4598</v>
      </c>
      <c r="G146" s="84" t="b">
        <v>0</v>
      </c>
      <c r="H146" s="84" t="b">
        <v>0</v>
      </c>
      <c r="I146" s="84" t="b">
        <v>0</v>
      </c>
      <c r="J146" s="84" t="b">
        <v>0</v>
      </c>
      <c r="K146" s="84" t="b">
        <v>0</v>
      </c>
      <c r="L146" s="84" t="b">
        <v>0</v>
      </c>
    </row>
    <row r="147" spans="1:12" ht="15">
      <c r="A147" s="84" t="s">
        <v>4326</v>
      </c>
      <c r="B147" s="84" t="s">
        <v>4327</v>
      </c>
      <c r="C147" s="84">
        <v>3</v>
      </c>
      <c r="D147" s="118">
        <v>0.0010297074390900598</v>
      </c>
      <c r="E147" s="118">
        <v>3.2779910116754087</v>
      </c>
      <c r="F147" s="84" t="s">
        <v>4598</v>
      </c>
      <c r="G147" s="84" t="b">
        <v>0</v>
      </c>
      <c r="H147" s="84" t="b">
        <v>0</v>
      </c>
      <c r="I147" s="84" t="b">
        <v>0</v>
      </c>
      <c r="J147" s="84" t="b">
        <v>0</v>
      </c>
      <c r="K147" s="84" t="b">
        <v>0</v>
      </c>
      <c r="L147" s="84" t="b">
        <v>0</v>
      </c>
    </row>
    <row r="148" spans="1:12" ht="15">
      <c r="A148" s="84" t="s">
        <v>4327</v>
      </c>
      <c r="B148" s="84" t="s">
        <v>3627</v>
      </c>
      <c r="C148" s="84">
        <v>3</v>
      </c>
      <c r="D148" s="118">
        <v>0.0010297074390900598</v>
      </c>
      <c r="E148" s="118">
        <v>2.9769610160114275</v>
      </c>
      <c r="F148" s="84" t="s">
        <v>4598</v>
      </c>
      <c r="G148" s="84" t="b">
        <v>0</v>
      </c>
      <c r="H148" s="84" t="b">
        <v>0</v>
      </c>
      <c r="I148" s="84" t="b">
        <v>0</v>
      </c>
      <c r="J148" s="84" t="b">
        <v>0</v>
      </c>
      <c r="K148" s="84" t="b">
        <v>0</v>
      </c>
      <c r="L148" s="84" t="b">
        <v>0</v>
      </c>
    </row>
    <row r="149" spans="1:12" ht="15">
      <c r="A149" s="84" t="s">
        <v>3627</v>
      </c>
      <c r="B149" s="84" t="s">
        <v>4328</v>
      </c>
      <c r="C149" s="84">
        <v>3</v>
      </c>
      <c r="D149" s="118">
        <v>0.0010297074390900598</v>
      </c>
      <c r="E149" s="118">
        <v>2.9769610160114275</v>
      </c>
      <c r="F149" s="84" t="s">
        <v>4598</v>
      </c>
      <c r="G149" s="84" t="b">
        <v>0</v>
      </c>
      <c r="H149" s="84" t="b">
        <v>0</v>
      </c>
      <c r="I149" s="84" t="b">
        <v>0</v>
      </c>
      <c r="J149" s="84" t="b">
        <v>0</v>
      </c>
      <c r="K149" s="84" t="b">
        <v>0</v>
      </c>
      <c r="L149" s="84" t="b">
        <v>0</v>
      </c>
    </row>
    <row r="150" spans="1:12" ht="15">
      <c r="A150" s="84" t="s">
        <v>4328</v>
      </c>
      <c r="B150" s="84" t="s">
        <v>4329</v>
      </c>
      <c r="C150" s="84">
        <v>3</v>
      </c>
      <c r="D150" s="118">
        <v>0.0010297074390900598</v>
      </c>
      <c r="E150" s="118">
        <v>3.2779910116754087</v>
      </c>
      <c r="F150" s="84" t="s">
        <v>4598</v>
      </c>
      <c r="G150" s="84" t="b">
        <v>0</v>
      </c>
      <c r="H150" s="84" t="b">
        <v>0</v>
      </c>
      <c r="I150" s="84" t="b">
        <v>0</v>
      </c>
      <c r="J150" s="84" t="b">
        <v>0</v>
      </c>
      <c r="K150" s="84" t="b">
        <v>0</v>
      </c>
      <c r="L150" s="84" t="b">
        <v>0</v>
      </c>
    </row>
    <row r="151" spans="1:12" ht="15">
      <c r="A151" s="84" t="s">
        <v>4329</v>
      </c>
      <c r="B151" s="84" t="s">
        <v>3627</v>
      </c>
      <c r="C151" s="84">
        <v>3</v>
      </c>
      <c r="D151" s="118">
        <v>0.0010297074390900598</v>
      </c>
      <c r="E151" s="118">
        <v>2.9769610160114275</v>
      </c>
      <c r="F151" s="84" t="s">
        <v>4598</v>
      </c>
      <c r="G151" s="84" t="b">
        <v>0</v>
      </c>
      <c r="H151" s="84" t="b">
        <v>0</v>
      </c>
      <c r="I151" s="84" t="b">
        <v>0</v>
      </c>
      <c r="J151" s="84" t="b">
        <v>0</v>
      </c>
      <c r="K151" s="84" t="b">
        <v>0</v>
      </c>
      <c r="L151" s="84" t="b">
        <v>0</v>
      </c>
    </row>
    <row r="152" spans="1:12" ht="15">
      <c r="A152" s="84" t="s">
        <v>3627</v>
      </c>
      <c r="B152" s="84" t="s">
        <v>4330</v>
      </c>
      <c r="C152" s="84">
        <v>3</v>
      </c>
      <c r="D152" s="118">
        <v>0.0010297074390900598</v>
      </c>
      <c r="E152" s="118">
        <v>2.9769610160114275</v>
      </c>
      <c r="F152" s="84" t="s">
        <v>4598</v>
      </c>
      <c r="G152" s="84" t="b">
        <v>0</v>
      </c>
      <c r="H152" s="84" t="b">
        <v>0</v>
      </c>
      <c r="I152" s="84" t="b">
        <v>0</v>
      </c>
      <c r="J152" s="84" t="b">
        <v>0</v>
      </c>
      <c r="K152" s="84" t="b">
        <v>1</v>
      </c>
      <c r="L152" s="84" t="b">
        <v>0</v>
      </c>
    </row>
    <row r="153" spans="1:12" ht="15">
      <c r="A153" s="84" t="s">
        <v>4330</v>
      </c>
      <c r="B153" s="84" t="s">
        <v>4331</v>
      </c>
      <c r="C153" s="84">
        <v>3</v>
      </c>
      <c r="D153" s="118">
        <v>0.0010297074390900598</v>
      </c>
      <c r="E153" s="118">
        <v>3.2779910116754087</v>
      </c>
      <c r="F153" s="84" t="s">
        <v>4598</v>
      </c>
      <c r="G153" s="84" t="b">
        <v>0</v>
      </c>
      <c r="H153" s="84" t="b">
        <v>1</v>
      </c>
      <c r="I153" s="84" t="b">
        <v>0</v>
      </c>
      <c r="J153" s="84" t="b">
        <v>0</v>
      </c>
      <c r="K153" s="84" t="b">
        <v>0</v>
      </c>
      <c r="L153" s="84" t="b">
        <v>0</v>
      </c>
    </row>
    <row r="154" spans="1:12" ht="15">
      <c r="A154" s="84" t="s">
        <v>4331</v>
      </c>
      <c r="B154" s="84" t="s">
        <v>4332</v>
      </c>
      <c r="C154" s="84">
        <v>3</v>
      </c>
      <c r="D154" s="118">
        <v>0.0010297074390900598</v>
      </c>
      <c r="E154" s="118">
        <v>3.2779910116754087</v>
      </c>
      <c r="F154" s="84" t="s">
        <v>4598</v>
      </c>
      <c r="G154" s="84" t="b">
        <v>0</v>
      </c>
      <c r="H154" s="84" t="b">
        <v>0</v>
      </c>
      <c r="I154" s="84" t="b">
        <v>0</v>
      </c>
      <c r="J154" s="84" t="b">
        <v>0</v>
      </c>
      <c r="K154" s="84" t="b">
        <v>0</v>
      </c>
      <c r="L154" s="84" t="b">
        <v>0</v>
      </c>
    </row>
    <row r="155" spans="1:12" ht="15">
      <c r="A155" s="84" t="s">
        <v>4333</v>
      </c>
      <c r="B155" s="84" t="s">
        <v>4282</v>
      </c>
      <c r="C155" s="84">
        <v>3</v>
      </c>
      <c r="D155" s="118">
        <v>0.0010297074390900598</v>
      </c>
      <c r="E155" s="118">
        <v>2.9769610160114275</v>
      </c>
      <c r="F155" s="84" t="s">
        <v>4598</v>
      </c>
      <c r="G155" s="84" t="b">
        <v>0</v>
      </c>
      <c r="H155" s="84" t="b">
        <v>0</v>
      </c>
      <c r="I155" s="84" t="b">
        <v>0</v>
      </c>
      <c r="J155" s="84" t="b">
        <v>0</v>
      </c>
      <c r="K155" s="84" t="b">
        <v>0</v>
      </c>
      <c r="L155" s="84" t="b">
        <v>0</v>
      </c>
    </row>
    <row r="156" spans="1:12" ht="15">
      <c r="A156" s="84" t="s">
        <v>4340</v>
      </c>
      <c r="B156" s="84" t="s">
        <v>4341</v>
      </c>
      <c r="C156" s="84">
        <v>3</v>
      </c>
      <c r="D156" s="118">
        <v>0.0010297074390900598</v>
      </c>
      <c r="E156" s="118">
        <v>3.2779910116754087</v>
      </c>
      <c r="F156" s="84" t="s">
        <v>4598</v>
      </c>
      <c r="G156" s="84" t="b">
        <v>0</v>
      </c>
      <c r="H156" s="84" t="b">
        <v>0</v>
      </c>
      <c r="I156" s="84" t="b">
        <v>0</v>
      </c>
      <c r="J156" s="84" t="b">
        <v>0</v>
      </c>
      <c r="K156" s="84" t="b">
        <v>1</v>
      </c>
      <c r="L156" s="84" t="b">
        <v>0</v>
      </c>
    </row>
    <row r="157" spans="1:12" ht="15">
      <c r="A157" s="84" t="s">
        <v>4344</v>
      </c>
      <c r="B157" s="84" t="s">
        <v>4345</v>
      </c>
      <c r="C157" s="84">
        <v>3</v>
      </c>
      <c r="D157" s="118">
        <v>0.0010297074390900598</v>
      </c>
      <c r="E157" s="118">
        <v>3.2779910116754087</v>
      </c>
      <c r="F157" s="84" t="s">
        <v>4598</v>
      </c>
      <c r="G157" s="84" t="b">
        <v>0</v>
      </c>
      <c r="H157" s="84" t="b">
        <v>0</v>
      </c>
      <c r="I157" s="84" t="b">
        <v>0</v>
      </c>
      <c r="J157" s="84" t="b">
        <v>0</v>
      </c>
      <c r="K157" s="84" t="b">
        <v>0</v>
      </c>
      <c r="L157" s="84" t="b">
        <v>0</v>
      </c>
    </row>
    <row r="158" spans="1:12" ht="15">
      <c r="A158" s="84" t="s">
        <v>4347</v>
      </c>
      <c r="B158" s="84" t="s">
        <v>4348</v>
      </c>
      <c r="C158" s="84">
        <v>3</v>
      </c>
      <c r="D158" s="118">
        <v>0.0010297074390900598</v>
      </c>
      <c r="E158" s="118">
        <v>3.2779910116754087</v>
      </c>
      <c r="F158" s="84" t="s">
        <v>4598</v>
      </c>
      <c r="G158" s="84" t="b">
        <v>0</v>
      </c>
      <c r="H158" s="84" t="b">
        <v>0</v>
      </c>
      <c r="I158" s="84" t="b">
        <v>0</v>
      </c>
      <c r="J158" s="84" t="b">
        <v>0</v>
      </c>
      <c r="K158" s="84" t="b">
        <v>0</v>
      </c>
      <c r="L158" s="84" t="b">
        <v>0</v>
      </c>
    </row>
    <row r="159" spans="1:12" ht="15">
      <c r="A159" s="84" t="s">
        <v>4348</v>
      </c>
      <c r="B159" s="84" t="s">
        <v>4349</v>
      </c>
      <c r="C159" s="84">
        <v>3</v>
      </c>
      <c r="D159" s="118">
        <v>0.0010297074390900598</v>
      </c>
      <c r="E159" s="118">
        <v>3.2779910116754087</v>
      </c>
      <c r="F159" s="84" t="s">
        <v>4598</v>
      </c>
      <c r="G159" s="84" t="b">
        <v>0</v>
      </c>
      <c r="H159" s="84" t="b">
        <v>0</v>
      </c>
      <c r="I159" s="84" t="b">
        <v>0</v>
      </c>
      <c r="J159" s="84" t="b">
        <v>0</v>
      </c>
      <c r="K159" s="84" t="b">
        <v>0</v>
      </c>
      <c r="L159" s="84" t="b">
        <v>0</v>
      </c>
    </row>
    <row r="160" spans="1:12" ht="15">
      <c r="A160" s="84" t="s">
        <v>4349</v>
      </c>
      <c r="B160" s="84" t="s">
        <v>4350</v>
      </c>
      <c r="C160" s="84">
        <v>3</v>
      </c>
      <c r="D160" s="118">
        <v>0.0010297074390900598</v>
      </c>
      <c r="E160" s="118">
        <v>3.2779910116754087</v>
      </c>
      <c r="F160" s="84" t="s">
        <v>4598</v>
      </c>
      <c r="G160" s="84" t="b">
        <v>0</v>
      </c>
      <c r="H160" s="84" t="b">
        <v>0</v>
      </c>
      <c r="I160" s="84" t="b">
        <v>0</v>
      </c>
      <c r="J160" s="84" t="b">
        <v>0</v>
      </c>
      <c r="K160" s="84" t="b">
        <v>0</v>
      </c>
      <c r="L160" s="84" t="b">
        <v>0</v>
      </c>
    </row>
    <row r="161" spans="1:12" ht="15">
      <c r="A161" s="84" t="s">
        <v>4350</v>
      </c>
      <c r="B161" s="84" t="s">
        <v>4351</v>
      </c>
      <c r="C161" s="84">
        <v>3</v>
      </c>
      <c r="D161" s="118">
        <v>0.0010297074390900598</v>
      </c>
      <c r="E161" s="118">
        <v>3.2779910116754087</v>
      </c>
      <c r="F161" s="84" t="s">
        <v>4598</v>
      </c>
      <c r="G161" s="84" t="b">
        <v>0</v>
      </c>
      <c r="H161" s="84" t="b">
        <v>0</v>
      </c>
      <c r="I161" s="84" t="b">
        <v>0</v>
      </c>
      <c r="J161" s="84" t="b">
        <v>0</v>
      </c>
      <c r="K161" s="84" t="b">
        <v>0</v>
      </c>
      <c r="L161" s="84" t="b">
        <v>0</v>
      </c>
    </row>
    <row r="162" spans="1:12" ht="15">
      <c r="A162" s="84" t="s">
        <v>4351</v>
      </c>
      <c r="B162" s="84" t="s">
        <v>4352</v>
      </c>
      <c r="C162" s="84">
        <v>3</v>
      </c>
      <c r="D162" s="118">
        <v>0.0010297074390900598</v>
      </c>
      <c r="E162" s="118">
        <v>3.2779910116754087</v>
      </c>
      <c r="F162" s="84" t="s">
        <v>4598</v>
      </c>
      <c r="G162" s="84" t="b">
        <v>0</v>
      </c>
      <c r="H162" s="84" t="b">
        <v>0</v>
      </c>
      <c r="I162" s="84" t="b">
        <v>0</v>
      </c>
      <c r="J162" s="84" t="b">
        <v>0</v>
      </c>
      <c r="K162" s="84" t="b">
        <v>0</v>
      </c>
      <c r="L162" s="84" t="b">
        <v>0</v>
      </c>
    </row>
    <row r="163" spans="1:12" ht="15">
      <c r="A163" s="84" t="s">
        <v>4352</v>
      </c>
      <c r="B163" s="84" t="s">
        <v>4353</v>
      </c>
      <c r="C163" s="84">
        <v>3</v>
      </c>
      <c r="D163" s="118">
        <v>0.0010297074390900598</v>
      </c>
      <c r="E163" s="118">
        <v>3.2779910116754087</v>
      </c>
      <c r="F163" s="84" t="s">
        <v>4598</v>
      </c>
      <c r="G163" s="84" t="b">
        <v>0</v>
      </c>
      <c r="H163" s="84" t="b">
        <v>0</v>
      </c>
      <c r="I163" s="84" t="b">
        <v>0</v>
      </c>
      <c r="J163" s="84" t="b">
        <v>0</v>
      </c>
      <c r="K163" s="84" t="b">
        <v>0</v>
      </c>
      <c r="L163" s="84" t="b">
        <v>0</v>
      </c>
    </row>
    <row r="164" spans="1:12" ht="15">
      <c r="A164" s="84" t="s">
        <v>4353</v>
      </c>
      <c r="B164" s="84" t="s">
        <v>4354</v>
      </c>
      <c r="C164" s="84">
        <v>3</v>
      </c>
      <c r="D164" s="118">
        <v>0.0010297074390900598</v>
      </c>
      <c r="E164" s="118">
        <v>3.2779910116754087</v>
      </c>
      <c r="F164" s="84" t="s">
        <v>4598</v>
      </c>
      <c r="G164" s="84" t="b">
        <v>0</v>
      </c>
      <c r="H164" s="84" t="b">
        <v>0</v>
      </c>
      <c r="I164" s="84" t="b">
        <v>0</v>
      </c>
      <c r="J164" s="84" t="b">
        <v>0</v>
      </c>
      <c r="K164" s="84" t="b">
        <v>0</v>
      </c>
      <c r="L164" s="84" t="b">
        <v>0</v>
      </c>
    </row>
    <row r="165" spans="1:12" ht="15">
      <c r="A165" s="84" t="s">
        <v>4354</v>
      </c>
      <c r="B165" s="84" t="s">
        <v>4355</v>
      </c>
      <c r="C165" s="84">
        <v>3</v>
      </c>
      <c r="D165" s="118">
        <v>0.0010297074390900598</v>
      </c>
      <c r="E165" s="118">
        <v>3.2779910116754087</v>
      </c>
      <c r="F165" s="84" t="s">
        <v>4598</v>
      </c>
      <c r="G165" s="84" t="b">
        <v>0</v>
      </c>
      <c r="H165" s="84" t="b">
        <v>0</v>
      </c>
      <c r="I165" s="84" t="b">
        <v>0</v>
      </c>
      <c r="J165" s="84" t="b">
        <v>0</v>
      </c>
      <c r="K165" s="84" t="b">
        <v>0</v>
      </c>
      <c r="L165" s="84" t="b">
        <v>0</v>
      </c>
    </row>
    <row r="166" spans="1:12" ht="15">
      <c r="A166" s="84" t="s">
        <v>4355</v>
      </c>
      <c r="B166" s="84" t="s">
        <v>4356</v>
      </c>
      <c r="C166" s="84">
        <v>3</v>
      </c>
      <c r="D166" s="118">
        <v>0.0010297074390900598</v>
      </c>
      <c r="E166" s="118">
        <v>3.2779910116754087</v>
      </c>
      <c r="F166" s="84" t="s">
        <v>4598</v>
      </c>
      <c r="G166" s="84" t="b">
        <v>0</v>
      </c>
      <c r="H166" s="84" t="b">
        <v>0</v>
      </c>
      <c r="I166" s="84" t="b">
        <v>0</v>
      </c>
      <c r="J166" s="84" t="b">
        <v>0</v>
      </c>
      <c r="K166" s="84" t="b">
        <v>0</v>
      </c>
      <c r="L166" s="84" t="b">
        <v>0</v>
      </c>
    </row>
    <row r="167" spans="1:12" ht="15">
      <c r="A167" s="84" t="s">
        <v>4356</v>
      </c>
      <c r="B167" s="84" t="s">
        <v>4357</v>
      </c>
      <c r="C167" s="84">
        <v>3</v>
      </c>
      <c r="D167" s="118">
        <v>0.0010297074390900598</v>
      </c>
      <c r="E167" s="118">
        <v>3.2779910116754087</v>
      </c>
      <c r="F167" s="84" t="s">
        <v>4598</v>
      </c>
      <c r="G167" s="84" t="b">
        <v>0</v>
      </c>
      <c r="H167" s="84" t="b">
        <v>0</v>
      </c>
      <c r="I167" s="84" t="b">
        <v>0</v>
      </c>
      <c r="J167" s="84" t="b">
        <v>0</v>
      </c>
      <c r="K167" s="84" t="b">
        <v>0</v>
      </c>
      <c r="L167" s="84" t="b">
        <v>0</v>
      </c>
    </row>
    <row r="168" spans="1:12" ht="15">
      <c r="A168" s="84" t="s">
        <v>4357</v>
      </c>
      <c r="B168" s="84" t="s">
        <v>4358</v>
      </c>
      <c r="C168" s="84">
        <v>3</v>
      </c>
      <c r="D168" s="118">
        <v>0.0010297074390900598</v>
      </c>
      <c r="E168" s="118">
        <v>3.2779910116754087</v>
      </c>
      <c r="F168" s="84" t="s">
        <v>4598</v>
      </c>
      <c r="G168" s="84" t="b">
        <v>0</v>
      </c>
      <c r="H168" s="84" t="b">
        <v>0</v>
      </c>
      <c r="I168" s="84" t="b">
        <v>0</v>
      </c>
      <c r="J168" s="84" t="b">
        <v>0</v>
      </c>
      <c r="K168" s="84" t="b">
        <v>0</v>
      </c>
      <c r="L168" s="84" t="b">
        <v>0</v>
      </c>
    </row>
    <row r="169" spans="1:12" ht="15">
      <c r="A169" s="84" t="s">
        <v>4358</v>
      </c>
      <c r="B169" s="84" t="s">
        <v>4359</v>
      </c>
      <c r="C169" s="84">
        <v>3</v>
      </c>
      <c r="D169" s="118">
        <v>0.0010297074390900598</v>
      </c>
      <c r="E169" s="118">
        <v>3.2779910116754087</v>
      </c>
      <c r="F169" s="84" t="s">
        <v>4598</v>
      </c>
      <c r="G169" s="84" t="b">
        <v>0</v>
      </c>
      <c r="H169" s="84" t="b">
        <v>0</v>
      </c>
      <c r="I169" s="84" t="b">
        <v>0</v>
      </c>
      <c r="J169" s="84" t="b">
        <v>0</v>
      </c>
      <c r="K169" s="84" t="b">
        <v>0</v>
      </c>
      <c r="L169" s="84" t="b">
        <v>0</v>
      </c>
    </row>
    <row r="170" spans="1:12" ht="15">
      <c r="A170" s="84" t="s">
        <v>4359</v>
      </c>
      <c r="B170" s="84" t="s">
        <v>4360</v>
      </c>
      <c r="C170" s="84">
        <v>3</v>
      </c>
      <c r="D170" s="118">
        <v>0.0010297074390900598</v>
      </c>
      <c r="E170" s="118">
        <v>3.2779910116754087</v>
      </c>
      <c r="F170" s="84" t="s">
        <v>4598</v>
      </c>
      <c r="G170" s="84" t="b">
        <v>0</v>
      </c>
      <c r="H170" s="84" t="b">
        <v>0</v>
      </c>
      <c r="I170" s="84" t="b">
        <v>0</v>
      </c>
      <c r="J170" s="84" t="b">
        <v>0</v>
      </c>
      <c r="K170" s="84" t="b">
        <v>0</v>
      </c>
      <c r="L170" s="84" t="b">
        <v>0</v>
      </c>
    </row>
    <row r="171" spans="1:12" ht="15">
      <c r="A171" s="84" t="s">
        <v>4360</v>
      </c>
      <c r="B171" s="84" t="s">
        <v>4310</v>
      </c>
      <c r="C171" s="84">
        <v>3</v>
      </c>
      <c r="D171" s="118">
        <v>0.0010297074390900598</v>
      </c>
      <c r="E171" s="118">
        <v>3.153052275067109</v>
      </c>
      <c r="F171" s="84" t="s">
        <v>4598</v>
      </c>
      <c r="G171" s="84" t="b">
        <v>0</v>
      </c>
      <c r="H171" s="84" t="b">
        <v>0</v>
      </c>
      <c r="I171" s="84" t="b">
        <v>0</v>
      </c>
      <c r="J171" s="84" t="b">
        <v>0</v>
      </c>
      <c r="K171" s="84" t="b">
        <v>0</v>
      </c>
      <c r="L171" s="84" t="b">
        <v>0</v>
      </c>
    </row>
    <row r="172" spans="1:12" ht="15">
      <c r="A172" s="84" t="s">
        <v>4310</v>
      </c>
      <c r="B172" s="84" t="s">
        <v>4361</v>
      </c>
      <c r="C172" s="84">
        <v>3</v>
      </c>
      <c r="D172" s="118">
        <v>0.0010297074390900598</v>
      </c>
      <c r="E172" s="118">
        <v>3.153052275067109</v>
      </c>
      <c r="F172" s="84" t="s">
        <v>4598</v>
      </c>
      <c r="G172" s="84" t="b">
        <v>0</v>
      </c>
      <c r="H172" s="84" t="b">
        <v>0</v>
      </c>
      <c r="I172" s="84" t="b">
        <v>0</v>
      </c>
      <c r="J172" s="84" t="b">
        <v>0</v>
      </c>
      <c r="K172" s="84" t="b">
        <v>0</v>
      </c>
      <c r="L172" s="84" t="b">
        <v>0</v>
      </c>
    </row>
    <row r="173" spans="1:12" ht="15">
      <c r="A173" s="84" t="s">
        <v>4361</v>
      </c>
      <c r="B173" s="84" t="s">
        <v>4362</v>
      </c>
      <c r="C173" s="84">
        <v>3</v>
      </c>
      <c r="D173" s="118">
        <v>0.0010297074390900598</v>
      </c>
      <c r="E173" s="118">
        <v>3.2779910116754087</v>
      </c>
      <c r="F173" s="84" t="s">
        <v>4598</v>
      </c>
      <c r="G173" s="84" t="b">
        <v>0</v>
      </c>
      <c r="H173" s="84" t="b">
        <v>0</v>
      </c>
      <c r="I173" s="84" t="b">
        <v>0</v>
      </c>
      <c r="J173" s="84" t="b">
        <v>0</v>
      </c>
      <c r="K173" s="84" t="b">
        <v>0</v>
      </c>
      <c r="L173" s="84" t="b">
        <v>0</v>
      </c>
    </row>
    <row r="174" spans="1:12" ht="15">
      <c r="A174" s="84" t="s">
        <v>4362</v>
      </c>
      <c r="B174" s="84" t="s">
        <v>4363</v>
      </c>
      <c r="C174" s="84">
        <v>3</v>
      </c>
      <c r="D174" s="118">
        <v>0.0010297074390900598</v>
      </c>
      <c r="E174" s="118">
        <v>3.2779910116754087</v>
      </c>
      <c r="F174" s="84" t="s">
        <v>4598</v>
      </c>
      <c r="G174" s="84" t="b">
        <v>0</v>
      </c>
      <c r="H174" s="84" t="b">
        <v>0</v>
      </c>
      <c r="I174" s="84" t="b">
        <v>0</v>
      </c>
      <c r="J174" s="84" t="b">
        <v>0</v>
      </c>
      <c r="K174" s="84" t="b">
        <v>0</v>
      </c>
      <c r="L174" s="84" t="b">
        <v>0</v>
      </c>
    </row>
    <row r="175" spans="1:12" ht="15">
      <c r="A175" s="84" t="s">
        <v>4363</v>
      </c>
      <c r="B175" s="84" t="s">
        <v>3597</v>
      </c>
      <c r="C175" s="84">
        <v>3</v>
      </c>
      <c r="D175" s="118">
        <v>0.0010297074390900598</v>
      </c>
      <c r="E175" s="118">
        <v>1.2499622880751653</v>
      </c>
      <c r="F175" s="84" t="s">
        <v>4598</v>
      </c>
      <c r="G175" s="84" t="b">
        <v>0</v>
      </c>
      <c r="H175" s="84" t="b">
        <v>0</v>
      </c>
      <c r="I175" s="84" t="b">
        <v>0</v>
      </c>
      <c r="J175" s="84" t="b">
        <v>0</v>
      </c>
      <c r="K175" s="84" t="b">
        <v>0</v>
      </c>
      <c r="L175" s="84" t="b">
        <v>0</v>
      </c>
    </row>
    <row r="176" spans="1:12" ht="15">
      <c r="A176" s="84" t="s">
        <v>3549</v>
      </c>
      <c r="B176" s="84" t="s">
        <v>4364</v>
      </c>
      <c r="C176" s="84">
        <v>3</v>
      </c>
      <c r="D176" s="118">
        <v>0.0010297074390900598</v>
      </c>
      <c r="E176" s="118">
        <v>2.6759310203474462</v>
      </c>
      <c r="F176" s="84" t="s">
        <v>4598</v>
      </c>
      <c r="G176" s="84" t="b">
        <v>0</v>
      </c>
      <c r="H176" s="84" t="b">
        <v>1</v>
      </c>
      <c r="I176" s="84" t="b">
        <v>0</v>
      </c>
      <c r="J176" s="84" t="b">
        <v>0</v>
      </c>
      <c r="K176" s="84" t="b">
        <v>0</v>
      </c>
      <c r="L176" s="84" t="b">
        <v>0</v>
      </c>
    </row>
    <row r="177" spans="1:12" ht="15">
      <c r="A177" s="84" t="s">
        <v>3597</v>
      </c>
      <c r="B177" s="84" t="s">
        <v>4267</v>
      </c>
      <c r="C177" s="84">
        <v>3</v>
      </c>
      <c r="D177" s="118">
        <v>0.0010297074390900598</v>
      </c>
      <c r="E177" s="118">
        <v>0.96836084424951</v>
      </c>
      <c r="F177" s="84" t="s">
        <v>4598</v>
      </c>
      <c r="G177" s="84" t="b">
        <v>0</v>
      </c>
      <c r="H177" s="84" t="b">
        <v>0</v>
      </c>
      <c r="I177" s="84" t="b">
        <v>0</v>
      </c>
      <c r="J177" s="84" t="b">
        <v>0</v>
      </c>
      <c r="K177" s="84" t="b">
        <v>0</v>
      </c>
      <c r="L177" s="84" t="b">
        <v>0</v>
      </c>
    </row>
    <row r="178" spans="1:12" ht="15">
      <c r="A178" s="84" t="s">
        <v>3648</v>
      </c>
      <c r="B178" s="84" t="s">
        <v>4368</v>
      </c>
      <c r="C178" s="84">
        <v>3</v>
      </c>
      <c r="D178" s="118">
        <v>0.0010297074390900598</v>
      </c>
      <c r="E178" s="118">
        <v>3.153052275067109</v>
      </c>
      <c r="F178" s="84" t="s">
        <v>4598</v>
      </c>
      <c r="G178" s="84" t="b">
        <v>0</v>
      </c>
      <c r="H178" s="84" t="b">
        <v>0</v>
      </c>
      <c r="I178" s="84" t="b">
        <v>0</v>
      </c>
      <c r="J178" s="84" t="b">
        <v>0</v>
      </c>
      <c r="K178" s="84" t="b">
        <v>0</v>
      </c>
      <c r="L178" s="84" t="b">
        <v>0</v>
      </c>
    </row>
    <row r="179" spans="1:12" ht="15">
      <c r="A179" s="84" t="s">
        <v>4368</v>
      </c>
      <c r="B179" s="84" t="s">
        <v>3649</v>
      </c>
      <c r="C179" s="84">
        <v>3</v>
      </c>
      <c r="D179" s="118">
        <v>0.0010297074390900598</v>
      </c>
      <c r="E179" s="118">
        <v>3.153052275067109</v>
      </c>
      <c r="F179" s="84" t="s">
        <v>4598</v>
      </c>
      <c r="G179" s="84" t="b">
        <v>0</v>
      </c>
      <c r="H179" s="84" t="b">
        <v>0</v>
      </c>
      <c r="I179" s="84" t="b">
        <v>0</v>
      </c>
      <c r="J179" s="84" t="b">
        <v>0</v>
      </c>
      <c r="K179" s="84" t="b">
        <v>1</v>
      </c>
      <c r="L179" s="84" t="b">
        <v>0</v>
      </c>
    </row>
    <row r="180" spans="1:12" ht="15">
      <c r="A180" s="84" t="s">
        <v>3651</v>
      </c>
      <c r="B180" s="84" t="s">
        <v>4369</v>
      </c>
      <c r="C180" s="84">
        <v>3</v>
      </c>
      <c r="D180" s="118">
        <v>0.0010297074390900598</v>
      </c>
      <c r="E180" s="118">
        <v>3.056142262059052</v>
      </c>
      <c r="F180" s="84" t="s">
        <v>4598</v>
      </c>
      <c r="G180" s="84" t="b">
        <v>0</v>
      </c>
      <c r="H180" s="84" t="b">
        <v>0</v>
      </c>
      <c r="I180" s="84" t="b">
        <v>0</v>
      </c>
      <c r="J180" s="84" t="b">
        <v>0</v>
      </c>
      <c r="K180" s="84" t="b">
        <v>0</v>
      </c>
      <c r="L180" s="84" t="b">
        <v>0</v>
      </c>
    </row>
    <row r="181" spans="1:12" ht="15">
      <c r="A181" s="84" t="s">
        <v>4369</v>
      </c>
      <c r="B181" s="84" t="s">
        <v>4370</v>
      </c>
      <c r="C181" s="84">
        <v>3</v>
      </c>
      <c r="D181" s="118">
        <v>0.0010297074390900598</v>
      </c>
      <c r="E181" s="118">
        <v>3.2779910116754087</v>
      </c>
      <c r="F181" s="84" t="s">
        <v>4598</v>
      </c>
      <c r="G181" s="84" t="b">
        <v>0</v>
      </c>
      <c r="H181" s="84" t="b">
        <v>0</v>
      </c>
      <c r="I181" s="84" t="b">
        <v>0</v>
      </c>
      <c r="J181" s="84" t="b">
        <v>0</v>
      </c>
      <c r="K181" s="84" t="b">
        <v>0</v>
      </c>
      <c r="L181" s="84" t="b">
        <v>0</v>
      </c>
    </row>
    <row r="182" spans="1:12" ht="15">
      <c r="A182" s="84" t="s">
        <v>4370</v>
      </c>
      <c r="B182" s="84" t="s">
        <v>4371</v>
      </c>
      <c r="C182" s="84">
        <v>3</v>
      </c>
      <c r="D182" s="118">
        <v>0.0010297074390900598</v>
      </c>
      <c r="E182" s="118">
        <v>3.2779910116754087</v>
      </c>
      <c r="F182" s="84" t="s">
        <v>4598</v>
      </c>
      <c r="G182" s="84" t="b">
        <v>0</v>
      </c>
      <c r="H182" s="84" t="b">
        <v>0</v>
      </c>
      <c r="I182" s="84" t="b">
        <v>0</v>
      </c>
      <c r="J182" s="84" t="b">
        <v>0</v>
      </c>
      <c r="K182" s="84" t="b">
        <v>0</v>
      </c>
      <c r="L182" s="84" t="b">
        <v>0</v>
      </c>
    </row>
    <row r="183" spans="1:12" ht="15">
      <c r="A183" s="84" t="s">
        <v>4371</v>
      </c>
      <c r="B183" s="84" t="s">
        <v>4372</v>
      </c>
      <c r="C183" s="84">
        <v>3</v>
      </c>
      <c r="D183" s="118">
        <v>0.0010297074390900598</v>
      </c>
      <c r="E183" s="118">
        <v>3.2779910116754087</v>
      </c>
      <c r="F183" s="84" t="s">
        <v>4598</v>
      </c>
      <c r="G183" s="84" t="b">
        <v>0</v>
      </c>
      <c r="H183" s="84" t="b">
        <v>0</v>
      </c>
      <c r="I183" s="84" t="b">
        <v>0</v>
      </c>
      <c r="J183" s="84" t="b">
        <v>0</v>
      </c>
      <c r="K183" s="84" t="b">
        <v>0</v>
      </c>
      <c r="L183" s="84" t="b">
        <v>0</v>
      </c>
    </row>
    <row r="184" spans="1:12" ht="15">
      <c r="A184" s="84" t="s">
        <v>4372</v>
      </c>
      <c r="B184" s="84" t="s">
        <v>4279</v>
      </c>
      <c r="C184" s="84">
        <v>3</v>
      </c>
      <c r="D184" s="118">
        <v>0.0010297074390900598</v>
      </c>
      <c r="E184" s="118">
        <v>2.9769610160114275</v>
      </c>
      <c r="F184" s="84" t="s">
        <v>4598</v>
      </c>
      <c r="G184" s="84" t="b">
        <v>0</v>
      </c>
      <c r="H184" s="84" t="b">
        <v>0</v>
      </c>
      <c r="I184" s="84" t="b">
        <v>0</v>
      </c>
      <c r="J184" s="84" t="b">
        <v>0</v>
      </c>
      <c r="K184" s="84" t="b">
        <v>0</v>
      </c>
      <c r="L184" s="84" t="b">
        <v>0</v>
      </c>
    </row>
    <row r="185" spans="1:12" ht="15">
      <c r="A185" s="84" t="s">
        <v>4279</v>
      </c>
      <c r="B185" s="84" t="s">
        <v>4256</v>
      </c>
      <c r="C185" s="84">
        <v>3</v>
      </c>
      <c r="D185" s="118">
        <v>0.0010297074390900598</v>
      </c>
      <c r="E185" s="118">
        <v>2.54203744108622</v>
      </c>
      <c r="F185" s="84" t="s">
        <v>4598</v>
      </c>
      <c r="G185" s="84" t="b">
        <v>0</v>
      </c>
      <c r="H185" s="84" t="b">
        <v>0</v>
      </c>
      <c r="I185" s="84" t="b">
        <v>0</v>
      </c>
      <c r="J185" s="84" t="b">
        <v>0</v>
      </c>
      <c r="K185" s="84" t="b">
        <v>0</v>
      </c>
      <c r="L185" s="84" t="b">
        <v>0</v>
      </c>
    </row>
    <row r="186" spans="1:12" ht="15">
      <c r="A186" s="84" t="s">
        <v>3679</v>
      </c>
      <c r="B186" s="84" t="s">
        <v>3597</v>
      </c>
      <c r="C186" s="84">
        <v>3</v>
      </c>
      <c r="D186" s="118">
        <v>0.0010297074390900598</v>
      </c>
      <c r="E186" s="118">
        <v>0.823993555802884</v>
      </c>
      <c r="F186" s="84" t="s">
        <v>4598</v>
      </c>
      <c r="G186" s="84" t="b">
        <v>0</v>
      </c>
      <c r="H186" s="84" t="b">
        <v>0</v>
      </c>
      <c r="I186" s="84" t="b">
        <v>0</v>
      </c>
      <c r="J186" s="84" t="b">
        <v>0</v>
      </c>
      <c r="K186" s="84" t="b">
        <v>0</v>
      </c>
      <c r="L186" s="84" t="b">
        <v>0</v>
      </c>
    </row>
    <row r="187" spans="1:12" ht="15">
      <c r="A187" s="84" t="s">
        <v>4375</v>
      </c>
      <c r="B187" s="84" t="s">
        <v>3682</v>
      </c>
      <c r="C187" s="84">
        <v>3</v>
      </c>
      <c r="D187" s="118">
        <v>0.0010297074390900598</v>
      </c>
      <c r="E187" s="118">
        <v>3.056142262059052</v>
      </c>
      <c r="F187" s="84" t="s">
        <v>4598</v>
      </c>
      <c r="G187" s="84" t="b">
        <v>0</v>
      </c>
      <c r="H187" s="84" t="b">
        <v>1</v>
      </c>
      <c r="I187" s="84" t="b">
        <v>0</v>
      </c>
      <c r="J187" s="84" t="b">
        <v>0</v>
      </c>
      <c r="K187" s="84" t="b">
        <v>0</v>
      </c>
      <c r="L187" s="84" t="b">
        <v>0</v>
      </c>
    </row>
    <row r="188" spans="1:12" ht="15">
      <c r="A188" s="84" t="s">
        <v>3597</v>
      </c>
      <c r="B188" s="84" t="s">
        <v>3638</v>
      </c>
      <c r="C188" s="84">
        <v>3</v>
      </c>
      <c r="D188" s="118">
        <v>0.0010297074390900598</v>
      </c>
      <c r="E188" s="118">
        <v>0.42429279989923435</v>
      </c>
      <c r="F188" s="84" t="s">
        <v>4598</v>
      </c>
      <c r="G188" s="84" t="b">
        <v>0</v>
      </c>
      <c r="H188" s="84" t="b">
        <v>0</v>
      </c>
      <c r="I188" s="84" t="b">
        <v>0</v>
      </c>
      <c r="J188" s="84" t="b">
        <v>0</v>
      </c>
      <c r="K188" s="84" t="b">
        <v>0</v>
      </c>
      <c r="L188" s="84" t="b">
        <v>0</v>
      </c>
    </row>
    <row r="189" spans="1:12" ht="15">
      <c r="A189" s="84" t="s">
        <v>4377</v>
      </c>
      <c r="B189" s="84" t="s">
        <v>4378</v>
      </c>
      <c r="C189" s="84">
        <v>3</v>
      </c>
      <c r="D189" s="118">
        <v>0.0010297074390900598</v>
      </c>
      <c r="E189" s="118">
        <v>3.2779910116754087</v>
      </c>
      <c r="F189" s="84" t="s">
        <v>4598</v>
      </c>
      <c r="G189" s="84" t="b">
        <v>0</v>
      </c>
      <c r="H189" s="84" t="b">
        <v>0</v>
      </c>
      <c r="I189" s="84" t="b">
        <v>0</v>
      </c>
      <c r="J189" s="84" t="b">
        <v>1</v>
      </c>
      <c r="K189" s="84" t="b">
        <v>0</v>
      </c>
      <c r="L189" s="84" t="b">
        <v>0</v>
      </c>
    </row>
    <row r="190" spans="1:12" ht="15">
      <c r="A190" s="84" t="s">
        <v>4378</v>
      </c>
      <c r="B190" s="84" t="s">
        <v>4289</v>
      </c>
      <c r="C190" s="84">
        <v>3</v>
      </c>
      <c r="D190" s="118">
        <v>0.0010297074390900598</v>
      </c>
      <c r="E190" s="118">
        <v>2.9769610160114275</v>
      </c>
      <c r="F190" s="84" t="s">
        <v>4598</v>
      </c>
      <c r="G190" s="84" t="b">
        <v>1</v>
      </c>
      <c r="H190" s="84" t="b">
        <v>0</v>
      </c>
      <c r="I190" s="84" t="b">
        <v>0</v>
      </c>
      <c r="J190" s="84" t="b">
        <v>0</v>
      </c>
      <c r="K190" s="84" t="b">
        <v>0</v>
      </c>
      <c r="L190" s="84" t="b">
        <v>0</v>
      </c>
    </row>
    <row r="191" spans="1:12" ht="15">
      <c r="A191" s="84" t="s">
        <v>4289</v>
      </c>
      <c r="B191" s="84" t="s">
        <v>3624</v>
      </c>
      <c r="C191" s="84">
        <v>3</v>
      </c>
      <c r="D191" s="118">
        <v>0.0010297074390900598</v>
      </c>
      <c r="E191" s="118">
        <v>2.608984230716833</v>
      </c>
      <c r="F191" s="84" t="s">
        <v>4598</v>
      </c>
      <c r="G191" s="84" t="b">
        <v>0</v>
      </c>
      <c r="H191" s="84" t="b">
        <v>0</v>
      </c>
      <c r="I191" s="84" t="b">
        <v>0</v>
      </c>
      <c r="J191" s="84" t="b">
        <v>0</v>
      </c>
      <c r="K191" s="84" t="b">
        <v>0</v>
      </c>
      <c r="L191" s="84" t="b">
        <v>0</v>
      </c>
    </row>
    <row r="192" spans="1:12" ht="15">
      <c r="A192" s="84" t="s">
        <v>3624</v>
      </c>
      <c r="B192" s="84" t="s">
        <v>3629</v>
      </c>
      <c r="C192" s="84">
        <v>3</v>
      </c>
      <c r="D192" s="118">
        <v>0.0010297074390900598</v>
      </c>
      <c r="E192" s="118">
        <v>2.4840454941085333</v>
      </c>
      <c r="F192" s="84" t="s">
        <v>4598</v>
      </c>
      <c r="G192" s="84" t="b">
        <v>0</v>
      </c>
      <c r="H192" s="84" t="b">
        <v>0</v>
      </c>
      <c r="I192" s="84" t="b">
        <v>0</v>
      </c>
      <c r="J192" s="84" t="b">
        <v>1</v>
      </c>
      <c r="K192" s="84" t="b">
        <v>0</v>
      </c>
      <c r="L192" s="84" t="b">
        <v>0</v>
      </c>
    </row>
    <row r="193" spans="1:12" ht="15">
      <c r="A193" s="84" t="s">
        <v>3629</v>
      </c>
      <c r="B193" s="84" t="s">
        <v>4379</v>
      </c>
      <c r="C193" s="84">
        <v>3</v>
      </c>
      <c r="D193" s="118">
        <v>0.0010297074390900598</v>
      </c>
      <c r="E193" s="118">
        <v>2.8520222794031276</v>
      </c>
      <c r="F193" s="84" t="s">
        <v>4598</v>
      </c>
      <c r="G193" s="84" t="b">
        <v>1</v>
      </c>
      <c r="H193" s="84" t="b">
        <v>0</v>
      </c>
      <c r="I193" s="84" t="b">
        <v>0</v>
      </c>
      <c r="J193" s="84" t="b">
        <v>0</v>
      </c>
      <c r="K193" s="84" t="b">
        <v>0</v>
      </c>
      <c r="L193" s="84" t="b">
        <v>0</v>
      </c>
    </row>
    <row r="194" spans="1:12" ht="15">
      <c r="A194" s="84" t="s">
        <v>4379</v>
      </c>
      <c r="B194" s="84" t="s">
        <v>4297</v>
      </c>
      <c r="C194" s="84">
        <v>3</v>
      </c>
      <c r="D194" s="118">
        <v>0.0010297074390900598</v>
      </c>
      <c r="E194" s="118">
        <v>3.056142262059052</v>
      </c>
      <c r="F194" s="84" t="s">
        <v>4598</v>
      </c>
      <c r="G194" s="84" t="b">
        <v>0</v>
      </c>
      <c r="H194" s="84" t="b">
        <v>0</v>
      </c>
      <c r="I194" s="84" t="b">
        <v>0</v>
      </c>
      <c r="J194" s="84" t="b">
        <v>1</v>
      </c>
      <c r="K194" s="84" t="b">
        <v>0</v>
      </c>
      <c r="L194" s="84" t="b">
        <v>0</v>
      </c>
    </row>
    <row r="195" spans="1:12" ht="15">
      <c r="A195" s="84" t="s">
        <v>4297</v>
      </c>
      <c r="B195" s="84" t="s">
        <v>4380</v>
      </c>
      <c r="C195" s="84">
        <v>3</v>
      </c>
      <c r="D195" s="118">
        <v>0.0010297074390900598</v>
      </c>
      <c r="E195" s="118">
        <v>3.056142262059052</v>
      </c>
      <c r="F195" s="84" t="s">
        <v>4598</v>
      </c>
      <c r="G195" s="84" t="b">
        <v>1</v>
      </c>
      <c r="H195" s="84" t="b">
        <v>0</v>
      </c>
      <c r="I195" s="84" t="b">
        <v>0</v>
      </c>
      <c r="J195" s="84" t="b">
        <v>0</v>
      </c>
      <c r="K195" s="84" t="b">
        <v>0</v>
      </c>
      <c r="L195" s="84" t="b">
        <v>0</v>
      </c>
    </row>
    <row r="196" spans="1:12" ht="15">
      <c r="A196" s="84" t="s">
        <v>3641</v>
      </c>
      <c r="B196" s="84" t="s">
        <v>3642</v>
      </c>
      <c r="C196" s="84">
        <v>3</v>
      </c>
      <c r="D196" s="118">
        <v>0.0010297074390900598</v>
      </c>
      <c r="E196" s="118">
        <v>3.153052275067109</v>
      </c>
      <c r="F196" s="84" t="s">
        <v>4598</v>
      </c>
      <c r="G196" s="84" t="b">
        <v>0</v>
      </c>
      <c r="H196" s="84" t="b">
        <v>0</v>
      </c>
      <c r="I196" s="84" t="b">
        <v>0</v>
      </c>
      <c r="J196" s="84" t="b">
        <v>0</v>
      </c>
      <c r="K196" s="84" t="b">
        <v>0</v>
      </c>
      <c r="L196" s="84" t="b">
        <v>0</v>
      </c>
    </row>
    <row r="197" spans="1:12" ht="15">
      <c r="A197" s="84" t="s">
        <v>3642</v>
      </c>
      <c r="B197" s="84" t="s">
        <v>3643</v>
      </c>
      <c r="C197" s="84">
        <v>3</v>
      </c>
      <c r="D197" s="118">
        <v>0.0010297074390900598</v>
      </c>
      <c r="E197" s="118">
        <v>3.2779910116754087</v>
      </c>
      <c r="F197" s="84" t="s">
        <v>4598</v>
      </c>
      <c r="G197" s="84" t="b">
        <v>0</v>
      </c>
      <c r="H197" s="84" t="b">
        <v>0</v>
      </c>
      <c r="I197" s="84" t="b">
        <v>0</v>
      </c>
      <c r="J197" s="84" t="b">
        <v>0</v>
      </c>
      <c r="K197" s="84" t="b">
        <v>0</v>
      </c>
      <c r="L197" s="84" t="b">
        <v>0</v>
      </c>
    </row>
    <row r="198" spans="1:12" ht="15">
      <c r="A198" s="84" t="s">
        <v>3643</v>
      </c>
      <c r="B198" s="84" t="s">
        <v>3644</v>
      </c>
      <c r="C198" s="84">
        <v>3</v>
      </c>
      <c r="D198" s="118">
        <v>0.0010297074390900598</v>
      </c>
      <c r="E198" s="118">
        <v>2.476358665442242</v>
      </c>
      <c r="F198" s="84" t="s">
        <v>4598</v>
      </c>
      <c r="G198" s="84" t="b">
        <v>0</v>
      </c>
      <c r="H198" s="84" t="b">
        <v>0</v>
      </c>
      <c r="I198" s="84" t="b">
        <v>0</v>
      </c>
      <c r="J198" s="84" t="b">
        <v>0</v>
      </c>
      <c r="K198" s="84" t="b">
        <v>0</v>
      </c>
      <c r="L198" s="84" t="b">
        <v>0</v>
      </c>
    </row>
    <row r="199" spans="1:12" ht="15">
      <c r="A199" s="84" t="s">
        <v>3644</v>
      </c>
      <c r="B199" s="84" t="s">
        <v>4381</v>
      </c>
      <c r="C199" s="84">
        <v>3</v>
      </c>
      <c r="D199" s="118">
        <v>0.0010297074390900598</v>
      </c>
      <c r="E199" s="118">
        <v>2.5246633450167972</v>
      </c>
      <c r="F199" s="84" t="s">
        <v>4598</v>
      </c>
      <c r="G199" s="84" t="b">
        <v>0</v>
      </c>
      <c r="H199" s="84" t="b">
        <v>0</v>
      </c>
      <c r="I199" s="84" t="b">
        <v>0</v>
      </c>
      <c r="J199" s="84" t="b">
        <v>0</v>
      </c>
      <c r="K199" s="84" t="b">
        <v>0</v>
      </c>
      <c r="L199" s="84" t="b">
        <v>0</v>
      </c>
    </row>
    <row r="200" spans="1:12" ht="15">
      <c r="A200" s="84" t="s">
        <v>4381</v>
      </c>
      <c r="B200" s="84" t="s">
        <v>4382</v>
      </c>
      <c r="C200" s="84">
        <v>3</v>
      </c>
      <c r="D200" s="118">
        <v>0.0010297074390900598</v>
      </c>
      <c r="E200" s="118">
        <v>3.2779910116754087</v>
      </c>
      <c r="F200" s="84" t="s">
        <v>4598</v>
      </c>
      <c r="G200" s="84" t="b">
        <v>0</v>
      </c>
      <c r="H200" s="84" t="b">
        <v>0</v>
      </c>
      <c r="I200" s="84" t="b">
        <v>0</v>
      </c>
      <c r="J200" s="84" t="b">
        <v>0</v>
      </c>
      <c r="K200" s="84" t="b">
        <v>0</v>
      </c>
      <c r="L200" s="84" t="b">
        <v>0</v>
      </c>
    </row>
    <row r="201" spans="1:12" ht="15">
      <c r="A201" s="84" t="s">
        <v>4382</v>
      </c>
      <c r="B201" s="84" t="s">
        <v>3674</v>
      </c>
      <c r="C201" s="84">
        <v>3</v>
      </c>
      <c r="D201" s="118">
        <v>0.0010297074390900598</v>
      </c>
      <c r="E201" s="118">
        <v>2.9100142263808144</v>
      </c>
      <c r="F201" s="84" t="s">
        <v>4598</v>
      </c>
      <c r="G201" s="84" t="b">
        <v>0</v>
      </c>
      <c r="H201" s="84" t="b">
        <v>0</v>
      </c>
      <c r="I201" s="84" t="b">
        <v>0</v>
      </c>
      <c r="J201" s="84" t="b">
        <v>0</v>
      </c>
      <c r="K201" s="84" t="b">
        <v>0</v>
      </c>
      <c r="L201" s="84" t="b">
        <v>0</v>
      </c>
    </row>
    <row r="202" spans="1:12" ht="15">
      <c r="A202" s="84" t="s">
        <v>3674</v>
      </c>
      <c r="B202" s="84" t="s">
        <v>4383</v>
      </c>
      <c r="C202" s="84">
        <v>3</v>
      </c>
      <c r="D202" s="118">
        <v>0.0010297074390900598</v>
      </c>
      <c r="E202" s="118">
        <v>2.9100142263808144</v>
      </c>
      <c r="F202" s="84" t="s">
        <v>4598</v>
      </c>
      <c r="G202" s="84" t="b">
        <v>0</v>
      </c>
      <c r="H202" s="84" t="b">
        <v>0</v>
      </c>
      <c r="I202" s="84" t="b">
        <v>0</v>
      </c>
      <c r="J202" s="84" t="b">
        <v>0</v>
      </c>
      <c r="K202" s="84" t="b">
        <v>0</v>
      </c>
      <c r="L202" s="84" t="b">
        <v>0</v>
      </c>
    </row>
    <row r="203" spans="1:12" ht="15">
      <c r="A203" s="84" t="s">
        <v>4383</v>
      </c>
      <c r="B203" s="84" t="s">
        <v>3638</v>
      </c>
      <c r="C203" s="84">
        <v>3</v>
      </c>
      <c r="D203" s="118">
        <v>0.0010297074390900598</v>
      </c>
      <c r="E203" s="118">
        <v>2.432892971661152</v>
      </c>
      <c r="F203" s="84" t="s">
        <v>4598</v>
      </c>
      <c r="G203" s="84" t="b">
        <v>0</v>
      </c>
      <c r="H203" s="84" t="b">
        <v>0</v>
      </c>
      <c r="I203" s="84" t="b">
        <v>0</v>
      </c>
      <c r="J203" s="84" t="b">
        <v>0</v>
      </c>
      <c r="K203" s="84" t="b">
        <v>0</v>
      </c>
      <c r="L203" s="84" t="b">
        <v>0</v>
      </c>
    </row>
    <row r="204" spans="1:12" ht="15">
      <c r="A204" s="84" t="s">
        <v>4288</v>
      </c>
      <c r="B204" s="84" t="s">
        <v>4384</v>
      </c>
      <c r="C204" s="84">
        <v>3</v>
      </c>
      <c r="D204" s="118">
        <v>0.0010297074390900598</v>
      </c>
      <c r="E204" s="118">
        <v>2.9769610160114275</v>
      </c>
      <c r="F204" s="84" t="s">
        <v>4598</v>
      </c>
      <c r="G204" s="84" t="b">
        <v>0</v>
      </c>
      <c r="H204" s="84" t="b">
        <v>0</v>
      </c>
      <c r="I204" s="84" t="b">
        <v>0</v>
      </c>
      <c r="J204" s="84" t="b">
        <v>0</v>
      </c>
      <c r="K204" s="84" t="b">
        <v>0</v>
      </c>
      <c r="L204" s="84" t="b">
        <v>0</v>
      </c>
    </row>
    <row r="205" spans="1:12" ht="15">
      <c r="A205" s="84" t="s">
        <v>4384</v>
      </c>
      <c r="B205" s="84" t="s">
        <v>3638</v>
      </c>
      <c r="C205" s="84">
        <v>3</v>
      </c>
      <c r="D205" s="118">
        <v>0.0010297074390900598</v>
      </c>
      <c r="E205" s="118">
        <v>2.432892971661152</v>
      </c>
      <c r="F205" s="84" t="s">
        <v>4598</v>
      </c>
      <c r="G205" s="84" t="b">
        <v>0</v>
      </c>
      <c r="H205" s="84" t="b">
        <v>0</v>
      </c>
      <c r="I205" s="84" t="b">
        <v>0</v>
      </c>
      <c r="J205" s="84" t="b">
        <v>0</v>
      </c>
      <c r="K205" s="84" t="b">
        <v>0</v>
      </c>
      <c r="L205" s="84" t="b">
        <v>0</v>
      </c>
    </row>
    <row r="206" spans="1:12" ht="15">
      <c r="A206" s="84" t="s">
        <v>3638</v>
      </c>
      <c r="B206" s="84" t="s">
        <v>4385</v>
      </c>
      <c r="C206" s="84">
        <v>3</v>
      </c>
      <c r="D206" s="118">
        <v>0.0010297074390900598</v>
      </c>
      <c r="E206" s="118">
        <v>2.45408227073109</v>
      </c>
      <c r="F206" s="84" t="s">
        <v>4598</v>
      </c>
      <c r="G206" s="84" t="b">
        <v>0</v>
      </c>
      <c r="H206" s="84" t="b">
        <v>0</v>
      </c>
      <c r="I206" s="84" t="b">
        <v>0</v>
      </c>
      <c r="J206" s="84" t="b">
        <v>0</v>
      </c>
      <c r="K206" s="84" t="b">
        <v>0</v>
      </c>
      <c r="L206" s="84" t="b">
        <v>0</v>
      </c>
    </row>
    <row r="207" spans="1:12" ht="15">
      <c r="A207" s="84" t="s">
        <v>4385</v>
      </c>
      <c r="B207" s="84" t="s">
        <v>3597</v>
      </c>
      <c r="C207" s="84">
        <v>3</v>
      </c>
      <c r="D207" s="118">
        <v>0.0010297074390900598</v>
      </c>
      <c r="E207" s="118">
        <v>1.2499622880751653</v>
      </c>
      <c r="F207" s="84" t="s">
        <v>4598</v>
      </c>
      <c r="G207" s="84" t="b">
        <v>0</v>
      </c>
      <c r="H207" s="84" t="b">
        <v>0</v>
      </c>
      <c r="I207" s="84" t="b">
        <v>0</v>
      </c>
      <c r="J207" s="84" t="b">
        <v>0</v>
      </c>
      <c r="K207" s="84" t="b">
        <v>0</v>
      </c>
      <c r="L207" s="84" t="b">
        <v>0</v>
      </c>
    </row>
    <row r="208" spans="1:12" ht="15">
      <c r="A208" s="84" t="s">
        <v>3597</v>
      </c>
      <c r="B208" s="84" t="s">
        <v>4386</v>
      </c>
      <c r="C208" s="84">
        <v>3</v>
      </c>
      <c r="D208" s="118">
        <v>0.0010297074390900598</v>
      </c>
      <c r="E208" s="118">
        <v>1.2693908399134912</v>
      </c>
      <c r="F208" s="84" t="s">
        <v>4598</v>
      </c>
      <c r="G208" s="84" t="b">
        <v>0</v>
      </c>
      <c r="H208" s="84" t="b">
        <v>0</v>
      </c>
      <c r="I208" s="84" t="b">
        <v>0</v>
      </c>
      <c r="J208" s="84" t="b">
        <v>0</v>
      </c>
      <c r="K208" s="84" t="b">
        <v>0</v>
      </c>
      <c r="L208" s="84" t="b">
        <v>0</v>
      </c>
    </row>
    <row r="209" spans="1:12" ht="15">
      <c r="A209" s="84" t="s">
        <v>4386</v>
      </c>
      <c r="B209" s="84" t="s">
        <v>4387</v>
      </c>
      <c r="C209" s="84">
        <v>3</v>
      </c>
      <c r="D209" s="118">
        <v>0.0010297074390900598</v>
      </c>
      <c r="E209" s="118">
        <v>3.2779910116754087</v>
      </c>
      <c r="F209" s="84" t="s">
        <v>4598</v>
      </c>
      <c r="G209" s="84" t="b">
        <v>0</v>
      </c>
      <c r="H209" s="84" t="b">
        <v>0</v>
      </c>
      <c r="I209" s="84" t="b">
        <v>0</v>
      </c>
      <c r="J209" s="84" t="b">
        <v>0</v>
      </c>
      <c r="K209" s="84" t="b">
        <v>0</v>
      </c>
      <c r="L209" s="84" t="b">
        <v>0</v>
      </c>
    </row>
    <row r="210" spans="1:12" ht="15">
      <c r="A210" s="84" t="s">
        <v>3597</v>
      </c>
      <c r="B210" s="84" t="s">
        <v>4293</v>
      </c>
      <c r="C210" s="84">
        <v>3</v>
      </c>
      <c r="D210" s="118">
        <v>0.0010297074390900598</v>
      </c>
      <c r="E210" s="118">
        <v>1.0475420902971349</v>
      </c>
      <c r="F210" s="84" t="s">
        <v>4598</v>
      </c>
      <c r="G210" s="84" t="b">
        <v>0</v>
      </c>
      <c r="H210" s="84" t="b">
        <v>0</v>
      </c>
      <c r="I210" s="84" t="b">
        <v>0</v>
      </c>
      <c r="J210" s="84" t="b">
        <v>0</v>
      </c>
      <c r="K210" s="84" t="b">
        <v>0</v>
      </c>
      <c r="L210" s="84" t="b">
        <v>0</v>
      </c>
    </row>
    <row r="211" spans="1:12" ht="15">
      <c r="A211" s="84" t="s">
        <v>4256</v>
      </c>
      <c r="B211" s="84" t="s">
        <v>4388</v>
      </c>
      <c r="C211" s="84">
        <v>3</v>
      </c>
      <c r="D211" s="118">
        <v>0.0010297074390900598</v>
      </c>
      <c r="E211" s="118">
        <v>2.800869756955746</v>
      </c>
      <c r="F211" s="84" t="s">
        <v>4598</v>
      </c>
      <c r="G211" s="84" t="b">
        <v>0</v>
      </c>
      <c r="H211" s="84" t="b">
        <v>0</v>
      </c>
      <c r="I211" s="84" t="b">
        <v>0</v>
      </c>
      <c r="J211" s="84" t="b">
        <v>0</v>
      </c>
      <c r="K211" s="84" t="b">
        <v>0</v>
      </c>
      <c r="L211" s="84" t="b">
        <v>0</v>
      </c>
    </row>
    <row r="212" spans="1:12" ht="15">
      <c r="A212" s="84" t="s">
        <v>4388</v>
      </c>
      <c r="B212" s="84" t="s">
        <v>4389</v>
      </c>
      <c r="C212" s="84">
        <v>3</v>
      </c>
      <c r="D212" s="118">
        <v>0.0010297074390900598</v>
      </c>
      <c r="E212" s="118">
        <v>3.2779910116754087</v>
      </c>
      <c r="F212" s="84" t="s">
        <v>4598</v>
      </c>
      <c r="G212" s="84" t="b">
        <v>0</v>
      </c>
      <c r="H212" s="84" t="b">
        <v>0</v>
      </c>
      <c r="I212" s="84" t="b">
        <v>0</v>
      </c>
      <c r="J212" s="84" t="b">
        <v>0</v>
      </c>
      <c r="K212" s="84" t="b">
        <v>0</v>
      </c>
      <c r="L212" s="84" t="b">
        <v>0</v>
      </c>
    </row>
    <row r="213" spans="1:12" ht="15">
      <c r="A213" s="84" t="s">
        <v>4389</v>
      </c>
      <c r="B213" s="84" t="s">
        <v>4390</v>
      </c>
      <c r="C213" s="84">
        <v>3</v>
      </c>
      <c r="D213" s="118">
        <v>0.0010297074390900598</v>
      </c>
      <c r="E213" s="118">
        <v>3.2779910116754087</v>
      </c>
      <c r="F213" s="84" t="s">
        <v>4598</v>
      </c>
      <c r="G213" s="84" t="b">
        <v>0</v>
      </c>
      <c r="H213" s="84" t="b">
        <v>0</v>
      </c>
      <c r="I213" s="84" t="b">
        <v>0</v>
      </c>
      <c r="J213" s="84" t="b">
        <v>1</v>
      </c>
      <c r="K213" s="84" t="b">
        <v>0</v>
      </c>
      <c r="L213" s="84" t="b">
        <v>0</v>
      </c>
    </row>
    <row r="214" spans="1:12" ht="15">
      <c r="A214" s="84" t="s">
        <v>4390</v>
      </c>
      <c r="B214" s="84" t="s">
        <v>4391</v>
      </c>
      <c r="C214" s="84">
        <v>3</v>
      </c>
      <c r="D214" s="118">
        <v>0.0010297074390900598</v>
      </c>
      <c r="E214" s="118">
        <v>3.2779910116754087</v>
      </c>
      <c r="F214" s="84" t="s">
        <v>4598</v>
      </c>
      <c r="G214" s="84" t="b">
        <v>1</v>
      </c>
      <c r="H214" s="84" t="b">
        <v>0</v>
      </c>
      <c r="I214" s="84" t="b">
        <v>0</v>
      </c>
      <c r="J214" s="84" t="b">
        <v>0</v>
      </c>
      <c r="K214" s="84" t="b">
        <v>0</v>
      </c>
      <c r="L214" s="84" t="b">
        <v>0</v>
      </c>
    </row>
    <row r="215" spans="1:12" ht="15">
      <c r="A215" s="84" t="s">
        <v>4391</v>
      </c>
      <c r="B215" s="84" t="s">
        <v>3569</v>
      </c>
      <c r="C215" s="84">
        <v>3</v>
      </c>
      <c r="D215" s="118">
        <v>0.0010297074390900598</v>
      </c>
      <c r="E215" s="118">
        <v>2.9100142263808144</v>
      </c>
      <c r="F215" s="84" t="s">
        <v>4598</v>
      </c>
      <c r="G215" s="84" t="b">
        <v>0</v>
      </c>
      <c r="H215" s="84" t="b">
        <v>0</v>
      </c>
      <c r="I215" s="84" t="b">
        <v>0</v>
      </c>
      <c r="J215" s="84" t="b">
        <v>0</v>
      </c>
      <c r="K215" s="84" t="b">
        <v>0</v>
      </c>
      <c r="L215" s="84" t="b">
        <v>0</v>
      </c>
    </row>
    <row r="216" spans="1:12" ht="15">
      <c r="A216" s="84" t="s">
        <v>3569</v>
      </c>
      <c r="B216" s="84" t="s">
        <v>4290</v>
      </c>
      <c r="C216" s="84">
        <v>3</v>
      </c>
      <c r="D216" s="118">
        <v>0.0010297074390900598</v>
      </c>
      <c r="E216" s="118">
        <v>2.608984230716833</v>
      </c>
      <c r="F216" s="84" t="s">
        <v>4598</v>
      </c>
      <c r="G216" s="84" t="b">
        <v>0</v>
      </c>
      <c r="H216" s="84" t="b">
        <v>0</v>
      </c>
      <c r="I216" s="84" t="b">
        <v>0</v>
      </c>
      <c r="J216" s="84" t="b">
        <v>0</v>
      </c>
      <c r="K216" s="84" t="b">
        <v>0</v>
      </c>
      <c r="L216" s="84" t="b">
        <v>0</v>
      </c>
    </row>
    <row r="217" spans="1:12" ht="15">
      <c r="A217" s="84" t="s">
        <v>4290</v>
      </c>
      <c r="B217" s="84" t="s">
        <v>3622</v>
      </c>
      <c r="C217" s="84">
        <v>3</v>
      </c>
      <c r="D217" s="118">
        <v>0.0010297074390900598</v>
      </c>
      <c r="E217" s="118">
        <v>2.2779910116754087</v>
      </c>
      <c r="F217" s="84" t="s">
        <v>4598</v>
      </c>
      <c r="G217" s="84" t="b">
        <v>0</v>
      </c>
      <c r="H217" s="84" t="b">
        <v>0</v>
      </c>
      <c r="I217" s="84" t="b">
        <v>0</v>
      </c>
      <c r="J217" s="84" t="b">
        <v>0</v>
      </c>
      <c r="K217" s="84" t="b">
        <v>0</v>
      </c>
      <c r="L217" s="84" t="b">
        <v>0</v>
      </c>
    </row>
    <row r="218" spans="1:12" ht="15">
      <c r="A218" s="84" t="s">
        <v>3656</v>
      </c>
      <c r="B218" s="84" t="s">
        <v>4290</v>
      </c>
      <c r="C218" s="84">
        <v>3</v>
      </c>
      <c r="D218" s="118">
        <v>0.0010297074390900598</v>
      </c>
      <c r="E218" s="118">
        <v>2.340138918424253</v>
      </c>
      <c r="F218" s="84" t="s">
        <v>4598</v>
      </c>
      <c r="G218" s="84" t="b">
        <v>0</v>
      </c>
      <c r="H218" s="84" t="b">
        <v>0</v>
      </c>
      <c r="I218" s="84" t="b">
        <v>0</v>
      </c>
      <c r="J218" s="84" t="b">
        <v>0</v>
      </c>
      <c r="K218" s="84" t="b">
        <v>0</v>
      </c>
      <c r="L218" s="84" t="b">
        <v>0</v>
      </c>
    </row>
    <row r="219" spans="1:12" ht="15">
      <c r="A219" s="84" t="s">
        <v>4290</v>
      </c>
      <c r="B219" s="84" t="s">
        <v>4392</v>
      </c>
      <c r="C219" s="84">
        <v>3</v>
      </c>
      <c r="D219" s="118">
        <v>0.0010297074390900598</v>
      </c>
      <c r="E219" s="118">
        <v>2.9769610160114275</v>
      </c>
      <c r="F219" s="84" t="s">
        <v>4598</v>
      </c>
      <c r="G219" s="84" t="b">
        <v>0</v>
      </c>
      <c r="H219" s="84" t="b">
        <v>0</v>
      </c>
      <c r="I219" s="84" t="b">
        <v>0</v>
      </c>
      <c r="J219" s="84" t="b">
        <v>0</v>
      </c>
      <c r="K219" s="84" t="b">
        <v>0</v>
      </c>
      <c r="L219" s="84" t="b">
        <v>0</v>
      </c>
    </row>
    <row r="220" spans="1:12" ht="15">
      <c r="A220" s="84" t="s">
        <v>4392</v>
      </c>
      <c r="B220" s="84" t="s">
        <v>4279</v>
      </c>
      <c r="C220" s="84">
        <v>3</v>
      </c>
      <c r="D220" s="118">
        <v>0.0010297074390900598</v>
      </c>
      <c r="E220" s="118">
        <v>2.9769610160114275</v>
      </c>
      <c r="F220" s="84" t="s">
        <v>4598</v>
      </c>
      <c r="G220" s="84" t="b">
        <v>0</v>
      </c>
      <c r="H220" s="84" t="b">
        <v>0</v>
      </c>
      <c r="I220" s="84" t="b">
        <v>0</v>
      </c>
      <c r="J220" s="84" t="b">
        <v>0</v>
      </c>
      <c r="K220" s="84" t="b">
        <v>0</v>
      </c>
      <c r="L220" s="84" t="b">
        <v>0</v>
      </c>
    </row>
    <row r="221" spans="1:12" ht="15">
      <c r="A221" s="84" t="s">
        <v>4279</v>
      </c>
      <c r="B221" s="84" t="s">
        <v>4248</v>
      </c>
      <c r="C221" s="84">
        <v>3</v>
      </c>
      <c r="D221" s="118">
        <v>0.0010297074390900598</v>
      </c>
      <c r="E221" s="118">
        <v>2.156686559722203</v>
      </c>
      <c r="F221" s="84" t="s">
        <v>4598</v>
      </c>
      <c r="G221" s="84" t="b">
        <v>0</v>
      </c>
      <c r="H221" s="84" t="b">
        <v>0</v>
      </c>
      <c r="I221" s="84" t="b">
        <v>0</v>
      </c>
      <c r="J221" s="84" t="b">
        <v>0</v>
      </c>
      <c r="K221" s="84" t="b">
        <v>0</v>
      </c>
      <c r="L221" s="84" t="b">
        <v>0</v>
      </c>
    </row>
    <row r="222" spans="1:12" ht="15">
      <c r="A222" s="84" t="s">
        <v>4248</v>
      </c>
      <c r="B222" s="84" t="s">
        <v>3681</v>
      </c>
      <c r="C222" s="84">
        <v>3</v>
      </c>
      <c r="D222" s="118">
        <v>0.0010297074390900598</v>
      </c>
      <c r="E222" s="118">
        <v>3.056142262059052</v>
      </c>
      <c r="F222" s="84" t="s">
        <v>4598</v>
      </c>
      <c r="G222" s="84" t="b">
        <v>0</v>
      </c>
      <c r="H222" s="84" t="b">
        <v>0</v>
      </c>
      <c r="I222" s="84" t="b">
        <v>0</v>
      </c>
      <c r="J222" s="84" t="b">
        <v>0</v>
      </c>
      <c r="K222" s="84" t="b">
        <v>0</v>
      </c>
      <c r="L222" s="84" t="b">
        <v>0</v>
      </c>
    </row>
    <row r="223" spans="1:12" ht="15">
      <c r="A223" s="84" t="s">
        <v>3681</v>
      </c>
      <c r="B223" s="84" t="s">
        <v>4311</v>
      </c>
      <c r="C223" s="84">
        <v>3</v>
      </c>
      <c r="D223" s="118">
        <v>0.0010297074390900598</v>
      </c>
      <c r="E223" s="118">
        <v>2.9312035254507522</v>
      </c>
      <c r="F223" s="84" t="s">
        <v>4598</v>
      </c>
      <c r="G223" s="84" t="b">
        <v>0</v>
      </c>
      <c r="H223" s="84" t="b">
        <v>0</v>
      </c>
      <c r="I223" s="84" t="b">
        <v>0</v>
      </c>
      <c r="J223" s="84" t="b">
        <v>0</v>
      </c>
      <c r="K223" s="84" t="b">
        <v>0</v>
      </c>
      <c r="L223" s="84" t="b">
        <v>0</v>
      </c>
    </row>
    <row r="224" spans="1:12" ht="15">
      <c r="A224" s="84" t="s">
        <v>4311</v>
      </c>
      <c r="B224" s="84" t="s">
        <v>4254</v>
      </c>
      <c r="C224" s="84">
        <v>3</v>
      </c>
      <c r="D224" s="118">
        <v>0.0010297074390900598</v>
      </c>
      <c r="E224" s="118">
        <v>2.5509922837391463</v>
      </c>
      <c r="F224" s="84" t="s">
        <v>4598</v>
      </c>
      <c r="G224" s="84" t="b">
        <v>0</v>
      </c>
      <c r="H224" s="84" t="b">
        <v>0</v>
      </c>
      <c r="I224" s="84" t="b">
        <v>0</v>
      </c>
      <c r="J224" s="84" t="b">
        <v>0</v>
      </c>
      <c r="K224" s="84" t="b">
        <v>0</v>
      </c>
      <c r="L224" s="84" t="b">
        <v>0</v>
      </c>
    </row>
    <row r="225" spans="1:12" ht="15">
      <c r="A225" s="84" t="s">
        <v>4254</v>
      </c>
      <c r="B225" s="84" t="s">
        <v>3623</v>
      </c>
      <c r="C225" s="84">
        <v>3</v>
      </c>
      <c r="D225" s="118">
        <v>0.0010297074390900598</v>
      </c>
      <c r="E225" s="118">
        <v>2.111659589908884</v>
      </c>
      <c r="F225" s="84" t="s">
        <v>4598</v>
      </c>
      <c r="G225" s="84" t="b">
        <v>0</v>
      </c>
      <c r="H225" s="84" t="b">
        <v>0</v>
      </c>
      <c r="I225" s="84" t="b">
        <v>0</v>
      </c>
      <c r="J225" s="84" t="b">
        <v>0</v>
      </c>
      <c r="K225" s="84" t="b">
        <v>0</v>
      </c>
      <c r="L225" s="84" t="b">
        <v>0</v>
      </c>
    </row>
    <row r="226" spans="1:12" ht="15">
      <c r="A226" s="84" t="s">
        <v>3623</v>
      </c>
      <c r="B226" s="84" t="s">
        <v>1862</v>
      </c>
      <c r="C226" s="84">
        <v>3</v>
      </c>
      <c r="D226" s="118">
        <v>0.0010297074390900598</v>
      </c>
      <c r="E226" s="118">
        <v>2.713719581236846</v>
      </c>
      <c r="F226" s="84" t="s">
        <v>4598</v>
      </c>
      <c r="G226" s="84" t="b">
        <v>0</v>
      </c>
      <c r="H226" s="84" t="b">
        <v>0</v>
      </c>
      <c r="I226" s="84" t="b">
        <v>0</v>
      </c>
      <c r="J226" s="84" t="b">
        <v>0</v>
      </c>
      <c r="K226" s="84" t="b">
        <v>0</v>
      </c>
      <c r="L226" s="84" t="b">
        <v>0</v>
      </c>
    </row>
    <row r="227" spans="1:12" ht="15">
      <c r="A227" s="84" t="s">
        <v>1862</v>
      </c>
      <c r="B227" s="84" t="s">
        <v>4393</v>
      </c>
      <c r="C227" s="84">
        <v>3</v>
      </c>
      <c r="D227" s="118">
        <v>0.0010297074390900598</v>
      </c>
      <c r="E227" s="118">
        <v>3.2779910116754087</v>
      </c>
      <c r="F227" s="84" t="s">
        <v>4598</v>
      </c>
      <c r="G227" s="84" t="b">
        <v>0</v>
      </c>
      <c r="H227" s="84" t="b">
        <v>0</v>
      </c>
      <c r="I227" s="84" t="b">
        <v>0</v>
      </c>
      <c r="J227" s="84" t="b">
        <v>0</v>
      </c>
      <c r="K227" s="84" t="b">
        <v>0</v>
      </c>
      <c r="L227" s="84" t="b">
        <v>0</v>
      </c>
    </row>
    <row r="228" spans="1:12" ht="15">
      <c r="A228" s="84" t="s">
        <v>4393</v>
      </c>
      <c r="B228" s="84" t="s">
        <v>4394</v>
      </c>
      <c r="C228" s="84">
        <v>3</v>
      </c>
      <c r="D228" s="118">
        <v>0.0010297074390900598</v>
      </c>
      <c r="E228" s="118">
        <v>3.2779910116754087</v>
      </c>
      <c r="F228" s="84" t="s">
        <v>4598</v>
      </c>
      <c r="G228" s="84" t="b">
        <v>0</v>
      </c>
      <c r="H228" s="84" t="b">
        <v>0</v>
      </c>
      <c r="I228" s="84" t="b">
        <v>0</v>
      </c>
      <c r="J228" s="84" t="b">
        <v>0</v>
      </c>
      <c r="K228" s="84" t="b">
        <v>0</v>
      </c>
      <c r="L228" s="84" t="b">
        <v>0</v>
      </c>
    </row>
    <row r="229" spans="1:12" ht="15">
      <c r="A229" s="84" t="s">
        <v>4394</v>
      </c>
      <c r="B229" s="84" t="s">
        <v>3626</v>
      </c>
      <c r="C229" s="84">
        <v>3</v>
      </c>
      <c r="D229" s="118">
        <v>0.0010297074390900598</v>
      </c>
      <c r="E229" s="118">
        <v>2.9769610160114275</v>
      </c>
      <c r="F229" s="84" t="s">
        <v>4598</v>
      </c>
      <c r="G229" s="84" t="b">
        <v>0</v>
      </c>
      <c r="H229" s="84" t="b">
        <v>0</v>
      </c>
      <c r="I229" s="84" t="b">
        <v>0</v>
      </c>
      <c r="J229" s="84" t="b">
        <v>0</v>
      </c>
      <c r="K229" s="84" t="b">
        <v>0</v>
      </c>
      <c r="L229" s="84" t="b">
        <v>0</v>
      </c>
    </row>
    <row r="230" spans="1:12" ht="15">
      <c r="A230" s="84" t="s">
        <v>3626</v>
      </c>
      <c r="B230" s="84" t="s">
        <v>398</v>
      </c>
      <c r="C230" s="84">
        <v>3</v>
      </c>
      <c r="D230" s="118">
        <v>0.0010297074390900598</v>
      </c>
      <c r="E230" s="118">
        <v>2.9769610160114275</v>
      </c>
      <c r="F230" s="84" t="s">
        <v>4598</v>
      </c>
      <c r="G230" s="84" t="b">
        <v>0</v>
      </c>
      <c r="H230" s="84" t="b">
        <v>0</v>
      </c>
      <c r="I230" s="84" t="b">
        <v>0</v>
      </c>
      <c r="J230" s="84" t="b">
        <v>0</v>
      </c>
      <c r="K230" s="84" t="b">
        <v>0</v>
      </c>
      <c r="L230" s="84" t="b">
        <v>0</v>
      </c>
    </row>
    <row r="231" spans="1:12" ht="15">
      <c r="A231" s="84" t="s">
        <v>398</v>
      </c>
      <c r="B231" s="84" t="s">
        <v>4312</v>
      </c>
      <c r="C231" s="84">
        <v>3</v>
      </c>
      <c r="D231" s="118">
        <v>0.0010297074390900598</v>
      </c>
      <c r="E231" s="118">
        <v>3.153052275067109</v>
      </c>
      <c r="F231" s="84" t="s">
        <v>4598</v>
      </c>
      <c r="G231" s="84" t="b">
        <v>0</v>
      </c>
      <c r="H231" s="84" t="b">
        <v>0</v>
      </c>
      <c r="I231" s="84" t="b">
        <v>0</v>
      </c>
      <c r="J231" s="84" t="b">
        <v>0</v>
      </c>
      <c r="K231" s="84" t="b">
        <v>0</v>
      </c>
      <c r="L231" s="84" t="b">
        <v>0</v>
      </c>
    </row>
    <row r="232" spans="1:12" ht="15">
      <c r="A232" s="84" t="s">
        <v>4395</v>
      </c>
      <c r="B232" s="84" t="s">
        <v>4396</v>
      </c>
      <c r="C232" s="84">
        <v>2</v>
      </c>
      <c r="D232" s="118">
        <v>0.000744712492293108</v>
      </c>
      <c r="E232" s="118">
        <v>3.45408227073109</v>
      </c>
      <c r="F232" s="84" t="s">
        <v>4598</v>
      </c>
      <c r="G232" s="84" t="b">
        <v>0</v>
      </c>
      <c r="H232" s="84" t="b">
        <v>0</v>
      </c>
      <c r="I232" s="84" t="b">
        <v>0</v>
      </c>
      <c r="J232" s="84" t="b">
        <v>0</v>
      </c>
      <c r="K232" s="84" t="b">
        <v>0</v>
      </c>
      <c r="L232" s="84" t="b">
        <v>0</v>
      </c>
    </row>
    <row r="233" spans="1:12" ht="15">
      <c r="A233" s="84" t="s">
        <v>443</v>
      </c>
      <c r="B233" s="84" t="s">
        <v>403</v>
      </c>
      <c r="C233" s="84">
        <v>2</v>
      </c>
      <c r="D233" s="118">
        <v>0.000744712492293108</v>
      </c>
      <c r="E233" s="118">
        <v>2.5509922837391463</v>
      </c>
      <c r="F233" s="84" t="s">
        <v>4598</v>
      </c>
      <c r="G233" s="84" t="b">
        <v>0</v>
      </c>
      <c r="H233" s="84" t="b">
        <v>0</v>
      </c>
      <c r="I233" s="84" t="b">
        <v>0</v>
      </c>
      <c r="J233" s="84" t="b">
        <v>0</v>
      </c>
      <c r="K233" s="84" t="b">
        <v>0</v>
      </c>
      <c r="L233" s="84" t="b">
        <v>0</v>
      </c>
    </row>
    <row r="234" spans="1:12" ht="15">
      <c r="A234" s="84" t="s">
        <v>403</v>
      </c>
      <c r="B234" s="84" t="s">
        <v>442</v>
      </c>
      <c r="C234" s="84">
        <v>2</v>
      </c>
      <c r="D234" s="118">
        <v>0.000744712492293108</v>
      </c>
      <c r="E234" s="118">
        <v>2.6411689140882344</v>
      </c>
      <c r="F234" s="84" t="s">
        <v>4598</v>
      </c>
      <c r="G234" s="84" t="b">
        <v>0</v>
      </c>
      <c r="H234" s="84" t="b">
        <v>0</v>
      </c>
      <c r="I234" s="84" t="b">
        <v>0</v>
      </c>
      <c r="J234" s="84" t="b">
        <v>0</v>
      </c>
      <c r="K234" s="84" t="b">
        <v>0</v>
      </c>
      <c r="L234" s="84" t="b">
        <v>0</v>
      </c>
    </row>
    <row r="235" spans="1:12" ht="15">
      <c r="A235" s="84" t="s">
        <v>442</v>
      </c>
      <c r="B235" s="84" t="s">
        <v>441</v>
      </c>
      <c r="C235" s="84">
        <v>2</v>
      </c>
      <c r="D235" s="118">
        <v>0.000744712492293108</v>
      </c>
      <c r="E235" s="118">
        <v>3.45408227073109</v>
      </c>
      <c r="F235" s="84" t="s">
        <v>4598</v>
      </c>
      <c r="G235" s="84" t="b">
        <v>0</v>
      </c>
      <c r="H235" s="84" t="b">
        <v>0</v>
      </c>
      <c r="I235" s="84" t="b">
        <v>0</v>
      </c>
      <c r="J235" s="84" t="b">
        <v>0</v>
      </c>
      <c r="K235" s="84" t="b">
        <v>0</v>
      </c>
      <c r="L235" s="84" t="b">
        <v>0</v>
      </c>
    </row>
    <row r="236" spans="1:12" ht="15">
      <c r="A236" s="84" t="s">
        <v>441</v>
      </c>
      <c r="B236" s="84" t="s">
        <v>4397</v>
      </c>
      <c r="C236" s="84">
        <v>2</v>
      </c>
      <c r="D236" s="118">
        <v>0.000744712492293108</v>
      </c>
      <c r="E236" s="118">
        <v>3.45408227073109</v>
      </c>
      <c r="F236" s="84" t="s">
        <v>4598</v>
      </c>
      <c r="G236" s="84" t="b">
        <v>0</v>
      </c>
      <c r="H236" s="84" t="b">
        <v>0</v>
      </c>
      <c r="I236" s="84" t="b">
        <v>0</v>
      </c>
      <c r="J236" s="84" t="b">
        <v>0</v>
      </c>
      <c r="K236" s="84" t="b">
        <v>0</v>
      </c>
      <c r="L236" s="84" t="b">
        <v>0</v>
      </c>
    </row>
    <row r="237" spans="1:12" ht="15">
      <c r="A237" s="84" t="s">
        <v>3597</v>
      </c>
      <c r="B237" s="84" t="s">
        <v>4398</v>
      </c>
      <c r="C237" s="84">
        <v>2</v>
      </c>
      <c r="D237" s="118">
        <v>0.000744712492293108</v>
      </c>
      <c r="E237" s="118">
        <v>1.2693908399134912</v>
      </c>
      <c r="F237" s="84" t="s">
        <v>4598</v>
      </c>
      <c r="G237" s="84" t="b">
        <v>0</v>
      </c>
      <c r="H237" s="84" t="b">
        <v>0</v>
      </c>
      <c r="I237" s="84" t="b">
        <v>0</v>
      </c>
      <c r="J237" s="84" t="b">
        <v>0</v>
      </c>
      <c r="K237" s="84" t="b">
        <v>0</v>
      </c>
      <c r="L237" s="84" t="b">
        <v>0</v>
      </c>
    </row>
    <row r="238" spans="1:12" ht="15">
      <c r="A238" s="84" t="s">
        <v>4398</v>
      </c>
      <c r="B238" s="84" t="s">
        <v>4399</v>
      </c>
      <c r="C238" s="84">
        <v>2</v>
      </c>
      <c r="D238" s="118">
        <v>0.000744712492293108</v>
      </c>
      <c r="E238" s="118">
        <v>3.45408227073109</v>
      </c>
      <c r="F238" s="84" t="s">
        <v>4598</v>
      </c>
      <c r="G238" s="84" t="b">
        <v>0</v>
      </c>
      <c r="H238" s="84" t="b">
        <v>0</v>
      </c>
      <c r="I238" s="84" t="b">
        <v>0</v>
      </c>
      <c r="J238" s="84" t="b">
        <v>0</v>
      </c>
      <c r="K238" s="84" t="b">
        <v>0</v>
      </c>
      <c r="L238" s="84" t="b">
        <v>0</v>
      </c>
    </row>
    <row r="239" spans="1:12" ht="15">
      <c r="A239" s="84" t="s">
        <v>4399</v>
      </c>
      <c r="B239" s="84" t="s">
        <v>3640</v>
      </c>
      <c r="C239" s="84">
        <v>2</v>
      </c>
      <c r="D239" s="118">
        <v>0.000744712492293108</v>
      </c>
      <c r="E239" s="118">
        <v>2.45408227073109</v>
      </c>
      <c r="F239" s="84" t="s">
        <v>4598</v>
      </c>
      <c r="G239" s="84" t="b">
        <v>0</v>
      </c>
      <c r="H239" s="84" t="b">
        <v>0</v>
      </c>
      <c r="I239" s="84" t="b">
        <v>0</v>
      </c>
      <c r="J239" s="84" t="b">
        <v>0</v>
      </c>
      <c r="K239" s="84" t="b">
        <v>0</v>
      </c>
      <c r="L239" s="84" t="b">
        <v>0</v>
      </c>
    </row>
    <row r="240" spans="1:12" ht="15">
      <c r="A240" s="84" t="s">
        <v>4400</v>
      </c>
      <c r="B240" s="84" t="s">
        <v>4401</v>
      </c>
      <c r="C240" s="84">
        <v>2</v>
      </c>
      <c r="D240" s="118">
        <v>0.000744712492293108</v>
      </c>
      <c r="E240" s="118">
        <v>3.45408227073109</v>
      </c>
      <c r="F240" s="84" t="s">
        <v>4598</v>
      </c>
      <c r="G240" s="84" t="b">
        <v>0</v>
      </c>
      <c r="H240" s="84" t="b">
        <v>0</v>
      </c>
      <c r="I240" s="84" t="b">
        <v>0</v>
      </c>
      <c r="J240" s="84" t="b">
        <v>0</v>
      </c>
      <c r="K240" s="84" t="b">
        <v>0</v>
      </c>
      <c r="L240" s="84" t="b">
        <v>0</v>
      </c>
    </row>
    <row r="241" spans="1:12" ht="15">
      <c r="A241" s="84" t="s">
        <v>4401</v>
      </c>
      <c r="B241" s="84" t="s">
        <v>387</v>
      </c>
      <c r="C241" s="84">
        <v>2</v>
      </c>
      <c r="D241" s="118">
        <v>0.000744712492293108</v>
      </c>
      <c r="E241" s="118">
        <v>3.45408227073109</v>
      </c>
      <c r="F241" s="84" t="s">
        <v>4598</v>
      </c>
      <c r="G241" s="84" t="b">
        <v>0</v>
      </c>
      <c r="H241" s="84" t="b">
        <v>0</v>
      </c>
      <c r="I241" s="84" t="b">
        <v>0</v>
      </c>
      <c r="J241" s="84" t="b">
        <v>0</v>
      </c>
      <c r="K241" s="84" t="b">
        <v>0</v>
      </c>
      <c r="L241" s="84" t="b">
        <v>0</v>
      </c>
    </row>
    <row r="242" spans="1:12" ht="15">
      <c r="A242" s="84" t="s">
        <v>387</v>
      </c>
      <c r="B242" s="84" t="s">
        <v>4402</v>
      </c>
      <c r="C242" s="84">
        <v>2</v>
      </c>
      <c r="D242" s="118">
        <v>0.000744712492293108</v>
      </c>
      <c r="E242" s="118">
        <v>3.2779910116754087</v>
      </c>
      <c r="F242" s="84" t="s">
        <v>4598</v>
      </c>
      <c r="G242" s="84" t="b">
        <v>0</v>
      </c>
      <c r="H242" s="84" t="b">
        <v>0</v>
      </c>
      <c r="I242" s="84" t="b">
        <v>0</v>
      </c>
      <c r="J242" s="84" t="b">
        <v>0</v>
      </c>
      <c r="K242" s="84" t="b">
        <v>0</v>
      </c>
      <c r="L242" s="84" t="b">
        <v>0</v>
      </c>
    </row>
    <row r="243" spans="1:12" ht="15">
      <c r="A243" s="84" t="s">
        <v>4402</v>
      </c>
      <c r="B243" s="84" t="s">
        <v>4403</v>
      </c>
      <c r="C243" s="84">
        <v>2</v>
      </c>
      <c r="D243" s="118">
        <v>0.000744712492293108</v>
      </c>
      <c r="E243" s="118">
        <v>3.45408227073109</v>
      </c>
      <c r="F243" s="84" t="s">
        <v>4598</v>
      </c>
      <c r="G243" s="84" t="b">
        <v>0</v>
      </c>
      <c r="H243" s="84" t="b">
        <v>0</v>
      </c>
      <c r="I243" s="84" t="b">
        <v>0</v>
      </c>
      <c r="J243" s="84" t="b">
        <v>0</v>
      </c>
      <c r="K243" s="84" t="b">
        <v>0</v>
      </c>
      <c r="L243" s="84" t="b">
        <v>0</v>
      </c>
    </row>
    <row r="244" spans="1:12" ht="15">
      <c r="A244" s="84" t="s">
        <v>4403</v>
      </c>
      <c r="B244" s="84" t="s">
        <v>4404</v>
      </c>
      <c r="C244" s="84">
        <v>2</v>
      </c>
      <c r="D244" s="118">
        <v>0.000744712492293108</v>
      </c>
      <c r="E244" s="118">
        <v>3.45408227073109</v>
      </c>
      <c r="F244" s="84" t="s">
        <v>4598</v>
      </c>
      <c r="G244" s="84" t="b">
        <v>0</v>
      </c>
      <c r="H244" s="84" t="b">
        <v>0</v>
      </c>
      <c r="I244" s="84" t="b">
        <v>0</v>
      </c>
      <c r="J244" s="84" t="b">
        <v>0</v>
      </c>
      <c r="K244" s="84" t="b">
        <v>0</v>
      </c>
      <c r="L244" s="84" t="b">
        <v>0</v>
      </c>
    </row>
    <row r="245" spans="1:12" ht="15">
      <c r="A245" s="84" t="s">
        <v>4404</v>
      </c>
      <c r="B245" s="84" t="s">
        <v>4405</v>
      </c>
      <c r="C245" s="84">
        <v>2</v>
      </c>
      <c r="D245" s="118">
        <v>0.000744712492293108</v>
      </c>
      <c r="E245" s="118">
        <v>3.45408227073109</v>
      </c>
      <c r="F245" s="84" t="s">
        <v>4598</v>
      </c>
      <c r="G245" s="84" t="b">
        <v>0</v>
      </c>
      <c r="H245" s="84" t="b">
        <v>0</v>
      </c>
      <c r="I245" s="84" t="b">
        <v>0</v>
      </c>
      <c r="J245" s="84" t="b">
        <v>0</v>
      </c>
      <c r="K245" s="84" t="b">
        <v>0</v>
      </c>
      <c r="L245" s="84" t="b">
        <v>0</v>
      </c>
    </row>
    <row r="246" spans="1:12" ht="15">
      <c r="A246" s="84" t="s">
        <v>4405</v>
      </c>
      <c r="B246" s="84" t="s">
        <v>4406</v>
      </c>
      <c r="C246" s="84">
        <v>2</v>
      </c>
      <c r="D246" s="118">
        <v>0.000744712492293108</v>
      </c>
      <c r="E246" s="118">
        <v>3.45408227073109</v>
      </c>
      <c r="F246" s="84" t="s">
        <v>4598</v>
      </c>
      <c r="G246" s="84" t="b">
        <v>0</v>
      </c>
      <c r="H246" s="84" t="b">
        <v>0</v>
      </c>
      <c r="I246" s="84" t="b">
        <v>0</v>
      </c>
      <c r="J246" s="84" t="b">
        <v>0</v>
      </c>
      <c r="K246" s="84" t="b">
        <v>0</v>
      </c>
      <c r="L246" s="84" t="b">
        <v>0</v>
      </c>
    </row>
    <row r="247" spans="1:12" ht="15">
      <c r="A247" s="84" t="s">
        <v>4406</v>
      </c>
      <c r="B247" s="84" t="s">
        <v>4407</v>
      </c>
      <c r="C247" s="84">
        <v>2</v>
      </c>
      <c r="D247" s="118">
        <v>0.000744712492293108</v>
      </c>
      <c r="E247" s="118">
        <v>3.45408227073109</v>
      </c>
      <c r="F247" s="84" t="s">
        <v>4598</v>
      </c>
      <c r="G247" s="84" t="b">
        <v>0</v>
      </c>
      <c r="H247" s="84" t="b">
        <v>0</v>
      </c>
      <c r="I247" s="84" t="b">
        <v>0</v>
      </c>
      <c r="J247" s="84" t="b">
        <v>0</v>
      </c>
      <c r="K247" s="84" t="b">
        <v>0</v>
      </c>
      <c r="L247" s="84" t="b">
        <v>0</v>
      </c>
    </row>
    <row r="248" spans="1:12" ht="15">
      <c r="A248" s="84" t="s">
        <v>4407</v>
      </c>
      <c r="B248" s="84" t="s">
        <v>4408</v>
      </c>
      <c r="C248" s="84">
        <v>2</v>
      </c>
      <c r="D248" s="118">
        <v>0.000744712492293108</v>
      </c>
      <c r="E248" s="118">
        <v>3.45408227073109</v>
      </c>
      <c r="F248" s="84" t="s">
        <v>4598</v>
      </c>
      <c r="G248" s="84" t="b">
        <v>0</v>
      </c>
      <c r="H248" s="84" t="b">
        <v>0</v>
      </c>
      <c r="I248" s="84" t="b">
        <v>0</v>
      </c>
      <c r="J248" s="84" t="b">
        <v>0</v>
      </c>
      <c r="K248" s="84" t="b">
        <v>0</v>
      </c>
      <c r="L248" s="84" t="b">
        <v>0</v>
      </c>
    </row>
    <row r="249" spans="1:12" ht="15">
      <c r="A249" s="84" t="s">
        <v>4408</v>
      </c>
      <c r="B249" s="84" t="s">
        <v>4409</v>
      </c>
      <c r="C249" s="84">
        <v>2</v>
      </c>
      <c r="D249" s="118">
        <v>0.000744712492293108</v>
      </c>
      <c r="E249" s="118">
        <v>3.45408227073109</v>
      </c>
      <c r="F249" s="84" t="s">
        <v>4598</v>
      </c>
      <c r="G249" s="84" t="b">
        <v>0</v>
      </c>
      <c r="H249" s="84" t="b">
        <v>0</v>
      </c>
      <c r="I249" s="84" t="b">
        <v>0</v>
      </c>
      <c r="J249" s="84" t="b">
        <v>0</v>
      </c>
      <c r="K249" s="84" t="b">
        <v>0</v>
      </c>
      <c r="L249" s="84" t="b">
        <v>0</v>
      </c>
    </row>
    <row r="250" spans="1:12" ht="15">
      <c r="A250" s="84" t="s">
        <v>3669</v>
      </c>
      <c r="B250" s="84" t="s">
        <v>3670</v>
      </c>
      <c r="C250" s="84">
        <v>2</v>
      </c>
      <c r="D250" s="118">
        <v>0.000744712492293108</v>
      </c>
      <c r="E250" s="118">
        <v>3.45408227073109</v>
      </c>
      <c r="F250" s="84" t="s">
        <v>4598</v>
      </c>
      <c r="G250" s="84" t="b">
        <v>0</v>
      </c>
      <c r="H250" s="84" t="b">
        <v>0</v>
      </c>
      <c r="I250" s="84" t="b">
        <v>0</v>
      </c>
      <c r="J250" s="84" t="b">
        <v>0</v>
      </c>
      <c r="K250" s="84" t="b">
        <v>0</v>
      </c>
      <c r="L250" s="84" t="b">
        <v>0</v>
      </c>
    </row>
    <row r="251" spans="1:12" ht="15">
      <c r="A251" s="84" t="s">
        <v>3670</v>
      </c>
      <c r="B251" s="84" t="s">
        <v>3671</v>
      </c>
      <c r="C251" s="84">
        <v>2</v>
      </c>
      <c r="D251" s="118">
        <v>0.000744712492293108</v>
      </c>
      <c r="E251" s="118">
        <v>3.45408227073109</v>
      </c>
      <c r="F251" s="84" t="s">
        <v>4598</v>
      </c>
      <c r="G251" s="84" t="b">
        <v>0</v>
      </c>
      <c r="H251" s="84" t="b">
        <v>0</v>
      </c>
      <c r="I251" s="84" t="b">
        <v>0</v>
      </c>
      <c r="J251" s="84" t="b">
        <v>0</v>
      </c>
      <c r="K251" s="84" t="b">
        <v>0</v>
      </c>
      <c r="L251" s="84" t="b">
        <v>0</v>
      </c>
    </row>
    <row r="252" spans="1:12" ht="15">
      <c r="A252" s="84" t="s">
        <v>3671</v>
      </c>
      <c r="B252" s="84" t="s">
        <v>3672</v>
      </c>
      <c r="C252" s="84">
        <v>2</v>
      </c>
      <c r="D252" s="118">
        <v>0.000744712492293108</v>
      </c>
      <c r="E252" s="118">
        <v>3.45408227073109</v>
      </c>
      <c r="F252" s="84" t="s">
        <v>4598</v>
      </c>
      <c r="G252" s="84" t="b">
        <v>0</v>
      </c>
      <c r="H252" s="84" t="b">
        <v>0</v>
      </c>
      <c r="I252" s="84" t="b">
        <v>0</v>
      </c>
      <c r="J252" s="84" t="b">
        <v>0</v>
      </c>
      <c r="K252" s="84" t="b">
        <v>0</v>
      </c>
      <c r="L252" s="84" t="b">
        <v>0</v>
      </c>
    </row>
    <row r="253" spans="1:12" ht="15">
      <c r="A253" s="84" t="s">
        <v>3672</v>
      </c>
      <c r="B253" s="84" t="s">
        <v>3673</v>
      </c>
      <c r="C253" s="84">
        <v>2</v>
      </c>
      <c r="D253" s="118">
        <v>0.000744712492293108</v>
      </c>
      <c r="E253" s="118">
        <v>3.2779910116754087</v>
      </c>
      <c r="F253" s="84" t="s">
        <v>4598</v>
      </c>
      <c r="G253" s="84" t="b">
        <v>0</v>
      </c>
      <c r="H253" s="84" t="b">
        <v>0</v>
      </c>
      <c r="I253" s="84" t="b">
        <v>0</v>
      </c>
      <c r="J253" s="84" t="b">
        <v>1</v>
      </c>
      <c r="K253" s="84" t="b">
        <v>0</v>
      </c>
      <c r="L253" s="84" t="b">
        <v>0</v>
      </c>
    </row>
    <row r="254" spans="1:12" ht="15">
      <c r="A254" s="84" t="s">
        <v>3673</v>
      </c>
      <c r="B254" s="84" t="s">
        <v>3674</v>
      </c>
      <c r="C254" s="84">
        <v>2</v>
      </c>
      <c r="D254" s="118">
        <v>0.000744712492293108</v>
      </c>
      <c r="E254" s="118">
        <v>2.733922967325133</v>
      </c>
      <c r="F254" s="84" t="s">
        <v>4598</v>
      </c>
      <c r="G254" s="84" t="b">
        <v>1</v>
      </c>
      <c r="H254" s="84" t="b">
        <v>0</v>
      </c>
      <c r="I254" s="84" t="b">
        <v>0</v>
      </c>
      <c r="J254" s="84" t="b">
        <v>0</v>
      </c>
      <c r="K254" s="84" t="b">
        <v>0</v>
      </c>
      <c r="L254" s="84" t="b">
        <v>0</v>
      </c>
    </row>
    <row r="255" spans="1:12" ht="15">
      <c r="A255" s="84" t="s">
        <v>3674</v>
      </c>
      <c r="B255" s="84" t="s">
        <v>3675</v>
      </c>
      <c r="C255" s="84">
        <v>2</v>
      </c>
      <c r="D255" s="118">
        <v>0.000744712492293108</v>
      </c>
      <c r="E255" s="118">
        <v>2.9100142263808144</v>
      </c>
      <c r="F255" s="84" t="s">
        <v>4598</v>
      </c>
      <c r="G255" s="84" t="b">
        <v>0</v>
      </c>
      <c r="H255" s="84" t="b">
        <v>0</v>
      </c>
      <c r="I255" s="84" t="b">
        <v>0</v>
      </c>
      <c r="J255" s="84" t="b">
        <v>0</v>
      </c>
      <c r="K255" s="84" t="b">
        <v>0</v>
      </c>
      <c r="L255" s="84" t="b">
        <v>0</v>
      </c>
    </row>
    <row r="256" spans="1:12" ht="15">
      <c r="A256" s="84" t="s">
        <v>3675</v>
      </c>
      <c r="B256" s="84" t="s">
        <v>437</v>
      </c>
      <c r="C256" s="84">
        <v>2</v>
      </c>
      <c r="D256" s="118">
        <v>0.000744712492293108</v>
      </c>
      <c r="E256" s="118">
        <v>3.45408227073109</v>
      </c>
      <c r="F256" s="84" t="s">
        <v>4598</v>
      </c>
      <c r="G256" s="84" t="b">
        <v>0</v>
      </c>
      <c r="H256" s="84" t="b">
        <v>0</v>
      </c>
      <c r="I256" s="84" t="b">
        <v>0</v>
      </c>
      <c r="J256" s="84" t="b">
        <v>0</v>
      </c>
      <c r="K256" s="84" t="b">
        <v>0</v>
      </c>
      <c r="L256" s="84" t="b">
        <v>0</v>
      </c>
    </row>
    <row r="257" spans="1:12" ht="15">
      <c r="A257" s="84" t="s">
        <v>437</v>
      </c>
      <c r="B257" s="84" t="s">
        <v>436</v>
      </c>
      <c r="C257" s="84">
        <v>2</v>
      </c>
      <c r="D257" s="118">
        <v>0.000744712492293108</v>
      </c>
      <c r="E257" s="118">
        <v>3.45408227073109</v>
      </c>
      <c r="F257" s="84" t="s">
        <v>4598</v>
      </c>
      <c r="G257" s="84" t="b">
        <v>0</v>
      </c>
      <c r="H257" s="84" t="b">
        <v>0</v>
      </c>
      <c r="I257" s="84" t="b">
        <v>0</v>
      </c>
      <c r="J257" s="84" t="b">
        <v>0</v>
      </c>
      <c r="K257" s="84" t="b">
        <v>0</v>
      </c>
      <c r="L257" s="84" t="b">
        <v>0</v>
      </c>
    </row>
    <row r="258" spans="1:12" ht="15">
      <c r="A258" s="84" t="s">
        <v>436</v>
      </c>
      <c r="B258" s="84" t="s">
        <v>3676</v>
      </c>
      <c r="C258" s="84">
        <v>2</v>
      </c>
      <c r="D258" s="118">
        <v>0.000744712492293108</v>
      </c>
      <c r="E258" s="118">
        <v>3.45408227073109</v>
      </c>
      <c r="F258" s="84" t="s">
        <v>4598</v>
      </c>
      <c r="G258" s="84" t="b">
        <v>0</v>
      </c>
      <c r="H258" s="84" t="b">
        <v>0</v>
      </c>
      <c r="I258" s="84" t="b">
        <v>0</v>
      </c>
      <c r="J258" s="84" t="b">
        <v>0</v>
      </c>
      <c r="K258" s="84" t="b">
        <v>0</v>
      </c>
      <c r="L258" s="84" t="b">
        <v>0</v>
      </c>
    </row>
    <row r="259" spans="1:12" ht="15">
      <c r="A259" s="84" t="s">
        <v>4291</v>
      </c>
      <c r="B259" s="84" t="s">
        <v>4412</v>
      </c>
      <c r="C259" s="84">
        <v>2</v>
      </c>
      <c r="D259" s="118">
        <v>0.000744712492293108</v>
      </c>
      <c r="E259" s="118">
        <v>3.056142262059052</v>
      </c>
      <c r="F259" s="84" t="s">
        <v>4598</v>
      </c>
      <c r="G259" s="84" t="b">
        <v>0</v>
      </c>
      <c r="H259" s="84" t="b">
        <v>0</v>
      </c>
      <c r="I259" s="84" t="b">
        <v>0</v>
      </c>
      <c r="J259" s="84" t="b">
        <v>0</v>
      </c>
      <c r="K259" s="84" t="b">
        <v>0</v>
      </c>
      <c r="L259" s="84" t="b">
        <v>0</v>
      </c>
    </row>
    <row r="260" spans="1:12" ht="15">
      <c r="A260" s="84" t="s">
        <v>4412</v>
      </c>
      <c r="B260" s="84" t="s">
        <v>4413</v>
      </c>
      <c r="C260" s="84">
        <v>2</v>
      </c>
      <c r="D260" s="118">
        <v>0.000744712492293108</v>
      </c>
      <c r="E260" s="118">
        <v>3.45408227073109</v>
      </c>
      <c r="F260" s="84" t="s">
        <v>4598</v>
      </c>
      <c r="G260" s="84" t="b">
        <v>0</v>
      </c>
      <c r="H260" s="84" t="b">
        <v>0</v>
      </c>
      <c r="I260" s="84" t="b">
        <v>0</v>
      </c>
      <c r="J260" s="84" t="b">
        <v>0</v>
      </c>
      <c r="K260" s="84" t="b">
        <v>0</v>
      </c>
      <c r="L260" s="84" t="b">
        <v>0</v>
      </c>
    </row>
    <row r="261" spans="1:12" ht="15">
      <c r="A261" s="84" t="s">
        <v>373</v>
      </c>
      <c r="B261" s="84" t="s">
        <v>4292</v>
      </c>
      <c r="C261" s="84">
        <v>2</v>
      </c>
      <c r="D261" s="118">
        <v>0.000744712492293108</v>
      </c>
      <c r="E261" s="118">
        <v>2.4126895855728647</v>
      </c>
      <c r="F261" s="84" t="s">
        <v>4598</v>
      </c>
      <c r="G261" s="84" t="b">
        <v>0</v>
      </c>
      <c r="H261" s="84" t="b">
        <v>0</v>
      </c>
      <c r="I261" s="84" t="b">
        <v>0</v>
      </c>
      <c r="J261" s="84" t="b">
        <v>1</v>
      </c>
      <c r="K261" s="84" t="b">
        <v>0</v>
      </c>
      <c r="L261" s="84" t="b">
        <v>0</v>
      </c>
    </row>
    <row r="262" spans="1:12" ht="15">
      <c r="A262" s="84" t="s">
        <v>3625</v>
      </c>
      <c r="B262" s="84" t="s">
        <v>4414</v>
      </c>
      <c r="C262" s="84">
        <v>2</v>
      </c>
      <c r="D262" s="118">
        <v>0.000744712492293108</v>
      </c>
      <c r="E262" s="118">
        <v>2.8520222794031276</v>
      </c>
      <c r="F262" s="84" t="s">
        <v>4598</v>
      </c>
      <c r="G262" s="84" t="b">
        <v>0</v>
      </c>
      <c r="H262" s="84" t="b">
        <v>0</v>
      </c>
      <c r="I262" s="84" t="b">
        <v>0</v>
      </c>
      <c r="J262" s="84" t="b">
        <v>0</v>
      </c>
      <c r="K262" s="84" t="b">
        <v>0</v>
      </c>
      <c r="L262" s="84" t="b">
        <v>0</v>
      </c>
    </row>
    <row r="263" spans="1:12" ht="15">
      <c r="A263" s="84" t="s">
        <v>4415</v>
      </c>
      <c r="B263" s="84" t="s">
        <v>4267</v>
      </c>
      <c r="C263" s="84">
        <v>2</v>
      </c>
      <c r="D263" s="118">
        <v>0.000744712492293108</v>
      </c>
      <c r="E263" s="118">
        <v>2.9769610160114275</v>
      </c>
      <c r="F263" s="84" t="s">
        <v>4598</v>
      </c>
      <c r="G263" s="84" t="b">
        <v>0</v>
      </c>
      <c r="H263" s="84" t="b">
        <v>0</v>
      </c>
      <c r="I263" s="84" t="b">
        <v>0</v>
      </c>
      <c r="J263" s="84" t="b">
        <v>0</v>
      </c>
      <c r="K263" s="84" t="b">
        <v>0</v>
      </c>
      <c r="L263" s="84" t="b">
        <v>0</v>
      </c>
    </row>
    <row r="264" spans="1:12" ht="15">
      <c r="A264" s="84" t="s">
        <v>373</v>
      </c>
      <c r="B264" s="84" t="s">
        <v>4299</v>
      </c>
      <c r="C264" s="84">
        <v>2</v>
      </c>
      <c r="D264" s="118">
        <v>0.000744712492293108</v>
      </c>
      <c r="E264" s="118">
        <v>2.537628322181165</v>
      </c>
      <c r="F264" s="84" t="s">
        <v>4598</v>
      </c>
      <c r="G264" s="84" t="b">
        <v>0</v>
      </c>
      <c r="H264" s="84" t="b">
        <v>0</v>
      </c>
      <c r="I264" s="84" t="b">
        <v>0</v>
      </c>
      <c r="J264" s="84" t="b">
        <v>0</v>
      </c>
      <c r="K264" s="84" t="b">
        <v>0</v>
      </c>
      <c r="L264" s="84" t="b">
        <v>0</v>
      </c>
    </row>
    <row r="265" spans="1:12" ht="15">
      <c r="A265" s="84" t="s">
        <v>4332</v>
      </c>
      <c r="B265" s="84" t="s">
        <v>4417</v>
      </c>
      <c r="C265" s="84">
        <v>2</v>
      </c>
      <c r="D265" s="118">
        <v>0.000744712492293108</v>
      </c>
      <c r="E265" s="118">
        <v>3.2779910116754087</v>
      </c>
      <c r="F265" s="84" t="s">
        <v>4598</v>
      </c>
      <c r="G265" s="84" t="b">
        <v>0</v>
      </c>
      <c r="H265" s="84" t="b">
        <v>0</v>
      </c>
      <c r="I265" s="84" t="b">
        <v>0</v>
      </c>
      <c r="J265" s="84" t="b">
        <v>0</v>
      </c>
      <c r="K265" s="84" t="b">
        <v>0</v>
      </c>
      <c r="L265" s="84" t="b">
        <v>0</v>
      </c>
    </row>
    <row r="266" spans="1:12" ht="15">
      <c r="A266" s="84" t="s">
        <v>4231</v>
      </c>
      <c r="B266" s="84" t="s">
        <v>4418</v>
      </c>
      <c r="C266" s="84">
        <v>2</v>
      </c>
      <c r="D266" s="118">
        <v>0.000744712492293108</v>
      </c>
      <c r="E266" s="118">
        <v>1.5509922837391463</v>
      </c>
      <c r="F266" s="84" t="s">
        <v>4598</v>
      </c>
      <c r="G266" s="84" t="b">
        <v>0</v>
      </c>
      <c r="H266" s="84" t="b">
        <v>0</v>
      </c>
      <c r="I266" s="84" t="b">
        <v>0</v>
      </c>
      <c r="J266" s="84" t="b">
        <v>0</v>
      </c>
      <c r="K266" s="84" t="b">
        <v>0</v>
      </c>
      <c r="L266" s="84" t="b">
        <v>0</v>
      </c>
    </row>
    <row r="267" spans="1:12" ht="15">
      <c r="A267" s="84" t="s">
        <v>4419</v>
      </c>
      <c r="B267" s="84" t="s">
        <v>4420</v>
      </c>
      <c r="C267" s="84">
        <v>2</v>
      </c>
      <c r="D267" s="118">
        <v>0.000744712492293108</v>
      </c>
      <c r="E267" s="118">
        <v>3.45408227073109</v>
      </c>
      <c r="F267" s="84" t="s">
        <v>4598</v>
      </c>
      <c r="G267" s="84" t="b">
        <v>0</v>
      </c>
      <c r="H267" s="84" t="b">
        <v>0</v>
      </c>
      <c r="I267" s="84" t="b">
        <v>0</v>
      </c>
      <c r="J267" s="84" t="b">
        <v>0</v>
      </c>
      <c r="K267" s="84" t="b">
        <v>0</v>
      </c>
      <c r="L267" s="84" t="b">
        <v>0</v>
      </c>
    </row>
    <row r="268" spans="1:12" ht="15">
      <c r="A268" s="84" t="s">
        <v>4302</v>
      </c>
      <c r="B268" s="84" t="s">
        <v>4247</v>
      </c>
      <c r="C268" s="84">
        <v>2</v>
      </c>
      <c r="D268" s="118">
        <v>0.000744712492293108</v>
      </c>
      <c r="E268" s="118">
        <v>2.198809765627784</v>
      </c>
      <c r="F268" s="84" t="s">
        <v>4598</v>
      </c>
      <c r="G268" s="84" t="b">
        <v>0</v>
      </c>
      <c r="H268" s="84" t="b">
        <v>0</v>
      </c>
      <c r="I268" s="84" t="b">
        <v>0</v>
      </c>
      <c r="J268" s="84" t="b">
        <v>0</v>
      </c>
      <c r="K268" s="84" t="b">
        <v>0</v>
      </c>
      <c r="L268" s="84" t="b">
        <v>0</v>
      </c>
    </row>
    <row r="269" spans="1:12" ht="15">
      <c r="A269" s="84" t="s">
        <v>4247</v>
      </c>
      <c r="B269" s="84" t="s">
        <v>4303</v>
      </c>
      <c r="C269" s="84">
        <v>2</v>
      </c>
      <c r="D269" s="118">
        <v>0.000744712492293108</v>
      </c>
      <c r="E269" s="118">
        <v>2.198809765627784</v>
      </c>
      <c r="F269" s="84" t="s">
        <v>4598</v>
      </c>
      <c r="G269" s="84" t="b">
        <v>0</v>
      </c>
      <c r="H269" s="84" t="b">
        <v>0</v>
      </c>
      <c r="I269" s="84" t="b">
        <v>0</v>
      </c>
      <c r="J269" s="84" t="b">
        <v>0</v>
      </c>
      <c r="K269" s="84" t="b">
        <v>0</v>
      </c>
      <c r="L269" s="84" t="b">
        <v>0</v>
      </c>
    </row>
    <row r="270" spans="1:12" ht="15">
      <c r="A270" s="84" t="s">
        <v>3604</v>
      </c>
      <c r="B270" s="84" t="s">
        <v>4424</v>
      </c>
      <c r="C270" s="84">
        <v>2</v>
      </c>
      <c r="D270" s="118">
        <v>0.000744712492293108</v>
      </c>
      <c r="E270" s="118">
        <v>2.432892971661152</v>
      </c>
      <c r="F270" s="84" t="s">
        <v>4598</v>
      </c>
      <c r="G270" s="84" t="b">
        <v>0</v>
      </c>
      <c r="H270" s="84" t="b">
        <v>0</v>
      </c>
      <c r="I270" s="84" t="b">
        <v>0</v>
      </c>
      <c r="J270" s="84" t="b">
        <v>0</v>
      </c>
      <c r="K270" s="84" t="b">
        <v>0</v>
      </c>
      <c r="L270" s="84" t="b">
        <v>0</v>
      </c>
    </row>
    <row r="271" spans="1:12" ht="15">
      <c r="A271" s="84" t="s">
        <v>4424</v>
      </c>
      <c r="B271" s="84" t="s">
        <v>3605</v>
      </c>
      <c r="C271" s="84">
        <v>2</v>
      </c>
      <c r="D271" s="118">
        <v>0.000744712492293108</v>
      </c>
      <c r="E271" s="118">
        <v>2.4126895855728647</v>
      </c>
      <c r="F271" s="84" t="s">
        <v>4598</v>
      </c>
      <c r="G271" s="84" t="b">
        <v>0</v>
      </c>
      <c r="H271" s="84" t="b">
        <v>0</v>
      </c>
      <c r="I271" s="84" t="b">
        <v>0</v>
      </c>
      <c r="J271" s="84" t="b">
        <v>0</v>
      </c>
      <c r="K271" s="84" t="b">
        <v>0</v>
      </c>
      <c r="L271" s="84" t="b">
        <v>0</v>
      </c>
    </row>
    <row r="272" spans="1:12" ht="15">
      <c r="A272" s="84" t="s">
        <v>3606</v>
      </c>
      <c r="B272" s="84" t="s">
        <v>4427</v>
      </c>
      <c r="C272" s="84">
        <v>2</v>
      </c>
      <c r="D272" s="118">
        <v>0.000744712492293108</v>
      </c>
      <c r="E272" s="118">
        <v>2.4998397612917653</v>
      </c>
      <c r="F272" s="84" t="s">
        <v>4598</v>
      </c>
      <c r="G272" s="84" t="b">
        <v>0</v>
      </c>
      <c r="H272" s="84" t="b">
        <v>0</v>
      </c>
      <c r="I272" s="84" t="b">
        <v>0</v>
      </c>
      <c r="J272" s="84" t="b">
        <v>0</v>
      </c>
      <c r="K272" s="84" t="b">
        <v>0</v>
      </c>
      <c r="L272" s="84" t="b">
        <v>0</v>
      </c>
    </row>
    <row r="273" spans="1:12" ht="15">
      <c r="A273" s="84" t="s">
        <v>4427</v>
      </c>
      <c r="B273" s="84" t="s">
        <v>4428</v>
      </c>
      <c r="C273" s="84">
        <v>2</v>
      </c>
      <c r="D273" s="118">
        <v>0.000744712492293108</v>
      </c>
      <c r="E273" s="118">
        <v>3.45408227073109</v>
      </c>
      <c r="F273" s="84" t="s">
        <v>4598</v>
      </c>
      <c r="G273" s="84" t="b">
        <v>0</v>
      </c>
      <c r="H273" s="84" t="b">
        <v>0</v>
      </c>
      <c r="I273" s="84" t="b">
        <v>0</v>
      </c>
      <c r="J273" s="84" t="b">
        <v>0</v>
      </c>
      <c r="K273" s="84" t="b">
        <v>0</v>
      </c>
      <c r="L273" s="84" t="b">
        <v>0</v>
      </c>
    </row>
    <row r="274" spans="1:12" ht="15">
      <c r="A274" s="84" t="s">
        <v>4428</v>
      </c>
      <c r="B274" s="84" t="s">
        <v>4429</v>
      </c>
      <c r="C274" s="84">
        <v>2</v>
      </c>
      <c r="D274" s="118">
        <v>0.000744712492293108</v>
      </c>
      <c r="E274" s="118">
        <v>3.45408227073109</v>
      </c>
      <c r="F274" s="84" t="s">
        <v>4598</v>
      </c>
      <c r="G274" s="84" t="b">
        <v>0</v>
      </c>
      <c r="H274" s="84" t="b">
        <v>0</v>
      </c>
      <c r="I274" s="84" t="b">
        <v>0</v>
      </c>
      <c r="J274" s="84" t="b">
        <v>0</v>
      </c>
      <c r="K274" s="84" t="b">
        <v>0</v>
      </c>
      <c r="L274" s="84" t="b">
        <v>0</v>
      </c>
    </row>
    <row r="275" spans="1:12" ht="15">
      <c r="A275" s="84" t="s">
        <v>4429</v>
      </c>
      <c r="B275" s="84" t="s">
        <v>4430</v>
      </c>
      <c r="C275" s="84">
        <v>2</v>
      </c>
      <c r="D275" s="118">
        <v>0.000744712492293108</v>
      </c>
      <c r="E275" s="118">
        <v>3.45408227073109</v>
      </c>
      <c r="F275" s="84" t="s">
        <v>4598</v>
      </c>
      <c r="G275" s="84" t="b">
        <v>0</v>
      </c>
      <c r="H275" s="84" t="b">
        <v>0</v>
      </c>
      <c r="I275" s="84" t="b">
        <v>0</v>
      </c>
      <c r="J275" s="84" t="b">
        <v>0</v>
      </c>
      <c r="K275" s="84" t="b">
        <v>0</v>
      </c>
      <c r="L275" s="84" t="b">
        <v>0</v>
      </c>
    </row>
    <row r="276" spans="1:12" ht="15">
      <c r="A276" s="84" t="s">
        <v>4430</v>
      </c>
      <c r="B276" s="84" t="s">
        <v>4431</v>
      </c>
      <c r="C276" s="84">
        <v>2</v>
      </c>
      <c r="D276" s="118">
        <v>0.000744712492293108</v>
      </c>
      <c r="E276" s="118">
        <v>3.45408227073109</v>
      </c>
      <c r="F276" s="84" t="s">
        <v>4598</v>
      </c>
      <c r="G276" s="84" t="b">
        <v>0</v>
      </c>
      <c r="H276" s="84" t="b">
        <v>0</v>
      </c>
      <c r="I276" s="84" t="b">
        <v>0</v>
      </c>
      <c r="J276" s="84" t="b">
        <v>1</v>
      </c>
      <c r="K276" s="84" t="b">
        <v>0</v>
      </c>
      <c r="L276" s="84" t="b">
        <v>0</v>
      </c>
    </row>
    <row r="277" spans="1:12" ht="15">
      <c r="A277" s="84" t="s">
        <v>4431</v>
      </c>
      <c r="B277" s="84" t="s">
        <v>4432</v>
      </c>
      <c r="C277" s="84">
        <v>2</v>
      </c>
      <c r="D277" s="118">
        <v>0.000744712492293108</v>
      </c>
      <c r="E277" s="118">
        <v>3.45408227073109</v>
      </c>
      <c r="F277" s="84" t="s">
        <v>4598</v>
      </c>
      <c r="G277" s="84" t="b">
        <v>1</v>
      </c>
      <c r="H277" s="84" t="b">
        <v>0</v>
      </c>
      <c r="I277" s="84" t="b">
        <v>0</v>
      </c>
      <c r="J277" s="84" t="b">
        <v>0</v>
      </c>
      <c r="K277" s="84" t="b">
        <v>0</v>
      </c>
      <c r="L277" s="84" t="b">
        <v>0</v>
      </c>
    </row>
    <row r="278" spans="1:12" ht="15">
      <c r="A278" s="84" t="s">
        <v>4432</v>
      </c>
      <c r="B278" s="84" t="s">
        <v>4433</v>
      </c>
      <c r="C278" s="84">
        <v>2</v>
      </c>
      <c r="D278" s="118">
        <v>0.000744712492293108</v>
      </c>
      <c r="E278" s="118">
        <v>3.45408227073109</v>
      </c>
      <c r="F278" s="84" t="s">
        <v>4598</v>
      </c>
      <c r="G278" s="84" t="b">
        <v>0</v>
      </c>
      <c r="H278" s="84" t="b">
        <v>0</v>
      </c>
      <c r="I278" s="84" t="b">
        <v>0</v>
      </c>
      <c r="J278" s="84" t="b">
        <v>0</v>
      </c>
      <c r="K278" s="84" t="b">
        <v>0</v>
      </c>
      <c r="L278" s="84" t="b">
        <v>0</v>
      </c>
    </row>
    <row r="279" spans="1:12" ht="15">
      <c r="A279" s="84" t="s">
        <v>4433</v>
      </c>
      <c r="B279" s="84" t="s">
        <v>4434</v>
      </c>
      <c r="C279" s="84">
        <v>2</v>
      </c>
      <c r="D279" s="118">
        <v>0.000744712492293108</v>
      </c>
      <c r="E279" s="118">
        <v>3.45408227073109</v>
      </c>
      <c r="F279" s="84" t="s">
        <v>4598</v>
      </c>
      <c r="G279" s="84" t="b">
        <v>0</v>
      </c>
      <c r="H279" s="84" t="b">
        <v>0</v>
      </c>
      <c r="I279" s="84" t="b">
        <v>0</v>
      </c>
      <c r="J279" s="84" t="b">
        <v>0</v>
      </c>
      <c r="K279" s="84" t="b">
        <v>0</v>
      </c>
      <c r="L279" s="84" t="b">
        <v>0</v>
      </c>
    </row>
    <row r="280" spans="1:12" ht="15">
      <c r="A280" s="84" t="s">
        <v>4434</v>
      </c>
      <c r="B280" s="84" t="s">
        <v>4333</v>
      </c>
      <c r="C280" s="84">
        <v>2</v>
      </c>
      <c r="D280" s="118">
        <v>0.000744712492293108</v>
      </c>
      <c r="E280" s="118">
        <v>3.2779910116754087</v>
      </c>
      <c r="F280" s="84" t="s">
        <v>4598</v>
      </c>
      <c r="G280" s="84" t="b">
        <v>0</v>
      </c>
      <c r="H280" s="84" t="b">
        <v>0</v>
      </c>
      <c r="I280" s="84" t="b">
        <v>0</v>
      </c>
      <c r="J280" s="84" t="b">
        <v>0</v>
      </c>
      <c r="K280" s="84" t="b">
        <v>0</v>
      </c>
      <c r="L280" s="84" t="b">
        <v>0</v>
      </c>
    </row>
    <row r="281" spans="1:12" ht="15">
      <c r="A281" s="84" t="s">
        <v>4303</v>
      </c>
      <c r="B281" s="84" t="s">
        <v>3604</v>
      </c>
      <c r="C281" s="84">
        <v>2</v>
      </c>
      <c r="D281" s="118">
        <v>0.000744712492293108</v>
      </c>
      <c r="E281" s="118">
        <v>2.1318629759971706</v>
      </c>
      <c r="F281" s="84" t="s">
        <v>4598</v>
      </c>
      <c r="G281" s="84" t="b">
        <v>0</v>
      </c>
      <c r="H281" s="84" t="b">
        <v>0</v>
      </c>
      <c r="I281" s="84" t="b">
        <v>0</v>
      </c>
      <c r="J281" s="84" t="b">
        <v>0</v>
      </c>
      <c r="K281" s="84" t="b">
        <v>0</v>
      </c>
      <c r="L281" s="84" t="b">
        <v>0</v>
      </c>
    </row>
    <row r="282" spans="1:12" ht="15">
      <c r="A282" s="84" t="s">
        <v>3605</v>
      </c>
      <c r="B282" s="84" t="s">
        <v>3683</v>
      </c>
      <c r="C282" s="84">
        <v>2</v>
      </c>
      <c r="D282" s="118">
        <v>0.000744712492293108</v>
      </c>
      <c r="E282" s="118">
        <v>1.8106295942449024</v>
      </c>
      <c r="F282" s="84" t="s">
        <v>4598</v>
      </c>
      <c r="G282" s="84" t="b">
        <v>0</v>
      </c>
      <c r="H282" s="84" t="b">
        <v>0</v>
      </c>
      <c r="I282" s="84" t="b">
        <v>0</v>
      </c>
      <c r="J282" s="84" t="b">
        <v>0</v>
      </c>
      <c r="K282" s="84" t="b">
        <v>0</v>
      </c>
      <c r="L282" s="84" t="b">
        <v>0</v>
      </c>
    </row>
    <row r="283" spans="1:12" ht="15">
      <c r="A283" s="84" t="s">
        <v>3549</v>
      </c>
      <c r="B283" s="84" t="s">
        <v>4435</v>
      </c>
      <c r="C283" s="84">
        <v>2</v>
      </c>
      <c r="D283" s="118">
        <v>0.000744712492293108</v>
      </c>
      <c r="E283" s="118">
        <v>2.6759310203474462</v>
      </c>
      <c r="F283" s="84" t="s">
        <v>4598</v>
      </c>
      <c r="G283" s="84" t="b">
        <v>0</v>
      </c>
      <c r="H283" s="84" t="b">
        <v>1</v>
      </c>
      <c r="I283" s="84" t="b">
        <v>0</v>
      </c>
      <c r="J283" s="84" t="b">
        <v>0</v>
      </c>
      <c r="K283" s="84" t="b">
        <v>0</v>
      </c>
      <c r="L283" s="84" t="b">
        <v>0</v>
      </c>
    </row>
    <row r="284" spans="1:12" ht="15">
      <c r="A284" s="84" t="s">
        <v>3597</v>
      </c>
      <c r="B284" s="84" t="s">
        <v>4280</v>
      </c>
      <c r="C284" s="84">
        <v>2</v>
      </c>
      <c r="D284" s="118">
        <v>0.000744712492293108</v>
      </c>
      <c r="E284" s="118">
        <v>0.7922695851938287</v>
      </c>
      <c r="F284" s="84" t="s">
        <v>4598</v>
      </c>
      <c r="G284" s="84" t="b">
        <v>0</v>
      </c>
      <c r="H284" s="84" t="b">
        <v>0</v>
      </c>
      <c r="I284" s="84" t="b">
        <v>0</v>
      </c>
      <c r="J284" s="84" t="b">
        <v>0</v>
      </c>
      <c r="K284" s="84" t="b">
        <v>0</v>
      </c>
      <c r="L284" s="84" t="b">
        <v>0</v>
      </c>
    </row>
    <row r="285" spans="1:12" ht="15">
      <c r="A285" s="84" t="s">
        <v>4075</v>
      </c>
      <c r="B285" s="84" t="s">
        <v>3597</v>
      </c>
      <c r="C285" s="84">
        <v>2</v>
      </c>
      <c r="D285" s="118">
        <v>0.000744712492293108</v>
      </c>
      <c r="E285" s="118">
        <v>0.948932292411184</v>
      </c>
      <c r="F285" s="84" t="s">
        <v>4598</v>
      </c>
      <c r="G285" s="84" t="b">
        <v>0</v>
      </c>
      <c r="H285" s="84" t="b">
        <v>0</v>
      </c>
      <c r="I285" s="84" t="b">
        <v>0</v>
      </c>
      <c r="J285" s="84" t="b">
        <v>0</v>
      </c>
      <c r="K285" s="84" t="b">
        <v>0</v>
      </c>
      <c r="L285" s="84" t="b">
        <v>0</v>
      </c>
    </row>
    <row r="286" spans="1:12" ht="15">
      <c r="A286" s="84" t="s">
        <v>4436</v>
      </c>
      <c r="B286" s="84" t="s">
        <v>4315</v>
      </c>
      <c r="C286" s="84">
        <v>2</v>
      </c>
      <c r="D286" s="118">
        <v>0.000744712492293108</v>
      </c>
      <c r="E286" s="118">
        <v>3.2779910116754087</v>
      </c>
      <c r="F286" s="84" t="s">
        <v>4598</v>
      </c>
      <c r="G286" s="84" t="b">
        <v>0</v>
      </c>
      <c r="H286" s="84" t="b">
        <v>0</v>
      </c>
      <c r="I286" s="84" t="b">
        <v>0</v>
      </c>
      <c r="J286" s="84" t="b">
        <v>0</v>
      </c>
      <c r="K286" s="84" t="b">
        <v>0</v>
      </c>
      <c r="L286" s="84" t="b">
        <v>0</v>
      </c>
    </row>
    <row r="287" spans="1:12" ht="15">
      <c r="A287" s="84" t="s">
        <v>4315</v>
      </c>
      <c r="B287" s="84" t="s">
        <v>4437</v>
      </c>
      <c r="C287" s="84">
        <v>2</v>
      </c>
      <c r="D287" s="118">
        <v>0.000744712492293108</v>
      </c>
      <c r="E287" s="118">
        <v>3.2779910116754087</v>
      </c>
      <c r="F287" s="84" t="s">
        <v>4598</v>
      </c>
      <c r="G287" s="84" t="b">
        <v>0</v>
      </c>
      <c r="H287" s="84" t="b">
        <v>0</v>
      </c>
      <c r="I287" s="84" t="b">
        <v>0</v>
      </c>
      <c r="J287" s="84" t="b">
        <v>0</v>
      </c>
      <c r="K287" s="84" t="b">
        <v>0</v>
      </c>
      <c r="L287" s="84" t="b">
        <v>0</v>
      </c>
    </row>
    <row r="288" spans="1:12" ht="15">
      <c r="A288" s="84" t="s">
        <v>4437</v>
      </c>
      <c r="B288" s="84" t="s">
        <v>4335</v>
      </c>
      <c r="C288" s="84">
        <v>2</v>
      </c>
      <c r="D288" s="118">
        <v>0.000744712492293108</v>
      </c>
      <c r="E288" s="118">
        <v>3.2779910116754087</v>
      </c>
      <c r="F288" s="84" t="s">
        <v>4598</v>
      </c>
      <c r="G288" s="84" t="b">
        <v>0</v>
      </c>
      <c r="H288" s="84" t="b">
        <v>0</v>
      </c>
      <c r="I288" s="84" t="b">
        <v>0</v>
      </c>
      <c r="J288" s="84" t="b">
        <v>0</v>
      </c>
      <c r="K288" s="84" t="b">
        <v>0</v>
      </c>
      <c r="L288" s="84" t="b">
        <v>0</v>
      </c>
    </row>
    <row r="289" spans="1:12" ht="15">
      <c r="A289" s="84" t="s">
        <v>4335</v>
      </c>
      <c r="B289" s="84" t="s">
        <v>4438</v>
      </c>
      <c r="C289" s="84">
        <v>2</v>
      </c>
      <c r="D289" s="118">
        <v>0.000744712492293108</v>
      </c>
      <c r="E289" s="118">
        <v>3.2779910116754087</v>
      </c>
      <c r="F289" s="84" t="s">
        <v>4598</v>
      </c>
      <c r="G289" s="84" t="b">
        <v>0</v>
      </c>
      <c r="H289" s="84" t="b">
        <v>0</v>
      </c>
      <c r="I289" s="84" t="b">
        <v>0</v>
      </c>
      <c r="J289" s="84" t="b">
        <v>0</v>
      </c>
      <c r="K289" s="84" t="b">
        <v>0</v>
      </c>
      <c r="L289" s="84" t="b">
        <v>0</v>
      </c>
    </row>
    <row r="290" spans="1:12" ht="15">
      <c r="A290" s="84" t="s">
        <v>4438</v>
      </c>
      <c r="B290" s="84" t="s">
        <v>4439</v>
      </c>
      <c r="C290" s="84">
        <v>2</v>
      </c>
      <c r="D290" s="118">
        <v>0.000744712492293108</v>
      </c>
      <c r="E290" s="118">
        <v>3.45408227073109</v>
      </c>
      <c r="F290" s="84" t="s">
        <v>4598</v>
      </c>
      <c r="G290" s="84" t="b">
        <v>0</v>
      </c>
      <c r="H290" s="84" t="b">
        <v>0</v>
      </c>
      <c r="I290" s="84" t="b">
        <v>0</v>
      </c>
      <c r="J290" s="84" t="b">
        <v>0</v>
      </c>
      <c r="K290" s="84" t="b">
        <v>0</v>
      </c>
      <c r="L290" s="84" t="b">
        <v>0</v>
      </c>
    </row>
    <row r="291" spans="1:12" ht="15">
      <c r="A291" s="84" t="s">
        <v>4439</v>
      </c>
      <c r="B291" s="84" t="s">
        <v>4316</v>
      </c>
      <c r="C291" s="84">
        <v>2</v>
      </c>
      <c r="D291" s="118">
        <v>0.000744712492293108</v>
      </c>
      <c r="E291" s="118">
        <v>3.2779910116754087</v>
      </c>
      <c r="F291" s="84" t="s">
        <v>4598</v>
      </c>
      <c r="G291" s="84" t="b">
        <v>0</v>
      </c>
      <c r="H291" s="84" t="b">
        <v>0</v>
      </c>
      <c r="I291" s="84" t="b">
        <v>0</v>
      </c>
      <c r="J291" s="84" t="b">
        <v>0</v>
      </c>
      <c r="K291" s="84" t="b">
        <v>0</v>
      </c>
      <c r="L291" s="84" t="b">
        <v>0</v>
      </c>
    </row>
    <row r="292" spans="1:12" ht="15">
      <c r="A292" s="84" t="s">
        <v>4316</v>
      </c>
      <c r="B292" s="84" t="s">
        <v>4440</v>
      </c>
      <c r="C292" s="84">
        <v>2</v>
      </c>
      <c r="D292" s="118">
        <v>0.000744712492293108</v>
      </c>
      <c r="E292" s="118">
        <v>3.2779910116754087</v>
      </c>
      <c r="F292" s="84" t="s">
        <v>4598</v>
      </c>
      <c r="G292" s="84" t="b">
        <v>0</v>
      </c>
      <c r="H292" s="84" t="b">
        <v>0</v>
      </c>
      <c r="I292" s="84" t="b">
        <v>0</v>
      </c>
      <c r="J292" s="84" t="b">
        <v>0</v>
      </c>
      <c r="K292" s="84" t="b">
        <v>0</v>
      </c>
      <c r="L292" s="84" t="b">
        <v>0</v>
      </c>
    </row>
    <row r="293" spans="1:12" ht="15">
      <c r="A293" s="84" t="s">
        <v>4440</v>
      </c>
      <c r="B293" s="84" t="s">
        <v>3663</v>
      </c>
      <c r="C293" s="84">
        <v>2</v>
      </c>
      <c r="D293" s="118">
        <v>0.000744712492293108</v>
      </c>
      <c r="E293" s="118">
        <v>2.9100142263808144</v>
      </c>
      <c r="F293" s="84" t="s">
        <v>4598</v>
      </c>
      <c r="G293" s="84" t="b">
        <v>0</v>
      </c>
      <c r="H293" s="84" t="b">
        <v>0</v>
      </c>
      <c r="I293" s="84" t="b">
        <v>0</v>
      </c>
      <c r="J293" s="84" t="b">
        <v>0</v>
      </c>
      <c r="K293" s="84" t="b">
        <v>0</v>
      </c>
      <c r="L293" s="84" t="b">
        <v>0</v>
      </c>
    </row>
    <row r="294" spans="1:12" ht="15">
      <c r="A294" s="84" t="s">
        <v>3663</v>
      </c>
      <c r="B294" s="84" t="s">
        <v>3549</v>
      </c>
      <c r="C294" s="84">
        <v>2</v>
      </c>
      <c r="D294" s="118">
        <v>0.000744712492293108</v>
      </c>
      <c r="E294" s="118">
        <v>2.1696515368865708</v>
      </c>
      <c r="F294" s="84" t="s">
        <v>4598</v>
      </c>
      <c r="G294" s="84" t="b">
        <v>0</v>
      </c>
      <c r="H294" s="84" t="b">
        <v>0</v>
      </c>
      <c r="I294" s="84" t="b">
        <v>0</v>
      </c>
      <c r="J294" s="84" t="b">
        <v>0</v>
      </c>
      <c r="K294" s="84" t="b">
        <v>1</v>
      </c>
      <c r="L294" s="84" t="b">
        <v>0</v>
      </c>
    </row>
    <row r="295" spans="1:12" ht="15">
      <c r="A295" s="84" t="s">
        <v>3549</v>
      </c>
      <c r="B295" s="84" t="s">
        <v>4305</v>
      </c>
      <c r="C295" s="84">
        <v>2</v>
      </c>
      <c r="D295" s="118">
        <v>0.000744712492293108</v>
      </c>
      <c r="E295" s="118">
        <v>2.374901024683465</v>
      </c>
      <c r="F295" s="84" t="s">
        <v>4598</v>
      </c>
      <c r="G295" s="84" t="b">
        <v>0</v>
      </c>
      <c r="H295" s="84" t="b">
        <v>1</v>
      </c>
      <c r="I295" s="84" t="b">
        <v>0</v>
      </c>
      <c r="J295" s="84" t="b">
        <v>0</v>
      </c>
      <c r="K295" s="84" t="b">
        <v>0</v>
      </c>
      <c r="L295" s="84" t="b">
        <v>0</v>
      </c>
    </row>
    <row r="296" spans="1:12" ht="15">
      <c r="A296" s="84" t="s">
        <v>4305</v>
      </c>
      <c r="B296" s="84" t="s">
        <v>4441</v>
      </c>
      <c r="C296" s="84">
        <v>2</v>
      </c>
      <c r="D296" s="118">
        <v>0.000744712492293108</v>
      </c>
      <c r="E296" s="118">
        <v>3.153052275067109</v>
      </c>
      <c r="F296" s="84" t="s">
        <v>4598</v>
      </c>
      <c r="G296" s="84" t="b">
        <v>0</v>
      </c>
      <c r="H296" s="84" t="b">
        <v>0</v>
      </c>
      <c r="I296" s="84" t="b">
        <v>0</v>
      </c>
      <c r="J296" s="84" t="b">
        <v>0</v>
      </c>
      <c r="K296" s="84" t="b">
        <v>0</v>
      </c>
      <c r="L296" s="84" t="b">
        <v>0</v>
      </c>
    </row>
    <row r="297" spans="1:12" ht="15">
      <c r="A297" s="84" t="s">
        <v>4441</v>
      </c>
      <c r="B297" s="84" t="s">
        <v>4442</v>
      </c>
      <c r="C297" s="84">
        <v>2</v>
      </c>
      <c r="D297" s="118">
        <v>0.000744712492293108</v>
      </c>
      <c r="E297" s="118">
        <v>3.45408227073109</v>
      </c>
      <c r="F297" s="84" t="s">
        <v>4598</v>
      </c>
      <c r="G297" s="84" t="b">
        <v>0</v>
      </c>
      <c r="H297" s="84" t="b">
        <v>0</v>
      </c>
      <c r="I297" s="84" t="b">
        <v>0</v>
      </c>
      <c r="J297" s="84" t="b">
        <v>0</v>
      </c>
      <c r="K297" s="84" t="b">
        <v>0</v>
      </c>
      <c r="L297" s="84" t="b">
        <v>0</v>
      </c>
    </row>
    <row r="298" spans="1:12" ht="15">
      <c r="A298" s="84" t="s">
        <v>4442</v>
      </c>
      <c r="B298" s="84" t="s">
        <v>4443</v>
      </c>
      <c r="C298" s="84">
        <v>2</v>
      </c>
      <c r="D298" s="118">
        <v>0.000744712492293108</v>
      </c>
      <c r="E298" s="118">
        <v>3.45408227073109</v>
      </c>
      <c r="F298" s="84" t="s">
        <v>4598</v>
      </c>
      <c r="G298" s="84" t="b">
        <v>0</v>
      </c>
      <c r="H298" s="84" t="b">
        <v>0</v>
      </c>
      <c r="I298" s="84" t="b">
        <v>0</v>
      </c>
      <c r="J298" s="84" t="b">
        <v>1</v>
      </c>
      <c r="K298" s="84" t="b">
        <v>0</v>
      </c>
      <c r="L298" s="84" t="b">
        <v>0</v>
      </c>
    </row>
    <row r="299" spans="1:12" ht="15">
      <c r="A299" s="84" t="s">
        <v>4443</v>
      </c>
      <c r="B299" s="84" t="s">
        <v>4444</v>
      </c>
      <c r="C299" s="84">
        <v>2</v>
      </c>
      <c r="D299" s="118">
        <v>0.000744712492293108</v>
      </c>
      <c r="E299" s="118">
        <v>3.45408227073109</v>
      </c>
      <c r="F299" s="84" t="s">
        <v>4598</v>
      </c>
      <c r="G299" s="84" t="b">
        <v>1</v>
      </c>
      <c r="H299" s="84" t="b">
        <v>0</v>
      </c>
      <c r="I299" s="84" t="b">
        <v>0</v>
      </c>
      <c r="J299" s="84" t="b">
        <v>0</v>
      </c>
      <c r="K299" s="84" t="b">
        <v>0</v>
      </c>
      <c r="L299" s="84" t="b">
        <v>0</v>
      </c>
    </row>
    <row r="300" spans="1:12" ht="15">
      <c r="A300" s="84" t="s">
        <v>3533</v>
      </c>
      <c r="B300" s="84" t="s">
        <v>4306</v>
      </c>
      <c r="C300" s="84">
        <v>2</v>
      </c>
      <c r="D300" s="118">
        <v>0.000744712492293108</v>
      </c>
      <c r="E300" s="118">
        <v>2.307954235052852</v>
      </c>
      <c r="F300" s="84" t="s">
        <v>4598</v>
      </c>
      <c r="G300" s="84" t="b">
        <v>0</v>
      </c>
      <c r="H300" s="84" t="b">
        <v>0</v>
      </c>
      <c r="I300" s="84" t="b">
        <v>0</v>
      </c>
      <c r="J300" s="84" t="b">
        <v>0</v>
      </c>
      <c r="K300" s="84" t="b">
        <v>0</v>
      </c>
      <c r="L300" s="84" t="b">
        <v>0</v>
      </c>
    </row>
    <row r="301" spans="1:12" ht="15">
      <c r="A301" s="84" t="s">
        <v>4306</v>
      </c>
      <c r="B301" s="84" t="s">
        <v>4448</v>
      </c>
      <c r="C301" s="84">
        <v>2</v>
      </c>
      <c r="D301" s="118">
        <v>0.000744712492293108</v>
      </c>
      <c r="E301" s="118">
        <v>3.153052275067109</v>
      </c>
      <c r="F301" s="84" t="s">
        <v>4598</v>
      </c>
      <c r="G301" s="84" t="b">
        <v>0</v>
      </c>
      <c r="H301" s="84" t="b">
        <v>0</v>
      </c>
      <c r="I301" s="84" t="b">
        <v>0</v>
      </c>
      <c r="J301" s="84" t="b">
        <v>0</v>
      </c>
      <c r="K301" s="84" t="b">
        <v>0</v>
      </c>
      <c r="L301" s="84" t="b">
        <v>0</v>
      </c>
    </row>
    <row r="302" spans="1:12" ht="15">
      <c r="A302" s="84" t="s">
        <v>4448</v>
      </c>
      <c r="B302" s="84" t="s">
        <v>4449</v>
      </c>
      <c r="C302" s="84">
        <v>2</v>
      </c>
      <c r="D302" s="118">
        <v>0.000744712492293108</v>
      </c>
      <c r="E302" s="118">
        <v>3.45408227073109</v>
      </c>
      <c r="F302" s="84" t="s">
        <v>4598</v>
      </c>
      <c r="G302" s="84" t="b">
        <v>0</v>
      </c>
      <c r="H302" s="84" t="b">
        <v>0</v>
      </c>
      <c r="I302" s="84" t="b">
        <v>0</v>
      </c>
      <c r="J302" s="84" t="b">
        <v>0</v>
      </c>
      <c r="K302" s="84" t="b">
        <v>1</v>
      </c>
      <c r="L302" s="84" t="b">
        <v>0</v>
      </c>
    </row>
    <row r="303" spans="1:12" ht="15">
      <c r="A303" s="84" t="s">
        <v>4449</v>
      </c>
      <c r="B303" s="84" t="s">
        <v>4294</v>
      </c>
      <c r="C303" s="84">
        <v>2</v>
      </c>
      <c r="D303" s="118">
        <v>0.000744712492293108</v>
      </c>
      <c r="E303" s="118">
        <v>3.056142262059052</v>
      </c>
      <c r="F303" s="84" t="s">
        <v>4598</v>
      </c>
      <c r="G303" s="84" t="b">
        <v>0</v>
      </c>
      <c r="H303" s="84" t="b">
        <v>1</v>
      </c>
      <c r="I303" s="84" t="b">
        <v>0</v>
      </c>
      <c r="J303" s="84" t="b">
        <v>0</v>
      </c>
      <c r="K303" s="84" t="b">
        <v>0</v>
      </c>
      <c r="L303" s="84" t="b">
        <v>0</v>
      </c>
    </row>
    <row r="304" spans="1:12" ht="15">
      <c r="A304" s="84" t="s">
        <v>4294</v>
      </c>
      <c r="B304" s="84" t="s">
        <v>4307</v>
      </c>
      <c r="C304" s="84">
        <v>2</v>
      </c>
      <c r="D304" s="118">
        <v>0.000744712492293108</v>
      </c>
      <c r="E304" s="118">
        <v>2.7551122663950713</v>
      </c>
      <c r="F304" s="84" t="s">
        <v>4598</v>
      </c>
      <c r="G304" s="84" t="b">
        <v>0</v>
      </c>
      <c r="H304" s="84" t="b">
        <v>0</v>
      </c>
      <c r="I304" s="84" t="b">
        <v>0</v>
      </c>
      <c r="J304" s="84" t="b">
        <v>0</v>
      </c>
      <c r="K304" s="84" t="b">
        <v>0</v>
      </c>
      <c r="L304" s="84" t="b">
        <v>0</v>
      </c>
    </row>
    <row r="305" spans="1:12" ht="15">
      <c r="A305" s="84" t="s">
        <v>4307</v>
      </c>
      <c r="B305" s="84" t="s">
        <v>4337</v>
      </c>
      <c r="C305" s="84">
        <v>2</v>
      </c>
      <c r="D305" s="118">
        <v>0.000744712492293108</v>
      </c>
      <c r="E305" s="118">
        <v>3.1018997526197274</v>
      </c>
      <c r="F305" s="84" t="s">
        <v>4598</v>
      </c>
      <c r="G305" s="84" t="b">
        <v>0</v>
      </c>
      <c r="H305" s="84" t="b">
        <v>0</v>
      </c>
      <c r="I305" s="84" t="b">
        <v>0</v>
      </c>
      <c r="J305" s="84" t="b">
        <v>0</v>
      </c>
      <c r="K305" s="84" t="b">
        <v>0</v>
      </c>
      <c r="L305" s="84" t="b">
        <v>0</v>
      </c>
    </row>
    <row r="306" spans="1:12" ht="15">
      <c r="A306" s="84" t="s">
        <v>4337</v>
      </c>
      <c r="B306" s="84" t="s">
        <v>3646</v>
      </c>
      <c r="C306" s="84">
        <v>2</v>
      </c>
      <c r="D306" s="118">
        <v>0.000744712492293108</v>
      </c>
      <c r="E306" s="118">
        <v>2.465077655032553</v>
      </c>
      <c r="F306" s="84" t="s">
        <v>4598</v>
      </c>
      <c r="G306" s="84" t="b">
        <v>0</v>
      </c>
      <c r="H306" s="84" t="b">
        <v>0</v>
      </c>
      <c r="I306" s="84" t="b">
        <v>0</v>
      </c>
      <c r="J306" s="84" t="b">
        <v>0</v>
      </c>
      <c r="K306" s="84" t="b">
        <v>0</v>
      </c>
      <c r="L306" s="84" t="b">
        <v>0</v>
      </c>
    </row>
    <row r="307" spans="1:12" ht="15">
      <c r="A307" s="84" t="s">
        <v>3646</v>
      </c>
      <c r="B307" s="84" t="s">
        <v>4268</v>
      </c>
      <c r="C307" s="84">
        <v>2</v>
      </c>
      <c r="D307" s="118">
        <v>0.000744712492293108</v>
      </c>
      <c r="E307" s="118">
        <v>2.0649161863665575</v>
      </c>
      <c r="F307" s="84" t="s">
        <v>4598</v>
      </c>
      <c r="G307" s="84" t="b">
        <v>0</v>
      </c>
      <c r="H307" s="84" t="b">
        <v>0</v>
      </c>
      <c r="I307" s="84" t="b">
        <v>0</v>
      </c>
      <c r="J307" s="84" t="b">
        <v>0</v>
      </c>
      <c r="K307" s="84" t="b">
        <v>0</v>
      </c>
      <c r="L307" s="84" t="b">
        <v>0</v>
      </c>
    </row>
    <row r="308" spans="1:12" ht="15">
      <c r="A308" s="84" t="s">
        <v>3622</v>
      </c>
      <c r="B308" s="84" t="s">
        <v>4308</v>
      </c>
      <c r="C308" s="84">
        <v>2</v>
      </c>
      <c r="D308" s="118">
        <v>0.000744712492293108</v>
      </c>
      <c r="E308" s="118">
        <v>2.2779910116754087</v>
      </c>
      <c r="F308" s="84" t="s">
        <v>4598</v>
      </c>
      <c r="G308" s="84" t="b">
        <v>0</v>
      </c>
      <c r="H308" s="84" t="b">
        <v>0</v>
      </c>
      <c r="I308" s="84" t="b">
        <v>0</v>
      </c>
      <c r="J308" s="84" t="b">
        <v>0</v>
      </c>
      <c r="K308" s="84" t="b">
        <v>0</v>
      </c>
      <c r="L308" s="84" t="b">
        <v>0</v>
      </c>
    </row>
    <row r="309" spans="1:12" ht="15">
      <c r="A309" s="84" t="s">
        <v>4308</v>
      </c>
      <c r="B309" s="84" t="s">
        <v>4450</v>
      </c>
      <c r="C309" s="84">
        <v>2</v>
      </c>
      <c r="D309" s="118">
        <v>0.000744712492293108</v>
      </c>
      <c r="E309" s="118">
        <v>3.153052275067109</v>
      </c>
      <c r="F309" s="84" t="s">
        <v>4598</v>
      </c>
      <c r="G309" s="84" t="b">
        <v>0</v>
      </c>
      <c r="H309" s="84" t="b">
        <v>0</v>
      </c>
      <c r="I309" s="84" t="b">
        <v>0</v>
      </c>
      <c r="J309" s="84" t="b">
        <v>0</v>
      </c>
      <c r="K309" s="84" t="b">
        <v>0</v>
      </c>
      <c r="L309" s="84" t="b">
        <v>0</v>
      </c>
    </row>
    <row r="310" spans="1:12" ht="15">
      <c r="A310" s="84" t="s">
        <v>4450</v>
      </c>
      <c r="B310" s="84" t="s">
        <v>4338</v>
      </c>
      <c r="C310" s="84">
        <v>2</v>
      </c>
      <c r="D310" s="118">
        <v>0.000744712492293108</v>
      </c>
      <c r="E310" s="118">
        <v>3.2779910116754087</v>
      </c>
      <c r="F310" s="84" t="s">
        <v>4598</v>
      </c>
      <c r="G310" s="84" t="b">
        <v>0</v>
      </c>
      <c r="H310" s="84" t="b">
        <v>0</v>
      </c>
      <c r="I310" s="84" t="b">
        <v>0</v>
      </c>
      <c r="J310" s="84" t="b">
        <v>0</v>
      </c>
      <c r="K310" s="84" t="b">
        <v>0</v>
      </c>
      <c r="L310" s="84" t="b">
        <v>0</v>
      </c>
    </row>
    <row r="311" spans="1:12" ht="15">
      <c r="A311" s="84" t="s">
        <v>4338</v>
      </c>
      <c r="B311" s="84" t="s">
        <v>3597</v>
      </c>
      <c r="C311" s="84">
        <v>2</v>
      </c>
      <c r="D311" s="118">
        <v>0.000744712492293108</v>
      </c>
      <c r="E311" s="118">
        <v>1.073871029019484</v>
      </c>
      <c r="F311" s="84" t="s">
        <v>4598</v>
      </c>
      <c r="G311" s="84" t="b">
        <v>0</v>
      </c>
      <c r="H311" s="84" t="b">
        <v>0</v>
      </c>
      <c r="I311" s="84" t="b">
        <v>0</v>
      </c>
      <c r="J311" s="84" t="b">
        <v>0</v>
      </c>
      <c r="K311" s="84" t="b">
        <v>0</v>
      </c>
      <c r="L311" s="84" t="b">
        <v>0</v>
      </c>
    </row>
    <row r="312" spans="1:12" ht="15">
      <c r="A312" s="84" t="s">
        <v>3597</v>
      </c>
      <c r="B312" s="84" t="s">
        <v>4451</v>
      </c>
      <c r="C312" s="84">
        <v>2</v>
      </c>
      <c r="D312" s="118">
        <v>0.000744712492293108</v>
      </c>
      <c r="E312" s="118">
        <v>1.2693908399134912</v>
      </c>
      <c r="F312" s="84" t="s">
        <v>4598</v>
      </c>
      <c r="G312" s="84" t="b">
        <v>0</v>
      </c>
      <c r="H312" s="84" t="b">
        <v>0</v>
      </c>
      <c r="I312" s="84" t="b">
        <v>0</v>
      </c>
      <c r="J312" s="84" t="b">
        <v>0</v>
      </c>
      <c r="K312" s="84" t="b">
        <v>0</v>
      </c>
      <c r="L312" s="84" t="b">
        <v>0</v>
      </c>
    </row>
    <row r="313" spans="1:12" ht="15">
      <c r="A313" s="84" t="s">
        <v>4339</v>
      </c>
      <c r="B313" s="84" t="s">
        <v>3597</v>
      </c>
      <c r="C313" s="84">
        <v>2</v>
      </c>
      <c r="D313" s="118">
        <v>0.000744712492293108</v>
      </c>
      <c r="E313" s="118">
        <v>1.073871029019484</v>
      </c>
      <c r="F313" s="84" t="s">
        <v>4598</v>
      </c>
      <c r="G313" s="84" t="b">
        <v>0</v>
      </c>
      <c r="H313" s="84" t="b">
        <v>0</v>
      </c>
      <c r="I313" s="84" t="b">
        <v>0</v>
      </c>
      <c r="J313" s="84" t="b">
        <v>0</v>
      </c>
      <c r="K313" s="84" t="b">
        <v>0</v>
      </c>
      <c r="L313" s="84" t="b">
        <v>0</v>
      </c>
    </row>
    <row r="314" spans="1:12" ht="15">
      <c r="A314" s="84" t="s">
        <v>3597</v>
      </c>
      <c r="B314" s="84" t="s">
        <v>3660</v>
      </c>
      <c r="C314" s="84">
        <v>2</v>
      </c>
      <c r="D314" s="118">
        <v>0.000744712492293108</v>
      </c>
      <c r="E314" s="118">
        <v>0.5704208355774725</v>
      </c>
      <c r="F314" s="84" t="s">
        <v>4598</v>
      </c>
      <c r="G314" s="84" t="b">
        <v>0</v>
      </c>
      <c r="H314" s="84" t="b">
        <v>0</v>
      </c>
      <c r="I314" s="84" t="b">
        <v>0</v>
      </c>
      <c r="J314" s="84" t="b">
        <v>0</v>
      </c>
      <c r="K314" s="84" t="b">
        <v>0</v>
      </c>
      <c r="L314" s="84" t="b">
        <v>0</v>
      </c>
    </row>
    <row r="315" spans="1:12" ht="15">
      <c r="A315" s="84" t="s">
        <v>4453</v>
      </c>
      <c r="B315" s="84" t="s">
        <v>4336</v>
      </c>
      <c r="C315" s="84">
        <v>2</v>
      </c>
      <c r="D315" s="118">
        <v>0.000744712492293108</v>
      </c>
      <c r="E315" s="118">
        <v>3.2779910116754087</v>
      </c>
      <c r="F315" s="84" t="s">
        <v>4598</v>
      </c>
      <c r="G315" s="84" t="b">
        <v>0</v>
      </c>
      <c r="H315" s="84" t="b">
        <v>0</v>
      </c>
      <c r="I315" s="84" t="b">
        <v>0</v>
      </c>
      <c r="J315" s="84" t="b">
        <v>0</v>
      </c>
      <c r="K315" s="84" t="b">
        <v>0</v>
      </c>
      <c r="L315" s="84" t="b">
        <v>0</v>
      </c>
    </row>
    <row r="316" spans="1:12" ht="15">
      <c r="A316" s="84" t="s">
        <v>4336</v>
      </c>
      <c r="B316" s="84" t="s">
        <v>4454</v>
      </c>
      <c r="C316" s="84">
        <v>2</v>
      </c>
      <c r="D316" s="118">
        <v>0.000744712492293108</v>
      </c>
      <c r="E316" s="118">
        <v>3.2779910116754087</v>
      </c>
      <c r="F316" s="84" t="s">
        <v>4598</v>
      </c>
      <c r="G316" s="84" t="b">
        <v>0</v>
      </c>
      <c r="H316" s="84" t="b">
        <v>0</v>
      </c>
      <c r="I316" s="84" t="b">
        <v>0</v>
      </c>
      <c r="J316" s="84" t="b">
        <v>0</v>
      </c>
      <c r="K316" s="84" t="b">
        <v>0</v>
      </c>
      <c r="L316" s="84" t="b">
        <v>0</v>
      </c>
    </row>
    <row r="317" spans="1:12" ht="15">
      <c r="A317" s="84" t="s">
        <v>4454</v>
      </c>
      <c r="B317" s="84" t="s">
        <v>4455</v>
      </c>
      <c r="C317" s="84">
        <v>2</v>
      </c>
      <c r="D317" s="118">
        <v>0.000744712492293108</v>
      </c>
      <c r="E317" s="118">
        <v>3.45408227073109</v>
      </c>
      <c r="F317" s="84" t="s">
        <v>4598</v>
      </c>
      <c r="G317" s="84" t="b">
        <v>0</v>
      </c>
      <c r="H317" s="84" t="b">
        <v>0</v>
      </c>
      <c r="I317" s="84" t="b">
        <v>0</v>
      </c>
      <c r="J317" s="84" t="b">
        <v>0</v>
      </c>
      <c r="K317" s="84" t="b">
        <v>0</v>
      </c>
      <c r="L317" s="84" t="b">
        <v>0</v>
      </c>
    </row>
    <row r="318" spans="1:12" ht="15">
      <c r="A318" s="84" t="s">
        <v>4455</v>
      </c>
      <c r="B318" s="84" t="s">
        <v>4456</v>
      </c>
      <c r="C318" s="84">
        <v>2</v>
      </c>
      <c r="D318" s="118">
        <v>0.000744712492293108</v>
      </c>
      <c r="E318" s="118">
        <v>3.45408227073109</v>
      </c>
      <c r="F318" s="84" t="s">
        <v>4598</v>
      </c>
      <c r="G318" s="84" t="b">
        <v>0</v>
      </c>
      <c r="H318" s="84" t="b">
        <v>0</v>
      </c>
      <c r="I318" s="84" t="b">
        <v>0</v>
      </c>
      <c r="J318" s="84" t="b">
        <v>0</v>
      </c>
      <c r="K318" s="84" t="b">
        <v>0</v>
      </c>
      <c r="L318" s="84" t="b">
        <v>0</v>
      </c>
    </row>
    <row r="319" spans="1:12" ht="15">
      <c r="A319" s="84" t="s">
        <v>4456</v>
      </c>
      <c r="B319" s="84" t="s">
        <v>4309</v>
      </c>
      <c r="C319" s="84">
        <v>2</v>
      </c>
      <c r="D319" s="118">
        <v>0.000744712492293108</v>
      </c>
      <c r="E319" s="118">
        <v>3.153052275067109</v>
      </c>
      <c r="F319" s="84" t="s">
        <v>4598</v>
      </c>
      <c r="G319" s="84" t="b">
        <v>0</v>
      </c>
      <c r="H319" s="84" t="b">
        <v>0</v>
      </c>
      <c r="I319" s="84" t="b">
        <v>0</v>
      </c>
      <c r="J319" s="84" t="b">
        <v>0</v>
      </c>
      <c r="K319" s="84" t="b">
        <v>0</v>
      </c>
      <c r="L319" s="84" t="b">
        <v>0</v>
      </c>
    </row>
    <row r="320" spans="1:12" ht="15">
      <c r="A320" s="84" t="s">
        <v>4309</v>
      </c>
      <c r="B320" s="84" t="s">
        <v>4340</v>
      </c>
      <c r="C320" s="84">
        <v>2</v>
      </c>
      <c r="D320" s="118">
        <v>0.000744712492293108</v>
      </c>
      <c r="E320" s="118">
        <v>2.9769610160114275</v>
      </c>
      <c r="F320" s="84" t="s">
        <v>4598</v>
      </c>
      <c r="G320" s="84" t="b">
        <v>0</v>
      </c>
      <c r="H320" s="84" t="b">
        <v>0</v>
      </c>
      <c r="I320" s="84" t="b">
        <v>0</v>
      </c>
      <c r="J320" s="84" t="b">
        <v>0</v>
      </c>
      <c r="K320" s="84" t="b">
        <v>0</v>
      </c>
      <c r="L320" s="84" t="b">
        <v>0</v>
      </c>
    </row>
    <row r="321" spans="1:12" ht="15">
      <c r="A321" s="84" t="s">
        <v>4341</v>
      </c>
      <c r="B321" s="84" t="s">
        <v>4283</v>
      </c>
      <c r="C321" s="84">
        <v>2</v>
      </c>
      <c r="D321" s="118">
        <v>0.000744712492293108</v>
      </c>
      <c r="E321" s="118">
        <v>2.800869756955746</v>
      </c>
      <c r="F321" s="84" t="s">
        <v>4598</v>
      </c>
      <c r="G321" s="84" t="b">
        <v>0</v>
      </c>
      <c r="H321" s="84" t="b">
        <v>1</v>
      </c>
      <c r="I321" s="84" t="b">
        <v>0</v>
      </c>
      <c r="J321" s="84" t="b">
        <v>0</v>
      </c>
      <c r="K321" s="84" t="b">
        <v>0</v>
      </c>
      <c r="L321" s="84" t="b">
        <v>0</v>
      </c>
    </row>
    <row r="322" spans="1:12" ht="15">
      <c r="A322" s="84" t="s">
        <v>4283</v>
      </c>
      <c r="B322" s="84" t="s">
        <v>4342</v>
      </c>
      <c r="C322" s="84">
        <v>2</v>
      </c>
      <c r="D322" s="118">
        <v>0.000744712492293108</v>
      </c>
      <c r="E322" s="118">
        <v>2.800869756955746</v>
      </c>
      <c r="F322" s="84" t="s">
        <v>4598</v>
      </c>
      <c r="G322" s="84" t="b">
        <v>0</v>
      </c>
      <c r="H322" s="84" t="b">
        <v>0</v>
      </c>
      <c r="I322" s="84" t="b">
        <v>0</v>
      </c>
      <c r="J322" s="84" t="b">
        <v>0</v>
      </c>
      <c r="K322" s="84" t="b">
        <v>0</v>
      </c>
      <c r="L322" s="84" t="b">
        <v>0</v>
      </c>
    </row>
    <row r="323" spans="1:12" ht="15">
      <c r="A323" s="84" t="s">
        <v>4342</v>
      </c>
      <c r="B323" s="84" t="s">
        <v>4457</v>
      </c>
      <c r="C323" s="84">
        <v>2</v>
      </c>
      <c r="D323" s="118">
        <v>0.000744712492293108</v>
      </c>
      <c r="E323" s="118">
        <v>3.2779910116754087</v>
      </c>
      <c r="F323" s="84" t="s">
        <v>4598</v>
      </c>
      <c r="G323" s="84" t="b">
        <v>0</v>
      </c>
      <c r="H323" s="84" t="b">
        <v>0</v>
      </c>
      <c r="I323" s="84" t="b">
        <v>0</v>
      </c>
      <c r="J323" s="84" t="b">
        <v>0</v>
      </c>
      <c r="K323" s="84" t="b">
        <v>0</v>
      </c>
      <c r="L323" s="84" t="b">
        <v>0</v>
      </c>
    </row>
    <row r="324" spans="1:12" ht="15">
      <c r="A324" s="84" t="s">
        <v>4457</v>
      </c>
      <c r="B324" s="84" t="s">
        <v>3660</v>
      </c>
      <c r="C324" s="84">
        <v>2</v>
      </c>
      <c r="D324" s="118">
        <v>0.000744712492293108</v>
      </c>
      <c r="E324" s="118">
        <v>2.7551122663950713</v>
      </c>
      <c r="F324" s="84" t="s">
        <v>4598</v>
      </c>
      <c r="G324" s="84" t="b">
        <v>0</v>
      </c>
      <c r="H324" s="84" t="b">
        <v>0</v>
      </c>
      <c r="I324" s="84" t="b">
        <v>0</v>
      </c>
      <c r="J324" s="84" t="b">
        <v>0</v>
      </c>
      <c r="K324" s="84" t="b">
        <v>0</v>
      </c>
      <c r="L324" s="84" t="b">
        <v>0</v>
      </c>
    </row>
    <row r="325" spans="1:12" ht="15">
      <c r="A325" s="84" t="s">
        <v>4458</v>
      </c>
      <c r="B325" s="84" t="s">
        <v>3565</v>
      </c>
      <c r="C325" s="84">
        <v>2</v>
      </c>
      <c r="D325" s="118">
        <v>0.000744712492293108</v>
      </c>
      <c r="E325" s="118">
        <v>3.45408227073109</v>
      </c>
      <c r="F325" s="84" t="s">
        <v>4598</v>
      </c>
      <c r="G325" s="84" t="b">
        <v>0</v>
      </c>
      <c r="H325" s="84" t="b">
        <v>0</v>
      </c>
      <c r="I325" s="84" t="b">
        <v>0</v>
      </c>
      <c r="J325" s="84" t="b">
        <v>0</v>
      </c>
      <c r="K325" s="84" t="b">
        <v>0</v>
      </c>
      <c r="L325" s="84" t="b">
        <v>0</v>
      </c>
    </row>
    <row r="326" spans="1:12" ht="15">
      <c r="A326" s="84" t="s">
        <v>3565</v>
      </c>
      <c r="B326" s="84" t="s">
        <v>4459</v>
      </c>
      <c r="C326" s="84">
        <v>2</v>
      </c>
      <c r="D326" s="118">
        <v>0.000744712492293108</v>
      </c>
      <c r="E326" s="118">
        <v>3.45408227073109</v>
      </c>
      <c r="F326" s="84" t="s">
        <v>4598</v>
      </c>
      <c r="G326" s="84" t="b">
        <v>0</v>
      </c>
      <c r="H326" s="84" t="b">
        <v>0</v>
      </c>
      <c r="I326" s="84" t="b">
        <v>0</v>
      </c>
      <c r="J326" s="84" t="b">
        <v>0</v>
      </c>
      <c r="K326" s="84" t="b">
        <v>0</v>
      </c>
      <c r="L326" s="84" t="b">
        <v>0</v>
      </c>
    </row>
    <row r="327" spans="1:12" ht="15">
      <c r="A327" s="84" t="s">
        <v>4459</v>
      </c>
      <c r="B327" s="84" t="s">
        <v>4460</v>
      </c>
      <c r="C327" s="84">
        <v>2</v>
      </c>
      <c r="D327" s="118">
        <v>0.000744712492293108</v>
      </c>
      <c r="E327" s="118">
        <v>3.45408227073109</v>
      </c>
      <c r="F327" s="84" t="s">
        <v>4598</v>
      </c>
      <c r="G327" s="84" t="b">
        <v>0</v>
      </c>
      <c r="H327" s="84" t="b">
        <v>0</v>
      </c>
      <c r="I327" s="84" t="b">
        <v>0</v>
      </c>
      <c r="J327" s="84" t="b">
        <v>0</v>
      </c>
      <c r="K327" s="84" t="b">
        <v>0</v>
      </c>
      <c r="L327" s="84" t="b">
        <v>0</v>
      </c>
    </row>
    <row r="328" spans="1:12" ht="15">
      <c r="A328" s="84" t="s">
        <v>4460</v>
      </c>
      <c r="B328" s="84" t="s">
        <v>4461</v>
      </c>
      <c r="C328" s="84">
        <v>2</v>
      </c>
      <c r="D328" s="118">
        <v>0.000744712492293108</v>
      </c>
      <c r="E328" s="118">
        <v>3.45408227073109</v>
      </c>
      <c r="F328" s="84" t="s">
        <v>4598</v>
      </c>
      <c r="G328" s="84" t="b">
        <v>0</v>
      </c>
      <c r="H328" s="84" t="b">
        <v>0</v>
      </c>
      <c r="I328" s="84" t="b">
        <v>0</v>
      </c>
      <c r="J328" s="84" t="b">
        <v>0</v>
      </c>
      <c r="K328" s="84" t="b">
        <v>0</v>
      </c>
      <c r="L328" s="84" t="b">
        <v>0</v>
      </c>
    </row>
    <row r="329" spans="1:12" ht="15">
      <c r="A329" s="84" t="s">
        <v>4461</v>
      </c>
      <c r="B329" s="84" t="s">
        <v>4462</v>
      </c>
      <c r="C329" s="84">
        <v>2</v>
      </c>
      <c r="D329" s="118">
        <v>0.000744712492293108</v>
      </c>
      <c r="E329" s="118">
        <v>3.45408227073109</v>
      </c>
      <c r="F329" s="84" t="s">
        <v>4598</v>
      </c>
      <c r="G329" s="84" t="b">
        <v>0</v>
      </c>
      <c r="H329" s="84" t="b">
        <v>0</v>
      </c>
      <c r="I329" s="84" t="b">
        <v>0</v>
      </c>
      <c r="J329" s="84" t="b">
        <v>0</v>
      </c>
      <c r="K329" s="84" t="b">
        <v>0</v>
      </c>
      <c r="L329" s="84" t="b">
        <v>0</v>
      </c>
    </row>
    <row r="330" spans="1:12" ht="15">
      <c r="A330" s="84" t="s">
        <v>4462</v>
      </c>
      <c r="B330" s="84" t="s">
        <v>4463</v>
      </c>
      <c r="C330" s="84">
        <v>2</v>
      </c>
      <c r="D330" s="118">
        <v>0.000744712492293108</v>
      </c>
      <c r="E330" s="118">
        <v>3.45408227073109</v>
      </c>
      <c r="F330" s="84" t="s">
        <v>4598</v>
      </c>
      <c r="G330" s="84" t="b">
        <v>0</v>
      </c>
      <c r="H330" s="84" t="b">
        <v>0</v>
      </c>
      <c r="I330" s="84" t="b">
        <v>0</v>
      </c>
      <c r="J330" s="84" t="b">
        <v>0</v>
      </c>
      <c r="K330" s="84" t="b">
        <v>0</v>
      </c>
      <c r="L330" s="84" t="b">
        <v>0</v>
      </c>
    </row>
    <row r="331" spans="1:12" ht="15">
      <c r="A331" s="84" t="s">
        <v>4463</v>
      </c>
      <c r="B331" s="84" t="s">
        <v>424</v>
      </c>
      <c r="C331" s="84">
        <v>2</v>
      </c>
      <c r="D331" s="118">
        <v>0.000744712492293108</v>
      </c>
      <c r="E331" s="118">
        <v>3.45408227073109</v>
      </c>
      <c r="F331" s="84" t="s">
        <v>4598</v>
      </c>
      <c r="G331" s="84" t="b">
        <v>0</v>
      </c>
      <c r="H331" s="84" t="b">
        <v>0</v>
      </c>
      <c r="I331" s="84" t="b">
        <v>0</v>
      </c>
      <c r="J331" s="84" t="b">
        <v>0</v>
      </c>
      <c r="K331" s="84" t="b">
        <v>0</v>
      </c>
      <c r="L331" s="84" t="b">
        <v>0</v>
      </c>
    </row>
    <row r="332" spans="1:12" ht="15">
      <c r="A332" s="84" t="s">
        <v>424</v>
      </c>
      <c r="B332" s="84" t="s">
        <v>3597</v>
      </c>
      <c r="C332" s="84">
        <v>2</v>
      </c>
      <c r="D332" s="118">
        <v>0.000744712492293108</v>
      </c>
      <c r="E332" s="118">
        <v>1.2499622880751653</v>
      </c>
      <c r="F332" s="84" t="s">
        <v>4598</v>
      </c>
      <c r="G332" s="84" t="b">
        <v>0</v>
      </c>
      <c r="H332" s="84" t="b">
        <v>0</v>
      </c>
      <c r="I332" s="84" t="b">
        <v>0</v>
      </c>
      <c r="J332" s="84" t="b">
        <v>0</v>
      </c>
      <c r="K332" s="84" t="b">
        <v>0</v>
      </c>
      <c r="L332" s="84" t="b">
        <v>0</v>
      </c>
    </row>
    <row r="333" spans="1:12" ht="15">
      <c r="A333" s="84" t="s">
        <v>420</v>
      </c>
      <c r="B333" s="84" t="s">
        <v>3629</v>
      </c>
      <c r="C333" s="84">
        <v>2</v>
      </c>
      <c r="D333" s="118">
        <v>0.000744712492293108</v>
      </c>
      <c r="E333" s="118">
        <v>2.8520222794031276</v>
      </c>
      <c r="F333" s="84" t="s">
        <v>4598</v>
      </c>
      <c r="G333" s="84" t="b">
        <v>0</v>
      </c>
      <c r="H333" s="84" t="b">
        <v>0</v>
      </c>
      <c r="I333" s="84" t="b">
        <v>0</v>
      </c>
      <c r="J333" s="84" t="b">
        <v>1</v>
      </c>
      <c r="K333" s="84" t="b">
        <v>0</v>
      </c>
      <c r="L333" s="84" t="b">
        <v>0</v>
      </c>
    </row>
    <row r="334" spans="1:12" ht="15">
      <c r="A334" s="84" t="s">
        <v>3629</v>
      </c>
      <c r="B334" s="84" t="s">
        <v>4466</v>
      </c>
      <c r="C334" s="84">
        <v>2</v>
      </c>
      <c r="D334" s="118">
        <v>0.000744712492293108</v>
      </c>
      <c r="E334" s="118">
        <v>2.8520222794031276</v>
      </c>
      <c r="F334" s="84" t="s">
        <v>4598</v>
      </c>
      <c r="G334" s="84" t="b">
        <v>1</v>
      </c>
      <c r="H334" s="84" t="b">
        <v>0</v>
      </c>
      <c r="I334" s="84" t="b">
        <v>0</v>
      </c>
      <c r="J334" s="84" t="b">
        <v>0</v>
      </c>
      <c r="K334" s="84" t="b">
        <v>0</v>
      </c>
      <c r="L334" s="84" t="b">
        <v>0</v>
      </c>
    </row>
    <row r="335" spans="1:12" ht="15">
      <c r="A335" s="84" t="s">
        <v>4466</v>
      </c>
      <c r="B335" s="84" t="s">
        <v>4344</v>
      </c>
      <c r="C335" s="84">
        <v>2</v>
      </c>
      <c r="D335" s="118">
        <v>0.000744712492293108</v>
      </c>
      <c r="E335" s="118">
        <v>3.2779910116754087</v>
      </c>
      <c r="F335" s="84" t="s">
        <v>4598</v>
      </c>
      <c r="G335" s="84" t="b">
        <v>0</v>
      </c>
      <c r="H335" s="84" t="b">
        <v>0</v>
      </c>
      <c r="I335" s="84" t="b">
        <v>0</v>
      </c>
      <c r="J335" s="84" t="b">
        <v>0</v>
      </c>
      <c r="K335" s="84" t="b">
        <v>0</v>
      </c>
      <c r="L335" s="84" t="b">
        <v>0</v>
      </c>
    </row>
    <row r="336" spans="1:12" ht="15">
      <c r="A336" s="84" t="s">
        <v>4345</v>
      </c>
      <c r="B336" s="84" t="s">
        <v>4308</v>
      </c>
      <c r="C336" s="84">
        <v>2</v>
      </c>
      <c r="D336" s="118">
        <v>0.000744712492293108</v>
      </c>
      <c r="E336" s="118">
        <v>2.9769610160114275</v>
      </c>
      <c r="F336" s="84" t="s">
        <v>4598</v>
      </c>
      <c r="G336" s="84" t="b">
        <v>0</v>
      </c>
      <c r="H336" s="84" t="b">
        <v>0</v>
      </c>
      <c r="I336" s="84" t="b">
        <v>0</v>
      </c>
      <c r="J336" s="84" t="b">
        <v>0</v>
      </c>
      <c r="K336" s="84" t="b">
        <v>0</v>
      </c>
      <c r="L336" s="84" t="b">
        <v>0</v>
      </c>
    </row>
    <row r="337" spans="1:12" ht="15">
      <c r="A337" s="84" t="s">
        <v>4308</v>
      </c>
      <c r="B337" s="84" t="s">
        <v>4264</v>
      </c>
      <c r="C337" s="84">
        <v>2</v>
      </c>
      <c r="D337" s="118">
        <v>0.000744712492293108</v>
      </c>
      <c r="E337" s="118">
        <v>2.608984230716833</v>
      </c>
      <c r="F337" s="84" t="s">
        <v>4598</v>
      </c>
      <c r="G337" s="84" t="b">
        <v>0</v>
      </c>
      <c r="H337" s="84" t="b">
        <v>0</v>
      </c>
      <c r="I337" s="84" t="b">
        <v>0</v>
      </c>
      <c r="J337" s="84" t="b">
        <v>1</v>
      </c>
      <c r="K337" s="84" t="b">
        <v>0</v>
      </c>
      <c r="L337" s="84" t="b">
        <v>0</v>
      </c>
    </row>
    <row r="338" spans="1:12" ht="15">
      <c r="A338" s="84" t="s">
        <v>4264</v>
      </c>
      <c r="B338" s="84" t="s">
        <v>4467</v>
      </c>
      <c r="C338" s="84">
        <v>2</v>
      </c>
      <c r="D338" s="118">
        <v>0.000744712492293108</v>
      </c>
      <c r="E338" s="118">
        <v>2.8520222794031276</v>
      </c>
      <c r="F338" s="84" t="s">
        <v>4598</v>
      </c>
      <c r="G338" s="84" t="b">
        <v>1</v>
      </c>
      <c r="H338" s="84" t="b">
        <v>0</v>
      </c>
      <c r="I338" s="84" t="b">
        <v>0</v>
      </c>
      <c r="J338" s="84" t="b">
        <v>0</v>
      </c>
      <c r="K338" s="84" t="b">
        <v>0</v>
      </c>
      <c r="L338" s="84" t="b">
        <v>0</v>
      </c>
    </row>
    <row r="339" spans="1:12" ht="15">
      <c r="A339" s="84" t="s">
        <v>4467</v>
      </c>
      <c r="B339" s="84" t="s">
        <v>4468</v>
      </c>
      <c r="C339" s="84">
        <v>2</v>
      </c>
      <c r="D339" s="118">
        <v>0.000744712492293108</v>
      </c>
      <c r="E339" s="118">
        <v>3.45408227073109</v>
      </c>
      <c r="F339" s="84" t="s">
        <v>4598</v>
      </c>
      <c r="G339" s="84" t="b">
        <v>0</v>
      </c>
      <c r="H339" s="84" t="b">
        <v>0</v>
      </c>
      <c r="I339" s="84" t="b">
        <v>0</v>
      </c>
      <c r="J339" s="84" t="b">
        <v>0</v>
      </c>
      <c r="K339" s="84" t="b">
        <v>0</v>
      </c>
      <c r="L339" s="84" t="b">
        <v>0</v>
      </c>
    </row>
    <row r="340" spans="1:12" ht="15">
      <c r="A340" s="84" t="s">
        <v>3597</v>
      </c>
      <c r="B340" s="84" t="s">
        <v>4470</v>
      </c>
      <c r="C340" s="84">
        <v>2</v>
      </c>
      <c r="D340" s="118">
        <v>0.000744712492293108</v>
      </c>
      <c r="E340" s="118">
        <v>1.2693908399134912</v>
      </c>
      <c r="F340" s="84" t="s">
        <v>4598</v>
      </c>
      <c r="G340" s="84" t="b">
        <v>0</v>
      </c>
      <c r="H340" s="84" t="b">
        <v>0</v>
      </c>
      <c r="I340" s="84" t="b">
        <v>0</v>
      </c>
      <c r="J340" s="84" t="b">
        <v>0</v>
      </c>
      <c r="K340" s="84" t="b">
        <v>0</v>
      </c>
      <c r="L340" s="84" t="b">
        <v>0</v>
      </c>
    </row>
    <row r="341" spans="1:12" ht="15">
      <c r="A341" s="84" t="s">
        <v>4470</v>
      </c>
      <c r="B341" s="84" t="s">
        <v>4471</v>
      </c>
      <c r="C341" s="84">
        <v>2</v>
      </c>
      <c r="D341" s="118">
        <v>0.000744712492293108</v>
      </c>
      <c r="E341" s="118">
        <v>3.45408227073109</v>
      </c>
      <c r="F341" s="84" t="s">
        <v>4598</v>
      </c>
      <c r="G341" s="84" t="b">
        <v>0</v>
      </c>
      <c r="H341" s="84" t="b">
        <v>0</v>
      </c>
      <c r="I341" s="84" t="b">
        <v>0</v>
      </c>
      <c r="J341" s="84" t="b">
        <v>0</v>
      </c>
      <c r="K341" s="84" t="b">
        <v>0</v>
      </c>
      <c r="L341" s="84" t="b">
        <v>0</v>
      </c>
    </row>
    <row r="342" spans="1:12" ht="15">
      <c r="A342" s="84" t="s">
        <v>403</v>
      </c>
      <c r="B342" s="84" t="s">
        <v>3597</v>
      </c>
      <c r="C342" s="84">
        <v>2</v>
      </c>
      <c r="D342" s="118">
        <v>0.000744712492293108</v>
      </c>
      <c r="E342" s="118">
        <v>0.4370489314323097</v>
      </c>
      <c r="F342" s="84" t="s">
        <v>4598</v>
      </c>
      <c r="G342" s="84" t="b">
        <v>0</v>
      </c>
      <c r="H342" s="84" t="b">
        <v>0</v>
      </c>
      <c r="I342" s="84" t="b">
        <v>0</v>
      </c>
      <c r="J342" s="84" t="b">
        <v>0</v>
      </c>
      <c r="K342" s="84" t="b">
        <v>0</v>
      </c>
      <c r="L342" s="84" t="b">
        <v>0</v>
      </c>
    </row>
    <row r="343" spans="1:12" ht="15">
      <c r="A343" s="84" t="s">
        <v>4475</v>
      </c>
      <c r="B343" s="84" t="s">
        <v>3638</v>
      </c>
      <c r="C343" s="84">
        <v>2</v>
      </c>
      <c r="D343" s="118">
        <v>0.000744712492293108</v>
      </c>
      <c r="E343" s="118">
        <v>2.432892971661152</v>
      </c>
      <c r="F343" s="84" t="s">
        <v>4598</v>
      </c>
      <c r="G343" s="84" t="b">
        <v>0</v>
      </c>
      <c r="H343" s="84" t="b">
        <v>0</v>
      </c>
      <c r="I343" s="84" t="b">
        <v>0</v>
      </c>
      <c r="J343" s="84" t="b">
        <v>0</v>
      </c>
      <c r="K343" s="84" t="b">
        <v>0</v>
      </c>
      <c r="L343" s="84" t="b">
        <v>0</v>
      </c>
    </row>
    <row r="344" spans="1:12" ht="15">
      <c r="A344" s="84" t="s">
        <v>4288</v>
      </c>
      <c r="B344" s="84" t="s">
        <v>4347</v>
      </c>
      <c r="C344" s="84">
        <v>2</v>
      </c>
      <c r="D344" s="118">
        <v>0.000744712492293108</v>
      </c>
      <c r="E344" s="118">
        <v>2.800869756955746</v>
      </c>
      <c r="F344" s="84" t="s">
        <v>4598</v>
      </c>
      <c r="G344" s="84" t="b">
        <v>0</v>
      </c>
      <c r="H344" s="84" t="b">
        <v>0</v>
      </c>
      <c r="I344" s="84" t="b">
        <v>0</v>
      </c>
      <c r="J344" s="84" t="b">
        <v>0</v>
      </c>
      <c r="K344" s="84" t="b">
        <v>0</v>
      </c>
      <c r="L344" s="84" t="b">
        <v>0</v>
      </c>
    </row>
    <row r="345" spans="1:12" ht="15">
      <c r="A345" s="84" t="s">
        <v>3597</v>
      </c>
      <c r="B345" s="84" t="s">
        <v>4476</v>
      </c>
      <c r="C345" s="84">
        <v>2</v>
      </c>
      <c r="D345" s="118">
        <v>0.000744712492293108</v>
      </c>
      <c r="E345" s="118">
        <v>1.2693908399134912</v>
      </c>
      <c r="F345" s="84" t="s">
        <v>4598</v>
      </c>
      <c r="G345" s="84" t="b">
        <v>0</v>
      </c>
      <c r="H345" s="84" t="b">
        <v>0</v>
      </c>
      <c r="I345" s="84" t="b">
        <v>0</v>
      </c>
      <c r="J345" s="84" t="b">
        <v>0</v>
      </c>
      <c r="K345" s="84" t="b">
        <v>0</v>
      </c>
      <c r="L345" s="84" t="b">
        <v>0</v>
      </c>
    </row>
    <row r="346" spans="1:12" ht="15">
      <c r="A346" s="84" t="s">
        <v>4297</v>
      </c>
      <c r="B346" s="84" t="s">
        <v>4478</v>
      </c>
      <c r="C346" s="84">
        <v>2</v>
      </c>
      <c r="D346" s="118">
        <v>0.000744712492293108</v>
      </c>
      <c r="E346" s="118">
        <v>3.056142262059052</v>
      </c>
      <c r="F346" s="84" t="s">
        <v>4598</v>
      </c>
      <c r="G346" s="84" t="b">
        <v>1</v>
      </c>
      <c r="H346" s="84" t="b">
        <v>0</v>
      </c>
      <c r="I346" s="84" t="b">
        <v>0</v>
      </c>
      <c r="J346" s="84" t="b">
        <v>0</v>
      </c>
      <c r="K346" s="84" t="b">
        <v>0</v>
      </c>
      <c r="L346" s="84" t="b">
        <v>0</v>
      </c>
    </row>
    <row r="347" spans="1:12" ht="15">
      <c r="A347" s="84" t="s">
        <v>4478</v>
      </c>
      <c r="B347" s="84" t="s">
        <v>3623</v>
      </c>
      <c r="C347" s="84">
        <v>2</v>
      </c>
      <c r="D347" s="118">
        <v>0.000744712492293108</v>
      </c>
      <c r="E347" s="118">
        <v>2.713719581236846</v>
      </c>
      <c r="F347" s="84" t="s">
        <v>4598</v>
      </c>
      <c r="G347" s="84" t="b">
        <v>0</v>
      </c>
      <c r="H347" s="84" t="b">
        <v>0</v>
      </c>
      <c r="I347" s="84" t="b">
        <v>0</v>
      </c>
      <c r="J347" s="84" t="b">
        <v>0</v>
      </c>
      <c r="K347" s="84" t="b">
        <v>0</v>
      </c>
      <c r="L347" s="84" t="b">
        <v>0</v>
      </c>
    </row>
    <row r="348" spans="1:12" ht="15">
      <c r="A348" s="84" t="s">
        <v>3639</v>
      </c>
      <c r="B348" s="84" t="s">
        <v>4480</v>
      </c>
      <c r="C348" s="84">
        <v>2</v>
      </c>
      <c r="D348" s="118">
        <v>0.000744712492293108</v>
      </c>
      <c r="E348" s="118">
        <v>3.153052275067109</v>
      </c>
      <c r="F348" s="84" t="s">
        <v>4598</v>
      </c>
      <c r="G348" s="84" t="b">
        <v>0</v>
      </c>
      <c r="H348" s="84" t="b">
        <v>0</v>
      </c>
      <c r="I348" s="84" t="b">
        <v>0</v>
      </c>
      <c r="J348" s="84" t="b">
        <v>0</v>
      </c>
      <c r="K348" s="84" t="b">
        <v>0</v>
      </c>
      <c r="L348" s="84" t="b">
        <v>0</v>
      </c>
    </row>
    <row r="349" spans="1:12" ht="15">
      <c r="A349" s="84" t="s">
        <v>4480</v>
      </c>
      <c r="B349" s="84" t="s">
        <v>4481</v>
      </c>
      <c r="C349" s="84">
        <v>2</v>
      </c>
      <c r="D349" s="118">
        <v>0.000744712492293108</v>
      </c>
      <c r="E349" s="118">
        <v>3.45408227073109</v>
      </c>
      <c r="F349" s="84" t="s">
        <v>4598</v>
      </c>
      <c r="G349" s="84" t="b">
        <v>0</v>
      </c>
      <c r="H349" s="84" t="b">
        <v>0</v>
      </c>
      <c r="I349" s="84" t="b">
        <v>0</v>
      </c>
      <c r="J349" s="84" t="b">
        <v>0</v>
      </c>
      <c r="K349" s="84" t="b">
        <v>0</v>
      </c>
      <c r="L349" s="84" t="b">
        <v>0</v>
      </c>
    </row>
    <row r="350" spans="1:12" ht="15">
      <c r="A350" s="84" t="s">
        <v>4481</v>
      </c>
      <c r="B350" s="84" t="s">
        <v>4482</v>
      </c>
      <c r="C350" s="84">
        <v>2</v>
      </c>
      <c r="D350" s="118">
        <v>0.000744712492293108</v>
      </c>
      <c r="E350" s="118">
        <v>3.45408227073109</v>
      </c>
      <c r="F350" s="84" t="s">
        <v>4598</v>
      </c>
      <c r="G350" s="84" t="b">
        <v>0</v>
      </c>
      <c r="H350" s="84" t="b">
        <v>0</v>
      </c>
      <c r="I350" s="84" t="b">
        <v>0</v>
      </c>
      <c r="J350" s="84" t="b">
        <v>0</v>
      </c>
      <c r="K350" s="84" t="b">
        <v>0</v>
      </c>
      <c r="L350" s="84" t="b">
        <v>0</v>
      </c>
    </row>
    <row r="351" spans="1:12" ht="15">
      <c r="A351" s="84" t="s">
        <v>4482</v>
      </c>
      <c r="B351" s="84" t="s">
        <v>3639</v>
      </c>
      <c r="C351" s="84">
        <v>2</v>
      </c>
      <c r="D351" s="118">
        <v>0.000744712492293108</v>
      </c>
      <c r="E351" s="118">
        <v>3.45408227073109</v>
      </c>
      <c r="F351" s="84" t="s">
        <v>4598</v>
      </c>
      <c r="G351" s="84" t="b">
        <v>0</v>
      </c>
      <c r="H351" s="84" t="b">
        <v>0</v>
      </c>
      <c r="I351" s="84" t="b">
        <v>0</v>
      </c>
      <c r="J351" s="84" t="b">
        <v>0</v>
      </c>
      <c r="K351" s="84" t="b">
        <v>0</v>
      </c>
      <c r="L351" s="84" t="b">
        <v>0</v>
      </c>
    </row>
    <row r="352" spans="1:12" ht="15">
      <c r="A352" s="84" t="s">
        <v>3639</v>
      </c>
      <c r="B352" s="84" t="s">
        <v>4483</v>
      </c>
      <c r="C352" s="84">
        <v>2</v>
      </c>
      <c r="D352" s="118">
        <v>0.000744712492293108</v>
      </c>
      <c r="E352" s="118">
        <v>3.153052275067109</v>
      </c>
      <c r="F352" s="84" t="s">
        <v>4598</v>
      </c>
      <c r="G352" s="84" t="b">
        <v>0</v>
      </c>
      <c r="H352" s="84" t="b">
        <v>0</v>
      </c>
      <c r="I352" s="84" t="b">
        <v>0</v>
      </c>
      <c r="J352" s="84" t="b">
        <v>0</v>
      </c>
      <c r="K352" s="84" t="b">
        <v>0</v>
      </c>
      <c r="L352" s="84" t="b">
        <v>0</v>
      </c>
    </row>
    <row r="353" spans="1:12" ht="15">
      <c r="A353" s="84" t="s">
        <v>4483</v>
      </c>
      <c r="B353" s="84" t="s">
        <v>4484</v>
      </c>
      <c r="C353" s="84">
        <v>2</v>
      </c>
      <c r="D353" s="118">
        <v>0.000744712492293108</v>
      </c>
      <c r="E353" s="118">
        <v>3.45408227073109</v>
      </c>
      <c r="F353" s="84" t="s">
        <v>4598</v>
      </c>
      <c r="G353" s="84" t="b">
        <v>0</v>
      </c>
      <c r="H353" s="84" t="b">
        <v>0</v>
      </c>
      <c r="I353" s="84" t="b">
        <v>0</v>
      </c>
      <c r="J353" s="84" t="b">
        <v>0</v>
      </c>
      <c r="K353" s="84" t="b">
        <v>0</v>
      </c>
      <c r="L353" s="84" t="b">
        <v>0</v>
      </c>
    </row>
    <row r="354" spans="1:12" ht="15">
      <c r="A354" s="84" t="s">
        <v>4484</v>
      </c>
      <c r="B354" s="84" t="s">
        <v>4485</v>
      </c>
      <c r="C354" s="84">
        <v>2</v>
      </c>
      <c r="D354" s="118">
        <v>0.000744712492293108</v>
      </c>
      <c r="E354" s="118">
        <v>3.45408227073109</v>
      </c>
      <c r="F354" s="84" t="s">
        <v>4598</v>
      </c>
      <c r="G354" s="84" t="b">
        <v>0</v>
      </c>
      <c r="H354" s="84" t="b">
        <v>0</v>
      </c>
      <c r="I354" s="84" t="b">
        <v>0</v>
      </c>
      <c r="J354" s="84" t="b">
        <v>0</v>
      </c>
      <c r="K354" s="84" t="b">
        <v>0</v>
      </c>
      <c r="L354" s="84" t="b">
        <v>0</v>
      </c>
    </row>
    <row r="355" spans="1:12" ht="15">
      <c r="A355" s="84" t="s">
        <v>4485</v>
      </c>
      <c r="B355" s="84" t="s">
        <v>4486</v>
      </c>
      <c r="C355" s="84">
        <v>2</v>
      </c>
      <c r="D355" s="118">
        <v>0.000744712492293108</v>
      </c>
      <c r="E355" s="118">
        <v>3.45408227073109</v>
      </c>
      <c r="F355" s="84" t="s">
        <v>4598</v>
      </c>
      <c r="G355" s="84" t="b">
        <v>0</v>
      </c>
      <c r="H355" s="84" t="b">
        <v>0</v>
      </c>
      <c r="I355" s="84" t="b">
        <v>0</v>
      </c>
      <c r="J355" s="84" t="b">
        <v>0</v>
      </c>
      <c r="K355" s="84" t="b">
        <v>0</v>
      </c>
      <c r="L355" s="84" t="b">
        <v>0</v>
      </c>
    </row>
    <row r="356" spans="1:12" ht="15">
      <c r="A356" s="84" t="s">
        <v>4486</v>
      </c>
      <c r="B356" s="84" t="s">
        <v>4487</v>
      </c>
      <c r="C356" s="84">
        <v>2</v>
      </c>
      <c r="D356" s="118">
        <v>0.000744712492293108</v>
      </c>
      <c r="E356" s="118">
        <v>3.45408227073109</v>
      </c>
      <c r="F356" s="84" t="s">
        <v>4598</v>
      </c>
      <c r="G356" s="84" t="b">
        <v>0</v>
      </c>
      <c r="H356" s="84" t="b">
        <v>0</v>
      </c>
      <c r="I356" s="84" t="b">
        <v>0</v>
      </c>
      <c r="J356" s="84" t="b">
        <v>0</v>
      </c>
      <c r="K356" s="84" t="b">
        <v>0</v>
      </c>
      <c r="L356" s="84" t="b">
        <v>0</v>
      </c>
    </row>
    <row r="357" spans="1:12" ht="15">
      <c r="A357" s="84" t="s">
        <v>4487</v>
      </c>
      <c r="B357" s="84" t="s">
        <v>4488</v>
      </c>
      <c r="C357" s="84">
        <v>2</v>
      </c>
      <c r="D357" s="118">
        <v>0.000744712492293108</v>
      </c>
      <c r="E357" s="118">
        <v>3.45408227073109</v>
      </c>
      <c r="F357" s="84" t="s">
        <v>4598</v>
      </c>
      <c r="G357" s="84" t="b">
        <v>0</v>
      </c>
      <c r="H357" s="84" t="b">
        <v>0</v>
      </c>
      <c r="I357" s="84" t="b">
        <v>0</v>
      </c>
      <c r="J357" s="84" t="b">
        <v>0</v>
      </c>
      <c r="K357" s="84" t="b">
        <v>0</v>
      </c>
      <c r="L357" s="84" t="b">
        <v>0</v>
      </c>
    </row>
    <row r="358" spans="1:12" ht="15">
      <c r="A358" s="84" t="s">
        <v>4488</v>
      </c>
      <c r="B358" s="84" t="s">
        <v>4489</v>
      </c>
      <c r="C358" s="84">
        <v>2</v>
      </c>
      <c r="D358" s="118">
        <v>0.000744712492293108</v>
      </c>
      <c r="E358" s="118">
        <v>3.45408227073109</v>
      </c>
      <c r="F358" s="84" t="s">
        <v>4598</v>
      </c>
      <c r="G358" s="84" t="b">
        <v>0</v>
      </c>
      <c r="H358" s="84" t="b">
        <v>0</v>
      </c>
      <c r="I358" s="84" t="b">
        <v>0</v>
      </c>
      <c r="J358" s="84" t="b">
        <v>0</v>
      </c>
      <c r="K358" s="84" t="b">
        <v>0</v>
      </c>
      <c r="L358" s="84" t="b">
        <v>0</v>
      </c>
    </row>
    <row r="359" spans="1:12" ht="15">
      <c r="A359" s="84" t="s">
        <v>4489</v>
      </c>
      <c r="B359" s="84" t="s">
        <v>3597</v>
      </c>
      <c r="C359" s="84">
        <v>2</v>
      </c>
      <c r="D359" s="118">
        <v>0.000744712492293108</v>
      </c>
      <c r="E359" s="118">
        <v>1.2499622880751653</v>
      </c>
      <c r="F359" s="84" t="s">
        <v>4598</v>
      </c>
      <c r="G359" s="84" t="b">
        <v>0</v>
      </c>
      <c r="H359" s="84" t="b">
        <v>0</v>
      </c>
      <c r="I359" s="84" t="b">
        <v>0</v>
      </c>
      <c r="J359" s="84" t="b">
        <v>0</v>
      </c>
      <c r="K359" s="84" t="b">
        <v>0</v>
      </c>
      <c r="L359" s="84" t="b">
        <v>0</v>
      </c>
    </row>
    <row r="360" spans="1:12" ht="15">
      <c r="A360" s="84" t="s">
        <v>3597</v>
      </c>
      <c r="B360" s="84" t="s">
        <v>4490</v>
      </c>
      <c r="C360" s="84">
        <v>2</v>
      </c>
      <c r="D360" s="118">
        <v>0.000744712492293108</v>
      </c>
      <c r="E360" s="118">
        <v>1.2693908399134912</v>
      </c>
      <c r="F360" s="84" t="s">
        <v>4598</v>
      </c>
      <c r="G360" s="84" t="b">
        <v>0</v>
      </c>
      <c r="H360" s="84" t="b">
        <v>0</v>
      </c>
      <c r="I360" s="84" t="b">
        <v>0</v>
      </c>
      <c r="J360" s="84" t="b">
        <v>0</v>
      </c>
      <c r="K360" s="84" t="b">
        <v>0</v>
      </c>
      <c r="L360" s="84" t="b">
        <v>0</v>
      </c>
    </row>
    <row r="361" spans="1:12" ht="15">
      <c r="A361" s="84" t="s">
        <v>4490</v>
      </c>
      <c r="B361" s="84" t="s">
        <v>4491</v>
      </c>
      <c r="C361" s="84">
        <v>2</v>
      </c>
      <c r="D361" s="118">
        <v>0.000744712492293108</v>
      </c>
      <c r="E361" s="118">
        <v>3.45408227073109</v>
      </c>
      <c r="F361" s="84" t="s">
        <v>4598</v>
      </c>
      <c r="G361" s="84" t="b">
        <v>0</v>
      </c>
      <c r="H361" s="84" t="b">
        <v>0</v>
      </c>
      <c r="I361" s="84" t="b">
        <v>0</v>
      </c>
      <c r="J361" s="84" t="b">
        <v>0</v>
      </c>
      <c r="K361" s="84" t="b">
        <v>0</v>
      </c>
      <c r="L361" s="84" t="b">
        <v>0</v>
      </c>
    </row>
    <row r="362" spans="1:12" ht="15">
      <c r="A362" s="84" t="s">
        <v>4491</v>
      </c>
      <c r="B362" s="84" t="s">
        <v>4492</v>
      </c>
      <c r="C362" s="84">
        <v>2</v>
      </c>
      <c r="D362" s="118">
        <v>0.000744712492293108</v>
      </c>
      <c r="E362" s="118">
        <v>3.45408227073109</v>
      </c>
      <c r="F362" s="84" t="s">
        <v>4598</v>
      </c>
      <c r="G362" s="84" t="b">
        <v>0</v>
      </c>
      <c r="H362" s="84" t="b">
        <v>0</v>
      </c>
      <c r="I362" s="84" t="b">
        <v>0</v>
      </c>
      <c r="J362" s="84" t="b">
        <v>0</v>
      </c>
      <c r="K362" s="84" t="b">
        <v>0</v>
      </c>
      <c r="L362" s="84" t="b">
        <v>0</v>
      </c>
    </row>
    <row r="363" spans="1:12" ht="15">
      <c r="A363" s="84" t="s">
        <v>4492</v>
      </c>
      <c r="B363" s="84" t="s">
        <v>4493</v>
      </c>
      <c r="C363" s="84">
        <v>2</v>
      </c>
      <c r="D363" s="118">
        <v>0.000744712492293108</v>
      </c>
      <c r="E363" s="118">
        <v>3.45408227073109</v>
      </c>
      <c r="F363" s="84" t="s">
        <v>4598</v>
      </c>
      <c r="G363" s="84" t="b">
        <v>0</v>
      </c>
      <c r="H363" s="84" t="b">
        <v>0</v>
      </c>
      <c r="I363" s="84" t="b">
        <v>0</v>
      </c>
      <c r="J363" s="84" t="b">
        <v>0</v>
      </c>
      <c r="K363" s="84" t="b">
        <v>0</v>
      </c>
      <c r="L363" s="84" t="b">
        <v>0</v>
      </c>
    </row>
    <row r="364" spans="1:12" ht="15">
      <c r="A364" s="84" t="s">
        <v>4493</v>
      </c>
      <c r="B364" s="84" t="s">
        <v>4494</v>
      </c>
      <c r="C364" s="84">
        <v>2</v>
      </c>
      <c r="D364" s="118">
        <v>0.000744712492293108</v>
      </c>
      <c r="E364" s="118">
        <v>3.45408227073109</v>
      </c>
      <c r="F364" s="84" t="s">
        <v>4598</v>
      </c>
      <c r="G364" s="84" t="b">
        <v>0</v>
      </c>
      <c r="H364" s="84" t="b">
        <v>0</v>
      </c>
      <c r="I364" s="84" t="b">
        <v>0</v>
      </c>
      <c r="J364" s="84" t="b">
        <v>0</v>
      </c>
      <c r="K364" s="84" t="b">
        <v>0</v>
      </c>
      <c r="L364" s="84" t="b">
        <v>0</v>
      </c>
    </row>
    <row r="365" spans="1:12" ht="15">
      <c r="A365" s="84" t="s">
        <v>4494</v>
      </c>
      <c r="B365" s="84" t="s">
        <v>4495</v>
      </c>
      <c r="C365" s="84">
        <v>2</v>
      </c>
      <c r="D365" s="118">
        <v>0.000744712492293108</v>
      </c>
      <c r="E365" s="118">
        <v>3.45408227073109</v>
      </c>
      <c r="F365" s="84" t="s">
        <v>4598</v>
      </c>
      <c r="G365" s="84" t="b">
        <v>0</v>
      </c>
      <c r="H365" s="84" t="b">
        <v>0</v>
      </c>
      <c r="I365" s="84" t="b">
        <v>0</v>
      </c>
      <c r="J365" s="84" t="b">
        <v>0</v>
      </c>
      <c r="K365" s="84" t="b">
        <v>0</v>
      </c>
      <c r="L365" s="84" t="b">
        <v>0</v>
      </c>
    </row>
    <row r="366" spans="1:12" ht="15">
      <c r="A366" s="84" t="s">
        <v>4495</v>
      </c>
      <c r="B366" s="84" t="s">
        <v>403</v>
      </c>
      <c r="C366" s="84">
        <v>2</v>
      </c>
      <c r="D366" s="118">
        <v>0.000744712492293108</v>
      </c>
      <c r="E366" s="118">
        <v>2.5509922837391463</v>
      </c>
      <c r="F366" s="84" t="s">
        <v>4598</v>
      </c>
      <c r="G366" s="84" t="b">
        <v>0</v>
      </c>
      <c r="H366" s="84" t="b">
        <v>0</v>
      </c>
      <c r="I366" s="84" t="b">
        <v>0</v>
      </c>
      <c r="J366" s="84" t="b">
        <v>0</v>
      </c>
      <c r="K366" s="84" t="b">
        <v>0</v>
      </c>
      <c r="L366" s="84" t="b">
        <v>0</v>
      </c>
    </row>
    <row r="367" spans="1:12" ht="15">
      <c r="A367" s="84" t="s">
        <v>4302</v>
      </c>
      <c r="B367" s="84" t="s">
        <v>4502</v>
      </c>
      <c r="C367" s="84">
        <v>2</v>
      </c>
      <c r="D367" s="118">
        <v>0.000744712492293108</v>
      </c>
      <c r="E367" s="118">
        <v>3.153052275067109</v>
      </c>
      <c r="F367" s="84" t="s">
        <v>4598</v>
      </c>
      <c r="G367" s="84" t="b">
        <v>0</v>
      </c>
      <c r="H367" s="84" t="b">
        <v>0</v>
      </c>
      <c r="I367" s="84" t="b">
        <v>0</v>
      </c>
      <c r="J367" s="84" t="b">
        <v>0</v>
      </c>
      <c r="K367" s="84" t="b">
        <v>0</v>
      </c>
      <c r="L367" s="84" t="b">
        <v>0</v>
      </c>
    </row>
    <row r="368" spans="1:12" ht="15">
      <c r="A368" s="84" t="s">
        <v>4502</v>
      </c>
      <c r="B368" s="84" t="s">
        <v>3604</v>
      </c>
      <c r="C368" s="84">
        <v>2</v>
      </c>
      <c r="D368" s="118">
        <v>0.000744712492293108</v>
      </c>
      <c r="E368" s="118">
        <v>2.432892971661152</v>
      </c>
      <c r="F368" s="84" t="s">
        <v>4598</v>
      </c>
      <c r="G368" s="84" t="b">
        <v>0</v>
      </c>
      <c r="H368" s="84" t="b">
        <v>0</v>
      </c>
      <c r="I368" s="84" t="b">
        <v>0</v>
      </c>
      <c r="J368" s="84" t="b">
        <v>0</v>
      </c>
      <c r="K368" s="84" t="b">
        <v>0</v>
      </c>
      <c r="L368" s="84" t="b">
        <v>0</v>
      </c>
    </row>
    <row r="369" spans="1:12" ht="15">
      <c r="A369" s="84" t="s">
        <v>3605</v>
      </c>
      <c r="B369" s="84" t="s">
        <v>4503</v>
      </c>
      <c r="C369" s="84">
        <v>2</v>
      </c>
      <c r="D369" s="118">
        <v>0.000744712492293108</v>
      </c>
      <c r="E369" s="118">
        <v>2.4126895855728647</v>
      </c>
      <c r="F369" s="84" t="s">
        <v>4598</v>
      </c>
      <c r="G369" s="84" t="b">
        <v>0</v>
      </c>
      <c r="H369" s="84" t="b">
        <v>0</v>
      </c>
      <c r="I369" s="84" t="b">
        <v>0</v>
      </c>
      <c r="J369" s="84" t="b">
        <v>0</v>
      </c>
      <c r="K369" s="84" t="b">
        <v>0</v>
      </c>
      <c r="L369" s="84" t="b">
        <v>0</v>
      </c>
    </row>
    <row r="370" spans="1:12" ht="15">
      <c r="A370" s="84" t="s">
        <v>4503</v>
      </c>
      <c r="B370" s="84" t="s">
        <v>4504</v>
      </c>
      <c r="C370" s="84">
        <v>2</v>
      </c>
      <c r="D370" s="118">
        <v>0.000744712492293108</v>
      </c>
      <c r="E370" s="118">
        <v>3.45408227073109</v>
      </c>
      <c r="F370" s="84" t="s">
        <v>4598</v>
      </c>
      <c r="G370" s="84" t="b">
        <v>0</v>
      </c>
      <c r="H370" s="84" t="b">
        <v>0</v>
      </c>
      <c r="I370" s="84" t="b">
        <v>0</v>
      </c>
      <c r="J370" s="84" t="b">
        <v>0</v>
      </c>
      <c r="K370" s="84" t="b">
        <v>0</v>
      </c>
      <c r="L370" s="84" t="b">
        <v>0</v>
      </c>
    </row>
    <row r="371" spans="1:12" ht="15">
      <c r="A371" s="84" t="s">
        <v>4504</v>
      </c>
      <c r="B371" s="84" t="s">
        <v>4296</v>
      </c>
      <c r="C371" s="84">
        <v>2</v>
      </c>
      <c r="D371" s="118">
        <v>0.000744712492293108</v>
      </c>
      <c r="E371" s="118">
        <v>3.056142262059052</v>
      </c>
      <c r="F371" s="84" t="s">
        <v>4598</v>
      </c>
      <c r="G371" s="84" t="b">
        <v>0</v>
      </c>
      <c r="H371" s="84" t="b">
        <v>0</v>
      </c>
      <c r="I371" s="84" t="b">
        <v>0</v>
      </c>
      <c r="J371" s="84" t="b">
        <v>0</v>
      </c>
      <c r="K371" s="84" t="b">
        <v>0</v>
      </c>
      <c r="L371" s="84" t="b">
        <v>0</v>
      </c>
    </row>
    <row r="372" spans="1:12" ht="15">
      <c r="A372" s="84" t="s">
        <v>4296</v>
      </c>
      <c r="B372" s="84" t="s">
        <v>4505</v>
      </c>
      <c r="C372" s="84">
        <v>2</v>
      </c>
      <c r="D372" s="118">
        <v>0.000744712492293108</v>
      </c>
      <c r="E372" s="118">
        <v>3.056142262059052</v>
      </c>
      <c r="F372" s="84" t="s">
        <v>4598</v>
      </c>
      <c r="G372" s="84" t="b">
        <v>0</v>
      </c>
      <c r="H372" s="84" t="b">
        <v>0</v>
      </c>
      <c r="I372" s="84" t="b">
        <v>0</v>
      </c>
      <c r="J372" s="84" t="b">
        <v>0</v>
      </c>
      <c r="K372" s="84" t="b">
        <v>1</v>
      </c>
      <c r="L372" s="84" t="b">
        <v>0</v>
      </c>
    </row>
    <row r="373" spans="1:12" ht="15">
      <c r="A373" s="84" t="s">
        <v>4505</v>
      </c>
      <c r="B373" s="84" t="s">
        <v>3646</v>
      </c>
      <c r="C373" s="84">
        <v>2</v>
      </c>
      <c r="D373" s="118">
        <v>0.000744712492293108</v>
      </c>
      <c r="E373" s="118">
        <v>2.6411689140882344</v>
      </c>
      <c r="F373" s="84" t="s">
        <v>4598</v>
      </c>
      <c r="G373" s="84" t="b">
        <v>0</v>
      </c>
      <c r="H373" s="84" t="b">
        <v>1</v>
      </c>
      <c r="I373" s="84" t="b">
        <v>0</v>
      </c>
      <c r="J373" s="84" t="b">
        <v>0</v>
      </c>
      <c r="K373" s="84" t="b">
        <v>0</v>
      </c>
      <c r="L373" s="84" t="b">
        <v>0</v>
      </c>
    </row>
    <row r="374" spans="1:12" ht="15">
      <c r="A374" s="84" t="s">
        <v>3646</v>
      </c>
      <c r="B374" s="84" t="s">
        <v>3597</v>
      </c>
      <c r="C374" s="84">
        <v>2</v>
      </c>
      <c r="D374" s="118">
        <v>0.000744712492293108</v>
      </c>
      <c r="E374" s="118">
        <v>0.4048642480609085</v>
      </c>
      <c r="F374" s="84" t="s">
        <v>4598</v>
      </c>
      <c r="G374" s="84" t="b">
        <v>0</v>
      </c>
      <c r="H374" s="84" t="b">
        <v>0</v>
      </c>
      <c r="I374" s="84" t="b">
        <v>0</v>
      </c>
      <c r="J374" s="84" t="b">
        <v>0</v>
      </c>
      <c r="K374" s="84" t="b">
        <v>0</v>
      </c>
      <c r="L374" s="84" t="b">
        <v>0</v>
      </c>
    </row>
    <row r="375" spans="1:12" ht="15">
      <c r="A375" s="84" t="s">
        <v>4267</v>
      </c>
      <c r="B375" s="84" t="s">
        <v>4268</v>
      </c>
      <c r="C375" s="84">
        <v>2</v>
      </c>
      <c r="D375" s="118">
        <v>0.000744712492293108</v>
      </c>
      <c r="E375" s="118">
        <v>2.3659461820305387</v>
      </c>
      <c r="F375" s="84" t="s">
        <v>4598</v>
      </c>
      <c r="G375" s="84" t="b">
        <v>0</v>
      </c>
      <c r="H375" s="84" t="b">
        <v>0</v>
      </c>
      <c r="I375" s="84" t="b">
        <v>0</v>
      </c>
      <c r="J375" s="84" t="b">
        <v>0</v>
      </c>
      <c r="K375" s="84" t="b">
        <v>0</v>
      </c>
      <c r="L375" s="84" t="b">
        <v>0</v>
      </c>
    </row>
    <row r="376" spans="1:12" ht="15">
      <c r="A376" s="84" t="s">
        <v>4509</v>
      </c>
      <c r="B376" s="84" t="s">
        <v>4266</v>
      </c>
      <c r="C376" s="84">
        <v>2</v>
      </c>
      <c r="D376" s="118">
        <v>0.000744712492293108</v>
      </c>
      <c r="E376" s="118">
        <v>2.8520222794031276</v>
      </c>
      <c r="F376" s="84" t="s">
        <v>4598</v>
      </c>
      <c r="G376" s="84" t="b">
        <v>0</v>
      </c>
      <c r="H376" s="84" t="b">
        <v>0</v>
      </c>
      <c r="I376" s="84" t="b">
        <v>0</v>
      </c>
      <c r="J376" s="84" t="b">
        <v>0</v>
      </c>
      <c r="K376" s="84" t="b">
        <v>0</v>
      </c>
      <c r="L376" s="84" t="b">
        <v>0</v>
      </c>
    </row>
    <row r="377" spans="1:12" ht="15">
      <c r="A377" s="84" t="s">
        <v>220</v>
      </c>
      <c r="B377" s="84" t="s">
        <v>4269</v>
      </c>
      <c r="C377" s="84">
        <v>2</v>
      </c>
      <c r="D377" s="118">
        <v>0.000744712492293108</v>
      </c>
      <c r="E377" s="118">
        <v>2.3659461820305387</v>
      </c>
      <c r="F377" s="84" t="s">
        <v>4598</v>
      </c>
      <c r="G377" s="84" t="b">
        <v>0</v>
      </c>
      <c r="H377" s="84" t="b">
        <v>0</v>
      </c>
      <c r="I377" s="84" t="b">
        <v>0</v>
      </c>
      <c r="J377" s="84" t="b">
        <v>0</v>
      </c>
      <c r="K377" s="84" t="b">
        <v>0</v>
      </c>
      <c r="L377" s="84" t="b">
        <v>0</v>
      </c>
    </row>
    <row r="378" spans="1:12" ht="15">
      <c r="A378" s="84" t="s">
        <v>4512</v>
      </c>
      <c r="B378" s="84" t="s">
        <v>4513</v>
      </c>
      <c r="C378" s="84">
        <v>2</v>
      </c>
      <c r="D378" s="118">
        <v>0.000744712492293108</v>
      </c>
      <c r="E378" s="118">
        <v>3.45408227073109</v>
      </c>
      <c r="F378" s="84" t="s">
        <v>4598</v>
      </c>
      <c r="G378" s="84" t="b">
        <v>0</v>
      </c>
      <c r="H378" s="84" t="b">
        <v>0</v>
      </c>
      <c r="I378" s="84" t="b">
        <v>0</v>
      </c>
      <c r="J378" s="84" t="b">
        <v>0</v>
      </c>
      <c r="K378" s="84" t="b">
        <v>0</v>
      </c>
      <c r="L378" s="84" t="b">
        <v>0</v>
      </c>
    </row>
    <row r="379" spans="1:12" ht="15">
      <c r="A379" s="84" t="s">
        <v>4513</v>
      </c>
      <c r="B379" s="84" t="s">
        <v>4514</v>
      </c>
      <c r="C379" s="84">
        <v>2</v>
      </c>
      <c r="D379" s="118">
        <v>0.000744712492293108</v>
      </c>
      <c r="E379" s="118">
        <v>3.45408227073109</v>
      </c>
      <c r="F379" s="84" t="s">
        <v>4598</v>
      </c>
      <c r="G379" s="84" t="b">
        <v>0</v>
      </c>
      <c r="H379" s="84" t="b">
        <v>0</v>
      </c>
      <c r="I379" s="84" t="b">
        <v>0</v>
      </c>
      <c r="J379" s="84" t="b">
        <v>0</v>
      </c>
      <c r="K379" s="84" t="b">
        <v>0</v>
      </c>
      <c r="L379" s="84" t="b">
        <v>0</v>
      </c>
    </row>
    <row r="380" spans="1:12" ht="15">
      <c r="A380" s="84" t="s">
        <v>4514</v>
      </c>
      <c r="B380" s="84" t="s">
        <v>4515</v>
      </c>
      <c r="C380" s="84">
        <v>2</v>
      </c>
      <c r="D380" s="118">
        <v>0.000744712492293108</v>
      </c>
      <c r="E380" s="118">
        <v>3.45408227073109</v>
      </c>
      <c r="F380" s="84" t="s">
        <v>4598</v>
      </c>
      <c r="G380" s="84" t="b">
        <v>0</v>
      </c>
      <c r="H380" s="84" t="b">
        <v>0</v>
      </c>
      <c r="I380" s="84" t="b">
        <v>0</v>
      </c>
      <c r="J380" s="84" t="b">
        <v>0</v>
      </c>
      <c r="K380" s="84" t="b">
        <v>0</v>
      </c>
      <c r="L380" s="84" t="b">
        <v>0</v>
      </c>
    </row>
    <row r="381" spans="1:12" ht="15">
      <c r="A381" s="84" t="s">
        <v>4515</v>
      </c>
      <c r="B381" s="84" t="s">
        <v>4516</v>
      </c>
      <c r="C381" s="84">
        <v>2</v>
      </c>
      <c r="D381" s="118">
        <v>0.000744712492293108</v>
      </c>
      <c r="E381" s="118">
        <v>3.45408227073109</v>
      </c>
      <c r="F381" s="84" t="s">
        <v>4598</v>
      </c>
      <c r="G381" s="84" t="b">
        <v>0</v>
      </c>
      <c r="H381" s="84" t="b">
        <v>0</v>
      </c>
      <c r="I381" s="84" t="b">
        <v>0</v>
      </c>
      <c r="J381" s="84" t="b">
        <v>0</v>
      </c>
      <c r="K381" s="84" t="b">
        <v>0</v>
      </c>
      <c r="L381" s="84" t="b">
        <v>0</v>
      </c>
    </row>
    <row r="382" spans="1:12" ht="15">
      <c r="A382" s="84" t="s">
        <v>4516</v>
      </c>
      <c r="B382" s="84" t="s">
        <v>4517</v>
      </c>
      <c r="C382" s="84">
        <v>2</v>
      </c>
      <c r="D382" s="118">
        <v>0.000744712492293108</v>
      </c>
      <c r="E382" s="118">
        <v>3.45408227073109</v>
      </c>
      <c r="F382" s="84" t="s">
        <v>4598</v>
      </c>
      <c r="G382" s="84" t="b">
        <v>0</v>
      </c>
      <c r="H382" s="84" t="b">
        <v>0</v>
      </c>
      <c r="I382" s="84" t="b">
        <v>0</v>
      </c>
      <c r="J382" s="84" t="b">
        <v>0</v>
      </c>
      <c r="K382" s="84" t="b">
        <v>0</v>
      </c>
      <c r="L382" s="84" t="b">
        <v>0</v>
      </c>
    </row>
    <row r="383" spans="1:12" ht="15">
      <c r="A383" s="84" t="s">
        <v>4517</v>
      </c>
      <c r="B383" s="84" t="s">
        <v>4518</v>
      </c>
      <c r="C383" s="84">
        <v>2</v>
      </c>
      <c r="D383" s="118">
        <v>0.000744712492293108</v>
      </c>
      <c r="E383" s="118">
        <v>3.45408227073109</v>
      </c>
      <c r="F383" s="84" t="s">
        <v>4598</v>
      </c>
      <c r="G383" s="84" t="b">
        <v>0</v>
      </c>
      <c r="H383" s="84" t="b">
        <v>0</v>
      </c>
      <c r="I383" s="84" t="b">
        <v>0</v>
      </c>
      <c r="J383" s="84" t="b">
        <v>0</v>
      </c>
      <c r="K383" s="84" t="b">
        <v>0</v>
      </c>
      <c r="L383" s="84" t="b">
        <v>0</v>
      </c>
    </row>
    <row r="384" spans="1:12" ht="15">
      <c r="A384" s="84" t="s">
        <v>4518</v>
      </c>
      <c r="B384" s="84" t="s">
        <v>4519</v>
      </c>
      <c r="C384" s="84">
        <v>2</v>
      </c>
      <c r="D384" s="118">
        <v>0.000744712492293108</v>
      </c>
      <c r="E384" s="118">
        <v>3.45408227073109</v>
      </c>
      <c r="F384" s="84" t="s">
        <v>4598</v>
      </c>
      <c r="G384" s="84" t="b">
        <v>0</v>
      </c>
      <c r="H384" s="84" t="b">
        <v>0</v>
      </c>
      <c r="I384" s="84" t="b">
        <v>0</v>
      </c>
      <c r="J384" s="84" t="b">
        <v>0</v>
      </c>
      <c r="K384" s="84" t="b">
        <v>0</v>
      </c>
      <c r="L384" s="84" t="b">
        <v>0</v>
      </c>
    </row>
    <row r="385" spans="1:12" ht="15">
      <c r="A385" s="84" t="s">
        <v>4519</v>
      </c>
      <c r="B385" s="84" t="s">
        <v>4520</v>
      </c>
      <c r="C385" s="84">
        <v>2</v>
      </c>
      <c r="D385" s="118">
        <v>0.000744712492293108</v>
      </c>
      <c r="E385" s="118">
        <v>3.45408227073109</v>
      </c>
      <c r="F385" s="84" t="s">
        <v>4598</v>
      </c>
      <c r="G385" s="84" t="b">
        <v>0</v>
      </c>
      <c r="H385" s="84" t="b">
        <v>0</v>
      </c>
      <c r="I385" s="84" t="b">
        <v>0</v>
      </c>
      <c r="J385" s="84" t="b">
        <v>0</v>
      </c>
      <c r="K385" s="84" t="b">
        <v>0</v>
      </c>
      <c r="L385" s="84" t="b">
        <v>0</v>
      </c>
    </row>
    <row r="386" spans="1:12" ht="15">
      <c r="A386" s="84" t="s">
        <v>4520</v>
      </c>
      <c r="B386" s="84" t="s">
        <v>3569</v>
      </c>
      <c r="C386" s="84">
        <v>2</v>
      </c>
      <c r="D386" s="118">
        <v>0.000744712492293108</v>
      </c>
      <c r="E386" s="118">
        <v>2.9100142263808144</v>
      </c>
      <c r="F386" s="84" t="s">
        <v>4598</v>
      </c>
      <c r="G386" s="84" t="b">
        <v>0</v>
      </c>
      <c r="H386" s="84" t="b">
        <v>0</v>
      </c>
      <c r="I386" s="84" t="b">
        <v>0</v>
      </c>
      <c r="J386" s="84" t="b">
        <v>0</v>
      </c>
      <c r="K386" s="84" t="b">
        <v>0</v>
      </c>
      <c r="L386" s="84" t="b">
        <v>0</v>
      </c>
    </row>
    <row r="387" spans="1:12" ht="15">
      <c r="A387" s="84" t="s">
        <v>3569</v>
      </c>
      <c r="B387" s="84" t="s">
        <v>4521</v>
      </c>
      <c r="C387" s="84">
        <v>2</v>
      </c>
      <c r="D387" s="118">
        <v>0.000744712492293108</v>
      </c>
      <c r="E387" s="118">
        <v>2.9100142263808144</v>
      </c>
      <c r="F387" s="84" t="s">
        <v>4598</v>
      </c>
      <c r="G387" s="84" t="b">
        <v>0</v>
      </c>
      <c r="H387" s="84" t="b">
        <v>0</v>
      </c>
      <c r="I387" s="84" t="b">
        <v>0</v>
      </c>
      <c r="J387" s="84" t="b">
        <v>0</v>
      </c>
      <c r="K387" s="84" t="b">
        <v>0</v>
      </c>
      <c r="L387" s="84" t="b">
        <v>0</v>
      </c>
    </row>
    <row r="388" spans="1:12" ht="15">
      <c r="A388" s="84" t="s">
        <v>275</v>
      </c>
      <c r="B388" s="84" t="s">
        <v>3678</v>
      </c>
      <c r="C388" s="84">
        <v>2</v>
      </c>
      <c r="D388" s="118">
        <v>0.000744712492293108</v>
      </c>
      <c r="E388" s="118">
        <v>3.2779910116754087</v>
      </c>
      <c r="F388" s="84" t="s">
        <v>4598</v>
      </c>
      <c r="G388" s="84" t="b">
        <v>0</v>
      </c>
      <c r="H388" s="84" t="b">
        <v>0</v>
      </c>
      <c r="I388" s="84" t="b">
        <v>0</v>
      </c>
      <c r="J388" s="84" t="b">
        <v>1</v>
      </c>
      <c r="K388" s="84" t="b">
        <v>0</v>
      </c>
      <c r="L388" s="84" t="b">
        <v>0</v>
      </c>
    </row>
    <row r="389" spans="1:12" ht="15">
      <c r="A389" s="84" t="s">
        <v>3678</v>
      </c>
      <c r="B389" s="84" t="s">
        <v>3679</v>
      </c>
      <c r="C389" s="84">
        <v>2</v>
      </c>
      <c r="D389" s="118">
        <v>0.000744712492293108</v>
      </c>
      <c r="E389" s="118">
        <v>2.733922967325133</v>
      </c>
      <c r="F389" s="84" t="s">
        <v>4598</v>
      </c>
      <c r="G389" s="84" t="b">
        <v>1</v>
      </c>
      <c r="H389" s="84" t="b">
        <v>0</v>
      </c>
      <c r="I389" s="84" t="b">
        <v>0</v>
      </c>
      <c r="J389" s="84" t="b">
        <v>0</v>
      </c>
      <c r="K389" s="84" t="b">
        <v>0</v>
      </c>
      <c r="L389" s="84" t="b">
        <v>0</v>
      </c>
    </row>
    <row r="390" spans="1:12" ht="15">
      <c r="A390" s="84" t="s">
        <v>3597</v>
      </c>
      <c r="B390" s="84" t="s">
        <v>3680</v>
      </c>
      <c r="C390" s="84">
        <v>2</v>
      </c>
      <c r="D390" s="118">
        <v>0.000744712492293108</v>
      </c>
      <c r="E390" s="118">
        <v>1.2693908399134912</v>
      </c>
      <c r="F390" s="84" t="s">
        <v>4598</v>
      </c>
      <c r="G390" s="84" t="b">
        <v>0</v>
      </c>
      <c r="H390" s="84" t="b">
        <v>0</v>
      </c>
      <c r="I390" s="84" t="b">
        <v>0</v>
      </c>
      <c r="J390" s="84" t="b">
        <v>0</v>
      </c>
      <c r="K390" s="84" t="b">
        <v>0</v>
      </c>
      <c r="L390" s="84" t="b">
        <v>0</v>
      </c>
    </row>
    <row r="391" spans="1:12" ht="15">
      <c r="A391" s="84" t="s">
        <v>3680</v>
      </c>
      <c r="B391" s="84" t="s">
        <v>3628</v>
      </c>
      <c r="C391" s="84">
        <v>2</v>
      </c>
      <c r="D391" s="118">
        <v>0.000744712492293108</v>
      </c>
      <c r="E391" s="118">
        <v>2.9769610160114275</v>
      </c>
      <c r="F391" s="84" t="s">
        <v>4598</v>
      </c>
      <c r="G391" s="84" t="b">
        <v>0</v>
      </c>
      <c r="H391" s="84" t="b">
        <v>0</v>
      </c>
      <c r="I391" s="84" t="b">
        <v>0</v>
      </c>
      <c r="J391" s="84" t="b">
        <v>1</v>
      </c>
      <c r="K391" s="84" t="b">
        <v>0</v>
      </c>
      <c r="L391" s="84" t="b">
        <v>0</v>
      </c>
    </row>
    <row r="392" spans="1:12" ht="15">
      <c r="A392" s="84" t="s">
        <v>3628</v>
      </c>
      <c r="B392" s="84" t="s">
        <v>3681</v>
      </c>
      <c r="C392" s="84">
        <v>2</v>
      </c>
      <c r="D392" s="118">
        <v>0.000744712492293108</v>
      </c>
      <c r="E392" s="118">
        <v>2.57902100733939</v>
      </c>
      <c r="F392" s="84" t="s">
        <v>4598</v>
      </c>
      <c r="G392" s="84" t="b">
        <v>1</v>
      </c>
      <c r="H392" s="84" t="b">
        <v>0</v>
      </c>
      <c r="I392" s="84" t="b">
        <v>0</v>
      </c>
      <c r="J392" s="84" t="b">
        <v>0</v>
      </c>
      <c r="K392" s="84" t="b">
        <v>0</v>
      </c>
      <c r="L392" s="84" t="b">
        <v>0</v>
      </c>
    </row>
    <row r="393" spans="1:12" ht="15">
      <c r="A393" s="84" t="s">
        <v>3681</v>
      </c>
      <c r="B393" s="84" t="s">
        <v>3682</v>
      </c>
      <c r="C393" s="84">
        <v>2</v>
      </c>
      <c r="D393" s="118">
        <v>0.000744712492293108</v>
      </c>
      <c r="E393" s="118">
        <v>2.6582022533870147</v>
      </c>
      <c r="F393" s="84" t="s">
        <v>4598</v>
      </c>
      <c r="G393" s="84" t="b">
        <v>0</v>
      </c>
      <c r="H393" s="84" t="b">
        <v>0</v>
      </c>
      <c r="I393" s="84" t="b">
        <v>0</v>
      </c>
      <c r="J393" s="84" t="b">
        <v>0</v>
      </c>
      <c r="K393" s="84" t="b">
        <v>0</v>
      </c>
      <c r="L393" s="84" t="b">
        <v>0</v>
      </c>
    </row>
    <row r="394" spans="1:12" ht="15">
      <c r="A394" s="84" t="s">
        <v>3682</v>
      </c>
      <c r="B394" s="84" t="s">
        <v>3683</v>
      </c>
      <c r="C394" s="84">
        <v>2</v>
      </c>
      <c r="D394" s="118">
        <v>0.000744712492293108</v>
      </c>
      <c r="E394" s="118">
        <v>2.45408227073109</v>
      </c>
      <c r="F394" s="84" t="s">
        <v>4598</v>
      </c>
      <c r="G394" s="84" t="b">
        <v>0</v>
      </c>
      <c r="H394" s="84" t="b">
        <v>0</v>
      </c>
      <c r="I394" s="84" t="b">
        <v>0</v>
      </c>
      <c r="J394" s="84" t="b">
        <v>0</v>
      </c>
      <c r="K394" s="84" t="b">
        <v>0</v>
      </c>
      <c r="L394" s="84" t="b">
        <v>0</v>
      </c>
    </row>
    <row r="395" spans="1:12" ht="15">
      <c r="A395" s="84" t="s">
        <v>4364</v>
      </c>
      <c r="B395" s="84" t="s">
        <v>4522</v>
      </c>
      <c r="C395" s="84">
        <v>2</v>
      </c>
      <c r="D395" s="118">
        <v>0.000744712492293108</v>
      </c>
      <c r="E395" s="118">
        <v>3.2779910116754087</v>
      </c>
      <c r="F395" s="84" t="s">
        <v>4598</v>
      </c>
      <c r="G395" s="84" t="b">
        <v>0</v>
      </c>
      <c r="H395" s="84" t="b">
        <v>0</v>
      </c>
      <c r="I395" s="84" t="b">
        <v>0</v>
      </c>
      <c r="J395" s="84" t="b">
        <v>0</v>
      </c>
      <c r="K395" s="84" t="b">
        <v>0</v>
      </c>
      <c r="L395" s="84" t="b">
        <v>0</v>
      </c>
    </row>
    <row r="396" spans="1:12" ht="15">
      <c r="A396" s="84" t="s">
        <v>4522</v>
      </c>
      <c r="B396" s="84" t="s">
        <v>4523</v>
      </c>
      <c r="C396" s="84">
        <v>2</v>
      </c>
      <c r="D396" s="118">
        <v>0.000744712492293108</v>
      </c>
      <c r="E396" s="118">
        <v>3.45408227073109</v>
      </c>
      <c r="F396" s="84" t="s">
        <v>4598</v>
      </c>
      <c r="G396" s="84" t="b">
        <v>0</v>
      </c>
      <c r="H396" s="84" t="b">
        <v>0</v>
      </c>
      <c r="I396" s="84" t="b">
        <v>0</v>
      </c>
      <c r="J396" s="84" t="b">
        <v>0</v>
      </c>
      <c r="K396" s="84" t="b">
        <v>0</v>
      </c>
      <c r="L396" s="84" t="b">
        <v>0</v>
      </c>
    </row>
    <row r="397" spans="1:12" ht="15">
      <c r="A397" s="84" t="s">
        <v>4523</v>
      </c>
      <c r="B397" s="84" t="s">
        <v>4524</v>
      </c>
      <c r="C397" s="84">
        <v>2</v>
      </c>
      <c r="D397" s="118">
        <v>0.000744712492293108</v>
      </c>
      <c r="E397" s="118">
        <v>3.45408227073109</v>
      </c>
      <c r="F397" s="84" t="s">
        <v>4598</v>
      </c>
      <c r="G397" s="84" t="b">
        <v>0</v>
      </c>
      <c r="H397" s="84" t="b">
        <v>0</v>
      </c>
      <c r="I397" s="84" t="b">
        <v>0</v>
      </c>
      <c r="J397" s="84" t="b">
        <v>0</v>
      </c>
      <c r="K397" s="84" t="b">
        <v>0</v>
      </c>
      <c r="L397" s="84" t="b">
        <v>0</v>
      </c>
    </row>
    <row r="398" spans="1:12" ht="15">
      <c r="A398" s="84" t="s">
        <v>3597</v>
      </c>
      <c r="B398" s="84" t="s">
        <v>4525</v>
      </c>
      <c r="C398" s="84">
        <v>2</v>
      </c>
      <c r="D398" s="118">
        <v>0.000744712492293108</v>
      </c>
      <c r="E398" s="118">
        <v>1.2693908399134912</v>
      </c>
      <c r="F398" s="84" t="s">
        <v>4598</v>
      </c>
      <c r="G398" s="84" t="b">
        <v>0</v>
      </c>
      <c r="H398" s="84" t="b">
        <v>0</v>
      </c>
      <c r="I398" s="84" t="b">
        <v>0</v>
      </c>
      <c r="J398" s="84" t="b">
        <v>0</v>
      </c>
      <c r="K398" s="84" t="b">
        <v>0</v>
      </c>
      <c r="L398" s="84" t="b">
        <v>0</v>
      </c>
    </row>
    <row r="399" spans="1:12" ht="15">
      <c r="A399" s="84" t="s">
        <v>4525</v>
      </c>
      <c r="B399" s="84" t="s">
        <v>4526</v>
      </c>
      <c r="C399" s="84">
        <v>2</v>
      </c>
      <c r="D399" s="118">
        <v>0.000744712492293108</v>
      </c>
      <c r="E399" s="118">
        <v>3.45408227073109</v>
      </c>
      <c r="F399" s="84" t="s">
        <v>4598</v>
      </c>
      <c r="G399" s="84" t="b">
        <v>0</v>
      </c>
      <c r="H399" s="84" t="b">
        <v>0</v>
      </c>
      <c r="I399" s="84" t="b">
        <v>0</v>
      </c>
      <c r="J399" s="84" t="b">
        <v>0</v>
      </c>
      <c r="K399" s="84" t="b">
        <v>0</v>
      </c>
      <c r="L399" s="84" t="b">
        <v>0</v>
      </c>
    </row>
    <row r="400" spans="1:12" ht="15">
      <c r="A400" s="84" t="s">
        <v>4526</v>
      </c>
      <c r="B400" s="84" t="s">
        <v>4374</v>
      </c>
      <c r="C400" s="84">
        <v>2</v>
      </c>
      <c r="D400" s="118">
        <v>0.000744712492293108</v>
      </c>
      <c r="E400" s="118">
        <v>3.2779910116754087</v>
      </c>
      <c r="F400" s="84" t="s">
        <v>4598</v>
      </c>
      <c r="G400" s="84" t="b">
        <v>0</v>
      </c>
      <c r="H400" s="84" t="b">
        <v>0</v>
      </c>
      <c r="I400" s="84" t="b">
        <v>0</v>
      </c>
      <c r="J400" s="84" t="b">
        <v>0</v>
      </c>
      <c r="K400" s="84" t="b">
        <v>0</v>
      </c>
      <c r="L400" s="84" t="b">
        <v>0</v>
      </c>
    </row>
    <row r="401" spans="1:12" ht="15">
      <c r="A401" s="84" t="s">
        <v>4374</v>
      </c>
      <c r="B401" s="84" t="s">
        <v>4527</v>
      </c>
      <c r="C401" s="84">
        <v>2</v>
      </c>
      <c r="D401" s="118">
        <v>0.000744712492293108</v>
      </c>
      <c r="E401" s="118">
        <v>3.45408227073109</v>
      </c>
      <c r="F401" s="84" t="s">
        <v>4598</v>
      </c>
      <c r="G401" s="84" t="b">
        <v>0</v>
      </c>
      <c r="H401" s="84" t="b">
        <v>0</v>
      </c>
      <c r="I401" s="84" t="b">
        <v>0</v>
      </c>
      <c r="J401" s="84" t="b">
        <v>0</v>
      </c>
      <c r="K401" s="84" t="b">
        <v>0</v>
      </c>
      <c r="L401" s="84" t="b">
        <v>0</v>
      </c>
    </row>
    <row r="402" spans="1:12" ht="15">
      <c r="A402" s="84" t="s">
        <v>4527</v>
      </c>
      <c r="B402" s="84" t="s">
        <v>4367</v>
      </c>
      <c r="C402" s="84">
        <v>2</v>
      </c>
      <c r="D402" s="118">
        <v>0.000744712492293108</v>
      </c>
      <c r="E402" s="118">
        <v>3.2779910116754087</v>
      </c>
      <c r="F402" s="84" t="s">
        <v>4598</v>
      </c>
      <c r="G402" s="84" t="b">
        <v>0</v>
      </c>
      <c r="H402" s="84" t="b">
        <v>0</v>
      </c>
      <c r="I402" s="84" t="b">
        <v>0</v>
      </c>
      <c r="J402" s="84" t="b">
        <v>0</v>
      </c>
      <c r="K402" s="84" t="b">
        <v>0</v>
      </c>
      <c r="L402" s="84" t="b">
        <v>0</v>
      </c>
    </row>
    <row r="403" spans="1:12" ht="15">
      <c r="A403" s="84" t="s">
        <v>4367</v>
      </c>
      <c r="B403" s="84" t="s">
        <v>4375</v>
      </c>
      <c r="C403" s="84">
        <v>2</v>
      </c>
      <c r="D403" s="118">
        <v>0.000744712492293108</v>
      </c>
      <c r="E403" s="118">
        <v>3.1018997526197274</v>
      </c>
      <c r="F403" s="84" t="s">
        <v>4598</v>
      </c>
      <c r="G403" s="84" t="b">
        <v>0</v>
      </c>
      <c r="H403" s="84" t="b">
        <v>0</v>
      </c>
      <c r="I403" s="84" t="b">
        <v>0</v>
      </c>
      <c r="J403" s="84" t="b">
        <v>0</v>
      </c>
      <c r="K403" s="84" t="b">
        <v>1</v>
      </c>
      <c r="L403" s="84" t="b">
        <v>0</v>
      </c>
    </row>
    <row r="404" spans="1:12" ht="15">
      <c r="A404" s="84" t="s">
        <v>3682</v>
      </c>
      <c r="B404" s="84" t="s">
        <v>4376</v>
      </c>
      <c r="C404" s="84">
        <v>2</v>
      </c>
      <c r="D404" s="118">
        <v>0.000744712492293108</v>
      </c>
      <c r="E404" s="118">
        <v>2.8800510030033712</v>
      </c>
      <c r="F404" s="84" t="s">
        <v>4598</v>
      </c>
      <c r="G404" s="84" t="b">
        <v>0</v>
      </c>
      <c r="H404" s="84" t="b">
        <v>0</v>
      </c>
      <c r="I404" s="84" t="b">
        <v>0</v>
      </c>
      <c r="J404" s="84" t="b">
        <v>0</v>
      </c>
      <c r="K404" s="84" t="b">
        <v>0</v>
      </c>
      <c r="L404" s="84" t="b">
        <v>0</v>
      </c>
    </row>
    <row r="405" spans="1:12" ht="15">
      <c r="A405" s="84" t="s">
        <v>4528</v>
      </c>
      <c r="B405" s="84" t="s">
        <v>4529</v>
      </c>
      <c r="C405" s="84">
        <v>2</v>
      </c>
      <c r="D405" s="118">
        <v>0.000744712492293108</v>
      </c>
      <c r="E405" s="118">
        <v>3.45408227073109</v>
      </c>
      <c r="F405" s="84" t="s">
        <v>4598</v>
      </c>
      <c r="G405" s="84" t="b">
        <v>0</v>
      </c>
      <c r="H405" s="84" t="b">
        <v>1</v>
      </c>
      <c r="I405" s="84" t="b">
        <v>0</v>
      </c>
      <c r="J405" s="84" t="b">
        <v>0</v>
      </c>
      <c r="K405" s="84" t="b">
        <v>0</v>
      </c>
      <c r="L405" s="84" t="b">
        <v>0</v>
      </c>
    </row>
    <row r="406" spans="1:12" ht="15">
      <c r="A406" s="84" t="s">
        <v>4529</v>
      </c>
      <c r="B406" s="84" t="s">
        <v>271</v>
      </c>
      <c r="C406" s="84">
        <v>2</v>
      </c>
      <c r="D406" s="118">
        <v>0.000744712492293108</v>
      </c>
      <c r="E406" s="118">
        <v>3.2779910116754087</v>
      </c>
      <c r="F406" s="84" t="s">
        <v>4598</v>
      </c>
      <c r="G406" s="84" t="b">
        <v>0</v>
      </c>
      <c r="H406" s="84" t="b">
        <v>0</v>
      </c>
      <c r="I406" s="84" t="b">
        <v>0</v>
      </c>
      <c r="J406" s="84" t="b">
        <v>0</v>
      </c>
      <c r="K406" s="84" t="b">
        <v>0</v>
      </c>
      <c r="L406" s="84" t="b">
        <v>0</v>
      </c>
    </row>
    <row r="407" spans="1:12" ht="15">
      <c r="A407" s="84" t="s">
        <v>271</v>
      </c>
      <c r="B407" s="84" t="s">
        <v>4530</v>
      </c>
      <c r="C407" s="84">
        <v>2</v>
      </c>
      <c r="D407" s="118">
        <v>0.000744712492293108</v>
      </c>
      <c r="E407" s="118">
        <v>3.2779910116754087</v>
      </c>
      <c r="F407" s="84" t="s">
        <v>4598</v>
      </c>
      <c r="G407" s="84" t="b">
        <v>0</v>
      </c>
      <c r="H407" s="84" t="b">
        <v>0</v>
      </c>
      <c r="I407" s="84" t="b">
        <v>0</v>
      </c>
      <c r="J407" s="84" t="b">
        <v>0</v>
      </c>
      <c r="K407" s="84" t="b">
        <v>0</v>
      </c>
      <c r="L407" s="84" t="b">
        <v>0</v>
      </c>
    </row>
    <row r="408" spans="1:12" ht="15">
      <c r="A408" s="84" t="s">
        <v>4530</v>
      </c>
      <c r="B408" s="84" t="s">
        <v>3644</v>
      </c>
      <c r="C408" s="84">
        <v>2</v>
      </c>
      <c r="D408" s="118">
        <v>0.000744712492293108</v>
      </c>
      <c r="E408" s="118">
        <v>2.476358665442242</v>
      </c>
      <c r="F408" s="84" t="s">
        <v>4598</v>
      </c>
      <c r="G408" s="84" t="b">
        <v>0</v>
      </c>
      <c r="H408" s="84" t="b">
        <v>0</v>
      </c>
      <c r="I408" s="84" t="b">
        <v>0</v>
      </c>
      <c r="J408" s="84" t="b">
        <v>0</v>
      </c>
      <c r="K408" s="84" t="b">
        <v>0</v>
      </c>
      <c r="L408" s="84" t="b">
        <v>0</v>
      </c>
    </row>
    <row r="409" spans="1:12" ht="15">
      <c r="A409" s="84" t="s">
        <v>3644</v>
      </c>
      <c r="B409" s="84" t="s">
        <v>4531</v>
      </c>
      <c r="C409" s="84">
        <v>2</v>
      </c>
      <c r="D409" s="118">
        <v>0.000744712492293108</v>
      </c>
      <c r="E409" s="118">
        <v>2.5246633450167972</v>
      </c>
      <c r="F409" s="84" t="s">
        <v>4598</v>
      </c>
      <c r="G409" s="84" t="b">
        <v>0</v>
      </c>
      <c r="H409" s="84" t="b">
        <v>0</v>
      </c>
      <c r="I409" s="84" t="b">
        <v>0</v>
      </c>
      <c r="J409" s="84" t="b">
        <v>0</v>
      </c>
      <c r="K409" s="84" t="b">
        <v>0</v>
      </c>
      <c r="L409" s="84" t="b">
        <v>0</v>
      </c>
    </row>
    <row r="410" spans="1:12" ht="15">
      <c r="A410" s="84" t="s">
        <v>4531</v>
      </c>
      <c r="B410" s="84" t="s">
        <v>3597</v>
      </c>
      <c r="C410" s="84">
        <v>2</v>
      </c>
      <c r="D410" s="118">
        <v>0.000744712492293108</v>
      </c>
      <c r="E410" s="118">
        <v>1.2499622880751653</v>
      </c>
      <c r="F410" s="84" t="s">
        <v>4598</v>
      </c>
      <c r="G410" s="84" t="b">
        <v>0</v>
      </c>
      <c r="H410" s="84" t="b">
        <v>0</v>
      </c>
      <c r="I410" s="84" t="b">
        <v>0</v>
      </c>
      <c r="J410" s="84" t="b">
        <v>0</v>
      </c>
      <c r="K410" s="84" t="b">
        <v>0</v>
      </c>
      <c r="L410" s="84" t="b">
        <v>0</v>
      </c>
    </row>
    <row r="411" spans="1:12" ht="15">
      <c r="A411" s="84" t="s">
        <v>3597</v>
      </c>
      <c r="B411" s="84" t="s">
        <v>4532</v>
      </c>
      <c r="C411" s="84">
        <v>2</v>
      </c>
      <c r="D411" s="118">
        <v>0.000744712492293108</v>
      </c>
      <c r="E411" s="118">
        <v>1.2693908399134912</v>
      </c>
      <c r="F411" s="84" t="s">
        <v>4598</v>
      </c>
      <c r="G411" s="84" t="b">
        <v>0</v>
      </c>
      <c r="H411" s="84" t="b">
        <v>0</v>
      </c>
      <c r="I411" s="84" t="b">
        <v>0</v>
      </c>
      <c r="J411" s="84" t="b">
        <v>0</v>
      </c>
      <c r="K411" s="84" t="b">
        <v>0</v>
      </c>
      <c r="L411" s="84" t="b">
        <v>0</v>
      </c>
    </row>
    <row r="412" spans="1:12" ht="15">
      <c r="A412" s="84" t="s">
        <v>373</v>
      </c>
      <c r="B412" s="84" t="s">
        <v>4377</v>
      </c>
      <c r="C412" s="84">
        <v>2</v>
      </c>
      <c r="D412" s="118">
        <v>0.000744712492293108</v>
      </c>
      <c r="E412" s="118">
        <v>2.713719581236846</v>
      </c>
      <c r="F412" s="84" t="s">
        <v>4598</v>
      </c>
      <c r="G412" s="84" t="b">
        <v>0</v>
      </c>
      <c r="H412" s="84" t="b">
        <v>0</v>
      </c>
      <c r="I412" s="84" t="b">
        <v>0</v>
      </c>
      <c r="J412" s="84" t="b">
        <v>0</v>
      </c>
      <c r="K412" s="84" t="b">
        <v>0</v>
      </c>
      <c r="L412" s="84" t="b">
        <v>0</v>
      </c>
    </row>
    <row r="413" spans="1:12" ht="15">
      <c r="A413" s="84" t="s">
        <v>4380</v>
      </c>
      <c r="B413" s="84" t="s">
        <v>4533</v>
      </c>
      <c r="C413" s="84">
        <v>2</v>
      </c>
      <c r="D413" s="118">
        <v>0.000744712492293108</v>
      </c>
      <c r="E413" s="118">
        <v>3.2779910116754087</v>
      </c>
      <c r="F413" s="84" t="s">
        <v>4598</v>
      </c>
      <c r="G413" s="84" t="b">
        <v>0</v>
      </c>
      <c r="H413" s="84" t="b">
        <v>0</v>
      </c>
      <c r="I413" s="84" t="b">
        <v>0</v>
      </c>
      <c r="J413" s="84" t="b">
        <v>0</v>
      </c>
      <c r="K413" s="84" t="b">
        <v>0</v>
      </c>
      <c r="L413" s="84" t="b">
        <v>0</v>
      </c>
    </row>
    <row r="414" spans="1:12" ht="15">
      <c r="A414" s="84" t="s">
        <v>373</v>
      </c>
      <c r="B414" s="84" t="s">
        <v>4298</v>
      </c>
      <c r="C414" s="84">
        <v>2</v>
      </c>
      <c r="D414" s="118">
        <v>0.000744712492293108</v>
      </c>
      <c r="E414" s="118">
        <v>2.537628322181165</v>
      </c>
      <c r="F414" s="84" t="s">
        <v>4598</v>
      </c>
      <c r="G414" s="84" t="b">
        <v>0</v>
      </c>
      <c r="H414" s="84" t="b">
        <v>0</v>
      </c>
      <c r="I414" s="84" t="b">
        <v>0</v>
      </c>
      <c r="J414" s="84" t="b">
        <v>0</v>
      </c>
      <c r="K414" s="84" t="b">
        <v>0</v>
      </c>
      <c r="L414" s="84" t="b">
        <v>0</v>
      </c>
    </row>
    <row r="415" spans="1:12" ht="15">
      <c r="A415" s="84" t="s">
        <v>3628</v>
      </c>
      <c r="B415" s="84" t="s">
        <v>4534</v>
      </c>
      <c r="C415" s="84">
        <v>2</v>
      </c>
      <c r="D415" s="118">
        <v>0.000744712492293108</v>
      </c>
      <c r="E415" s="118">
        <v>2.9769610160114275</v>
      </c>
      <c r="F415" s="84" t="s">
        <v>4598</v>
      </c>
      <c r="G415" s="84" t="b">
        <v>1</v>
      </c>
      <c r="H415" s="84" t="b">
        <v>0</v>
      </c>
      <c r="I415" s="84" t="b">
        <v>0</v>
      </c>
      <c r="J415" s="84" t="b">
        <v>0</v>
      </c>
      <c r="K415" s="84" t="b">
        <v>0</v>
      </c>
      <c r="L415" s="84" t="b">
        <v>0</v>
      </c>
    </row>
    <row r="416" spans="1:12" ht="15">
      <c r="A416" s="84" t="s">
        <v>3679</v>
      </c>
      <c r="B416" s="84" t="s">
        <v>4365</v>
      </c>
      <c r="C416" s="84">
        <v>2</v>
      </c>
      <c r="D416" s="118">
        <v>0.000744712492293108</v>
      </c>
      <c r="E416" s="118">
        <v>2.6759310203474462</v>
      </c>
      <c r="F416" s="84" t="s">
        <v>4598</v>
      </c>
      <c r="G416" s="84" t="b">
        <v>0</v>
      </c>
      <c r="H416" s="84" t="b">
        <v>0</v>
      </c>
      <c r="I416" s="84" t="b">
        <v>0</v>
      </c>
      <c r="J416" s="84" t="b">
        <v>0</v>
      </c>
      <c r="K416" s="84" t="b">
        <v>0</v>
      </c>
      <c r="L416" s="84" t="b">
        <v>0</v>
      </c>
    </row>
    <row r="417" spans="1:12" ht="15">
      <c r="A417" s="84" t="s">
        <v>4365</v>
      </c>
      <c r="B417" s="84" t="s">
        <v>4536</v>
      </c>
      <c r="C417" s="84">
        <v>2</v>
      </c>
      <c r="D417" s="118">
        <v>0.000744712492293108</v>
      </c>
      <c r="E417" s="118">
        <v>3.45408227073109</v>
      </c>
      <c r="F417" s="84" t="s">
        <v>4598</v>
      </c>
      <c r="G417" s="84" t="b">
        <v>0</v>
      </c>
      <c r="H417" s="84" t="b">
        <v>0</v>
      </c>
      <c r="I417" s="84" t="b">
        <v>0</v>
      </c>
      <c r="J417" s="84" t="b">
        <v>0</v>
      </c>
      <c r="K417" s="84" t="b">
        <v>0</v>
      </c>
      <c r="L417" s="84" t="b">
        <v>0</v>
      </c>
    </row>
    <row r="418" spans="1:12" ht="15">
      <c r="A418" s="84" t="s">
        <v>4536</v>
      </c>
      <c r="B418" s="84" t="s">
        <v>4537</v>
      </c>
      <c r="C418" s="84">
        <v>2</v>
      </c>
      <c r="D418" s="118">
        <v>0.000744712492293108</v>
      </c>
      <c r="E418" s="118">
        <v>3.45408227073109</v>
      </c>
      <c r="F418" s="84" t="s">
        <v>4598</v>
      </c>
      <c r="G418" s="84" t="b">
        <v>0</v>
      </c>
      <c r="H418" s="84" t="b">
        <v>0</v>
      </c>
      <c r="I418" s="84" t="b">
        <v>0</v>
      </c>
      <c r="J418" s="84" t="b">
        <v>0</v>
      </c>
      <c r="K418" s="84" t="b">
        <v>0</v>
      </c>
      <c r="L418" s="84" t="b">
        <v>0</v>
      </c>
    </row>
    <row r="419" spans="1:12" ht="15">
      <c r="A419" s="84" t="s">
        <v>4537</v>
      </c>
      <c r="B419" s="84" t="s">
        <v>3662</v>
      </c>
      <c r="C419" s="84">
        <v>2</v>
      </c>
      <c r="D419" s="118">
        <v>0.000744712492293108</v>
      </c>
      <c r="E419" s="118">
        <v>2.9769610160114275</v>
      </c>
      <c r="F419" s="84" t="s">
        <v>4598</v>
      </c>
      <c r="G419" s="84" t="b">
        <v>0</v>
      </c>
      <c r="H419" s="84" t="b">
        <v>0</v>
      </c>
      <c r="I419" s="84" t="b">
        <v>0</v>
      </c>
      <c r="J419" s="84" t="b">
        <v>0</v>
      </c>
      <c r="K419" s="84" t="b">
        <v>0</v>
      </c>
      <c r="L419" s="84" t="b">
        <v>0</v>
      </c>
    </row>
    <row r="420" spans="1:12" ht="15">
      <c r="A420" s="84" t="s">
        <v>3662</v>
      </c>
      <c r="B420" s="84" t="s">
        <v>3679</v>
      </c>
      <c r="C420" s="84">
        <v>2</v>
      </c>
      <c r="D420" s="118">
        <v>0.000744712492293108</v>
      </c>
      <c r="E420" s="118">
        <v>2.3659461820305387</v>
      </c>
      <c r="F420" s="84" t="s">
        <v>4598</v>
      </c>
      <c r="G420" s="84" t="b">
        <v>0</v>
      </c>
      <c r="H420" s="84" t="b">
        <v>0</v>
      </c>
      <c r="I420" s="84" t="b">
        <v>0</v>
      </c>
      <c r="J420" s="84" t="b">
        <v>0</v>
      </c>
      <c r="K420" s="84" t="b">
        <v>0</v>
      </c>
      <c r="L420" s="84" t="b">
        <v>0</v>
      </c>
    </row>
    <row r="421" spans="1:12" ht="15">
      <c r="A421" s="84" t="s">
        <v>3679</v>
      </c>
      <c r="B421" s="84" t="s">
        <v>4538</v>
      </c>
      <c r="C421" s="84">
        <v>2</v>
      </c>
      <c r="D421" s="118">
        <v>0.000744712492293108</v>
      </c>
      <c r="E421" s="118">
        <v>2.8520222794031276</v>
      </c>
      <c r="F421" s="84" t="s">
        <v>4598</v>
      </c>
      <c r="G421" s="84" t="b">
        <v>0</v>
      </c>
      <c r="H421" s="84" t="b">
        <v>0</v>
      </c>
      <c r="I421" s="84" t="b">
        <v>0</v>
      </c>
      <c r="J421" s="84" t="b">
        <v>0</v>
      </c>
      <c r="K421" s="84" t="b">
        <v>0</v>
      </c>
      <c r="L421" s="84" t="b">
        <v>0</v>
      </c>
    </row>
    <row r="422" spans="1:12" ht="15">
      <c r="A422" s="84" t="s">
        <v>4538</v>
      </c>
      <c r="B422" s="84" t="s">
        <v>4539</v>
      </c>
      <c r="C422" s="84">
        <v>2</v>
      </c>
      <c r="D422" s="118">
        <v>0.000744712492293108</v>
      </c>
      <c r="E422" s="118">
        <v>3.45408227073109</v>
      </c>
      <c r="F422" s="84" t="s">
        <v>4598</v>
      </c>
      <c r="G422" s="84" t="b">
        <v>0</v>
      </c>
      <c r="H422" s="84" t="b">
        <v>0</v>
      </c>
      <c r="I422" s="84" t="b">
        <v>0</v>
      </c>
      <c r="J422" s="84" t="b">
        <v>0</v>
      </c>
      <c r="K422" s="84" t="b">
        <v>0</v>
      </c>
      <c r="L422" s="84" t="b">
        <v>0</v>
      </c>
    </row>
    <row r="423" spans="1:12" ht="15">
      <c r="A423" s="84" t="s">
        <v>4539</v>
      </c>
      <c r="B423" s="84" t="s">
        <v>3597</v>
      </c>
      <c r="C423" s="84">
        <v>2</v>
      </c>
      <c r="D423" s="118">
        <v>0.000744712492293108</v>
      </c>
      <c r="E423" s="118">
        <v>1.2499622880751653</v>
      </c>
      <c r="F423" s="84" t="s">
        <v>4598</v>
      </c>
      <c r="G423" s="84" t="b">
        <v>0</v>
      </c>
      <c r="H423" s="84" t="b">
        <v>0</v>
      </c>
      <c r="I423" s="84" t="b">
        <v>0</v>
      </c>
      <c r="J423" s="84" t="b">
        <v>0</v>
      </c>
      <c r="K423" s="84" t="b">
        <v>0</v>
      </c>
      <c r="L423" s="84" t="b">
        <v>0</v>
      </c>
    </row>
    <row r="424" spans="1:12" ht="15">
      <c r="A424" s="84" t="s">
        <v>260</v>
      </c>
      <c r="B424" s="84" t="s">
        <v>3641</v>
      </c>
      <c r="C424" s="84">
        <v>2</v>
      </c>
      <c r="D424" s="118">
        <v>0.000744712492293108</v>
      </c>
      <c r="E424" s="118">
        <v>3.2779910116754087</v>
      </c>
      <c r="F424" s="84" t="s">
        <v>4598</v>
      </c>
      <c r="G424" s="84" t="b">
        <v>0</v>
      </c>
      <c r="H424" s="84" t="b">
        <v>0</v>
      </c>
      <c r="I424" s="84" t="b">
        <v>0</v>
      </c>
      <c r="J424" s="84" t="b">
        <v>0</v>
      </c>
      <c r="K424" s="84" t="b">
        <v>0</v>
      </c>
      <c r="L424" s="84" t="b">
        <v>0</v>
      </c>
    </row>
    <row r="425" spans="1:12" ht="15">
      <c r="A425" s="84" t="s">
        <v>4387</v>
      </c>
      <c r="B425" s="84" t="s">
        <v>4540</v>
      </c>
      <c r="C425" s="84">
        <v>2</v>
      </c>
      <c r="D425" s="118">
        <v>0.000744712492293108</v>
      </c>
      <c r="E425" s="118">
        <v>3.2779910116754087</v>
      </c>
      <c r="F425" s="84" t="s">
        <v>4598</v>
      </c>
      <c r="G425" s="84" t="b">
        <v>0</v>
      </c>
      <c r="H425" s="84" t="b">
        <v>0</v>
      </c>
      <c r="I425" s="84" t="b">
        <v>0</v>
      </c>
      <c r="J425" s="84" t="b">
        <v>0</v>
      </c>
      <c r="K425" s="84" t="b">
        <v>0</v>
      </c>
      <c r="L425" s="84" t="b">
        <v>0</v>
      </c>
    </row>
    <row r="426" spans="1:12" ht="15">
      <c r="A426" s="84" t="s">
        <v>4541</v>
      </c>
      <c r="B426" s="84" t="s">
        <v>4542</v>
      </c>
      <c r="C426" s="84">
        <v>2</v>
      </c>
      <c r="D426" s="118">
        <v>0.0008442759107366275</v>
      </c>
      <c r="E426" s="118">
        <v>3.45408227073109</v>
      </c>
      <c r="F426" s="84" t="s">
        <v>4598</v>
      </c>
      <c r="G426" s="84" t="b">
        <v>0</v>
      </c>
      <c r="H426" s="84" t="b">
        <v>0</v>
      </c>
      <c r="I426" s="84" t="b">
        <v>0</v>
      </c>
      <c r="J426" s="84" t="b">
        <v>0</v>
      </c>
      <c r="K426" s="84" t="b">
        <v>0</v>
      </c>
      <c r="L426" s="84" t="b">
        <v>0</v>
      </c>
    </row>
    <row r="427" spans="1:12" ht="15">
      <c r="A427" s="84" t="s">
        <v>4544</v>
      </c>
      <c r="B427" s="84" t="s">
        <v>3597</v>
      </c>
      <c r="C427" s="84">
        <v>2</v>
      </c>
      <c r="D427" s="118">
        <v>0.000744712492293108</v>
      </c>
      <c r="E427" s="118">
        <v>1.2499622880751653</v>
      </c>
      <c r="F427" s="84" t="s">
        <v>4598</v>
      </c>
      <c r="G427" s="84" t="b">
        <v>0</v>
      </c>
      <c r="H427" s="84" t="b">
        <v>0</v>
      </c>
      <c r="I427" s="84" t="b">
        <v>0</v>
      </c>
      <c r="J427" s="84" t="b">
        <v>0</v>
      </c>
      <c r="K427" s="84" t="b">
        <v>0</v>
      </c>
      <c r="L427" s="84" t="b">
        <v>0</v>
      </c>
    </row>
    <row r="428" spans="1:12" ht="15">
      <c r="A428" s="84" t="s">
        <v>3597</v>
      </c>
      <c r="B428" s="84" t="s">
        <v>4545</v>
      </c>
      <c r="C428" s="84">
        <v>2</v>
      </c>
      <c r="D428" s="118">
        <v>0.000744712492293108</v>
      </c>
      <c r="E428" s="118">
        <v>1.2693908399134912</v>
      </c>
      <c r="F428" s="84" t="s">
        <v>4598</v>
      </c>
      <c r="G428" s="84" t="b">
        <v>0</v>
      </c>
      <c r="H428" s="84" t="b">
        <v>0</v>
      </c>
      <c r="I428" s="84" t="b">
        <v>0</v>
      </c>
      <c r="J428" s="84" t="b">
        <v>0</v>
      </c>
      <c r="K428" s="84" t="b">
        <v>0</v>
      </c>
      <c r="L428" s="84" t="b">
        <v>0</v>
      </c>
    </row>
    <row r="429" spans="1:12" ht="15">
      <c r="A429" s="84" t="s">
        <v>4546</v>
      </c>
      <c r="B429" s="84" t="s">
        <v>4547</v>
      </c>
      <c r="C429" s="84">
        <v>2</v>
      </c>
      <c r="D429" s="118">
        <v>0.000744712492293108</v>
      </c>
      <c r="E429" s="118">
        <v>3.45408227073109</v>
      </c>
      <c r="F429" s="84" t="s">
        <v>4598</v>
      </c>
      <c r="G429" s="84" t="b">
        <v>0</v>
      </c>
      <c r="H429" s="84" t="b">
        <v>0</v>
      </c>
      <c r="I429" s="84" t="b">
        <v>0</v>
      </c>
      <c r="J429" s="84" t="b">
        <v>0</v>
      </c>
      <c r="K429" s="84" t="b">
        <v>0</v>
      </c>
      <c r="L429" s="84" t="b">
        <v>0</v>
      </c>
    </row>
    <row r="430" spans="1:12" ht="15">
      <c r="A430" s="84" t="s">
        <v>4547</v>
      </c>
      <c r="B430" s="84" t="s">
        <v>4548</v>
      </c>
      <c r="C430" s="84">
        <v>2</v>
      </c>
      <c r="D430" s="118">
        <v>0.000744712492293108</v>
      </c>
      <c r="E430" s="118">
        <v>3.45408227073109</v>
      </c>
      <c r="F430" s="84" t="s">
        <v>4598</v>
      </c>
      <c r="G430" s="84" t="b">
        <v>0</v>
      </c>
      <c r="H430" s="84" t="b">
        <v>0</v>
      </c>
      <c r="I430" s="84" t="b">
        <v>0</v>
      </c>
      <c r="J430" s="84" t="b">
        <v>0</v>
      </c>
      <c r="K430" s="84" t="b">
        <v>0</v>
      </c>
      <c r="L430" s="84" t="b">
        <v>0</v>
      </c>
    </row>
    <row r="431" spans="1:12" ht="15">
      <c r="A431" s="84" t="s">
        <v>4548</v>
      </c>
      <c r="B431" s="84" t="s">
        <v>4549</v>
      </c>
      <c r="C431" s="84">
        <v>2</v>
      </c>
      <c r="D431" s="118">
        <v>0.000744712492293108</v>
      </c>
      <c r="E431" s="118">
        <v>3.45408227073109</v>
      </c>
      <c r="F431" s="84" t="s">
        <v>4598</v>
      </c>
      <c r="G431" s="84" t="b">
        <v>0</v>
      </c>
      <c r="H431" s="84" t="b">
        <v>0</v>
      </c>
      <c r="I431" s="84" t="b">
        <v>0</v>
      </c>
      <c r="J431" s="84" t="b">
        <v>1</v>
      </c>
      <c r="K431" s="84" t="b">
        <v>0</v>
      </c>
      <c r="L431" s="84" t="b">
        <v>0</v>
      </c>
    </row>
    <row r="432" spans="1:12" ht="15">
      <c r="A432" s="84" t="s">
        <v>4549</v>
      </c>
      <c r="B432" s="84" t="s">
        <v>4550</v>
      </c>
      <c r="C432" s="84">
        <v>2</v>
      </c>
      <c r="D432" s="118">
        <v>0.000744712492293108</v>
      </c>
      <c r="E432" s="118">
        <v>3.45408227073109</v>
      </c>
      <c r="F432" s="84" t="s">
        <v>4598</v>
      </c>
      <c r="G432" s="84" t="b">
        <v>1</v>
      </c>
      <c r="H432" s="84" t="b">
        <v>0</v>
      </c>
      <c r="I432" s="84" t="b">
        <v>0</v>
      </c>
      <c r="J432" s="84" t="b">
        <v>0</v>
      </c>
      <c r="K432" s="84" t="b">
        <v>0</v>
      </c>
      <c r="L432" s="84" t="b">
        <v>0</v>
      </c>
    </row>
    <row r="433" spans="1:12" ht="15">
      <c r="A433" s="84" t="s">
        <v>4550</v>
      </c>
      <c r="B433" s="84" t="s">
        <v>4551</v>
      </c>
      <c r="C433" s="84">
        <v>2</v>
      </c>
      <c r="D433" s="118">
        <v>0.000744712492293108</v>
      </c>
      <c r="E433" s="118">
        <v>3.45408227073109</v>
      </c>
      <c r="F433" s="84" t="s">
        <v>4598</v>
      </c>
      <c r="G433" s="84" t="b">
        <v>0</v>
      </c>
      <c r="H433" s="84" t="b">
        <v>0</v>
      </c>
      <c r="I433" s="84" t="b">
        <v>0</v>
      </c>
      <c r="J433" s="84" t="b">
        <v>0</v>
      </c>
      <c r="K433" s="84" t="b">
        <v>0</v>
      </c>
      <c r="L433" s="84" t="b">
        <v>0</v>
      </c>
    </row>
    <row r="434" spans="1:12" ht="15">
      <c r="A434" s="84" t="s">
        <v>4551</v>
      </c>
      <c r="B434" s="84" t="s">
        <v>4552</v>
      </c>
      <c r="C434" s="84">
        <v>2</v>
      </c>
      <c r="D434" s="118">
        <v>0.000744712492293108</v>
      </c>
      <c r="E434" s="118">
        <v>3.45408227073109</v>
      </c>
      <c r="F434" s="84" t="s">
        <v>4598</v>
      </c>
      <c r="G434" s="84" t="b">
        <v>0</v>
      </c>
      <c r="H434" s="84" t="b">
        <v>0</v>
      </c>
      <c r="I434" s="84" t="b">
        <v>0</v>
      </c>
      <c r="J434" s="84" t="b">
        <v>0</v>
      </c>
      <c r="K434" s="84" t="b">
        <v>0</v>
      </c>
      <c r="L434" s="84" t="b">
        <v>0</v>
      </c>
    </row>
    <row r="435" spans="1:12" ht="15">
      <c r="A435" s="84" t="s">
        <v>4552</v>
      </c>
      <c r="B435" s="84" t="s">
        <v>4553</v>
      </c>
      <c r="C435" s="84">
        <v>2</v>
      </c>
      <c r="D435" s="118">
        <v>0.000744712492293108</v>
      </c>
      <c r="E435" s="118">
        <v>3.45408227073109</v>
      </c>
      <c r="F435" s="84" t="s">
        <v>4598</v>
      </c>
      <c r="G435" s="84" t="b">
        <v>0</v>
      </c>
      <c r="H435" s="84" t="b">
        <v>0</v>
      </c>
      <c r="I435" s="84" t="b">
        <v>0</v>
      </c>
      <c r="J435" s="84" t="b">
        <v>0</v>
      </c>
      <c r="K435" s="84" t="b">
        <v>0</v>
      </c>
      <c r="L435" s="84" t="b">
        <v>0</v>
      </c>
    </row>
    <row r="436" spans="1:12" ht="15">
      <c r="A436" s="84" t="s">
        <v>4553</v>
      </c>
      <c r="B436" s="84" t="s">
        <v>4554</v>
      </c>
      <c r="C436" s="84">
        <v>2</v>
      </c>
      <c r="D436" s="118">
        <v>0.000744712492293108</v>
      </c>
      <c r="E436" s="118">
        <v>3.45408227073109</v>
      </c>
      <c r="F436" s="84" t="s">
        <v>4598</v>
      </c>
      <c r="G436" s="84" t="b">
        <v>0</v>
      </c>
      <c r="H436" s="84" t="b">
        <v>0</v>
      </c>
      <c r="I436" s="84" t="b">
        <v>0</v>
      </c>
      <c r="J436" s="84" t="b">
        <v>0</v>
      </c>
      <c r="K436" s="84" t="b">
        <v>0</v>
      </c>
      <c r="L436" s="84" t="b">
        <v>0</v>
      </c>
    </row>
    <row r="437" spans="1:12" ht="15">
      <c r="A437" s="84" t="s">
        <v>4554</v>
      </c>
      <c r="B437" s="84" t="s">
        <v>4366</v>
      </c>
      <c r="C437" s="84">
        <v>2</v>
      </c>
      <c r="D437" s="118">
        <v>0.000744712492293108</v>
      </c>
      <c r="E437" s="118">
        <v>3.2779910116754087</v>
      </c>
      <c r="F437" s="84" t="s">
        <v>4598</v>
      </c>
      <c r="G437" s="84" t="b">
        <v>0</v>
      </c>
      <c r="H437" s="84" t="b">
        <v>0</v>
      </c>
      <c r="I437" s="84" t="b">
        <v>0</v>
      </c>
      <c r="J437" s="84" t="b">
        <v>0</v>
      </c>
      <c r="K437" s="84" t="b">
        <v>0</v>
      </c>
      <c r="L437" s="84" t="b">
        <v>0</v>
      </c>
    </row>
    <row r="438" spans="1:12" ht="15">
      <c r="A438" s="84" t="s">
        <v>4366</v>
      </c>
      <c r="B438" s="84" t="s">
        <v>3597</v>
      </c>
      <c r="C438" s="84">
        <v>2</v>
      </c>
      <c r="D438" s="118">
        <v>0.000744712492293108</v>
      </c>
      <c r="E438" s="118">
        <v>1.073871029019484</v>
      </c>
      <c r="F438" s="84" t="s">
        <v>4598</v>
      </c>
      <c r="G438" s="84" t="b">
        <v>0</v>
      </c>
      <c r="H438" s="84" t="b">
        <v>0</v>
      </c>
      <c r="I438" s="84" t="b">
        <v>0</v>
      </c>
      <c r="J438" s="84" t="b">
        <v>0</v>
      </c>
      <c r="K438" s="84" t="b">
        <v>0</v>
      </c>
      <c r="L438" s="84" t="b">
        <v>0</v>
      </c>
    </row>
    <row r="439" spans="1:12" ht="15">
      <c r="A439" s="84" t="s">
        <v>4293</v>
      </c>
      <c r="B439" s="84" t="s">
        <v>4556</v>
      </c>
      <c r="C439" s="84">
        <v>2</v>
      </c>
      <c r="D439" s="118">
        <v>0.000744712492293108</v>
      </c>
      <c r="E439" s="118">
        <v>3.056142262059052</v>
      </c>
      <c r="F439" s="84" t="s">
        <v>4598</v>
      </c>
      <c r="G439" s="84" t="b">
        <v>0</v>
      </c>
      <c r="H439" s="84" t="b">
        <v>0</v>
      </c>
      <c r="I439" s="84" t="b">
        <v>0</v>
      </c>
      <c r="J439" s="84" t="b">
        <v>0</v>
      </c>
      <c r="K439" s="84" t="b">
        <v>0</v>
      </c>
      <c r="L439" s="84" t="b">
        <v>0</v>
      </c>
    </row>
    <row r="440" spans="1:12" ht="15">
      <c r="A440" s="84" t="s">
        <v>373</v>
      </c>
      <c r="B440" s="84" t="s">
        <v>3656</v>
      </c>
      <c r="C440" s="84">
        <v>2</v>
      </c>
      <c r="D440" s="118">
        <v>0.000744712492293108</v>
      </c>
      <c r="E440" s="118">
        <v>1.9355683308532026</v>
      </c>
      <c r="F440" s="84" t="s">
        <v>4598</v>
      </c>
      <c r="G440" s="84" t="b">
        <v>0</v>
      </c>
      <c r="H440" s="84" t="b">
        <v>0</v>
      </c>
      <c r="I440" s="84" t="b">
        <v>0</v>
      </c>
      <c r="J440" s="84" t="b">
        <v>0</v>
      </c>
      <c r="K440" s="84" t="b">
        <v>0</v>
      </c>
      <c r="L440" s="84" t="b">
        <v>0</v>
      </c>
    </row>
    <row r="441" spans="1:12" ht="15">
      <c r="A441" s="84" t="s">
        <v>4312</v>
      </c>
      <c r="B441" s="84" t="s">
        <v>4558</v>
      </c>
      <c r="C441" s="84">
        <v>2</v>
      </c>
      <c r="D441" s="118">
        <v>0.000744712492293108</v>
      </c>
      <c r="E441" s="118">
        <v>3.153052275067109</v>
      </c>
      <c r="F441" s="84" t="s">
        <v>4598</v>
      </c>
      <c r="G441" s="84" t="b">
        <v>0</v>
      </c>
      <c r="H441" s="84" t="b">
        <v>0</v>
      </c>
      <c r="I441" s="84" t="b">
        <v>0</v>
      </c>
      <c r="J441" s="84" t="b">
        <v>0</v>
      </c>
      <c r="K441" s="84" t="b">
        <v>0</v>
      </c>
      <c r="L441" s="84" t="b">
        <v>0</v>
      </c>
    </row>
    <row r="442" spans="1:12" ht="15">
      <c r="A442" s="84" t="s">
        <v>4560</v>
      </c>
      <c r="B442" s="84" t="s">
        <v>4561</v>
      </c>
      <c r="C442" s="84">
        <v>2</v>
      </c>
      <c r="D442" s="118">
        <v>0.000744712492293108</v>
      </c>
      <c r="E442" s="118">
        <v>3.45408227073109</v>
      </c>
      <c r="F442" s="84" t="s">
        <v>4598</v>
      </c>
      <c r="G442" s="84" t="b">
        <v>0</v>
      </c>
      <c r="H442" s="84" t="b">
        <v>0</v>
      </c>
      <c r="I442" s="84" t="b">
        <v>0</v>
      </c>
      <c r="J442" s="84" t="b">
        <v>0</v>
      </c>
      <c r="K442" s="84" t="b">
        <v>0</v>
      </c>
      <c r="L442" s="84" t="b">
        <v>0</v>
      </c>
    </row>
    <row r="443" spans="1:12" ht="15">
      <c r="A443" s="84" t="s">
        <v>4561</v>
      </c>
      <c r="B443" s="84" t="s">
        <v>4253</v>
      </c>
      <c r="C443" s="84">
        <v>2</v>
      </c>
      <c r="D443" s="118">
        <v>0.000744712492293108</v>
      </c>
      <c r="E443" s="118">
        <v>2.6411689140882344</v>
      </c>
      <c r="F443" s="84" t="s">
        <v>4598</v>
      </c>
      <c r="G443" s="84" t="b">
        <v>0</v>
      </c>
      <c r="H443" s="84" t="b">
        <v>0</v>
      </c>
      <c r="I443" s="84" t="b">
        <v>0</v>
      </c>
      <c r="J443" s="84" t="b">
        <v>0</v>
      </c>
      <c r="K443" s="84" t="b">
        <v>0</v>
      </c>
      <c r="L443" s="84" t="b">
        <v>0</v>
      </c>
    </row>
    <row r="444" spans="1:12" ht="15">
      <c r="A444" s="84" t="s">
        <v>4253</v>
      </c>
      <c r="B444" s="84" t="s">
        <v>4289</v>
      </c>
      <c r="C444" s="84">
        <v>2</v>
      </c>
      <c r="D444" s="118">
        <v>0.000744712492293108</v>
      </c>
      <c r="E444" s="118">
        <v>2.198809765627784</v>
      </c>
      <c r="F444" s="84" t="s">
        <v>4598</v>
      </c>
      <c r="G444" s="84" t="b">
        <v>0</v>
      </c>
      <c r="H444" s="84" t="b">
        <v>0</v>
      </c>
      <c r="I444" s="84" t="b">
        <v>0</v>
      </c>
      <c r="J444" s="84" t="b">
        <v>0</v>
      </c>
      <c r="K444" s="84" t="b">
        <v>0</v>
      </c>
      <c r="L444" s="84" t="b">
        <v>0</v>
      </c>
    </row>
    <row r="445" spans="1:12" ht="15">
      <c r="A445" s="84" t="s">
        <v>4289</v>
      </c>
      <c r="B445" s="84" t="s">
        <v>4306</v>
      </c>
      <c r="C445" s="84">
        <v>2</v>
      </c>
      <c r="D445" s="118">
        <v>0.000744712492293108</v>
      </c>
      <c r="E445" s="118">
        <v>2.6759310203474462</v>
      </c>
      <c r="F445" s="84" t="s">
        <v>4598</v>
      </c>
      <c r="G445" s="84" t="b">
        <v>0</v>
      </c>
      <c r="H445" s="84" t="b">
        <v>0</v>
      </c>
      <c r="I445" s="84" t="b">
        <v>0</v>
      </c>
      <c r="J445" s="84" t="b">
        <v>0</v>
      </c>
      <c r="K445" s="84" t="b">
        <v>0</v>
      </c>
      <c r="L445" s="84" t="b">
        <v>0</v>
      </c>
    </row>
    <row r="446" spans="1:12" ht="15">
      <c r="A446" s="84" t="s">
        <v>4306</v>
      </c>
      <c r="B446" s="84" t="s">
        <v>400</v>
      </c>
      <c r="C446" s="84">
        <v>2</v>
      </c>
      <c r="D446" s="118">
        <v>0.000744712492293108</v>
      </c>
      <c r="E446" s="118">
        <v>3.153052275067109</v>
      </c>
      <c r="F446" s="84" t="s">
        <v>4598</v>
      </c>
      <c r="G446" s="84" t="b">
        <v>0</v>
      </c>
      <c r="H446" s="84" t="b">
        <v>0</v>
      </c>
      <c r="I446" s="84" t="b">
        <v>0</v>
      </c>
      <c r="J446" s="84" t="b">
        <v>0</v>
      </c>
      <c r="K446" s="84" t="b">
        <v>0</v>
      </c>
      <c r="L446" s="84" t="b">
        <v>0</v>
      </c>
    </row>
    <row r="447" spans="1:12" ht="15">
      <c r="A447" s="84" t="s">
        <v>400</v>
      </c>
      <c r="B447" s="84" t="s">
        <v>4562</v>
      </c>
      <c r="C447" s="84">
        <v>2</v>
      </c>
      <c r="D447" s="118">
        <v>0.000744712492293108</v>
      </c>
      <c r="E447" s="118">
        <v>3.45408227073109</v>
      </c>
      <c r="F447" s="84" t="s">
        <v>4598</v>
      </c>
      <c r="G447" s="84" t="b">
        <v>0</v>
      </c>
      <c r="H447" s="84" t="b">
        <v>0</v>
      </c>
      <c r="I447" s="84" t="b">
        <v>0</v>
      </c>
      <c r="J447" s="84" t="b">
        <v>0</v>
      </c>
      <c r="K447" s="84" t="b">
        <v>0</v>
      </c>
      <c r="L447" s="84" t="b">
        <v>0</v>
      </c>
    </row>
    <row r="448" spans="1:12" ht="15">
      <c r="A448" s="84" t="s">
        <v>4562</v>
      </c>
      <c r="B448" s="84" t="s">
        <v>4266</v>
      </c>
      <c r="C448" s="84">
        <v>2</v>
      </c>
      <c r="D448" s="118">
        <v>0.000744712492293108</v>
      </c>
      <c r="E448" s="118">
        <v>2.8520222794031276</v>
      </c>
      <c r="F448" s="84" t="s">
        <v>4598</v>
      </c>
      <c r="G448" s="84" t="b">
        <v>0</v>
      </c>
      <c r="H448" s="84" t="b">
        <v>0</v>
      </c>
      <c r="I448" s="84" t="b">
        <v>0</v>
      </c>
      <c r="J448" s="84" t="b">
        <v>0</v>
      </c>
      <c r="K448" s="84" t="b">
        <v>0</v>
      </c>
      <c r="L448" s="84" t="b">
        <v>0</v>
      </c>
    </row>
    <row r="449" spans="1:12" ht="15">
      <c r="A449" s="84" t="s">
        <v>4266</v>
      </c>
      <c r="B449" s="84" t="s">
        <v>3674</v>
      </c>
      <c r="C449" s="84">
        <v>2</v>
      </c>
      <c r="D449" s="118">
        <v>0.000744712492293108</v>
      </c>
      <c r="E449" s="118">
        <v>2.307954235052852</v>
      </c>
      <c r="F449" s="84" t="s">
        <v>4598</v>
      </c>
      <c r="G449" s="84" t="b">
        <v>0</v>
      </c>
      <c r="H449" s="84" t="b">
        <v>0</v>
      </c>
      <c r="I449" s="84" t="b">
        <v>0</v>
      </c>
      <c r="J449" s="84" t="b">
        <v>0</v>
      </c>
      <c r="K449" s="84" t="b">
        <v>0</v>
      </c>
      <c r="L449" s="84" t="b">
        <v>0</v>
      </c>
    </row>
    <row r="450" spans="1:12" ht="15">
      <c r="A450" s="84" t="s">
        <v>3674</v>
      </c>
      <c r="B450" s="84" t="s">
        <v>4563</v>
      </c>
      <c r="C450" s="84">
        <v>2</v>
      </c>
      <c r="D450" s="118">
        <v>0.000744712492293108</v>
      </c>
      <c r="E450" s="118">
        <v>2.9100142263808144</v>
      </c>
      <c r="F450" s="84" t="s">
        <v>4598</v>
      </c>
      <c r="G450" s="84" t="b">
        <v>0</v>
      </c>
      <c r="H450" s="84" t="b">
        <v>0</v>
      </c>
      <c r="I450" s="84" t="b">
        <v>0</v>
      </c>
      <c r="J450" s="84" t="b">
        <v>0</v>
      </c>
      <c r="K450" s="84" t="b">
        <v>0</v>
      </c>
      <c r="L450" s="84" t="b">
        <v>0</v>
      </c>
    </row>
    <row r="451" spans="1:12" ht="15">
      <c r="A451" s="84" t="s">
        <v>4563</v>
      </c>
      <c r="B451" s="84" t="s">
        <v>4564</v>
      </c>
      <c r="C451" s="84">
        <v>2</v>
      </c>
      <c r="D451" s="118">
        <v>0.000744712492293108</v>
      </c>
      <c r="E451" s="118">
        <v>3.45408227073109</v>
      </c>
      <c r="F451" s="84" t="s">
        <v>4598</v>
      </c>
      <c r="G451" s="84" t="b">
        <v>0</v>
      </c>
      <c r="H451" s="84" t="b">
        <v>0</v>
      </c>
      <c r="I451" s="84" t="b">
        <v>0</v>
      </c>
      <c r="J451" s="84" t="b">
        <v>0</v>
      </c>
      <c r="K451" s="84" t="b">
        <v>0</v>
      </c>
      <c r="L451" s="84" t="b">
        <v>0</v>
      </c>
    </row>
    <row r="452" spans="1:12" ht="15">
      <c r="A452" s="84" t="s">
        <v>4564</v>
      </c>
      <c r="B452" s="84" t="s">
        <v>4373</v>
      </c>
      <c r="C452" s="84">
        <v>2</v>
      </c>
      <c r="D452" s="118">
        <v>0.000744712492293108</v>
      </c>
      <c r="E452" s="118">
        <v>3.2779910116754087</v>
      </c>
      <c r="F452" s="84" t="s">
        <v>4598</v>
      </c>
      <c r="G452" s="84" t="b">
        <v>0</v>
      </c>
      <c r="H452" s="84" t="b">
        <v>0</v>
      </c>
      <c r="I452" s="84" t="b">
        <v>0</v>
      </c>
      <c r="J452" s="84" t="b">
        <v>0</v>
      </c>
      <c r="K452" s="84" t="b">
        <v>0</v>
      </c>
      <c r="L452" s="84" t="b">
        <v>0</v>
      </c>
    </row>
    <row r="453" spans="1:12" ht="15">
      <c r="A453" s="84" t="s">
        <v>4373</v>
      </c>
      <c r="B453" s="84" t="s">
        <v>4565</v>
      </c>
      <c r="C453" s="84">
        <v>2</v>
      </c>
      <c r="D453" s="118">
        <v>0.000744712492293108</v>
      </c>
      <c r="E453" s="118">
        <v>3.2779910116754087</v>
      </c>
      <c r="F453" s="84" t="s">
        <v>4598</v>
      </c>
      <c r="G453" s="84" t="b">
        <v>0</v>
      </c>
      <c r="H453" s="84" t="b">
        <v>0</v>
      </c>
      <c r="I453" s="84" t="b">
        <v>0</v>
      </c>
      <c r="J453" s="84" t="b">
        <v>0</v>
      </c>
      <c r="K453" s="84" t="b">
        <v>0</v>
      </c>
      <c r="L453" s="84" t="b">
        <v>0</v>
      </c>
    </row>
    <row r="454" spans="1:12" ht="15">
      <c r="A454" s="84" t="s">
        <v>4565</v>
      </c>
      <c r="B454" s="84" t="s">
        <v>4566</v>
      </c>
      <c r="C454" s="84">
        <v>2</v>
      </c>
      <c r="D454" s="118">
        <v>0.000744712492293108</v>
      </c>
      <c r="E454" s="118">
        <v>3.45408227073109</v>
      </c>
      <c r="F454" s="84" t="s">
        <v>4598</v>
      </c>
      <c r="G454" s="84" t="b">
        <v>0</v>
      </c>
      <c r="H454" s="84" t="b">
        <v>0</v>
      </c>
      <c r="I454" s="84" t="b">
        <v>0</v>
      </c>
      <c r="J454" s="84" t="b">
        <v>0</v>
      </c>
      <c r="K454" s="84" t="b">
        <v>0</v>
      </c>
      <c r="L454" s="84" t="b">
        <v>0</v>
      </c>
    </row>
    <row r="455" spans="1:12" ht="15">
      <c r="A455" s="84" t="s">
        <v>4566</v>
      </c>
      <c r="B455" s="84" t="s">
        <v>4567</v>
      </c>
      <c r="C455" s="84">
        <v>2</v>
      </c>
      <c r="D455" s="118">
        <v>0.000744712492293108</v>
      </c>
      <c r="E455" s="118">
        <v>3.45408227073109</v>
      </c>
      <c r="F455" s="84" t="s">
        <v>4598</v>
      </c>
      <c r="G455" s="84" t="b">
        <v>0</v>
      </c>
      <c r="H455" s="84" t="b">
        <v>0</v>
      </c>
      <c r="I455" s="84" t="b">
        <v>0</v>
      </c>
      <c r="J455" s="84" t="b">
        <v>0</v>
      </c>
      <c r="K455" s="84" t="b">
        <v>0</v>
      </c>
      <c r="L455" s="84" t="b">
        <v>0</v>
      </c>
    </row>
    <row r="456" spans="1:12" ht="15">
      <c r="A456" s="84" t="s">
        <v>4567</v>
      </c>
      <c r="B456" s="84" t="s">
        <v>4568</v>
      </c>
      <c r="C456" s="84">
        <v>2</v>
      </c>
      <c r="D456" s="118">
        <v>0.000744712492293108</v>
      </c>
      <c r="E456" s="118">
        <v>3.45408227073109</v>
      </c>
      <c r="F456" s="84" t="s">
        <v>4598</v>
      </c>
      <c r="G456" s="84" t="b">
        <v>0</v>
      </c>
      <c r="H456" s="84" t="b">
        <v>0</v>
      </c>
      <c r="I456" s="84" t="b">
        <v>0</v>
      </c>
      <c r="J456" s="84" t="b">
        <v>0</v>
      </c>
      <c r="K456" s="84" t="b">
        <v>0</v>
      </c>
      <c r="L456" s="84" t="b">
        <v>0</v>
      </c>
    </row>
    <row r="457" spans="1:12" ht="15">
      <c r="A457" s="84" t="s">
        <v>4569</v>
      </c>
      <c r="B457" s="84" t="s">
        <v>4570</v>
      </c>
      <c r="C457" s="84">
        <v>2</v>
      </c>
      <c r="D457" s="118">
        <v>0.000744712492293108</v>
      </c>
      <c r="E457" s="118">
        <v>3.45408227073109</v>
      </c>
      <c r="F457" s="84" t="s">
        <v>4598</v>
      </c>
      <c r="G457" s="84" t="b">
        <v>0</v>
      </c>
      <c r="H457" s="84" t="b">
        <v>0</v>
      </c>
      <c r="I457" s="84" t="b">
        <v>0</v>
      </c>
      <c r="J457" s="84" t="b">
        <v>0</v>
      </c>
      <c r="K457" s="84" t="b">
        <v>0</v>
      </c>
      <c r="L457" s="84" t="b">
        <v>0</v>
      </c>
    </row>
    <row r="458" spans="1:12" ht="15">
      <c r="A458" s="84" t="s">
        <v>4570</v>
      </c>
      <c r="B458" s="84" t="s">
        <v>4571</v>
      </c>
      <c r="C458" s="84">
        <v>2</v>
      </c>
      <c r="D458" s="118">
        <v>0.000744712492293108</v>
      </c>
      <c r="E458" s="118">
        <v>3.45408227073109</v>
      </c>
      <c r="F458" s="84" t="s">
        <v>4598</v>
      </c>
      <c r="G458" s="84" t="b">
        <v>0</v>
      </c>
      <c r="H458" s="84" t="b">
        <v>0</v>
      </c>
      <c r="I458" s="84" t="b">
        <v>0</v>
      </c>
      <c r="J458" s="84" t="b">
        <v>0</v>
      </c>
      <c r="K458" s="84" t="b">
        <v>0</v>
      </c>
      <c r="L458" s="84" t="b">
        <v>0</v>
      </c>
    </row>
    <row r="459" spans="1:12" ht="15">
      <c r="A459" s="84" t="s">
        <v>4571</v>
      </c>
      <c r="B459" s="84" t="s">
        <v>4313</v>
      </c>
      <c r="C459" s="84">
        <v>2</v>
      </c>
      <c r="D459" s="118">
        <v>0.000744712492293108</v>
      </c>
      <c r="E459" s="118">
        <v>3.2779910116754087</v>
      </c>
      <c r="F459" s="84" t="s">
        <v>4598</v>
      </c>
      <c r="G459" s="84" t="b">
        <v>0</v>
      </c>
      <c r="H459" s="84" t="b">
        <v>0</v>
      </c>
      <c r="I459" s="84" t="b">
        <v>0</v>
      </c>
      <c r="J459" s="84" t="b">
        <v>0</v>
      </c>
      <c r="K459" s="84" t="b">
        <v>0</v>
      </c>
      <c r="L459" s="84" t="b">
        <v>0</v>
      </c>
    </row>
    <row r="460" spans="1:12" ht="15">
      <c r="A460" s="84" t="s">
        <v>4313</v>
      </c>
      <c r="B460" s="84" t="s">
        <v>4572</v>
      </c>
      <c r="C460" s="84">
        <v>2</v>
      </c>
      <c r="D460" s="118">
        <v>0.000744712492293108</v>
      </c>
      <c r="E460" s="118">
        <v>3.2779910116754087</v>
      </c>
      <c r="F460" s="84" t="s">
        <v>4598</v>
      </c>
      <c r="G460" s="84" t="b">
        <v>0</v>
      </c>
      <c r="H460" s="84" t="b">
        <v>0</v>
      </c>
      <c r="I460" s="84" t="b">
        <v>0</v>
      </c>
      <c r="J460" s="84" t="b">
        <v>0</v>
      </c>
      <c r="K460" s="84" t="b">
        <v>0</v>
      </c>
      <c r="L460" s="84" t="b">
        <v>0</v>
      </c>
    </row>
    <row r="461" spans="1:12" ht="15">
      <c r="A461" s="84" t="s">
        <v>4572</v>
      </c>
      <c r="B461" s="84" t="s">
        <v>4573</v>
      </c>
      <c r="C461" s="84">
        <v>2</v>
      </c>
      <c r="D461" s="118">
        <v>0.000744712492293108</v>
      </c>
      <c r="E461" s="118">
        <v>3.45408227073109</v>
      </c>
      <c r="F461" s="84" t="s">
        <v>4598</v>
      </c>
      <c r="G461" s="84" t="b">
        <v>0</v>
      </c>
      <c r="H461" s="84" t="b">
        <v>0</v>
      </c>
      <c r="I461" s="84" t="b">
        <v>0</v>
      </c>
      <c r="J461" s="84" t="b">
        <v>0</v>
      </c>
      <c r="K461" s="84" t="b">
        <v>0</v>
      </c>
      <c r="L461" s="84" t="b">
        <v>0</v>
      </c>
    </row>
    <row r="462" spans="1:12" ht="15">
      <c r="A462" s="84" t="s">
        <v>4573</v>
      </c>
      <c r="B462" s="84" t="s">
        <v>3656</v>
      </c>
      <c r="C462" s="84">
        <v>2</v>
      </c>
      <c r="D462" s="118">
        <v>0.000744712492293108</v>
      </c>
      <c r="E462" s="118">
        <v>2.6759310203474462</v>
      </c>
      <c r="F462" s="84" t="s">
        <v>4598</v>
      </c>
      <c r="G462" s="84" t="b">
        <v>0</v>
      </c>
      <c r="H462" s="84" t="b">
        <v>0</v>
      </c>
      <c r="I462" s="84" t="b">
        <v>0</v>
      </c>
      <c r="J462" s="84" t="b">
        <v>0</v>
      </c>
      <c r="K462" s="84" t="b">
        <v>0</v>
      </c>
      <c r="L462" s="84" t="b">
        <v>0</v>
      </c>
    </row>
    <row r="463" spans="1:12" ht="15">
      <c r="A463" s="84" t="s">
        <v>3656</v>
      </c>
      <c r="B463" s="84" t="s">
        <v>4574</v>
      </c>
      <c r="C463" s="84">
        <v>2</v>
      </c>
      <c r="D463" s="118">
        <v>0.000744712492293108</v>
      </c>
      <c r="E463" s="118">
        <v>2.6411689140882344</v>
      </c>
      <c r="F463" s="84" t="s">
        <v>4598</v>
      </c>
      <c r="G463" s="84" t="b">
        <v>0</v>
      </c>
      <c r="H463" s="84" t="b">
        <v>0</v>
      </c>
      <c r="I463" s="84" t="b">
        <v>0</v>
      </c>
      <c r="J463" s="84" t="b">
        <v>1</v>
      </c>
      <c r="K463" s="84" t="b">
        <v>0</v>
      </c>
      <c r="L463" s="84" t="b">
        <v>0</v>
      </c>
    </row>
    <row r="464" spans="1:12" ht="15">
      <c r="A464" s="84" t="s">
        <v>4574</v>
      </c>
      <c r="B464" s="84" t="s">
        <v>4575</v>
      </c>
      <c r="C464" s="84">
        <v>2</v>
      </c>
      <c r="D464" s="118">
        <v>0.000744712492293108</v>
      </c>
      <c r="E464" s="118">
        <v>3.45408227073109</v>
      </c>
      <c r="F464" s="84" t="s">
        <v>4598</v>
      </c>
      <c r="G464" s="84" t="b">
        <v>1</v>
      </c>
      <c r="H464" s="84" t="b">
        <v>0</v>
      </c>
      <c r="I464" s="84" t="b">
        <v>0</v>
      </c>
      <c r="J464" s="84" t="b">
        <v>0</v>
      </c>
      <c r="K464" s="84" t="b">
        <v>0</v>
      </c>
      <c r="L464" s="84" t="b">
        <v>0</v>
      </c>
    </row>
    <row r="465" spans="1:12" ht="15">
      <c r="A465" s="84" t="s">
        <v>4575</v>
      </c>
      <c r="B465" s="84" t="s">
        <v>4576</v>
      </c>
      <c r="C465" s="84">
        <v>2</v>
      </c>
      <c r="D465" s="118">
        <v>0.000744712492293108</v>
      </c>
      <c r="E465" s="118">
        <v>3.45408227073109</v>
      </c>
      <c r="F465" s="84" t="s">
        <v>4598</v>
      </c>
      <c r="G465" s="84" t="b">
        <v>0</v>
      </c>
      <c r="H465" s="84" t="b">
        <v>0</v>
      </c>
      <c r="I465" s="84" t="b">
        <v>0</v>
      </c>
      <c r="J465" s="84" t="b">
        <v>0</v>
      </c>
      <c r="K465" s="84" t="b">
        <v>0</v>
      </c>
      <c r="L465" s="84" t="b">
        <v>0</v>
      </c>
    </row>
    <row r="466" spans="1:12" ht="15">
      <c r="A466" s="84" t="s">
        <v>4576</v>
      </c>
      <c r="B466" s="84" t="s">
        <v>4577</v>
      </c>
      <c r="C466" s="84">
        <v>2</v>
      </c>
      <c r="D466" s="118">
        <v>0.000744712492293108</v>
      </c>
      <c r="E466" s="118">
        <v>3.45408227073109</v>
      </c>
      <c r="F466" s="84" t="s">
        <v>4598</v>
      </c>
      <c r="G466" s="84" t="b">
        <v>0</v>
      </c>
      <c r="H466" s="84" t="b">
        <v>0</v>
      </c>
      <c r="I466" s="84" t="b">
        <v>0</v>
      </c>
      <c r="J466" s="84" t="b">
        <v>0</v>
      </c>
      <c r="K466" s="84" t="b">
        <v>0</v>
      </c>
      <c r="L466" s="84" t="b">
        <v>0</v>
      </c>
    </row>
    <row r="467" spans="1:12" ht="15">
      <c r="A467" s="84" t="s">
        <v>4577</v>
      </c>
      <c r="B467" s="84" t="s">
        <v>4578</v>
      </c>
      <c r="C467" s="84">
        <v>2</v>
      </c>
      <c r="D467" s="118">
        <v>0.000744712492293108</v>
      </c>
      <c r="E467" s="118">
        <v>3.45408227073109</v>
      </c>
      <c r="F467" s="84" t="s">
        <v>4598</v>
      </c>
      <c r="G467" s="84" t="b">
        <v>0</v>
      </c>
      <c r="H467" s="84" t="b">
        <v>0</v>
      </c>
      <c r="I467" s="84" t="b">
        <v>0</v>
      </c>
      <c r="J467" s="84" t="b">
        <v>0</v>
      </c>
      <c r="K467" s="84" t="b">
        <v>0</v>
      </c>
      <c r="L467" s="84" t="b">
        <v>0</v>
      </c>
    </row>
    <row r="468" spans="1:12" ht="15">
      <c r="A468" s="84" t="s">
        <v>4578</v>
      </c>
      <c r="B468" s="84" t="s">
        <v>4579</v>
      </c>
      <c r="C468" s="84">
        <v>2</v>
      </c>
      <c r="D468" s="118">
        <v>0.000744712492293108</v>
      </c>
      <c r="E468" s="118">
        <v>3.45408227073109</v>
      </c>
      <c r="F468" s="84" t="s">
        <v>4598</v>
      </c>
      <c r="G468" s="84" t="b">
        <v>0</v>
      </c>
      <c r="H468" s="84" t="b">
        <v>0</v>
      </c>
      <c r="I468" s="84" t="b">
        <v>0</v>
      </c>
      <c r="J468" s="84" t="b">
        <v>0</v>
      </c>
      <c r="K468" s="84" t="b">
        <v>0</v>
      </c>
      <c r="L468" s="84" t="b">
        <v>0</v>
      </c>
    </row>
    <row r="469" spans="1:12" ht="15">
      <c r="A469" s="84" t="s">
        <v>4579</v>
      </c>
      <c r="B469" s="84" t="s">
        <v>4580</v>
      </c>
      <c r="C469" s="84">
        <v>2</v>
      </c>
      <c r="D469" s="118">
        <v>0.000744712492293108</v>
      </c>
      <c r="E469" s="118">
        <v>3.45408227073109</v>
      </c>
      <c r="F469" s="84" t="s">
        <v>4598</v>
      </c>
      <c r="G469" s="84" t="b">
        <v>0</v>
      </c>
      <c r="H469" s="84" t="b">
        <v>0</v>
      </c>
      <c r="I469" s="84" t="b">
        <v>0</v>
      </c>
      <c r="J469" s="84" t="b">
        <v>0</v>
      </c>
      <c r="K469" s="84" t="b">
        <v>0</v>
      </c>
      <c r="L469" s="84" t="b">
        <v>0</v>
      </c>
    </row>
    <row r="470" spans="1:12" ht="15">
      <c r="A470" s="84" t="s">
        <v>4580</v>
      </c>
      <c r="B470" s="84" t="s">
        <v>4581</v>
      </c>
      <c r="C470" s="84">
        <v>2</v>
      </c>
      <c r="D470" s="118">
        <v>0.000744712492293108</v>
      </c>
      <c r="E470" s="118">
        <v>3.45408227073109</v>
      </c>
      <c r="F470" s="84" t="s">
        <v>4598</v>
      </c>
      <c r="G470" s="84" t="b">
        <v>0</v>
      </c>
      <c r="H470" s="84" t="b">
        <v>0</v>
      </c>
      <c r="I470" s="84" t="b">
        <v>0</v>
      </c>
      <c r="J470" s="84" t="b">
        <v>0</v>
      </c>
      <c r="K470" s="84" t="b">
        <v>0</v>
      </c>
      <c r="L470" s="84" t="b">
        <v>0</v>
      </c>
    </row>
    <row r="471" spans="1:12" ht="15">
      <c r="A471" s="84" t="s">
        <v>4581</v>
      </c>
      <c r="B471" s="84" t="s">
        <v>4582</v>
      </c>
      <c r="C471" s="84">
        <v>2</v>
      </c>
      <c r="D471" s="118">
        <v>0.000744712492293108</v>
      </c>
      <c r="E471" s="118">
        <v>3.45408227073109</v>
      </c>
      <c r="F471" s="84" t="s">
        <v>4598</v>
      </c>
      <c r="G471" s="84" t="b">
        <v>0</v>
      </c>
      <c r="H471" s="84" t="b">
        <v>0</v>
      </c>
      <c r="I471" s="84" t="b">
        <v>0</v>
      </c>
      <c r="J471" s="84" t="b">
        <v>0</v>
      </c>
      <c r="K471" s="84" t="b">
        <v>0</v>
      </c>
      <c r="L471" s="84" t="b">
        <v>0</v>
      </c>
    </row>
    <row r="472" spans="1:12" ht="15">
      <c r="A472" s="84" t="s">
        <v>4582</v>
      </c>
      <c r="B472" s="84" t="s">
        <v>4583</v>
      </c>
      <c r="C472" s="84">
        <v>2</v>
      </c>
      <c r="D472" s="118">
        <v>0.000744712492293108</v>
      </c>
      <c r="E472" s="118">
        <v>3.45408227073109</v>
      </c>
      <c r="F472" s="84" t="s">
        <v>4598</v>
      </c>
      <c r="G472" s="84" t="b">
        <v>0</v>
      </c>
      <c r="H472" s="84" t="b">
        <v>0</v>
      </c>
      <c r="I472" s="84" t="b">
        <v>0</v>
      </c>
      <c r="J472" s="84" t="b">
        <v>0</v>
      </c>
      <c r="K472" s="84" t="b">
        <v>0</v>
      </c>
      <c r="L472" s="84" t="b">
        <v>0</v>
      </c>
    </row>
    <row r="473" spans="1:12" ht="15">
      <c r="A473" s="84" t="s">
        <v>4584</v>
      </c>
      <c r="B473" s="84" t="s">
        <v>4585</v>
      </c>
      <c r="C473" s="84">
        <v>2</v>
      </c>
      <c r="D473" s="118">
        <v>0.000744712492293108</v>
      </c>
      <c r="E473" s="118">
        <v>3.45408227073109</v>
      </c>
      <c r="F473" s="84" t="s">
        <v>4598</v>
      </c>
      <c r="G473" s="84" t="b">
        <v>0</v>
      </c>
      <c r="H473" s="84" t="b">
        <v>0</v>
      </c>
      <c r="I473" s="84" t="b">
        <v>0</v>
      </c>
      <c r="J473" s="84" t="b">
        <v>0</v>
      </c>
      <c r="K473" s="84" t="b">
        <v>0</v>
      </c>
      <c r="L473" s="84" t="b">
        <v>0</v>
      </c>
    </row>
    <row r="474" spans="1:12" ht="15">
      <c r="A474" s="84" t="s">
        <v>4585</v>
      </c>
      <c r="B474" s="84" t="s">
        <v>3597</v>
      </c>
      <c r="C474" s="84">
        <v>2</v>
      </c>
      <c r="D474" s="118">
        <v>0.000744712492293108</v>
      </c>
      <c r="E474" s="118">
        <v>1.2499622880751653</v>
      </c>
      <c r="F474" s="84" t="s">
        <v>4598</v>
      </c>
      <c r="G474" s="84" t="b">
        <v>0</v>
      </c>
      <c r="H474" s="84" t="b">
        <v>0</v>
      </c>
      <c r="I474" s="84" t="b">
        <v>0</v>
      </c>
      <c r="J474" s="84" t="b">
        <v>0</v>
      </c>
      <c r="K474" s="84" t="b">
        <v>0</v>
      </c>
      <c r="L474" s="84" t="b">
        <v>0</v>
      </c>
    </row>
    <row r="475" spans="1:12" ht="15">
      <c r="A475" s="84" t="s">
        <v>3597</v>
      </c>
      <c r="B475" s="84" t="s">
        <v>1781</v>
      </c>
      <c r="C475" s="84">
        <v>2</v>
      </c>
      <c r="D475" s="118">
        <v>0.000744712492293108</v>
      </c>
      <c r="E475" s="118">
        <v>0.6673308485855287</v>
      </c>
      <c r="F475" s="84" t="s">
        <v>4598</v>
      </c>
      <c r="G475" s="84" t="b">
        <v>0</v>
      </c>
      <c r="H475" s="84" t="b">
        <v>0</v>
      </c>
      <c r="I475" s="84" t="b">
        <v>0</v>
      </c>
      <c r="J475" s="84" t="b">
        <v>0</v>
      </c>
      <c r="K475" s="84" t="b">
        <v>0</v>
      </c>
      <c r="L475" s="84" t="b">
        <v>0</v>
      </c>
    </row>
    <row r="476" spans="1:12" ht="15">
      <c r="A476" s="84" t="s">
        <v>1781</v>
      </c>
      <c r="B476" s="84" t="s">
        <v>4586</v>
      </c>
      <c r="C476" s="84">
        <v>2</v>
      </c>
      <c r="D476" s="118">
        <v>0.000744712492293108</v>
      </c>
      <c r="E476" s="118">
        <v>2.800869756955746</v>
      </c>
      <c r="F476" s="84" t="s">
        <v>4598</v>
      </c>
      <c r="G476" s="84" t="b">
        <v>0</v>
      </c>
      <c r="H476" s="84" t="b">
        <v>0</v>
      </c>
      <c r="I476" s="84" t="b">
        <v>0</v>
      </c>
      <c r="J476" s="84" t="b">
        <v>0</v>
      </c>
      <c r="K476" s="84" t="b">
        <v>0</v>
      </c>
      <c r="L476" s="84" t="b">
        <v>0</v>
      </c>
    </row>
    <row r="477" spans="1:12" ht="15">
      <c r="A477" s="84" t="s">
        <v>4586</v>
      </c>
      <c r="B477" s="84" t="s">
        <v>4587</v>
      </c>
      <c r="C477" s="84">
        <v>2</v>
      </c>
      <c r="D477" s="118">
        <v>0.000744712492293108</v>
      </c>
      <c r="E477" s="118">
        <v>3.45408227073109</v>
      </c>
      <c r="F477" s="84" t="s">
        <v>4598</v>
      </c>
      <c r="G477" s="84" t="b">
        <v>0</v>
      </c>
      <c r="H477" s="84" t="b">
        <v>0</v>
      </c>
      <c r="I477" s="84" t="b">
        <v>0</v>
      </c>
      <c r="J477" s="84" t="b">
        <v>0</v>
      </c>
      <c r="K477" s="84" t="b">
        <v>0</v>
      </c>
      <c r="L477" s="84" t="b">
        <v>0</v>
      </c>
    </row>
    <row r="478" spans="1:12" ht="15">
      <c r="A478" s="84" t="s">
        <v>4587</v>
      </c>
      <c r="B478" s="84" t="s">
        <v>4588</v>
      </c>
      <c r="C478" s="84">
        <v>2</v>
      </c>
      <c r="D478" s="118">
        <v>0.000744712492293108</v>
      </c>
      <c r="E478" s="118">
        <v>3.45408227073109</v>
      </c>
      <c r="F478" s="84" t="s">
        <v>4598</v>
      </c>
      <c r="G478" s="84" t="b">
        <v>0</v>
      </c>
      <c r="H478" s="84" t="b">
        <v>0</v>
      </c>
      <c r="I478" s="84" t="b">
        <v>0</v>
      </c>
      <c r="J478" s="84" t="b">
        <v>0</v>
      </c>
      <c r="K478" s="84" t="b">
        <v>0</v>
      </c>
      <c r="L478" s="84" t="b">
        <v>0</v>
      </c>
    </row>
    <row r="479" spans="1:12" ht="15">
      <c r="A479" s="84" t="s">
        <v>4588</v>
      </c>
      <c r="B479" s="84" t="s">
        <v>4589</v>
      </c>
      <c r="C479" s="84">
        <v>2</v>
      </c>
      <c r="D479" s="118">
        <v>0.000744712492293108</v>
      </c>
      <c r="E479" s="118">
        <v>3.45408227073109</v>
      </c>
      <c r="F479" s="84" t="s">
        <v>4598</v>
      </c>
      <c r="G479" s="84" t="b">
        <v>0</v>
      </c>
      <c r="H479" s="84" t="b">
        <v>0</v>
      </c>
      <c r="I479" s="84" t="b">
        <v>0</v>
      </c>
      <c r="J479" s="84" t="b">
        <v>0</v>
      </c>
      <c r="K479" s="84" t="b">
        <v>0</v>
      </c>
      <c r="L479" s="84" t="b">
        <v>0</v>
      </c>
    </row>
    <row r="480" spans="1:12" ht="15">
      <c r="A480" s="84" t="s">
        <v>4589</v>
      </c>
      <c r="B480" s="84" t="s">
        <v>4590</v>
      </c>
      <c r="C480" s="84">
        <v>2</v>
      </c>
      <c r="D480" s="118">
        <v>0.000744712492293108</v>
      </c>
      <c r="E480" s="118">
        <v>3.45408227073109</v>
      </c>
      <c r="F480" s="84" t="s">
        <v>4598</v>
      </c>
      <c r="G480" s="84" t="b">
        <v>0</v>
      </c>
      <c r="H480" s="84" t="b">
        <v>0</v>
      </c>
      <c r="I480" s="84" t="b">
        <v>0</v>
      </c>
      <c r="J480" s="84" t="b">
        <v>0</v>
      </c>
      <c r="K480" s="84" t="b">
        <v>0</v>
      </c>
      <c r="L480" s="84" t="b">
        <v>0</v>
      </c>
    </row>
    <row r="481" spans="1:12" ht="15">
      <c r="A481" s="84" t="s">
        <v>4590</v>
      </c>
      <c r="B481" s="84" t="s">
        <v>4591</v>
      </c>
      <c r="C481" s="84">
        <v>2</v>
      </c>
      <c r="D481" s="118">
        <v>0.000744712492293108</v>
      </c>
      <c r="E481" s="118">
        <v>3.45408227073109</v>
      </c>
      <c r="F481" s="84" t="s">
        <v>4598</v>
      </c>
      <c r="G481" s="84" t="b">
        <v>0</v>
      </c>
      <c r="H481" s="84" t="b">
        <v>0</v>
      </c>
      <c r="I481" s="84" t="b">
        <v>0</v>
      </c>
      <c r="J481" s="84" t="b">
        <v>0</v>
      </c>
      <c r="K481" s="84" t="b">
        <v>0</v>
      </c>
      <c r="L481" s="84" t="b">
        <v>0</v>
      </c>
    </row>
    <row r="482" spans="1:12" ht="15">
      <c r="A482" s="84" t="s">
        <v>4591</v>
      </c>
      <c r="B482" s="84" t="s">
        <v>4592</v>
      </c>
      <c r="C482" s="84">
        <v>2</v>
      </c>
      <c r="D482" s="118">
        <v>0.000744712492293108</v>
      </c>
      <c r="E482" s="118">
        <v>3.45408227073109</v>
      </c>
      <c r="F482" s="84" t="s">
        <v>4598</v>
      </c>
      <c r="G482" s="84" t="b">
        <v>0</v>
      </c>
      <c r="H482" s="84" t="b">
        <v>0</v>
      </c>
      <c r="I482" s="84" t="b">
        <v>0</v>
      </c>
      <c r="J482" s="84" t="b">
        <v>0</v>
      </c>
      <c r="K482" s="84" t="b">
        <v>0</v>
      </c>
      <c r="L482" s="84" t="b">
        <v>0</v>
      </c>
    </row>
    <row r="483" spans="1:12" ht="15">
      <c r="A483" s="84" t="s">
        <v>4592</v>
      </c>
      <c r="B483" s="84" t="s">
        <v>4593</v>
      </c>
      <c r="C483" s="84">
        <v>2</v>
      </c>
      <c r="D483" s="118">
        <v>0.000744712492293108</v>
      </c>
      <c r="E483" s="118">
        <v>3.45408227073109</v>
      </c>
      <c r="F483" s="84" t="s">
        <v>4598</v>
      </c>
      <c r="G483" s="84" t="b">
        <v>0</v>
      </c>
      <c r="H483" s="84" t="b">
        <v>0</v>
      </c>
      <c r="I483" s="84" t="b">
        <v>0</v>
      </c>
      <c r="J483" s="84" t="b">
        <v>0</v>
      </c>
      <c r="K483" s="84" t="b">
        <v>0</v>
      </c>
      <c r="L483" s="84" t="b">
        <v>0</v>
      </c>
    </row>
    <row r="484" spans="1:12" ht="15">
      <c r="A484" s="84" t="s">
        <v>4593</v>
      </c>
      <c r="B484" s="84" t="s">
        <v>4594</v>
      </c>
      <c r="C484" s="84">
        <v>2</v>
      </c>
      <c r="D484" s="118">
        <v>0.000744712492293108</v>
      </c>
      <c r="E484" s="118">
        <v>3.45408227073109</v>
      </c>
      <c r="F484" s="84" t="s">
        <v>4598</v>
      </c>
      <c r="G484" s="84" t="b">
        <v>0</v>
      </c>
      <c r="H484" s="84" t="b">
        <v>0</v>
      </c>
      <c r="I484" s="84" t="b">
        <v>0</v>
      </c>
      <c r="J484" s="84" t="b">
        <v>0</v>
      </c>
      <c r="K484" s="84" t="b">
        <v>0</v>
      </c>
      <c r="L484" s="84" t="b">
        <v>0</v>
      </c>
    </row>
    <row r="485" spans="1:12" ht="15">
      <c r="A485" s="84" t="s">
        <v>3604</v>
      </c>
      <c r="B485" s="84" t="s">
        <v>3605</v>
      </c>
      <c r="C485" s="84">
        <v>16</v>
      </c>
      <c r="D485" s="118">
        <v>0.010017363302191497</v>
      </c>
      <c r="E485" s="118">
        <v>1.6036655180433808</v>
      </c>
      <c r="F485" s="84" t="s">
        <v>3426</v>
      </c>
      <c r="G485" s="84" t="b">
        <v>0</v>
      </c>
      <c r="H485" s="84" t="b">
        <v>0</v>
      </c>
      <c r="I485" s="84" t="b">
        <v>0</v>
      </c>
      <c r="J485" s="84" t="b">
        <v>0</v>
      </c>
      <c r="K485" s="84" t="b">
        <v>0</v>
      </c>
      <c r="L485" s="84" t="b">
        <v>0</v>
      </c>
    </row>
    <row r="486" spans="1:12" ht="15">
      <c r="A486" s="84" t="s">
        <v>3607</v>
      </c>
      <c r="B486" s="84" t="s">
        <v>3608</v>
      </c>
      <c r="C486" s="84">
        <v>14</v>
      </c>
      <c r="D486" s="118">
        <v>0.009699470516215735</v>
      </c>
      <c r="E486" s="118">
        <v>1.76396250991583</v>
      </c>
      <c r="F486" s="84" t="s">
        <v>3426</v>
      </c>
      <c r="G486" s="84" t="b">
        <v>0</v>
      </c>
      <c r="H486" s="84" t="b">
        <v>0</v>
      </c>
      <c r="I486" s="84" t="b">
        <v>0</v>
      </c>
      <c r="J486" s="84" t="b">
        <v>0</v>
      </c>
      <c r="K486" s="84" t="b">
        <v>0</v>
      </c>
      <c r="L486" s="84" t="b">
        <v>0</v>
      </c>
    </row>
    <row r="487" spans="1:12" ht="15">
      <c r="A487" s="84" t="s">
        <v>3608</v>
      </c>
      <c r="B487" s="84" t="s">
        <v>3597</v>
      </c>
      <c r="C487" s="84">
        <v>14</v>
      </c>
      <c r="D487" s="118">
        <v>0.009699470516215735</v>
      </c>
      <c r="E487" s="118">
        <v>1.2111205412580495</v>
      </c>
      <c r="F487" s="84" t="s">
        <v>3426</v>
      </c>
      <c r="G487" s="84" t="b">
        <v>0</v>
      </c>
      <c r="H487" s="84" t="b">
        <v>0</v>
      </c>
      <c r="I487" s="84" t="b">
        <v>0</v>
      </c>
      <c r="J487" s="84" t="b">
        <v>0</v>
      </c>
      <c r="K487" s="84" t="b">
        <v>0</v>
      </c>
      <c r="L487" s="84" t="b">
        <v>0</v>
      </c>
    </row>
    <row r="488" spans="1:12" ht="15">
      <c r="A488" s="84" t="s">
        <v>3597</v>
      </c>
      <c r="B488" s="84" t="s">
        <v>3606</v>
      </c>
      <c r="C488" s="84">
        <v>14</v>
      </c>
      <c r="D488" s="118">
        <v>0.009699470516215735</v>
      </c>
      <c r="E488" s="118">
        <v>1.1619025185878677</v>
      </c>
      <c r="F488" s="84" t="s">
        <v>3426</v>
      </c>
      <c r="G488" s="84" t="b">
        <v>0</v>
      </c>
      <c r="H488" s="84" t="b">
        <v>0</v>
      </c>
      <c r="I488" s="84" t="b">
        <v>0</v>
      </c>
      <c r="J488" s="84" t="b">
        <v>0</v>
      </c>
      <c r="K488" s="84" t="b">
        <v>0</v>
      </c>
      <c r="L488" s="84" t="b">
        <v>0</v>
      </c>
    </row>
    <row r="489" spans="1:12" ht="15">
      <c r="A489" s="84" t="s">
        <v>3606</v>
      </c>
      <c r="B489" s="84" t="s">
        <v>3603</v>
      </c>
      <c r="C489" s="84">
        <v>14</v>
      </c>
      <c r="D489" s="118">
        <v>0.009699470516215735</v>
      </c>
      <c r="E489" s="118">
        <v>1.6216496772381075</v>
      </c>
      <c r="F489" s="84" t="s">
        <v>3426</v>
      </c>
      <c r="G489" s="84" t="b">
        <v>0</v>
      </c>
      <c r="H489" s="84" t="b">
        <v>0</v>
      </c>
      <c r="I489" s="84" t="b">
        <v>0</v>
      </c>
      <c r="J489" s="84" t="b">
        <v>1</v>
      </c>
      <c r="K489" s="84" t="b">
        <v>0</v>
      </c>
      <c r="L489" s="84" t="b">
        <v>0</v>
      </c>
    </row>
    <row r="490" spans="1:12" ht="15">
      <c r="A490" s="84" t="s">
        <v>3603</v>
      </c>
      <c r="B490" s="84" t="s">
        <v>3604</v>
      </c>
      <c r="C490" s="84">
        <v>14</v>
      </c>
      <c r="D490" s="118">
        <v>0.009699470516215735</v>
      </c>
      <c r="E490" s="118">
        <v>1.5456735710656941</v>
      </c>
      <c r="F490" s="84" t="s">
        <v>3426</v>
      </c>
      <c r="G490" s="84" t="b">
        <v>1</v>
      </c>
      <c r="H490" s="84" t="b">
        <v>0</v>
      </c>
      <c r="I490" s="84" t="b">
        <v>0</v>
      </c>
      <c r="J490" s="84" t="b">
        <v>0</v>
      </c>
      <c r="K490" s="84" t="b">
        <v>0</v>
      </c>
      <c r="L490" s="84" t="b">
        <v>0</v>
      </c>
    </row>
    <row r="491" spans="1:12" ht="15">
      <c r="A491" s="84" t="s">
        <v>3605</v>
      </c>
      <c r="B491" s="84" t="s">
        <v>3609</v>
      </c>
      <c r="C491" s="84">
        <v>14</v>
      </c>
      <c r="D491" s="118">
        <v>0.009699470516215735</v>
      </c>
      <c r="E491" s="118">
        <v>1.654818040490762</v>
      </c>
      <c r="F491" s="84" t="s">
        <v>3426</v>
      </c>
      <c r="G491" s="84" t="b">
        <v>0</v>
      </c>
      <c r="H491" s="84" t="b">
        <v>0</v>
      </c>
      <c r="I491" s="84" t="b">
        <v>0</v>
      </c>
      <c r="J491" s="84" t="b">
        <v>0</v>
      </c>
      <c r="K491" s="84" t="b">
        <v>0</v>
      </c>
      <c r="L491" s="84" t="b">
        <v>0</v>
      </c>
    </row>
    <row r="492" spans="1:12" ht="15">
      <c r="A492" s="84" t="s">
        <v>3609</v>
      </c>
      <c r="B492" s="84" t="s">
        <v>3610</v>
      </c>
      <c r="C492" s="84">
        <v>14</v>
      </c>
      <c r="D492" s="118">
        <v>0.009699470516215735</v>
      </c>
      <c r="E492" s="118">
        <v>1.76396250991583</v>
      </c>
      <c r="F492" s="84" t="s">
        <v>3426</v>
      </c>
      <c r="G492" s="84" t="b">
        <v>0</v>
      </c>
      <c r="H492" s="84" t="b">
        <v>0</v>
      </c>
      <c r="I492" s="84" t="b">
        <v>0</v>
      </c>
      <c r="J492" s="84" t="b">
        <v>0</v>
      </c>
      <c r="K492" s="84" t="b">
        <v>0</v>
      </c>
      <c r="L492" s="84" t="b">
        <v>0</v>
      </c>
    </row>
    <row r="493" spans="1:12" ht="15">
      <c r="A493" s="84" t="s">
        <v>3610</v>
      </c>
      <c r="B493" s="84" t="s">
        <v>3611</v>
      </c>
      <c r="C493" s="84">
        <v>14</v>
      </c>
      <c r="D493" s="118">
        <v>0.009699470516215735</v>
      </c>
      <c r="E493" s="118">
        <v>1.76396250991583</v>
      </c>
      <c r="F493" s="84" t="s">
        <v>3426</v>
      </c>
      <c r="G493" s="84" t="b">
        <v>0</v>
      </c>
      <c r="H493" s="84" t="b">
        <v>0</v>
      </c>
      <c r="I493" s="84" t="b">
        <v>0</v>
      </c>
      <c r="J493" s="84" t="b">
        <v>0</v>
      </c>
      <c r="K493" s="84" t="b">
        <v>0</v>
      </c>
      <c r="L493" s="84" t="b">
        <v>0</v>
      </c>
    </row>
    <row r="494" spans="1:12" ht="15">
      <c r="A494" s="84" t="s">
        <v>3611</v>
      </c>
      <c r="B494" s="84" t="s">
        <v>4249</v>
      </c>
      <c r="C494" s="84">
        <v>14</v>
      </c>
      <c r="D494" s="118">
        <v>0.009699470516215735</v>
      </c>
      <c r="E494" s="118">
        <v>1.76396250991583</v>
      </c>
      <c r="F494" s="84" t="s">
        <v>3426</v>
      </c>
      <c r="G494" s="84" t="b">
        <v>0</v>
      </c>
      <c r="H494" s="84" t="b">
        <v>0</v>
      </c>
      <c r="I494" s="84" t="b">
        <v>0</v>
      </c>
      <c r="J494" s="84" t="b">
        <v>0</v>
      </c>
      <c r="K494" s="84" t="b">
        <v>0</v>
      </c>
      <c r="L494" s="84" t="b">
        <v>0</v>
      </c>
    </row>
    <row r="495" spans="1:12" ht="15">
      <c r="A495" s="84" t="s">
        <v>4249</v>
      </c>
      <c r="B495" s="84" t="s">
        <v>4250</v>
      </c>
      <c r="C495" s="84">
        <v>14</v>
      </c>
      <c r="D495" s="118">
        <v>0.009699470516215735</v>
      </c>
      <c r="E495" s="118">
        <v>1.76396250991583</v>
      </c>
      <c r="F495" s="84" t="s">
        <v>3426</v>
      </c>
      <c r="G495" s="84" t="b">
        <v>0</v>
      </c>
      <c r="H495" s="84" t="b">
        <v>0</v>
      </c>
      <c r="I495" s="84" t="b">
        <v>0</v>
      </c>
      <c r="J495" s="84" t="b">
        <v>0</v>
      </c>
      <c r="K495" s="84" t="b">
        <v>0</v>
      </c>
      <c r="L495" s="84" t="b">
        <v>0</v>
      </c>
    </row>
    <row r="496" spans="1:12" ht="15">
      <c r="A496" s="84" t="s">
        <v>4250</v>
      </c>
      <c r="B496" s="84" t="s">
        <v>4251</v>
      </c>
      <c r="C496" s="84">
        <v>14</v>
      </c>
      <c r="D496" s="118">
        <v>0.009699470516215735</v>
      </c>
      <c r="E496" s="118">
        <v>1.76396250991583</v>
      </c>
      <c r="F496" s="84" t="s">
        <v>3426</v>
      </c>
      <c r="G496" s="84" t="b">
        <v>0</v>
      </c>
      <c r="H496" s="84" t="b">
        <v>0</v>
      </c>
      <c r="I496" s="84" t="b">
        <v>0</v>
      </c>
      <c r="J496" s="84" t="b">
        <v>0</v>
      </c>
      <c r="K496" s="84" t="b">
        <v>0</v>
      </c>
      <c r="L496" s="84" t="b">
        <v>0</v>
      </c>
    </row>
    <row r="497" spans="1:12" ht="15">
      <c r="A497" s="84" t="s">
        <v>4251</v>
      </c>
      <c r="B497" s="84" t="s">
        <v>4248</v>
      </c>
      <c r="C497" s="84">
        <v>14</v>
      </c>
      <c r="D497" s="118">
        <v>0.009699470516215735</v>
      </c>
      <c r="E497" s="118">
        <v>1.76396250991583</v>
      </c>
      <c r="F497" s="84" t="s">
        <v>3426</v>
      </c>
      <c r="G497" s="84" t="b">
        <v>0</v>
      </c>
      <c r="H497" s="84" t="b">
        <v>0</v>
      </c>
      <c r="I497" s="84" t="b">
        <v>0</v>
      </c>
      <c r="J497" s="84" t="b">
        <v>0</v>
      </c>
      <c r="K497" s="84" t="b">
        <v>0</v>
      </c>
      <c r="L497" s="84" t="b">
        <v>0</v>
      </c>
    </row>
    <row r="498" spans="1:12" ht="15">
      <c r="A498" s="84" t="s">
        <v>3638</v>
      </c>
      <c r="B498" s="84" t="s">
        <v>3638</v>
      </c>
      <c r="C498" s="84">
        <v>5</v>
      </c>
      <c r="D498" s="118">
        <v>0.00832657095133613</v>
      </c>
      <c r="E498" s="118">
        <v>1.609060549930087</v>
      </c>
      <c r="F498" s="84" t="s">
        <v>3426</v>
      </c>
      <c r="G498" s="84" t="b">
        <v>0</v>
      </c>
      <c r="H498" s="84" t="b">
        <v>0</v>
      </c>
      <c r="I498" s="84" t="b">
        <v>0</v>
      </c>
      <c r="J498" s="84" t="b">
        <v>0</v>
      </c>
      <c r="K498" s="84" t="b">
        <v>0</v>
      </c>
      <c r="L498" s="84" t="b">
        <v>0</v>
      </c>
    </row>
    <row r="499" spans="1:12" ht="15">
      <c r="A499" s="84" t="s">
        <v>3683</v>
      </c>
      <c r="B499" s="84" t="s">
        <v>3549</v>
      </c>
      <c r="C499" s="84">
        <v>4</v>
      </c>
      <c r="D499" s="118">
        <v>0.005275618115895227</v>
      </c>
      <c r="E499" s="118">
        <v>2.2111205412580492</v>
      </c>
      <c r="F499" s="84" t="s">
        <v>3426</v>
      </c>
      <c r="G499" s="84" t="b">
        <v>0</v>
      </c>
      <c r="H499" s="84" t="b">
        <v>0</v>
      </c>
      <c r="I499" s="84" t="b">
        <v>0</v>
      </c>
      <c r="J499" s="84" t="b">
        <v>0</v>
      </c>
      <c r="K499" s="84" t="b">
        <v>1</v>
      </c>
      <c r="L499" s="84" t="b">
        <v>0</v>
      </c>
    </row>
    <row r="500" spans="1:12" ht="15">
      <c r="A500" s="84" t="s">
        <v>3638</v>
      </c>
      <c r="B500" s="84" t="s">
        <v>4288</v>
      </c>
      <c r="C500" s="84">
        <v>3</v>
      </c>
      <c r="D500" s="118">
        <v>0.004388032585569176</v>
      </c>
      <c r="E500" s="118">
        <v>1.9100905455940682</v>
      </c>
      <c r="F500" s="84" t="s">
        <v>3426</v>
      </c>
      <c r="G500" s="84" t="b">
        <v>0</v>
      </c>
      <c r="H500" s="84" t="b">
        <v>0</v>
      </c>
      <c r="I500" s="84" t="b">
        <v>0</v>
      </c>
      <c r="J500" s="84" t="b">
        <v>0</v>
      </c>
      <c r="K500" s="84" t="b">
        <v>0</v>
      </c>
      <c r="L500" s="84" t="b">
        <v>0</v>
      </c>
    </row>
    <row r="501" spans="1:12" ht="15">
      <c r="A501" s="84" t="s">
        <v>4347</v>
      </c>
      <c r="B501" s="84" t="s">
        <v>4348</v>
      </c>
      <c r="C501" s="84">
        <v>3</v>
      </c>
      <c r="D501" s="118">
        <v>0.004388032585569176</v>
      </c>
      <c r="E501" s="118">
        <v>2.432969290874406</v>
      </c>
      <c r="F501" s="84" t="s">
        <v>3426</v>
      </c>
      <c r="G501" s="84" t="b">
        <v>0</v>
      </c>
      <c r="H501" s="84" t="b">
        <v>0</v>
      </c>
      <c r="I501" s="84" t="b">
        <v>0</v>
      </c>
      <c r="J501" s="84" t="b">
        <v>0</v>
      </c>
      <c r="K501" s="84" t="b">
        <v>0</v>
      </c>
      <c r="L501" s="84" t="b">
        <v>0</v>
      </c>
    </row>
    <row r="502" spans="1:12" ht="15">
      <c r="A502" s="84" t="s">
        <v>4348</v>
      </c>
      <c r="B502" s="84" t="s">
        <v>4349</v>
      </c>
      <c r="C502" s="84">
        <v>3</v>
      </c>
      <c r="D502" s="118">
        <v>0.004388032585569176</v>
      </c>
      <c r="E502" s="118">
        <v>2.432969290874406</v>
      </c>
      <c r="F502" s="84" t="s">
        <v>3426</v>
      </c>
      <c r="G502" s="84" t="b">
        <v>0</v>
      </c>
      <c r="H502" s="84" t="b">
        <v>0</v>
      </c>
      <c r="I502" s="84" t="b">
        <v>0</v>
      </c>
      <c r="J502" s="84" t="b">
        <v>0</v>
      </c>
      <c r="K502" s="84" t="b">
        <v>0</v>
      </c>
      <c r="L502" s="84" t="b">
        <v>0</v>
      </c>
    </row>
    <row r="503" spans="1:12" ht="15">
      <c r="A503" s="84" t="s">
        <v>4349</v>
      </c>
      <c r="B503" s="84" t="s">
        <v>4350</v>
      </c>
      <c r="C503" s="84">
        <v>3</v>
      </c>
      <c r="D503" s="118">
        <v>0.004388032585569176</v>
      </c>
      <c r="E503" s="118">
        <v>2.432969290874406</v>
      </c>
      <c r="F503" s="84" t="s">
        <v>3426</v>
      </c>
      <c r="G503" s="84" t="b">
        <v>0</v>
      </c>
      <c r="H503" s="84" t="b">
        <v>0</v>
      </c>
      <c r="I503" s="84" t="b">
        <v>0</v>
      </c>
      <c r="J503" s="84" t="b">
        <v>0</v>
      </c>
      <c r="K503" s="84" t="b">
        <v>0</v>
      </c>
      <c r="L503" s="84" t="b">
        <v>0</v>
      </c>
    </row>
    <row r="504" spans="1:12" ht="15">
      <c r="A504" s="84" t="s">
        <v>4350</v>
      </c>
      <c r="B504" s="84" t="s">
        <v>4351</v>
      </c>
      <c r="C504" s="84">
        <v>3</v>
      </c>
      <c r="D504" s="118">
        <v>0.004388032585569176</v>
      </c>
      <c r="E504" s="118">
        <v>2.432969290874406</v>
      </c>
      <c r="F504" s="84" t="s">
        <v>3426</v>
      </c>
      <c r="G504" s="84" t="b">
        <v>0</v>
      </c>
      <c r="H504" s="84" t="b">
        <v>0</v>
      </c>
      <c r="I504" s="84" t="b">
        <v>0</v>
      </c>
      <c r="J504" s="84" t="b">
        <v>0</v>
      </c>
      <c r="K504" s="84" t="b">
        <v>0</v>
      </c>
      <c r="L504" s="84" t="b">
        <v>0</v>
      </c>
    </row>
    <row r="505" spans="1:12" ht="15">
      <c r="A505" s="84" t="s">
        <v>4351</v>
      </c>
      <c r="B505" s="84" t="s">
        <v>4352</v>
      </c>
      <c r="C505" s="84">
        <v>3</v>
      </c>
      <c r="D505" s="118">
        <v>0.004388032585569176</v>
      </c>
      <c r="E505" s="118">
        <v>2.432969290874406</v>
      </c>
      <c r="F505" s="84" t="s">
        <v>3426</v>
      </c>
      <c r="G505" s="84" t="b">
        <v>0</v>
      </c>
      <c r="H505" s="84" t="b">
        <v>0</v>
      </c>
      <c r="I505" s="84" t="b">
        <v>0</v>
      </c>
      <c r="J505" s="84" t="b">
        <v>0</v>
      </c>
      <c r="K505" s="84" t="b">
        <v>0</v>
      </c>
      <c r="L505" s="84" t="b">
        <v>0</v>
      </c>
    </row>
    <row r="506" spans="1:12" ht="15">
      <c r="A506" s="84" t="s">
        <v>4352</v>
      </c>
      <c r="B506" s="84" t="s">
        <v>4353</v>
      </c>
      <c r="C506" s="84">
        <v>3</v>
      </c>
      <c r="D506" s="118">
        <v>0.004388032585569176</v>
      </c>
      <c r="E506" s="118">
        <v>2.432969290874406</v>
      </c>
      <c r="F506" s="84" t="s">
        <v>3426</v>
      </c>
      <c r="G506" s="84" t="b">
        <v>0</v>
      </c>
      <c r="H506" s="84" t="b">
        <v>0</v>
      </c>
      <c r="I506" s="84" t="b">
        <v>0</v>
      </c>
      <c r="J506" s="84" t="b">
        <v>0</v>
      </c>
      <c r="K506" s="84" t="b">
        <v>0</v>
      </c>
      <c r="L506" s="84" t="b">
        <v>0</v>
      </c>
    </row>
    <row r="507" spans="1:12" ht="15">
      <c r="A507" s="84" t="s">
        <v>4353</v>
      </c>
      <c r="B507" s="84" t="s">
        <v>4354</v>
      </c>
      <c r="C507" s="84">
        <v>3</v>
      </c>
      <c r="D507" s="118">
        <v>0.004388032585569176</v>
      </c>
      <c r="E507" s="118">
        <v>2.432969290874406</v>
      </c>
      <c r="F507" s="84" t="s">
        <v>3426</v>
      </c>
      <c r="G507" s="84" t="b">
        <v>0</v>
      </c>
      <c r="H507" s="84" t="b">
        <v>0</v>
      </c>
      <c r="I507" s="84" t="b">
        <v>0</v>
      </c>
      <c r="J507" s="84" t="b">
        <v>0</v>
      </c>
      <c r="K507" s="84" t="b">
        <v>0</v>
      </c>
      <c r="L507" s="84" t="b">
        <v>0</v>
      </c>
    </row>
    <row r="508" spans="1:12" ht="15">
      <c r="A508" s="84" t="s">
        <v>4354</v>
      </c>
      <c r="B508" s="84" t="s">
        <v>4355</v>
      </c>
      <c r="C508" s="84">
        <v>3</v>
      </c>
      <c r="D508" s="118">
        <v>0.004388032585569176</v>
      </c>
      <c r="E508" s="118">
        <v>2.432969290874406</v>
      </c>
      <c r="F508" s="84" t="s">
        <v>3426</v>
      </c>
      <c r="G508" s="84" t="b">
        <v>0</v>
      </c>
      <c r="H508" s="84" t="b">
        <v>0</v>
      </c>
      <c r="I508" s="84" t="b">
        <v>0</v>
      </c>
      <c r="J508" s="84" t="b">
        <v>0</v>
      </c>
      <c r="K508" s="84" t="b">
        <v>0</v>
      </c>
      <c r="L508" s="84" t="b">
        <v>0</v>
      </c>
    </row>
    <row r="509" spans="1:12" ht="15">
      <c r="A509" s="84" t="s">
        <v>4355</v>
      </c>
      <c r="B509" s="84" t="s">
        <v>4356</v>
      </c>
      <c r="C509" s="84">
        <v>3</v>
      </c>
      <c r="D509" s="118">
        <v>0.004388032585569176</v>
      </c>
      <c r="E509" s="118">
        <v>2.432969290874406</v>
      </c>
      <c r="F509" s="84" t="s">
        <v>3426</v>
      </c>
      <c r="G509" s="84" t="b">
        <v>0</v>
      </c>
      <c r="H509" s="84" t="b">
        <v>0</v>
      </c>
      <c r="I509" s="84" t="b">
        <v>0</v>
      </c>
      <c r="J509" s="84" t="b">
        <v>0</v>
      </c>
      <c r="K509" s="84" t="b">
        <v>0</v>
      </c>
      <c r="L509" s="84" t="b">
        <v>0</v>
      </c>
    </row>
    <row r="510" spans="1:12" ht="15">
      <c r="A510" s="84" t="s">
        <v>4356</v>
      </c>
      <c r="B510" s="84" t="s">
        <v>4357</v>
      </c>
      <c r="C510" s="84">
        <v>3</v>
      </c>
      <c r="D510" s="118">
        <v>0.004388032585569176</v>
      </c>
      <c r="E510" s="118">
        <v>2.432969290874406</v>
      </c>
      <c r="F510" s="84" t="s">
        <v>3426</v>
      </c>
      <c r="G510" s="84" t="b">
        <v>0</v>
      </c>
      <c r="H510" s="84" t="b">
        <v>0</v>
      </c>
      <c r="I510" s="84" t="b">
        <v>0</v>
      </c>
      <c r="J510" s="84" t="b">
        <v>0</v>
      </c>
      <c r="K510" s="84" t="b">
        <v>0</v>
      </c>
      <c r="L510" s="84" t="b">
        <v>0</v>
      </c>
    </row>
    <row r="511" spans="1:12" ht="15">
      <c r="A511" s="84" t="s">
        <v>4357</v>
      </c>
      <c r="B511" s="84" t="s">
        <v>4358</v>
      </c>
      <c r="C511" s="84">
        <v>3</v>
      </c>
      <c r="D511" s="118">
        <v>0.004388032585569176</v>
      </c>
      <c r="E511" s="118">
        <v>2.432969290874406</v>
      </c>
      <c r="F511" s="84" t="s">
        <v>3426</v>
      </c>
      <c r="G511" s="84" t="b">
        <v>0</v>
      </c>
      <c r="H511" s="84" t="b">
        <v>0</v>
      </c>
      <c r="I511" s="84" t="b">
        <v>0</v>
      </c>
      <c r="J511" s="84" t="b">
        <v>0</v>
      </c>
      <c r="K511" s="84" t="b">
        <v>0</v>
      </c>
      <c r="L511" s="84" t="b">
        <v>0</v>
      </c>
    </row>
    <row r="512" spans="1:12" ht="15">
      <c r="A512" s="84" t="s">
        <v>4358</v>
      </c>
      <c r="B512" s="84" t="s">
        <v>4359</v>
      </c>
      <c r="C512" s="84">
        <v>3</v>
      </c>
      <c r="D512" s="118">
        <v>0.004388032585569176</v>
      </c>
      <c r="E512" s="118">
        <v>2.432969290874406</v>
      </c>
      <c r="F512" s="84" t="s">
        <v>3426</v>
      </c>
      <c r="G512" s="84" t="b">
        <v>0</v>
      </c>
      <c r="H512" s="84" t="b">
        <v>0</v>
      </c>
      <c r="I512" s="84" t="b">
        <v>0</v>
      </c>
      <c r="J512" s="84" t="b">
        <v>0</v>
      </c>
      <c r="K512" s="84" t="b">
        <v>0</v>
      </c>
      <c r="L512" s="84" t="b">
        <v>0</v>
      </c>
    </row>
    <row r="513" spans="1:12" ht="15">
      <c r="A513" s="84" t="s">
        <v>4359</v>
      </c>
      <c r="B513" s="84" t="s">
        <v>4360</v>
      </c>
      <c r="C513" s="84">
        <v>3</v>
      </c>
      <c r="D513" s="118">
        <v>0.004388032585569176</v>
      </c>
      <c r="E513" s="118">
        <v>2.432969290874406</v>
      </c>
      <c r="F513" s="84" t="s">
        <v>3426</v>
      </c>
      <c r="G513" s="84" t="b">
        <v>0</v>
      </c>
      <c r="H513" s="84" t="b">
        <v>0</v>
      </c>
      <c r="I513" s="84" t="b">
        <v>0</v>
      </c>
      <c r="J513" s="84" t="b">
        <v>0</v>
      </c>
      <c r="K513" s="84" t="b">
        <v>0</v>
      </c>
      <c r="L513" s="84" t="b">
        <v>0</v>
      </c>
    </row>
    <row r="514" spans="1:12" ht="15">
      <c r="A514" s="84" t="s">
        <v>4360</v>
      </c>
      <c r="B514" s="84" t="s">
        <v>4310</v>
      </c>
      <c r="C514" s="84">
        <v>3</v>
      </c>
      <c r="D514" s="118">
        <v>0.004388032585569176</v>
      </c>
      <c r="E514" s="118">
        <v>2.308030554266106</v>
      </c>
      <c r="F514" s="84" t="s">
        <v>3426</v>
      </c>
      <c r="G514" s="84" t="b">
        <v>0</v>
      </c>
      <c r="H514" s="84" t="b">
        <v>0</v>
      </c>
      <c r="I514" s="84" t="b">
        <v>0</v>
      </c>
      <c r="J514" s="84" t="b">
        <v>0</v>
      </c>
      <c r="K514" s="84" t="b">
        <v>0</v>
      </c>
      <c r="L514" s="84" t="b">
        <v>0</v>
      </c>
    </row>
    <row r="515" spans="1:12" ht="15">
      <c r="A515" s="84" t="s">
        <v>4310</v>
      </c>
      <c r="B515" s="84" t="s">
        <v>4361</v>
      </c>
      <c r="C515" s="84">
        <v>3</v>
      </c>
      <c r="D515" s="118">
        <v>0.004388032585569176</v>
      </c>
      <c r="E515" s="118">
        <v>2.308030554266106</v>
      </c>
      <c r="F515" s="84" t="s">
        <v>3426</v>
      </c>
      <c r="G515" s="84" t="b">
        <v>0</v>
      </c>
      <c r="H515" s="84" t="b">
        <v>0</v>
      </c>
      <c r="I515" s="84" t="b">
        <v>0</v>
      </c>
      <c r="J515" s="84" t="b">
        <v>0</v>
      </c>
      <c r="K515" s="84" t="b">
        <v>0</v>
      </c>
      <c r="L515" s="84" t="b">
        <v>0</v>
      </c>
    </row>
    <row r="516" spans="1:12" ht="15">
      <c r="A516" s="84" t="s">
        <v>4361</v>
      </c>
      <c r="B516" s="84" t="s">
        <v>4362</v>
      </c>
      <c r="C516" s="84">
        <v>3</v>
      </c>
      <c r="D516" s="118">
        <v>0.004388032585569176</v>
      </c>
      <c r="E516" s="118">
        <v>2.432969290874406</v>
      </c>
      <c r="F516" s="84" t="s">
        <v>3426</v>
      </c>
      <c r="G516" s="84" t="b">
        <v>0</v>
      </c>
      <c r="H516" s="84" t="b">
        <v>0</v>
      </c>
      <c r="I516" s="84" t="b">
        <v>0</v>
      </c>
      <c r="J516" s="84" t="b">
        <v>0</v>
      </c>
      <c r="K516" s="84" t="b">
        <v>0</v>
      </c>
      <c r="L516" s="84" t="b">
        <v>0</v>
      </c>
    </row>
    <row r="517" spans="1:12" ht="15">
      <c r="A517" s="84" t="s">
        <v>4362</v>
      </c>
      <c r="B517" s="84" t="s">
        <v>4363</v>
      </c>
      <c r="C517" s="84">
        <v>3</v>
      </c>
      <c r="D517" s="118">
        <v>0.004388032585569176</v>
      </c>
      <c r="E517" s="118">
        <v>2.432969290874406</v>
      </c>
      <c r="F517" s="84" t="s">
        <v>3426</v>
      </c>
      <c r="G517" s="84" t="b">
        <v>0</v>
      </c>
      <c r="H517" s="84" t="b">
        <v>0</v>
      </c>
      <c r="I517" s="84" t="b">
        <v>0</v>
      </c>
      <c r="J517" s="84" t="b">
        <v>0</v>
      </c>
      <c r="K517" s="84" t="b">
        <v>0</v>
      </c>
      <c r="L517" s="84" t="b">
        <v>0</v>
      </c>
    </row>
    <row r="518" spans="1:12" ht="15">
      <c r="A518" s="84" t="s">
        <v>4363</v>
      </c>
      <c r="B518" s="84" t="s">
        <v>3597</v>
      </c>
      <c r="C518" s="84">
        <v>3</v>
      </c>
      <c r="D518" s="118">
        <v>0.004388032585569176</v>
      </c>
      <c r="E518" s="118">
        <v>1.2111205412580495</v>
      </c>
      <c r="F518" s="84" t="s">
        <v>3426</v>
      </c>
      <c r="G518" s="84" t="b">
        <v>0</v>
      </c>
      <c r="H518" s="84" t="b">
        <v>0</v>
      </c>
      <c r="I518" s="84" t="b">
        <v>0</v>
      </c>
      <c r="J518" s="84" t="b">
        <v>0</v>
      </c>
      <c r="K518" s="84" t="b">
        <v>0</v>
      </c>
      <c r="L518" s="84" t="b">
        <v>0</v>
      </c>
    </row>
    <row r="519" spans="1:12" ht="15">
      <c r="A519" s="84" t="s">
        <v>4584</v>
      </c>
      <c r="B519" s="84" t="s">
        <v>4585</v>
      </c>
      <c r="C519" s="84">
        <v>2</v>
      </c>
      <c r="D519" s="118">
        <v>0.0033306283805344516</v>
      </c>
      <c r="E519" s="118">
        <v>2.609060549930087</v>
      </c>
      <c r="F519" s="84" t="s">
        <v>3426</v>
      </c>
      <c r="G519" s="84" t="b">
        <v>0</v>
      </c>
      <c r="H519" s="84" t="b">
        <v>0</v>
      </c>
      <c r="I519" s="84" t="b">
        <v>0</v>
      </c>
      <c r="J519" s="84" t="b">
        <v>0</v>
      </c>
      <c r="K519" s="84" t="b">
        <v>0</v>
      </c>
      <c r="L519" s="84" t="b">
        <v>0</v>
      </c>
    </row>
    <row r="520" spans="1:12" ht="15">
      <c r="A520" s="84" t="s">
        <v>4585</v>
      </c>
      <c r="B520" s="84" t="s">
        <v>3597</v>
      </c>
      <c r="C520" s="84">
        <v>2</v>
      </c>
      <c r="D520" s="118">
        <v>0.0033306283805344516</v>
      </c>
      <c r="E520" s="118">
        <v>1.2111205412580492</v>
      </c>
      <c r="F520" s="84" t="s">
        <v>3426</v>
      </c>
      <c r="G520" s="84" t="b">
        <v>0</v>
      </c>
      <c r="H520" s="84" t="b">
        <v>0</v>
      </c>
      <c r="I520" s="84" t="b">
        <v>0</v>
      </c>
      <c r="J520" s="84" t="b">
        <v>0</v>
      </c>
      <c r="K520" s="84" t="b">
        <v>0</v>
      </c>
      <c r="L520" s="84" t="b">
        <v>0</v>
      </c>
    </row>
    <row r="521" spans="1:12" ht="15">
      <c r="A521" s="84" t="s">
        <v>3597</v>
      </c>
      <c r="B521" s="84" t="s">
        <v>1781</v>
      </c>
      <c r="C521" s="84">
        <v>2</v>
      </c>
      <c r="D521" s="118">
        <v>0.0033306283805344516</v>
      </c>
      <c r="E521" s="118">
        <v>1.0438032065098732</v>
      </c>
      <c r="F521" s="84" t="s">
        <v>3426</v>
      </c>
      <c r="G521" s="84" t="b">
        <v>0</v>
      </c>
      <c r="H521" s="84" t="b">
        <v>0</v>
      </c>
      <c r="I521" s="84" t="b">
        <v>0</v>
      </c>
      <c r="J521" s="84" t="b">
        <v>0</v>
      </c>
      <c r="K521" s="84" t="b">
        <v>0</v>
      </c>
      <c r="L521" s="84" t="b">
        <v>0</v>
      </c>
    </row>
    <row r="522" spans="1:12" ht="15">
      <c r="A522" s="84" t="s">
        <v>1781</v>
      </c>
      <c r="B522" s="84" t="s">
        <v>4586</v>
      </c>
      <c r="C522" s="84">
        <v>2</v>
      </c>
      <c r="D522" s="118">
        <v>0.0033306283805344516</v>
      </c>
      <c r="E522" s="118">
        <v>2.432969290874406</v>
      </c>
      <c r="F522" s="84" t="s">
        <v>3426</v>
      </c>
      <c r="G522" s="84" t="b">
        <v>0</v>
      </c>
      <c r="H522" s="84" t="b">
        <v>0</v>
      </c>
      <c r="I522" s="84" t="b">
        <v>0</v>
      </c>
      <c r="J522" s="84" t="b">
        <v>0</v>
      </c>
      <c r="K522" s="84" t="b">
        <v>0</v>
      </c>
      <c r="L522" s="84" t="b">
        <v>0</v>
      </c>
    </row>
    <row r="523" spans="1:12" ht="15">
      <c r="A523" s="84" t="s">
        <v>4586</v>
      </c>
      <c r="B523" s="84" t="s">
        <v>4587</v>
      </c>
      <c r="C523" s="84">
        <v>2</v>
      </c>
      <c r="D523" s="118">
        <v>0.0033306283805344516</v>
      </c>
      <c r="E523" s="118">
        <v>2.609060549930087</v>
      </c>
      <c r="F523" s="84" t="s">
        <v>3426</v>
      </c>
      <c r="G523" s="84" t="b">
        <v>0</v>
      </c>
      <c r="H523" s="84" t="b">
        <v>0</v>
      </c>
      <c r="I523" s="84" t="b">
        <v>0</v>
      </c>
      <c r="J523" s="84" t="b">
        <v>0</v>
      </c>
      <c r="K523" s="84" t="b">
        <v>0</v>
      </c>
      <c r="L523" s="84" t="b">
        <v>0</v>
      </c>
    </row>
    <row r="524" spans="1:12" ht="15">
      <c r="A524" s="84" t="s">
        <v>4587</v>
      </c>
      <c r="B524" s="84" t="s">
        <v>4588</v>
      </c>
      <c r="C524" s="84">
        <v>2</v>
      </c>
      <c r="D524" s="118">
        <v>0.0033306283805344516</v>
      </c>
      <c r="E524" s="118">
        <v>2.609060549930087</v>
      </c>
      <c r="F524" s="84" t="s">
        <v>3426</v>
      </c>
      <c r="G524" s="84" t="b">
        <v>0</v>
      </c>
      <c r="H524" s="84" t="b">
        <v>0</v>
      </c>
      <c r="I524" s="84" t="b">
        <v>0</v>
      </c>
      <c r="J524" s="84" t="b">
        <v>0</v>
      </c>
      <c r="K524" s="84" t="b">
        <v>0</v>
      </c>
      <c r="L524" s="84" t="b">
        <v>0</v>
      </c>
    </row>
    <row r="525" spans="1:12" ht="15">
      <c r="A525" s="84" t="s">
        <v>4588</v>
      </c>
      <c r="B525" s="84" t="s">
        <v>4589</v>
      </c>
      <c r="C525" s="84">
        <v>2</v>
      </c>
      <c r="D525" s="118">
        <v>0.0033306283805344516</v>
      </c>
      <c r="E525" s="118">
        <v>2.609060549930087</v>
      </c>
      <c r="F525" s="84" t="s">
        <v>3426</v>
      </c>
      <c r="G525" s="84" t="b">
        <v>0</v>
      </c>
      <c r="H525" s="84" t="b">
        <v>0</v>
      </c>
      <c r="I525" s="84" t="b">
        <v>0</v>
      </c>
      <c r="J525" s="84" t="b">
        <v>0</v>
      </c>
      <c r="K525" s="84" t="b">
        <v>0</v>
      </c>
      <c r="L525" s="84" t="b">
        <v>0</v>
      </c>
    </row>
    <row r="526" spans="1:12" ht="15">
      <c r="A526" s="84" t="s">
        <v>4589</v>
      </c>
      <c r="B526" s="84" t="s">
        <v>4590</v>
      </c>
      <c r="C526" s="84">
        <v>2</v>
      </c>
      <c r="D526" s="118">
        <v>0.0033306283805344516</v>
      </c>
      <c r="E526" s="118">
        <v>2.609060549930087</v>
      </c>
      <c r="F526" s="84" t="s">
        <v>3426</v>
      </c>
      <c r="G526" s="84" t="b">
        <v>0</v>
      </c>
      <c r="H526" s="84" t="b">
        <v>0</v>
      </c>
      <c r="I526" s="84" t="b">
        <v>0</v>
      </c>
      <c r="J526" s="84" t="b">
        <v>0</v>
      </c>
      <c r="K526" s="84" t="b">
        <v>0</v>
      </c>
      <c r="L526" s="84" t="b">
        <v>0</v>
      </c>
    </row>
    <row r="527" spans="1:12" ht="15">
      <c r="A527" s="84" t="s">
        <v>4590</v>
      </c>
      <c r="B527" s="84" t="s">
        <v>4591</v>
      </c>
      <c r="C527" s="84">
        <v>2</v>
      </c>
      <c r="D527" s="118">
        <v>0.0033306283805344516</v>
      </c>
      <c r="E527" s="118">
        <v>2.609060549930087</v>
      </c>
      <c r="F527" s="84" t="s">
        <v>3426</v>
      </c>
      <c r="G527" s="84" t="b">
        <v>0</v>
      </c>
      <c r="H527" s="84" t="b">
        <v>0</v>
      </c>
      <c r="I527" s="84" t="b">
        <v>0</v>
      </c>
      <c r="J527" s="84" t="b">
        <v>0</v>
      </c>
      <c r="K527" s="84" t="b">
        <v>0</v>
      </c>
      <c r="L527" s="84" t="b">
        <v>0</v>
      </c>
    </row>
    <row r="528" spans="1:12" ht="15">
      <c r="A528" s="84" t="s">
        <v>4591</v>
      </c>
      <c r="B528" s="84" t="s">
        <v>4592</v>
      </c>
      <c r="C528" s="84">
        <v>2</v>
      </c>
      <c r="D528" s="118">
        <v>0.0033306283805344516</v>
      </c>
      <c r="E528" s="118">
        <v>2.609060549930087</v>
      </c>
      <c r="F528" s="84" t="s">
        <v>3426</v>
      </c>
      <c r="G528" s="84" t="b">
        <v>0</v>
      </c>
      <c r="H528" s="84" t="b">
        <v>0</v>
      </c>
      <c r="I528" s="84" t="b">
        <v>0</v>
      </c>
      <c r="J528" s="84" t="b">
        <v>0</v>
      </c>
      <c r="K528" s="84" t="b">
        <v>0</v>
      </c>
      <c r="L528" s="84" t="b">
        <v>0</v>
      </c>
    </row>
    <row r="529" spans="1:12" ht="15">
      <c r="A529" s="84" t="s">
        <v>4592</v>
      </c>
      <c r="B529" s="84" t="s">
        <v>4593</v>
      </c>
      <c r="C529" s="84">
        <v>2</v>
      </c>
      <c r="D529" s="118">
        <v>0.0033306283805344516</v>
      </c>
      <c r="E529" s="118">
        <v>2.609060549930087</v>
      </c>
      <c r="F529" s="84" t="s">
        <v>3426</v>
      </c>
      <c r="G529" s="84" t="b">
        <v>0</v>
      </c>
      <c r="H529" s="84" t="b">
        <v>0</v>
      </c>
      <c r="I529" s="84" t="b">
        <v>0</v>
      </c>
      <c r="J529" s="84" t="b">
        <v>0</v>
      </c>
      <c r="K529" s="84" t="b">
        <v>0</v>
      </c>
      <c r="L529" s="84" t="b">
        <v>0</v>
      </c>
    </row>
    <row r="530" spans="1:12" ht="15">
      <c r="A530" s="84" t="s">
        <v>4593</v>
      </c>
      <c r="B530" s="84" t="s">
        <v>4594</v>
      </c>
      <c r="C530" s="84">
        <v>2</v>
      </c>
      <c r="D530" s="118">
        <v>0.0033306283805344516</v>
      </c>
      <c r="E530" s="118">
        <v>2.609060549930087</v>
      </c>
      <c r="F530" s="84" t="s">
        <v>3426</v>
      </c>
      <c r="G530" s="84" t="b">
        <v>0</v>
      </c>
      <c r="H530" s="84" t="b">
        <v>0</v>
      </c>
      <c r="I530" s="84" t="b">
        <v>0</v>
      </c>
      <c r="J530" s="84" t="b">
        <v>0</v>
      </c>
      <c r="K530" s="84" t="b">
        <v>0</v>
      </c>
      <c r="L530" s="84" t="b">
        <v>0</v>
      </c>
    </row>
    <row r="531" spans="1:12" ht="15">
      <c r="A531" s="84" t="s">
        <v>3597</v>
      </c>
      <c r="B531" s="84" t="s">
        <v>3640</v>
      </c>
      <c r="C531" s="84">
        <v>2</v>
      </c>
      <c r="D531" s="118">
        <v>0.0033306283805344516</v>
      </c>
      <c r="E531" s="118">
        <v>0.6178344742375921</v>
      </c>
      <c r="F531" s="84" t="s">
        <v>3426</v>
      </c>
      <c r="G531" s="84" t="b">
        <v>0</v>
      </c>
      <c r="H531" s="84" t="b">
        <v>0</v>
      </c>
      <c r="I531" s="84" t="b">
        <v>0</v>
      </c>
      <c r="J531" s="84" t="b">
        <v>0</v>
      </c>
      <c r="K531" s="84" t="b">
        <v>0</v>
      </c>
      <c r="L531" s="84" t="b">
        <v>0</v>
      </c>
    </row>
    <row r="532" spans="1:12" ht="15">
      <c r="A532" s="84" t="s">
        <v>3622</v>
      </c>
      <c r="B532" s="84" t="s">
        <v>3625</v>
      </c>
      <c r="C532" s="84">
        <v>2</v>
      </c>
      <c r="D532" s="118">
        <v>0.0033306283805344516</v>
      </c>
      <c r="E532" s="118">
        <v>2.1319392952104246</v>
      </c>
      <c r="F532" s="84" t="s">
        <v>3426</v>
      </c>
      <c r="G532" s="84" t="b">
        <v>0</v>
      </c>
      <c r="H532" s="84" t="b">
        <v>0</v>
      </c>
      <c r="I532" s="84" t="b">
        <v>0</v>
      </c>
      <c r="J532" s="84" t="b">
        <v>0</v>
      </c>
      <c r="K532" s="84" t="b">
        <v>0</v>
      </c>
      <c r="L532" s="84" t="b">
        <v>0</v>
      </c>
    </row>
    <row r="533" spans="1:12" ht="15">
      <c r="A533" s="84" t="s">
        <v>3625</v>
      </c>
      <c r="B533" s="84" t="s">
        <v>3597</v>
      </c>
      <c r="C533" s="84">
        <v>2</v>
      </c>
      <c r="D533" s="118">
        <v>0.0033306283805344516</v>
      </c>
      <c r="E533" s="118">
        <v>1.2111205412580492</v>
      </c>
      <c r="F533" s="84" t="s">
        <v>3426</v>
      </c>
      <c r="G533" s="84" t="b">
        <v>0</v>
      </c>
      <c r="H533" s="84" t="b">
        <v>0</v>
      </c>
      <c r="I533" s="84" t="b">
        <v>0</v>
      </c>
      <c r="J533" s="84" t="b">
        <v>0</v>
      </c>
      <c r="K533" s="84" t="b">
        <v>0</v>
      </c>
      <c r="L533" s="84" t="b">
        <v>0</v>
      </c>
    </row>
    <row r="534" spans="1:12" ht="15">
      <c r="A534" s="84" t="s">
        <v>3597</v>
      </c>
      <c r="B534" s="84" t="s">
        <v>4293</v>
      </c>
      <c r="C534" s="84">
        <v>2</v>
      </c>
      <c r="D534" s="118">
        <v>0.0033306283805344516</v>
      </c>
      <c r="E534" s="118">
        <v>1.0438032065098732</v>
      </c>
      <c r="F534" s="84" t="s">
        <v>3426</v>
      </c>
      <c r="G534" s="84" t="b">
        <v>0</v>
      </c>
      <c r="H534" s="84" t="b">
        <v>0</v>
      </c>
      <c r="I534" s="84" t="b">
        <v>0</v>
      </c>
      <c r="J534" s="84" t="b">
        <v>0</v>
      </c>
      <c r="K534" s="84" t="b">
        <v>0</v>
      </c>
      <c r="L534" s="84" t="b">
        <v>0</v>
      </c>
    </row>
    <row r="535" spans="1:12" ht="15">
      <c r="A535" s="84" t="s">
        <v>4509</v>
      </c>
      <c r="B535" s="84" t="s">
        <v>4266</v>
      </c>
      <c r="C535" s="84">
        <v>2</v>
      </c>
      <c r="D535" s="118">
        <v>0.0033306283805344516</v>
      </c>
      <c r="E535" s="118">
        <v>2.308030554266106</v>
      </c>
      <c r="F535" s="84" t="s">
        <v>3426</v>
      </c>
      <c r="G535" s="84" t="b">
        <v>0</v>
      </c>
      <c r="H535" s="84" t="b">
        <v>0</v>
      </c>
      <c r="I535" s="84" t="b">
        <v>0</v>
      </c>
      <c r="J535" s="84" t="b">
        <v>0</v>
      </c>
      <c r="K535" s="84" t="b">
        <v>0</v>
      </c>
      <c r="L535" s="84" t="b">
        <v>0</v>
      </c>
    </row>
    <row r="536" spans="1:12" ht="15">
      <c r="A536" s="84" t="s">
        <v>3604</v>
      </c>
      <c r="B536" s="84" t="s">
        <v>4424</v>
      </c>
      <c r="C536" s="84">
        <v>2</v>
      </c>
      <c r="D536" s="118">
        <v>0.0033306283805344516</v>
      </c>
      <c r="E536" s="118">
        <v>1.6548180404907622</v>
      </c>
      <c r="F536" s="84" t="s">
        <v>3426</v>
      </c>
      <c r="G536" s="84" t="b">
        <v>0</v>
      </c>
      <c r="H536" s="84" t="b">
        <v>0</v>
      </c>
      <c r="I536" s="84" t="b">
        <v>0</v>
      </c>
      <c r="J536" s="84" t="b">
        <v>0</v>
      </c>
      <c r="K536" s="84" t="b">
        <v>0</v>
      </c>
      <c r="L536" s="84" t="b">
        <v>0</v>
      </c>
    </row>
    <row r="537" spans="1:12" ht="15">
      <c r="A537" s="84" t="s">
        <v>4424</v>
      </c>
      <c r="B537" s="84" t="s">
        <v>3605</v>
      </c>
      <c r="C537" s="84">
        <v>2</v>
      </c>
      <c r="D537" s="118">
        <v>0.0033306283805344516</v>
      </c>
      <c r="E537" s="118">
        <v>1.6548180404907622</v>
      </c>
      <c r="F537" s="84" t="s">
        <v>3426</v>
      </c>
      <c r="G537" s="84" t="b">
        <v>0</v>
      </c>
      <c r="H537" s="84" t="b">
        <v>0</v>
      </c>
      <c r="I537" s="84" t="b">
        <v>0</v>
      </c>
      <c r="J537" s="84" t="b">
        <v>0</v>
      </c>
      <c r="K537" s="84" t="b">
        <v>0</v>
      </c>
      <c r="L537" s="84" t="b">
        <v>0</v>
      </c>
    </row>
    <row r="538" spans="1:12" ht="15">
      <c r="A538" s="84" t="s">
        <v>4297</v>
      </c>
      <c r="B538" s="84" t="s">
        <v>4478</v>
      </c>
      <c r="C538" s="84">
        <v>2</v>
      </c>
      <c r="D538" s="118">
        <v>0.0033306283805344516</v>
      </c>
      <c r="E538" s="118">
        <v>2.609060549930087</v>
      </c>
      <c r="F538" s="84" t="s">
        <v>3426</v>
      </c>
      <c r="G538" s="84" t="b">
        <v>1</v>
      </c>
      <c r="H538" s="84" t="b">
        <v>0</v>
      </c>
      <c r="I538" s="84" t="b">
        <v>0</v>
      </c>
      <c r="J538" s="84" t="b">
        <v>0</v>
      </c>
      <c r="K538" s="84" t="b">
        <v>0</v>
      </c>
      <c r="L538" s="84" t="b">
        <v>0</v>
      </c>
    </row>
    <row r="539" spans="1:12" ht="15">
      <c r="A539" s="84" t="s">
        <v>4478</v>
      </c>
      <c r="B539" s="84" t="s">
        <v>3623</v>
      </c>
      <c r="C539" s="84">
        <v>2</v>
      </c>
      <c r="D539" s="118">
        <v>0.0033306283805344516</v>
      </c>
      <c r="E539" s="118">
        <v>2.609060549930087</v>
      </c>
      <c r="F539" s="84" t="s">
        <v>3426</v>
      </c>
      <c r="G539" s="84" t="b">
        <v>0</v>
      </c>
      <c r="H539" s="84" t="b">
        <v>0</v>
      </c>
      <c r="I539" s="84" t="b">
        <v>0</v>
      </c>
      <c r="J539" s="84" t="b">
        <v>0</v>
      </c>
      <c r="K539" s="84" t="b">
        <v>0</v>
      </c>
      <c r="L539" s="84" t="b">
        <v>0</v>
      </c>
    </row>
    <row r="540" spans="1:12" ht="15">
      <c r="A540" s="84" t="s">
        <v>4475</v>
      </c>
      <c r="B540" s="84" t="s">
        <v>3638</v>
      </c>
      <c r="C540" s="84">
        <v>2</v>
      </c>
      <c r="D540" s="118">
        <v>0.0033306283805344516</v>
      </c>
      <c r="E540" s="118">
        <v>1.9100905455940682</v>
      </c>
      <c r="F540" s="84" t="s">
        <v>3426</v>
      </c>
      <c r="G540" s="84" t="b">
        <v>0</v>
      </c>
      <c r="H540" s="84" t="b">
        <v>0</v>
      </c>
      <c r="I540" s="84" t="b">
        <v>0</v>
      </c>
      <c r="J540" s="84" t="b">
        <v>0</v>
      </c>
      <c r="K540" s="84" t="b">
        <v>0</v>
      </c>
      <c r="L540" s="84" t="b">
        <v>0</v>
      </c>
    </row>
    <row r="541" spans="1:12" ht="15">
      <c r="A541" s="84" t="s">
        <v>4288</v>
      </c>
      <c r="B541" s="84" t="s">
        <v>4347</v>
      </c>
      <c r="C541" s="84">
        <v>2</v>
      </c>
      <c r="D541" s="118">
        <v>0.0033306283805344516</v>
      </c>
      <c r="E541" s="118">
        <v>2.2568780318187245</v>
      </c>
      <c r="F541" s="84" t="s">
        <v>3426</v>
      </c>
      <c r="G541" s="84" t="b">
        <v>0</v>
      </c>
      <c r="H541" s="84" t="b">
        <v>0</v>
      </c>
      <c r="I541" s="84" t="b">
        <v>0</v>
      </c>
      <c r="J541" s="84" t="b">
        <v>0</v>
      </c>
      <c r="K541" s="84" t="b">
        <v>0</v>
      </c>
      <c r="L541" s="84" t="b">
        <v>0</v>
      </c>
    </row>
    <row r="542" spans="1:12" ht="15">
      <c r="A542" s="84" t="s">
        <v>3597</v>
      </c>
      <c r="B542" s="84" t="s">
        <v>4476</v>
      </c>
      <c r="C542" s="84">
        <v>2</v>
      </c>
      <c r="D542" s="118">
        <v>0.0033306283805344516</v>
      </c>
      <c r="E542" s="118">
        <v>1.2198944655655546</v>
      </c>
      <c r="F542" s="84" t="s">
        <v>3426</v>
      </c>
      <c r="G542" s="84" t="b">
        <v>0</v>
      </c>
      <c r="H542" s="84" t="b">
        <v>0</v>
      </c>
      <c r="I542" s="84" t="b">
        <v>0</v>
      </c>
      <c r="J542" s="84" t="b">
        <v>0</v>
      </c>
      <c r="K542" s="84" t="b">
        <v>0</v>
      </c>
      <c r="L542" s="84" t="b">
        <v>0</v>
      </c>
    </row>
    <row r="543" spans="1:12" ht="15">
      <c r="A543" s="84" t="s">
        <v>4291</v>
      </c>
      <c r="B543" s="84" t="s">
        <v>4412</v>
      </c>
      <c r="C543" s="84">
        <v>2</v>
      </c>
      <c r="D543" s="118">
        <v>0.0033306283805344516</v>
      </c>
      <c r="E543" s="118">
        <v>2.308030554266106</v>
      </c>
      <c r="F543" s="84" t="s">
        <v>3426</v>
      </c>
      <c r="G543" s="84" t="b">
        <v>0</v>
      </c>
      <c r="H543" s="84" t="b">
        <v>0</v>
      </c>
      <c r="I543" s="84" t="b">
        <v>0</v>
      </c>
      <c r="J543" s="84" t="b">
        <v>0</v>
      </c>
      <c r="K543" s="84" t="b">
        <v>0</v>
      </c>
      <c r="L543" s="84" t="b">
        <v>0</v>
      </c>
    </row>
    <row r="544" spans="1:12" ht="15">
      <c r="A544" s="84" t="s">
        <v>4412</v>
      </c>
      <c r="B544" s="84" t="s">
        <v>4413</v>
      </c>
      <c r="C544" s="84">
        <v>2</v>
      </c>
      <c r="D544" s="118">
        <v>0.0033306283805344516</v>
      </c>
      <c r="E544" s="118">
        <v>2.609060549930087</v>
      </c>
      <c r="F544" s="84" t="s">
        <v>3426</v>
      </c>
      <c r="G544" s="84" t="b">
        <v>0</v>
      </c>
      <c r="H544" s="84" t="b">
        <v>0</v>
      </c>
      <c r="I544" s="84" t="b">
        <v>0</v>
      </c>
      <c r="J544" s="84" t="b">
        <v>0</v>
      </c>
      <c r="K544" s="84" t="b">
        <v>0</v>
      </c>
      <c r="L544" s="84" t="b">
        <v>0</v>
      </c>
    </row>
    <row r="545" spans="1:12" ht="15">
      <c r="A545" s="84" t="s">
        <v>3646</v>
      </c>
      <c r="B545" s="84" t="s">
        <v>4252</v>
      </c>
      <c r="C545" s="84">
        <v>2</v>
      </c>
      <c r="D545" s="118">
        <v>0.0033306283805344516</v>
      </c>
      <c r="E545" s="118">
        <v>2.0350292822023683</v>
      </c>
      <c r="F545" s="84" t="s">
        <v>3426</v>
      </c>
      <c r="G545" s="84" t="b">
        <v>0</v>
      </c>
      <c r="H545" s="84" t="b">
        <v>0</v>
      </c>
      <c r="I545" s="84" t="b">
        <v>0</v>
      </c>
      <c r="J545" s="84" t="b">
        <v>0</v>
      </c>
      <c r="K545" s="84" t="b">
        <v>0</v>
      </c>
      <c r="L545" s="84" t="b">
        <v>0</v>
      </c>
    </row>
    <row r="546" spans="1:12" ht="15">
      <c r="A546" s="84" t="s">
        <v>4252</v>
      </c>
      <c r="B546" s="84" t="s">
        <v>3647</v>
      </c>
      <c r="C546" s="84">
        <v>2</v>
      </c>
      <c r="D546" s="118">
        <v>0.0033306283805344516</v>
      </c>
      <c r="E546" s="118">
        <v>1.9100905455940682</v>
      </c>
      <c r="F546" s="84" t="s">
        <v>3426</v>
      </c>
      <c r="G546" s="84" t="b">
        <v>0</v>
      </c>
      <c r="H546" s="84" t="b">
        <v>0</v>
      </c>
      <c r="I546" s="84" t="b">
        <v>0</v>
      </c>
      <c r="J546" s="84" t="b">
        <v>0</v>
      </c>
      <c r="K546" s="84" t="b">
        <v>0</v>
      </c>
      <c r="L546" s="84" t="b">
        <v>0</v>
      </c>
    </row>
    <row r="547" spans="1:12" ht="15">
      <c r="A547" s="84" t="s">
        <v>3647</v>
      </c>
      <c r="B547" s="84" t="s">
        <v>4255</v>
      </c>
      <c r="C547" s="84">
        <v>2</v>
      </c>
      <c r="D547" s="118">
        <v>0.0033306283805344516</v>
      </c>
      <c r="E547" s="118">
        <v>2.308030554266106</v>
      </c>
      <c r="F547" s="84" t="s">
        <v>3426</v>
      </c>
      <c r="G547" s="84" t="b">
        <v>0</v>
      </c>
      <c r="H547" s="84" t="b">
        <v>0</v>
      </c>
      <c r="I547" s="84" t="b">
        <v>0</v>
      </c>
      <c r="J547" s="84" t="b">
        <v>0</v>
      </c>
      <c r="K547" s="84" t="b">
        <v>0</v>
      </c>
      <c r="L547" s="84" t="b">
        <v>0</v>
      </c>
    </row>
    <row r="548" spans="1:12" ht="15">
      <c r="A548" s="84" t="s">
        <v>4255</v>
      </c>
      <c r="B548" s="84" t="s">
        <v>4265</v>
      </c>
      <c r="C548" s="84">
        <v>2</v>
      </c>
      <c r="D548" s="118">
        <v>0.0033306283805344516</v>
      </c>
      <c r="E548" s="118">
        <v>2.609060549930087</v>
      </c>
      <c r="F548" s="84" t="s">
        <v>3426</v>
      </c>
      <c r="G548" s="84" t="b">
        <v>0</v>
      </c>
      <c r="H548" s="84" t="b">
        <v>0</v>
      </c>
      <c r="I548" s="84" t="b">
        <v>0</v>
      </c>
      <c r="J548" s="84" t="b">
        <v>0</v>
      </c>
      <c r="K548" s="84" t="b">
        <v>0</v>
      </c>
      <c r="L548" s="84" t="b">
        <v>0</v>
      </c>
    </row>
    <row r="549" spans="1:12" ht="15">
      <c r="A549" s="84" t="s">
        <v>4265</v>
      </c>
      <c r="B549" s="84" t="s">
        <v>4247</v>
      </c>
      <c r="C549" s="84">
        <v>2</v>
      </c>
      <c r="D549" s="118">
        <v>0.0033306283805344516</v>
      </c>
      <c r="E549" s="118">
        <v>2.432969290874406</v>
      </c>
      <c r="F549" s="84" t="s">
        <v>3426</v>
      </c>
      <c r="G549" s="84" t="b">
        <v>0</v>
      </c>
      <c r="H549" s="84" t="b">
        <v>0</v>
      </c>
      <c r="I549" s="84" t="b">
        <v>0</v>
      </c>
      <c r="J549" s="84" t="b">
        <v>0</v>
      </c>
      <c r="K549" s="84" t="b">
        <v>0</v>
      </c>
      <c r="L549" s="84" t="b">
        <v>0</v>
      </c>
    </row>
    <row r="550" spans="1:12" ht="15">
      <c r="A550" s="84" t="s">
        <v>4247</v>
      </c>
      <c r="B550" s="84" t="s">
        <v>3640</v>
      </c>
      <c r="C550" s="84">
        <v>2</v>
      </c>
      <c r="D550" s="118">
        <v>0.0033306283805344516</v>
      </c>
      <c r="E550" s="118">
        <v>1.8309092995464433</v>
      </c>
      <c r="F550" s="84" t="s">
        <v>3426</v>
      </c>
      <c r="G550" s="84" t="b">
        <v>0</v>
      </c>
      <c r="H550" s="84" t="b">
        <v>0</v>
      </c>
      <c r="I550" s="84" t="b">
        <v>0</v>
      </c>
      <c r="J550" s="84" t="b">
        <v>0</v>
      </c>
      <c r="K550" s="84" t="b">
        <v>0</v>
      </c>
      <c r="L550" s="84" t="b">
        <v>0</v>
      </c>
    </row>
    <row r="551" spans="1:12" ht="15">
      <c r="A551" s="84" t="s">
        <v>3640</v>
      </c>
      <c r="B551" s="84" t="s">
        <v>3597</v>
      </c>
      <c r="C551" s="84">
        <v>2</v>
      </c>
      <c r="D551" s="118">
        <v>0.0033306283805344516</v>
      </c>
      <c r="E551" s="118">
        <v>0.733999286538387</v>
      </c>
      <c r="F551" s="84" t="s">
        <v>3426</v>
      </c>
      <c r="G551" s="84" t="b">
        <v>0</v>
      </c>
      <c r="H551" s="84" t="b">
        <v>0</v>
      </c>
      <c r="I551" s="84" t="b">
        <v>0</v>
      </c>
      <c r="J551" s="84" t="b">
        <v>0</v>
      </c>
      <c r="K551" s="84" t="b">
        <v>0</v>
      </c>
      <c r="L551" s="84" t="b">
        <v>0</v>
      </c>
    </row>
    <row r="552" spans="1:12" ht="15">
      <c r="A552" s="84" t="s">
        <v>4274</v>
      </c>
      <c r="B552" s="84" t="s">
        <v>3533</v>
      </c>
      <c r="C552" s="84">
        <v>2</v>
      </c>
      <c r="D552" s="118">
        <v>0.0033306283805344516</v>
      </c>
      <c r="E552" s="118">
        <v>2.1319392952104246</v>
      </c>
      <c r="F552" s="84" t="s">
        <v>3426</v>
      </c>
      <c r="G552" s="84" t="b">
        <v>0</v>
      </c>
      <c r="H552" s="84" t="b">
        <v>0</v>
      </c>
      <c r="I552" s="84" t="b">
        <v>0</v>
      </c>
      <c r="J552" s="84" t="b">
        <v>0</v>
      </c>
      <c r="K552" s="84" t="b">
        <v>0</v>
      </c>
      <c r="L552" s="84" t="b">
        <v>0</v>
      </c>
    </row>
    <row r="553" spans="1:12" ht="15">
      <c r="A553" s="84" t="s">
        <v>3533</v>
      </c>
      <c r="B553" s="84" t="s">
        <v>4275</v>
      </c>
      <c r="C553" s="84">
        <v>2</v>
      </c>
      <c r="D553" s="118">
        <v>0.0033306283805344516</v>
      </c>
      <c r="E553" s="118">
        <v>2.1319392952104246</v>
      </c>
      <c r="F553" s="84" t="s">
        <v>3426</v>
      </c>
      <c r="G553" s="84" t="b">
        <v>0</v>
      </c>
      <c r="H553" s="84" t="b">
        <v>0</v>
      </c>
      <c r="I553" s="84" t="b">
        <v>0</v>
      </c>
      <c r="J553" s="84" t="b">
        <v>0</v>
      </c>
      <c r="K553" s="84" t="b">
        <v>1</v>
      </c>
      <c r="L553" s="84" t="b">
        <v>0</v>
      </c>
    </row>
    <row r="554" spans="1:12" ht="15">
      <c r="A554" s="84" t="s">
        <v>4275</v>
      </c>
      <c r="B554" s="84" t="s">
        <v>4276</v>
      </c>
      <c r="C554" s="84">
        <v>2</v>
      </c>
      <c r="D554" s="118">
        <v>0.0033306283805344516</v>
      </c>
      <c r="E554" s="118">
        <v>2.609060549930087</v>
      </c>
      <c r="F554" s="84" t="s">
        <v>3426</v>
      </c>
      <c r="G554" s="84" t="b">
        <v>0</v>
      </c>
      <c r="H554" s="84" t="b">
        <v>1</v>
      </c>
      <c r="I554" s="84" t="b">
        <v>0</v>
      </c>
      <c r="J554" s="84" t="b">
        <v>0</v>
      </c>
      <c r="K554" s="84" t="b">
        <v>0</v>
      </c>
      <c r="L554" s="84" t="b">
        <v>0</v>
      </c>
    </row>
    <row r="555" spans="1:12" ht="15">
      <c r="A555" s="84" t="s">
        <v>4252</v>
      </c>
      <c r="B555" s="84" t="s">
        <v>3533</v>
      </c>
      <c r="C555" s="84">
        <v>2</v>
      </c>
      <c r="D555" s="118">
        <v>0.0033306283805344516</v>
      </c>
      <c r="E555" s="118">
        <v>1.733999286538387</v>
      </c>
      <c r="F555" s="84" t="s">
        <v>3426</v>
      </c>
      <c r="G555" s="84" t="b">
        <v>0</v>
      </c>
      <c r="H555" s="84" t="b">
        <v>0</v>
      </c>
      <c r="I555" s="84" t="b">
        <v>0</v>
      </c>
      <c r="J555" s="84" t="b">
        <v>0</v>
      </c>
      <c r="K555" s="84" t="b">
        <v>0</v>
      </c>
      <c r="L555" s="84" t="b">
        <v>0</v>
      </c>
    </row>
    <row r="556" spans="1:12" ht="15">
      <c r="A556" s="84" t="s">
        <v>3533</v>
      </c>
      <c r="B556" s="84" t="s">
        <v>4306</v>
      </c>
      <c r="C556" s="84">
        <v>2</v>
      </c>
      <c r="D556" s="118">
        <v>0.0033306283805344516</v>
      </c>
      <c r="E556" s="118">
        <v>2.1319392952104246</v>
      </c>
      <c r="F556" s="84" t="s">
        <v>3426</v>
      </c>
      <c r="G556" s="84" t="b">
        <v>0</v>
      </c>
      <c r="H556" s="84" t="b">
        <v>0</v>
      </c>
      <c r="I556" s="84" t="b">
        <v>0</v>
      </c>
      <c r="J556" s="84" t="b">
        <v>0</v>
      </c>
      <c r="K556" s="84" t="b">
        <v>0</v>
      </c>
      <c r="L556" s="84" t="b">
        <v>0</v>
      </c>
    </row>
    <row r="557" spans="1:12" ht="15">
      <c r="A557" s="84" t="s">
        <v>4306</v>
      </c>
      <c r="B557" s="84" t="s">
        <v>4448</v>
      </c>
      <c r="C557" s="84">
        <v>2</v>
      </c>
      <c r="D557" s="118">
        <v>0.0033306283805344516</v>
      </c>
      <c r="E557" s="118">
        <v>2.609060549930087</v>
      </c>
      <c r="F557" s="84" t="s">
        <v>3426</v>
      </c>
      <c r="G557" s="84" t="b">
        <v>0</v>
      </c>
      <c r="H557" s="84" t="b">
        <v>0</v>
      </c>
      <c r="I557" s="84" t="b">
        <v>0</v>
      </c>
      <c r="J557" s="84" t="b">
        <v>0</v>
      </c>
      <c r="K557" s="84" t="b">
        <v>0</v>
      </c>
      <c r="L557" s="84" t="b">
        <v>0</v>
      </c>
    </row>
    <row r="558" spans="1:12" ht="15">
      <c r="A558" s="84" t="s">
        <v>4448</v>
      </c>
      <c r="B558" s="84" t="s">
        <v>4449</v>
      </c>
      <c r="C558" s="84">
        <v>2</v>
      </c>
      <c r="D558" s="118">
        <v>0.0033306283805344516</v>
      </c>
      <c r="E558" s="118">
        <v>2.609060549930087</v>
      </c>
      <c r="F558" s="84" t="s">
        <v>3426</v>
      </c>
      <c r="G558" s="84" t="b">
        <v>0</v>
      </c>
      <c r="H558" s="84" t="b">
        <v>0</v>
      </c>
      <c r="I558" s="84" t="b">
        <v>0</v>
      </c>
      <c r="J558" s="84" t="b">
        <v>0</v>
      </c>
      <c r="K558" s="84" t="b">
        <v>1</v>
      </c>
      <c r="L558" s="84" t="b">
        <v>0</v>
      </c>
    </row>
    <row r="559" spans="1:12" ht="15">
      <c r="A559" s="84" t="s">
        <v>4449</v>
      </c>
      <c r="B559" s="84" t="s">
        <v>4294</v>
      </c>
      <c r="C559" s="84">
        <v>2</v>
      </c>
      <c r="D559" s="118">
        <v>0.0033306283805344516</v>
      </c>
      <c r="E559" s="118">
        <v>2.308030554266106</v>
      </c>
      <c r="F559" s="84" t="s">
        <v>3426</v>
      </c>
      <c r="G559" s="84" t="b">
        <v>0</v>
      </c>
      <c r="H559" s="84" t="b">
        <v>1</v>
      </c>
      <c r="I559" s="84" t="b">
        <v>0</v>
      </c>
      <c r="J559" s="84" t="b">
        <v>0</v>
      </c>
      <c r="K559" s="84" t="b">
        <v>0</v>
      </c>
      <c r="L559" s="84" t="b">
        <v>0</v>
      </c>
    </row>
    <row r="560" spans="1:12" ht="15">
      <c r="A560" s="84" t="s">
        <v>4294</v>
      </c>
      <c r="B560" s="84" t="s">
        <v>4307</v>
      </c>
      <c r="C560" s="84">
        <v>2</v>
      </c>
      <c r="D560" s="118">
        <v>0.0033306283805344516</v>
      </c>
      <c r="E560" s="118">
        <v>2.1319392952104246</v>
      </c>
      <c r="F560" s="84" t="s">
        <v>3426</v>
      </c>
      <c r="G560" s="84" t="b">
        <v>0</v>
      </c>
      <c r="H560" s="84" t="b">
        <v>0</v>
      </c>
      <c r="I560" s="84" t="b">
        <v>0</v>
      </c>
      <c r="J560" s="84" t="b">
        <v>0</v>
      </c>
      <c r="K560" s="84" t="b">
        <v>0</v>
      </c>
      <c r="L560" s="84" t="b">
        <v>0</v>
      </c>
    </row>
    <row r="561" spans="1:12" ht="15">
      <c r="A561" s="84" t="s">
        <v>4307</v>
      </c>
      <c r="B561" s="84" t="s">
        <v>4337</v>
      </c>
      <c r="C561" s="84">
        <v>2</v>
      </c>
      <c r="D561" s="118">
        <v>0.0033306283805344516</v>
      </c>
      <c r="E561" s="118">
        <v>2.2568780318187245</v>
      </c>
      <c r="F561" s="84" t="s">
        <v>3426</v>
      </c>
      <c r="G561" s="84" t="b">
        <v>0</v>
      </c>
      <c r="H561" s="84" t="b">
        <v>0</v>
      </c>
      <c r="I561" s="84" t="b">
        <v>0</v>
      </c>
      <c r="J561" s="84" t="b">
        <v>0</v>
      </c>
      <c r="K561" s="84" t="b">
        <v>0</v>
      </c>
      <c r="L561" s="84" t="b">
        <v>0</v>
      </c>
    </row>
    <row r="562" spans="1:12" ht="15">
      <c r="A562" s="84" t="s">
        <v>4337</v>
      </c>
      <c r="B562" s="84" t="s">
        <v>3646</v>
      </c>
      <c r="C562" s="84">
        <v>2</v>
      </c>
      <c r="D562" s="118">
        <v>0.0033306283805344516</v>
      </c>
      <c r="E562" s="118">
        <v>2.1319392952104246</v>
      </c>
      <c r="F562" s="84" t="s">
        <v>3426</v>
      </c>
      <c r="G562" s="84" t="b">
        <v>0</v>
      </c>
      <c r="H562" s="84" t="b">
        <v>0</v>
      </c>
      <c r="I562" s="84" t="b">
        <v>0</v>
      </c>
      <c r="J562" s="84" t="b">
        <v>0</v>
      </c>
      <c r="K562" s="84" t="b">
        <v>0</v>
      </c>
      <c r="L562" s="84" t="b">
        <v>0</v>
      </c>
    </row>
    <row r="563" spans="1:12" ht="15">
      <c r="A563" s="84" t="s">
        <v>3646</v>
      </c>
      <c r="B563" s="84" t="s">
        <v>4268</v>
      </c>
      <c r="C563" s="84">
        <v>2</v>
      </c>
      <c r="D563" s="118">
        <v>0.0033306283805344516</v>
      </c>
      <c r="E563" s="118">
        <v>2.2111205412580492</v>
      </c>
      <c r="F563" s="84" t="s">
        <v>3426</v>
      </c>
      <c r="G563" s="84" t="b">
        <v>0</v>
      </c>
      <c r="H563" s="84" t="b">
        <v>0</v>
      </c>
      <c r="I563" s="84" t="b">
        <v>0</v>
      </c>
      <c r="J563" s="84" t="b">
        <v>0</v>
      </c>
      <c r="K563" s="84" t="b">
        <v>0</v>
      </c>
      <c r="L563" s="84" t="b">
        <v>0</v>
      </c>
    </row>
    <row r="564" spans="1:12" ht="15">
      <c r="A564" s="84" t="s">
        <v>4268</v>
      </c>
      <c r="B564" s="84" t="s">
        <v>3622</v>
      </c>
      <c r="C564" s="84">
        <v>2</v>
      </c>
      <c r="D564" s="118">
        <v>0.0033306283805344516</v>
      </c>
      <c r="E564" s="118">
        <v>2.308030554266106</v>
      </c>
      <c r="F564" s="84" t="s">
        <v>3426</v>
      </c>
      <c r="G564" s="84" t="b">
        <v>0</v>
      </c>
      <c r="H564" s="84" t="b">
        <v>0</v>
      </c>
      <c r="I564" s="84" t="b">
        <v>0</v>
      </c>
      <c r="J564" s="84" t="b">
        <v>0</v>
      </c>
      <c r="K564" s="84" t="b">
        <v>0</v>
      </c>
      <c r="L564" s="84" t="b">
        <v>0</v>
      </c>
    </row>
    <row r="565" spans="1:12" ht="15">
      <c r="A565" s="84" t="s">
        <v>3622</v>
      </c>
      <c r="B565" s="84" t="s">
        <v>4308</v>
      </c>
      <c r="C565" s="84">
        <v>2</v>
      </c>
      <c r="D565" s="118">
        <v>0.0033306283805344516</v>
      </c>
      <c r="E565" s="118">
        <v>2.308030554266106</v>
      </c>
      <c r="F565" s="84" t="s">
        <v>3426</v>
      </c>
      <c r="G565" s="84" t="b">
        <v>0</v>
      </c>
      <c r="H565" s="84" t="b">
        <v>0</v>
      </c>
      <c r="I565" s="84" t="b">
        <v>0</v>
      </c>
      <c r="J565" s="84" t="b">
        <v>0</v>
      </c>
      <c r="K565" s="84" t="b">
        <v>0</v>
      </c>
      <c r="L565" s="84" t="b">
        <v>0</v>
      </c>
    </row>
    <row r="566" spans="1:12" ht="15">
      <c r="A566" s="84" t="s">
        <v>4308</v>
      </c>
      <c r="B566" s="84" t="s">
        <v>4450</v>
      </c>
      <c r="C566" s="84">
        <v>2</v>
      </c>
      <c r="D566" s="118">
        <v>0.0033306283805344516</v>
      </c>
      <c r="E566" s="118">
        <v>2.609060549930087</v>
      </c>
      <c r="F566" s="84" t="s">
        <v>3426</v>
      </c>
      <c r="G566" s="84" t="b">
        <v>0</v>
      </c>
      <c r="H566" s="84" t="b">
        <v>0</v>
      </c>
      <c r="I566" s="84" t="b">
        <v>0</v>
      </c>
      <c r="J566" s="84" t="b">
        <v>0</v>
      </c>
      <c r="K566" s="84" t="b">
        <v>0</v>
      </c>
      <c r="L566" s="84" t="b">
        <v>0</v>
      </c>
    </row>
    <row r="567" spans="1:12" ht="15">
      <c r="A567" s="84" t="s">
        <v>4450</v>
      </c>
      <c r="B567" s="84" t="s">
        <v>4338</v>
      </c>
      <c r="C567" s="84">
        <v>2</v>
      </c>
      <c r="D567" s="118">
        <v>0.0033306283805344516</v>
      </c>
      <c r="E567" s="118">
        <v>2.432969290874406</v>
      </c>
      <c r="F567" s="84" t="s">
        <v>3426</v>
      </c>
      <c r="G567" s="84" t="b">
        <v>0</v>
      </c>
      <c r="H567" s="84" t="b">
        <v>0</v>
      </c>
      <c r="I567" s="84" t="b">
        <v>0</v>
      </c>
      <c r="J567" s="84" t="b">
        <v>0</v>
      </c>
      <c r="K567" s="84" t="b">
        <v>0</v>
      </c>
      <c r="L567" s="84" t="b">
        <v>0</v>
      </c>
    </row>
    <row r="568" spans="1:12" ht="15">
      <c r="A568" s="84" t="s">
        <v>4338</v>
      </c>
      <c r="B568" s="84" t="s">
        <v>3597</v>
      </c>
      <c r="C568" s="84">
        <v>2</v>
      </c>
      <c r="D568" s="118">
        <v>0.0033306283805344516</v>
      </c>
      <c r="E568" s="118">
        <v>1.0350292822023681</v>
      </c>
      <c r="F568" s="84" t="s">
        <v>3426</v>
      </c>
      <c r="G568" s="84" t="b">
        <v>0</v>
      </c>
      <c r="H568" s="84" t="b">
        <v>0</v>
      </c>
      <c r="I568" s="84" t="b">
        <v>0</v>
      </c>
      <c r="J568" s="84" t="b">
        <v>0</v>
      </c>
      <c r="K568" s="84" t="b">
        <v>0</v>
      </c>
      <c r="L568" s="84" t="b">
        <v>0</v>
      </c>
    </row>
    <row r="569" spans="1:12" ht="15">
      <c r="A569" s="84" t="s">
        <v>3597</v>
      </c>
      <c r="B569" s="84" t="s">
        <v>4451</v>
      </c>
      <c r="C569" s="84">
        <v>2</v>
      </c>
      <c r="D569" s="118">
        <v>0.0033306283805344516</v>
      </c>
      <c r="E569" s="118">
        <v>1.2198944655655546</v>
      </c>
      <c r="F569" s="84" t="s">
        <v>3426</v>
      </c>
      <c r="G569" s="84" t="b">
        <v>0</v>
      </c>
      <c r="H569" s="84" t="b">
        <v>0</v>
      </c>
      <c r="I569" s="84" t="b">
        <v>0</v>
      </c>
      <c r="J569" s="84" t="b">
        <v>0</v>
      </c>
      <c r="K569" s="84" t="b">
        <v>0</v>
      </c>
      <c r="L569" s="84" t="b">
        <v>0</v>
      </c>
    </row>
    <row r="570" spans="1:12" ht="15">
      <c r="A570" s="84" t="s">
        <v>3613</v>
      </c>
      <c r="B570" s="84" t="s">
        <v>3614</v>
      </c>
      <c r="C570" s="84">
        <v>34</v>
      </c>
      <c r="D570" s="118">
        <v>0</v>
      </c>
      <c r="E570" s="118">
        <v>1.078115492182965</v>
      </c>
      <c r="F570" s="84" t="s">
        <v>3427</v>
      </c>
      <c r="G570" s="84" t="b">
        <v>0</v>
      </c>
      <c r="H570" s="84" t="b">
        <v>0</v>
      </c>
      <c r="I570" s="84" t="b">
        <v>0</v>
      </c>
      <c r="J570" s="84" t="b">
        <v>1</v>
      </c>
      <c r="K570" s="84" t="b">
        <v>0</v>
      </c>
      <c r="L570" s="84" t="b">
        <v>0</v>
      </c>
    </row>
    <row r="571" spans="1:12" ht="15">
      <c r="A571" s="84" t="s">
        <v>3614</v>
      </c>
      <c r="B571" s="84" t="s">
        <v>3615</v>
      </c>
      <c r="C571" s="84">
        <v>34</v>
      </c>
      <c r="D571" s="118">
        <v>0</v>
      </c>
      <c r="E571" s="118">
        <v>1.078115492182965</v>
      </c>
      <c r="F571" s="84" t="s">
        <v>3427</v>
      </c>
      <c r="G571" s="84" t="b">
        <v>1</v>
      </c>
      <c r="H571" s="84" t="b">
        <v>0</v>
      </c>
      <c r="I571" s="84" t="b">
        <v>0</v>
      </c>
      <c r="J571" s="84" t="b">
        <v>0</v>
      </c>
      <c r="K571" s="84" t="b">
        <v>0</v>
      </c>
      <c r="L571" s="84" t="b">
        <v>0</v>
      </c>
    </row>
    <row r="572" spans="1:12" ht="15">
      <c r="A572" s="84" t="s">
        <v>3615</v>
      </c>
      <c r="B572" s="84" t="s">
        <v>3616</v>
      </c>
      <c r="C572" s="84">
        <v>34</v>
      </c>
      <c r="D572" s="118">
        <v>0</v>
      </c>
      <c r="E572" s="118">
        <v>1.078115492182965</v>
      </c>
      <c r="F572" s="84" t="s">
        <v>3427</v>
      </c>
      <c r="G572" s="84" t="b">
        <v>0</v>
      </c>
      <c r="H572" s="84" t="b">
        <v>0</v>
      </c>
      <c r="I572" s="84" t="b">
        <v>0</v>
      </c>
      <c r="J572" s="84" t="b">
        <v>1</v>
      </c>
      <c r="K572" s="84" t="b">
        <v>0</v>
      </c>
      <c r="L572" s="84" t="b">
        <v>0</v>
      </c>
    </row>
    <row r="573" spans="1:12" ht="15">
      <c r="A573" s="84" t="s">
        <v>3616</v>
      </c>
      <c r="B573" s="84" t="s">
        <v>3617</v>
      </c>
      <c r="C573" s="84">
        <v>34</v>
      </c>
      <c r="D573" s="118">
        <v>0</v>
      </c>
      <c r="E573" s="118">
        <v>1.078115492182965</v>
      </c>
      <c r="F573" s="84" t="s">
        <v>3427</v>
      </c>
      <c r="G573" s="84" t="b">
        <v>1</v>
      </c>
      <c r="H573" s="84" t="b">
        <v>0</v>
      </c>
      <c r="I573" s="84" t="b">
        <v>0</v>
      </c>
      <c r="J573" s="84" t="b">
        <v>0</v>
      </c>
      <c r="K573" s="84" t="b">
        <v>0</v>
      </c>
      <c r="L573" s="84" t="b">
        <v>0</v>
      </c>
    </row>
    <row r="574" spans="1:12" ht="15">
      <c r="A574" s="84" t="s">
        <v>3617</v>
      </c>
      <c r="B574" s="84" t="s">
        <v>426</v>
      </c>
      <c r="C574" s="84">
        <v>34</v>
      </c>
      <c r="D574" s="118">
        <v>0</v>
      </c>
      <c r="E574" s="118">
        <v>1.078115492182965</v>
      </c>
      <c r="F574" s="84" t="s">
        <v>3427</v>
      </c>
      <c r="G574" s="84" t="b">
        <v>0</v>
      </c>
      <c r="H574" s="84" t="b">
        <v>0</v>
      </c>
      <c r="I574" s="84" t="b">
        <v>0</v>
      </c>
      <c r="J574" s="84" t="b">
        <v>0</v>
      </c>
      <c r="K574" s="84" t="b">
        <v>0</v>
      </c>
      <c r="L574" s="84" t="b">
        <v>0</v>
      </c>
    </row>
    <row r="575" spans="1:12" ht="15">
      <c r="A575" s="84" t="s">
        <v>426</v>
      </c>
      <c r="B575" s="84" t="s">
        <v>3618</v>
      </c>
      <c r="C575" s="84">
        <v>34</v>
      </c>
      <c r="D575" s="118">
        <v>0</v>
      </c>
      <c r="E575" s="118">
        <v>1.078115492182965</v>
      </c>
      <c r="F575" s="84" t="s">
        <v>3427</v>
      </c>
      <c r="G575" s="84" t="b">
        <v>0</v>
      </c>
      <c r="H575" s="84" t="b">
        <v>0</v>
      </c>
      <c r="I575" s="84" t="b">
        <v>0</v>
      </c>
      <c r="J575" s="84" t="b">
        <v>1</v>
      </c>
      <c r="K575" s="84" t="b">
        <v>0</v>
      </c>
      <c r="L575" s="84" t="b">
        <v>0</v>
      </c>
    </row>
    <row r="576" spans="1:12" ht="15">
      <c r="A576" s="84" t="s">
        <v>3618</v>
      </c>
      <c r="B576" s="84" t="s">
        <v>3619</v>
      </c>
      <c r="C576" s="84">
        <v>34</v>
      </c>
      <c r="D576" s="118">
        <v>0</v>
      </c>
      <c r="E576" s="118">
        <v>1.078115492182965</v>
      </c>
      <c r="F576" s="84" t="s">
        <v>3427</v>
      </c>
      <c r="G576" s="84" t="b">
        <v>1</v>
      </c>
      <c r="H576" s="84" t="b">
        <v>0</v>
      </c>
      <c r="I576" s="84" t="b">
        <v>0</v>
      </c>
      <c r="J576" s="84" t="b">
        <v>1</v>
      </c>
      <c r="K576" s="84" t="b">
        <v>0</v>
      </c>
      <c r="L576" s="84" t="b">
        <v>0</v>
      </c>
    </row>
    <row r="577" spans="1:12" ht="15">
      <c r="A577" s="84" t="s">
        <v>3619</v>
      </c>
      <c r="B577" s="84" t="s">
        <v>3620</v>
      </c>
      <c r="C577" s="84">
        <v>34</v>
      </c>
      <c r="D577" s="118">
        <v>0</v>
      </c>
      <c r="E577" s="118">
        <v>1.078115492182965</v>
      </c>
      <c r="F577" s="84" t="s">
        <v>3427</v>
      </c>
      <c r="G577" s="84" t="b">
        <v>1</v>
      </c>
      <c r="H577" s="84" t="b">
        <v>0</v>
      </c>
      <c r="I577" s="84" t="b">
        <v>0</v>
      </c>
      <c r="J577" s="84" t="b">
        <v>0</v>
      </c>
      <c r="K577" s="84" t="b">
        <v>0</v>
      </c>
      <c r="L577" s="84" t="b">
        <v>0</v>
      </c>
    </row>
    <row r="578" spans="1:12" ht="15">
      <c r="A578" s="84" t="s">
        <v>3620</v>
      </c>
      <c r="B578" s="84" t="s">
        <v>3597</v>
      </c>
      <c r="C578" s="84">
        <v>34</v>
      </c>
      <c r="D578" s="118">
        <v>0</v>
      </c>
      <c r="E578" s="118">
        <v>1.078115492182965</v>
      </c>
      <c r="F578" s="84" t="s">
        <v>3427</v>
      </c>
      <c r="G578" s="84" t="b">
        <v>0</v>
      </c>
      <c r="H578" s="84" t="b">
        <v>0</v>
      </c>
      <c r="I578" s="84" t="b">
        <v>0</v>
      </c>
      <c r="J578" s="84" t="b">
        <v>0</v>
      </c>
      <c r="K578" s="84" t="b">
        <v>0</v>
      </c>
      <c r="L578" s="84" t="b">
        <v>0</v>
      </c>
    </row>
    <row r="579" spans="1:12" ht="15">
      <c r="A579" s="84" t="s">
        <v>3597</v>
      </c>
      <c r="B579" s="84" t="s">
        <v>4244</v>
      </c>
      <c r="C579" s="84">
        <v>34</v>
      </c>
      <c r="D579" s="118">
        <v>0</v>
      </c>
      <c r="E579" s="118">
        <v>1.078115492182965</v>
      </c>
      <c r="F579" s="84" t="s">
        <v>3427</v>
      </c>
      <c r="G579" s="84" t="b">
        <v>0</v>
      </c>
      <c r="H579" s="84" t="b">
        <v>0</v>
      </c>
      <c r="I579" s="84" t="b">
        <v>0</v>
      </c>
      <c r="J579" s="84" t="b">
        <v>0</v>
      </c>
      <c r="K579" s="84" t="b">
        <v>1</v>
      </c>
      <c r="L579" s="84" t="b">
        <v>0</v>
      </c>
    </row>
    <row r="580" spans="1:12" ht="15">
      <c r="A580" s="84" t="s">
        <v>4244</v>
      </c>
      <c r="B580" s="84" t="s">
        <v>4245</v>
      </c>
      <c r="C580" s="84">
        <v>34</v>
      </c>
      <c r="D580" s="118">
        <v>0</v>
      </c>
      <c r="E580" s="118">
        <v>1.078115492182965</v>
      </c>
      <c r="F580" s="84" t="s">
        <v>3427</v>
      </c>
      <c r="G580" s="84" t="b">
        <v>0</v>
      </c>
      <c r="H580" s="84" t="b">
        <v>1</v>
      </c>
      <c r="I580" s="84" t="b">
        <v>0</v>
      </c>
      <c r="J580" s="84" t="b">
        <v>0</v>
      </c>
      <c r="K580" s="84" t="b">
        <v>0</v>
      </c>
      <c r="L580" s="84" t="b">
        <v>0</v>
      </c>
    </row>
    <row r="581" spans="1:12" ht="15">
      <c r="A581" s="84" t="s">
        <v>382</v>
      </c>
      <c r="B581" s="84" t="s">
        <v>3613</v>
      </c>
      <c r="C581" s="84">
        <v>33</v>
      </c>
      <c r="D581" s="118">
        <v>0.0009701683592383944</v>
      </c>
      <c r="E581" s="118">
        <v>1.0910804693473326</v>
      </c>
      <c r="F581" s="84" t="s">
        <v>3427</v>
      </c>
      <c r="G581" s="84" t="b">
        <v>0</v>
      </c>
      <c r="H581" s="84" t="b">
        <v>0</v>
      </c>
      <c r="I581" s="84" t="b">
        <v>0</v>
      </c>
      <c r="J581" s="84" t="b">
        <v>0</v>
      </c>
      <c r="K581" s="84" t="b">
        <v>0</v>
      </c>
      <c r="L581" s="84" t="b">
        <v>0</v>
      </c>
    </row>
    <row r="582" spans="1:12" ht="15">
      <c r="A582" s="84" t="s">
        <v>3597</v>
      </c>
      <c r="B582" s="84" t="s">
        <v>3625</v>
      </c>
      <c r="C582" s="84">
        <v>5</v>
      </c>
      <c r="D582" s="118">
        <v>0.009365361965779247</v>
      </c>
      <c r="E582" s="118">
        <v>1.4633329702340292</v>
      </c>
      <c r="F582" s="84" t="s">
        <v>3428</v>
      </c>
      <c r="G582" s="84" t="b">
        <v>0</v>
      </c>
      <c r="H582" s="84" t="b">
        <v>0</v>
      </c>
      <c r="I582" s="84" t="b">
        <v>0</v>
      </c>
      <c r="J582" s="84" t="b">
        <v>0</v>
      </c>
      <c r="K582" s="84" t="b">
        <v>0</v>
      </c>
      <c r="L582" s="84" t="b">
        <v>0</v>
      </c>
    </row>
    <row r="583" spans="1:12" ht="15">
      <c r="A583" s="84" t="s">
        <v>3622</v>
      </c>
      <c r="B583" s="84" t="s">
        <v>3597</v>
      </c>
      <c r="C583" s="84">
        <v>4</v>
      </c>
      <c r="D583" s="118">
        <v>0.008797474933001263</v>
      </c>
      <c r="E583" s="118">
        <v>1.1903316981702914</v>
      </c>
      <c r="F583" s="84" t="s">
        <v>3428</v>
      </c>
      <c r="G583" s="84" t="b">
        <v>0</v>
      </c>
      <c r="H583" s="84" t="b">
        <v>0</v>
      </c>
      <c r="I583" s="84" t="b">
        <v>0</v>
      </c>
      <c r="J583" s="84" t="b">
        <v>0</v>
      </c>
      <c r="K583" s="84" t="b">
        <v>0</v>
      </c>
      <c r="L583" s="84" t="b">
        <v>0</v>
      </c>
    </row>
    <row r="584" spans="1:12" ht="15">
      <c r="A584" s="84" t="s">
        <v>4292</v>
      </c>
      <c r="B584" s="84" t="s">
        <v>435</v>
      </c>
      <c r="C584" s="84">
        <v>3</v>
      </c>
      <c r="D584" s="118">
        <v>0.007860113640238826</v>
      </c>
      <c r="E584" s="118">
        <v>1.968482948553935</v>
      </c>
      <c r="F584" s="84" t="s">
        <v>3428</v>
      </c>
      <c r="G584" s="84" t="b">
        <v>1</v>
      </c>
      <c r="H584" s="84" t="b">
        <v>0</v>
      </c>
      <c r="I584" s="84" t="b">
        <v>0</v>
      </c>
      <c r="J584" s="84" t="b">
        <v>0</v>
      </c>
      <c r="K584" s="84" t="b">
        <v>0</v>
      </c>
      <c r="L584" s="84" t="b">
        <v>0</v>
      </c>
    </row>
    <row r="585" spans="1:12" ht="15">
      <c r="A585" s="84" t="s">
        <v>435</v>
      </c>
      <c r="B585" s="84" t="s">
        <v>3624</v>
      </c>
      <c r="C585" s="84">
        <v>3</v>
      </c>
      <c r="D585" s="118">
        <v>0.007860113640238826</v>
      </c>
      <c r="E585" s="118">
        <v>1.6005061632593407</v>
      </c>
      <c r="F585" s="84" t="s">
        <v>3428</v>
      </c>
      <c r="G585" s="84" t="b">
        <v>0</v>
      </c>
      <c r="H585" s="84" t="b">
        <v>0</v>
      </c>
      <c r="I585" s="84" t="b">
        <v>0</v>
      </c>
      <c r="J585" s="84" t="b">
        <v>0</v>
      </c>
      <c r="K585" s="84" t="b">
        <v>0</v>
      </c>
      <c r="L585" s="84" t="b">
        <v>0</v>
      </c>
    </row>
    <row r="586" spans="1:12" ht="15">
      <c r="A586" s="84" t="s">
        <v>3624</v>
      </c>
      <c r="B586" s="84" t="s">
        <v>434</v>
      </c>
      <c r="C586" s="84">
        <v>3</v>
      </c>
      <c r="D586" s="118">
        <v>0.007860113640238826</v>
      </c>
      <c r="E586" s="118">
        <v>1.6005061632593407</v>
      </c>
      <c r="F586" s="84" t="s">
        <v>3428</v>
      </c>
      <c r="G586" s="84" t="b">
        <v>0</v>
      </c>
      <c r="H586" s="84" t="b">
        <v>0</v>
      </c>
      <c r="I586" s="84" t="b">
        <v>0</v>
      </c>
      <c r="J586" s="84" t="b">
        <v>0</v>
      </c>
      <c r="K586" s="84" t="b">
        <v>0</v>
      </c>
      <c r="L586" s="84" t="b">
        <v>0</v>
      </c>
    </row>
    <row r="587" spans="1:12" ht="15">
      <c r="A587" s="84" t="s">
        <v>434</v>
      </c>
      <c r="B587" s="84" t="s">
        <v>3603</v>
      </c>
      <c r="C587" s="84">
        <v>3</v>
      </c>
      <c r="D587" s="118">
        <v>0.007860113640238826</v>
      </c>
      <c r="E587" s="118">
        <v>1.968482948553935</v>
      </c>
      <c r="F587" s="84" t="s">
        <v>3428</v>
      </c>
      <c r="G587" s="84" t="b">
        <v>0</v>
      </c>
      <c r="H587" s="84" t="b">
        <v>0</v>
      </c>
      <c r="I587" s="84" t="b">
        <v>0</v>
      </c>
      <c r="J587" s="84" t="b">
        <v>1</v>
      </c>
      <c r="K587" s="84" t="b">
        <v>0</v>
      </c>
      <c r="L587" s="84" t="b">
        <v>0</v>
      </c>
    </row>
    <row r="588" spans="1:12" ht="15">
      <c r="A588" s="84" t="s">
        <v>3603</v>
      </c>
      <c r="B588" s="84" t="s">
        <v>4317</v>
      </c>
      <c r="C588" s="84">
        <v>3</v>
      </c>
      <c r="D588" s="118">
        <v>0.007860113640238826</v>
      </c>
      <c r="E588" s="118">
        <v>1.968482948553935</v>
      </c>
      <c r="F588" s="84" t="s">
        <v>3428</v>
      </c>
      <c r="G588" s="84" t="b">
        <v>1</v>
      </c>
      <c r="H588" s="84" t="b">
        <v>0</v>
      </c>
      <c r="I588" s="84" t="b">
        <v>0</v>
      </c>
      <c r="J588" s="84" t="b">
        <v>0</v>
      </c>
      <c r="K588" s="84" t="b">
        <v>0</v>
      </c>
      <c r="L588" s="84" t="b">
        <v>0</v>
      </c>
    </row>
    <row r="589" spans="1:12" ht="15">
      <c r="A589" s="84" t="s">
        <v>4317</v>
      </c>
      <c r="B589" s="84" t="s">
        <v>4318</v>
      </c>
      <c r="C589" s="84">
        <v>3</v>
      </c>
      <c r="D589" s="118">
        <v>0.007860113640238826</v>
      </c>
      <c r="E589" s="118">
        <v>1.968482948553935</v>
      </c>
      <c r="F589" s="84" t="s">
        <v>3428</v>
      </c>
      <c r="G589" s="84" t="b">
        <v>0</v>
      </c>
      <c r="H589" s="84" t="b">
        <v>0</v>
      </c>
      <c r="I589" s="84" t="b">
        <v>0</v>
      </c>
      <c r="J589" s="84" t="b">
        <v>0</v>
      </c>
      <c r="K589" s="84" t="b">
        <v>0</v>
      </c>
      <c r="L589" s="84" t="b">
        <v>0</v>
      </c>
    </row>
    <row r="590" spans="1:12" ht="15">
      <c r="A590" s="84" t="s">
        <v>4318</v>
      </c>
      <c r="B590" s="84" t="s">
        <v>3622</v>
      </c>
      <c r="C590" s="84">
        <v>3</v>
      </c>
      <c r="D590" s="118">
        <v>0.007860113640238826</v>
      </c>
      <c r="E590" s="118">
        <v>1.4913616938342726</v>
      </c>
      <c r="F590" s="84" t="s">
        <v>3428</v>
      </c>
      <c r="G590" s="84" t="b">
        <v>0</v>
      </c>
      <c r="H590" s="84" t="b">
        <v>0</v>
      </c>
      <c r="I590" s="84" t="b">
        <v>0</v>
      </c>
      <c r="J590" s="84" t="b">
        <v>0</v>
      </c>
      <c r="K590" s="84" t="b">
        <v>0</v>
      </c>
      <c r="L590" s="84" t="b">
        <v>0</v>
      </c>
    </row>
    <row r="591" spans="1:12" ht="15">
      <c r="A591" s="84" t="s">
        <v>3622</v>
      </c>
      <c r="B591" s="84" t="s">
        <v>4319</v>
      </c>
      <c r="C591" s="84">
        <v>3</v>
      </c>
      <c r="D591" s="118">
        <v>0.007860113640238826</v>
      </c>
      <c r="E591" s="118">
        <v>1.4913616938342726</v>
      </c>
      <c r="F591" s="84" t="s">
        <v>3428</v>
      </c>
      <c r="G591" s="84" t="b">
        <v>0</v>
      </c>
      <c r="H591" s="84" t="b">
        <v>0</v>
      </c>
      <c r="I591" s="84" t="b">
        <v>0</v>
      </c>
      <c r="J591" s="84" t="b">
        <v>0</v>
      </c>
      <c r="K591" s="84" t="b">
        <v>0</v>
      </c>
      <c r="L591" s="84" t="b">
        <v>0</v>
      </c>
    </row>
    <row r="592" spans="1:12" ht="15">
      <c r="A592" s="84" t="s">
        <v>4319</v>
      </c>
      <c r="B592" s="84" t="s">
        <v>3597</v>
      </c>
      <c r="C592" s="84">
        <v>3</v>
      </c>
      <c r="D592" s="118">
        <v>0.007860113640238826</v>
      </c>
      <c r="E592" s="118">
        <v>1.5425142162816539</v>
      </c>
      <c r="F592" s="84" t="s">
        <v>3428</v>
      </c>
      <c r="G592" s="84" t="b">
        <v>0</v>
      </c>
      <c r="H592" s="84" t="b">
        <v>0</v>
      </c>
      <c r="I592" s="84" t="b">
        <v>0</v>
      </c>
      <c r="J592" s="84" t="b">
        <v>0</v>
      </c>
      <c r="K592" s="84" t="b">
        <v>0</v>
      </c>
      <c r="L592" s="84" t="b">
        <v>0</v>
      </c>
    </row>
    <row r="593" spans="1:12" ht="15">
      <c r="A593" s="84" t="s">
        <v>3656</v>
      </c>
      <c r="B593" s="84" t="s">
        <v>4290</v>
      </c>
      <c r="C593" s="84">
        <v>3</v>
      </c>
      <c r="D593" s="118">
        <v>0.007860113640238826</v>
      </c>
      <c r="E593" s="118">
        <v>1.968482948553935</v>
      </c>
      <c r="F593" s="84" t="s">
        <v>3428</v>
      </c>
      <c r="G593" s="84" t="b">
        <v>0</v>
      </c>
      <c r="H593" s="84" t="b">
        <v>0</v>
      </c>
      <c r="I593" s="84" t="b">
        <v>0</v>
      </c>
      <c r="J593" s="84" t="b">
        <v>0</v>
      </c>
      <c r="K593" s="84" t="b">
        <v>0</v>
      </c>
      <c r="L593" s="84" t="b">
        <v>0</v>
      </c>
    </row>
    <row r="594" spans="1:12" ht="15">
      <c r="A594" s="84" t="s">
        <v>4290</v>
      </c>
      <c r="B594" s="84" t="s">
        <v>4392</v>
      </c>
      <c r="C594" s="84">
        <v>3</v>
      </c>
      <c r="D594" s="118">
        <v>0.007860113640238826</v>
      </c>
      <c r="E594" s="118">
        <v>1.968482948553935</v>
      </c>
      <c r="F594" s="84" t="s">
        <v>3428</v>
      </c>
      <c r="G594" s="84" t="b">
        <v>0</v>
      </c>
      <c r="H594" s="84" t="b">
        <v>0</v>
      </c>
      <c r="I594" s="84" t="b">
        <v>0</v>
      </c>
      <c r="J594" s="84" t="b">
        <v>0</v>
      </c>
      <c r="K594" s="84" t="b">
        <v>0</v>
      </c>
      <c r="L594" s="84" t="b">
        <v>0</v>
      </c>
    </row>
    <row r="595" spans="1:12" ht="15">
      <c r="A595" s="84" t="s">
        <v>4392</v>
      </c>
      <c r="B595" s="84" t="s">
        <v>4279</v>
      </c>
      <c r="C595" s="84">
        <v>3</v>
      </c>
      <c r="D595" s="118">
        <v>0.007860113640238826</v>
      </c>
      <c r="E595" s="118">
        <v>1.968482948553935</v>
      </c>
      <c r="F595" s="84" t="s">
        <v>3428</v>
      </c>
      <c r="G595" s="84" t="b">
        <v>0</v>
      </c>
      <c r="H595" s="84" t="b">
        <v>0</v>
      </c>
      <c r="I595" s="84" t="b">
        <v>0</v>
      </c>
      <c r="J595" s="84" t="b">
        <v>0</v>
      </c>
      <c r="K595" s="84" t="b">
        <v>0</v>
      </c>
      <c r="L595" s="84" t="b">
        <v>0</v>
      </c>
    </row>
    <row r="596" spans="1:12" ht="15">
      <c r="A596" s="84" t="s">
        <v>4279</v>
      </c>
      <c r="B596" s="84" t="s">
        <v>4248</v>
      </c>
      <c r="C596" s="84">
        <v>3</v>
      </c>
      <c r="D596" s="118">
        <v>0.007860113640238826</v>
      </c>
      <c r="E596" s="118">
        <v>1.968482948553935</v>
      </c>
      <c r="F596" s="84" t="s">
        <v>3428</v>
      </c>
      <c r="G596" s="84" t="b">
        <v>0</v>
      </c>
      <c r="H596" s="84" t="b">
        <v>0</v>
      </c>
      <c r="I596" s="84" t="b">
        <v>0</v>
      </c>
      <c r="J596" s="84" t="b">
        <v>0</v>
      </c>
      <c r="K596" s="84" t="b">
        <v>0</v>
      </c>
      <c r="L596" s="84" t="b">
        <v>0</v>
      </c>
    </row>
    <row r="597" spans="1:12" ht="15">
      <c r="A597" s="84" t="s">
        <v>4248</v>
      </c>
      <c r="B597" s="84" t="s">
        <v>3681</v>
      </c>
      <c r="C597" s="84">
        <v>3</v>
      </c>
      <c r="D597" s="118">
        <v>0.007860113640238826</v>
      </c>
      <c r="E597" s="118">
        <v>1.968482948553935</v>
      </c>
      <c r="F597" s="84" t="s">
        <v>3428</v>
      </c>
      <c r="G597" s="84" t="b">
        <v>0</v>
      </c>
      <c r="H597" s="84" t="b">
        <v>0</v>
      </c>
      <c r="I597" s="84" t="b">
        <v>0</v>
      </c>
      <c r="J597" s="84" t="b">
        <v>0</v>
      </c>
      <c r="K597" s="84" t="b">
        <v>0</v>
      </c>
      <c r="L597" s="84" t="b">
        <v>0</v>
      </c>
    </row>
    <row r="598" spans="1:12" ht="15">
      <c r="A598" s="84" t="s">
        <v>3681</v>
      </c>
      <c r="B598" s="84" t="s">
        <v>4311</v>
      </c>
      <c r="C598" s="84">
        <v>3</v>
      </c>
      <c r="D598" s="118">
        <v>0.007860113640238826</v>
      </c>
      <c r="E598" s="118">
        <v>1.968482948553935</v>
      </c>
      <c r="F598" s="84" t="s">
        <v>3428</v>
      </c>
      <c r="G598" s="84" t="b">
        <v>0</v>
      </c>
      <c r="H598" s="84" t="b">
        <v>0</v>
      </c>
      <c r="I598" s="84" t="b">
        <v>0</v>
      </c>
      <c r="J598" s="84" t="b">
        <v>0</v>
      </c>
      <c r="K598" s="84" t="b">
        <v>0</v>
      </c>
      <c r="L598" s="84" t="b">
        <v>0</v>
      </c>
    </row>
    <row r="599" spans="1:12" ht="15">
      <c r="A599" s="84" t="s">
        <v>4311</v>
      </c>
      <c r="B599" s="84" t="s">
        <v>4254</v>
      </c>
      <c r="C599" s="84">
        <v>3</v>
      </c>
      <c r="D599" s="118">
        <v>0.007860113640238826</v>
      </c>
      <c r="E599" s="118">
        <v>1.968482948553935</v>
      </c>
      <c r="F599" s="84" t="s">
        <v>3428</v>
      </c>
      <c r="G599" s="84" t="b">
        <v>0</v>
      </c>
      <c r="H599" s="84" t="b">
        <v>0</v>
      </c>
      <c r="I599" s="84" t="b">
        <v>0</v>
      </c>
      <c r="J599" s="84" t="b">
        <v>0</v>
      </c>
      <c r="K599" s="84" t="b">
        <v>0</v>
      </c>
      <c r="L599" s="84" t="b">
        <v>0</v>
      </c>
    </row>
    <row r="600" spans="1:12" ht="15">
      <c r="A600" s="84" t="s">
        <v>4254</v>
      </c>
      <c r="B600" s="84" t="s">
        <v>3623</v>
      </c>
      <c r="C600" s="84">
        <v>3</v>
      </c>
      <c r="D600" s="118">
        <v>0.007860113640238826</v>
      </c>
      <c r="E600" s="118">
        <v>1.5425142162816539</v>
      </c>
      <c r="F600" s="84" t="s">
        <v>3428</v>
      </c>
      <c r="G600" s="84" t="b">
        <v>0</v>
      </c>
      <c r="H600" s="84" t="b">
        <v>0</v>
      </c>
      <c r="I600" s="84" t="b">
        <v>0</v>
      </c>
      <c r="J600" s="84" t="b">
        <v>0</v>
      </c>
      <c r="K600" s="84" t="b">
        <v>0</v>
      </c>
      <c r="L600" s="84" t="b">
        <v>0</v>
      </c>
    </row>
    <row r="601" spans="1:12" ht="15">
      <c r="A601" s="84" t="s">
        <v>3623</v>
      </c>
      <c r="B601" s="84" t="s">
        <v>1862</v>
      </c>
      <c r="C601" s="84">
        <v>3</v>
      </c>
      <c r="D601" s="118">
        <v>0.007860113640238826</v>
      </c>
      <c r="E601" s="118">
        <v>1.5425142162816539</v>
      </c>
      <c r="F601" s="84" t="s">
        <v>3428</v>
      </c>
      <c r="G601" s="84" t="b">
        <v>0</v>
      </c>
      <c r="H601" s="84" t="b">
        <v>0</v>
      </c>
      <c r="I601" s="84" t="b">
        <v>0</v>
      </c>
      <c r="J601" s="84" t="b">
        <v>0</v>
      </c>
      <c r="K601" s="84" t="b">
        <v>0</v>
      </c>
      <c r="L601" s="84" t="b">
        <v>0</v>
      </c>
    </row>
    <row r="602" spans="1:12" ht="15">
      <c r="A602" s="84" t="s">
        <v>1862</v>
      </c>
      <c r="B602" s="84" t="s">
        <v>4393</v>
      </c>
      <c r="C602" s="84">
        <v>3</v>
      </c>
      <c r="D602" s="118">
        <v>0.007860113640238826</v>
      </c>
      <c r="E602" s="118">
        <v>1.968482948553935</v>
      </c>
      <c r="F602" s="84" t="s">
        <v>3428</v>
      </c>
      <c r="G602" s="84" t="b">
        <v>0</v>
      </c>
      <c r="H602" s="84" t="b">
        <v>0</v>
      </c>
      <c r="I602" s="84" t="b">
        <v>0</v>
      </c>
      <c r="J602" s="84" t="b">
        <v>0</v>
      </c>
      <c r="K602" s="84" t="b">
        <v>0</v>
      </c>
      <c r="L602" s="84" t="b">
        <v>0</v>
      </c>
    </row>
    <row r="603" spans="1:12" ht="15">
      <c r="A603" s="84" t="s">
        <v>4393</v>
      </c>
      <c r="B603" s="84" t="s">
        <v>4394</v>
      </c>
      <c r="C603" s="84">
        <v>3</v>
      </c>
      <c r="D603" s="118">
        <v>0.007860113640238826</v>
      </c>
      <c r="E603" s="118">
        <v>1.968482948553935</v>
      </c>
      <c r="F603" s="84" t="s">
        <v>3428</v>
      </c>
      <c r="G603" s="84" t="b">
        <v>0</v>
      </c>
      <c r="H603" s="84" t="b">
        <v>0</v>
      </c>
      <c r="I603" s="84" t="b">
        <v>0</v>
      </c>
      <c r="J603" s="84" t="b">
        <v>0</v>
      </c>
      <c r="K603" s="84" t="b">
        <v>0</v>
      </c>
      <c r="L603" s="84" t="b">
        <v>0</v>
      </c>
    </row>
    <row r="604" spans="1:12" ht="15">
      <c r="A604" s="84" t="s">
        <v>4394</v>
      </c>
      <c r="B604" s="84" t="s">
        <v>3626</v>
      </c>
      <c r="C604" s="84">
        <v>3</v>
      </c>
      <c r="D604" s="118">
        <v>0.007860113640238826</v>
      </c>
      <c r="E604" s="118">
        <v>1.6674529528899538</v>
      </c>
      <c r="F604" s="84" t="s">
        <v>3428</v>
      </c>
      <c r="G604" s="84" t="b">
        <v>0</v>
      </c>
      <c r="H604" s="84" t="b">
        <v>0</v>
      </c>
      <c r="I604" s="84" t="b">
        <v>0</v>
      </c>
      <c r="J604" s="84" t="b">
        <v>0</v>
      </c>
      <c r="K604" s="84" t="b">
        <v>0</v>
      </c>
      <c r="L604" s="84" t="b">
        <v>0</v>
      </c>
    </row>
    <row r="605" spans="1:12" ht="15">
      <c r="A605" s="84" t="s">
        <v>3626</v>
      </c>
      <c r="B605" s="84" t="s">
        <v>398</v>
      </c>
      <c r="C605" s="84">
        <v>3</v>
      </c>
      <c r="D605" s="118">
        <v>0.007860113640238826</v>
      </c>
      <c r="E605" s="118">
        <v>1.6674529528899538</v>
      </c>
      <c r="F605" s="84" t="s">
        <v>3428</v>
      </c>
      <c r="G605" s="84" t="b">
        <v>0</v>
      </c>
      <c r="H605" s="84" t="b">
        <v>0</v>
      </c>
      <c r="I605" s="84" t="b">
        <v>0</v>
      </c>
      <c r="J605" s="84" t="b">
        <v>0</v>
      </c>
      <c r="K605" s="84" t="b">
        <v>0</v>
      </c>
      <c r="L605" s="84" t="b">
        <v>0</v>
      </c>
    </row>
    <row r="606" spans="1:12" ht="15">
      <c r="A606" s="84" t="s">
        <v>398</v>
      </c>
      <c r="B606" s="84" t="s">
        <v>4312</v>
      </c>
      <c r="C606" s="84">
        <v>3</v>
      </c>
      <c r="D606" s="118">
        <v>0.007860113640238826</v>
      </c>
      <c r="E606" s="118">
        <v>1.968482948553935</v>
      </c>
      <c r="F606" s="84" t="s">
        <v>3428</v>
      </c>
      <c r="G606" s="84" t="b">
        <v>0</v>
      </c>
      <c r="H606" s="84" t="b">
        <v>0</v>
      </c>
      <c r="I606" s="84" t="b">
        <v>0</v>
      </c>
      <c r="J606" s="84" t="b">
        <v>0</v>
      </c>
      <c r="K606" s="84" t="b">
        <v>0</v>
      </c>
      <c r="L606" s="84" t="b">
        <v>0</v>
      </c>
    </row>
    <row r="607" spans="1:12" ht="15">
      <c r="A607" s="84" t="s">
        <v>4377</v>
      </c>
      <c r="B607" s="84" t="s">
        <v>4378</v>
      </c>
      <c r="C607" s="84">
        <v>3</v>
      </c>
      <c r="D607" s="118">
        <v>0.007860113640238826</v>
      </c>
      <c r="E607" s="118">
        <v>1.968482948553935</v>
      </c>
      <c r="F607" s="84" t="s">
        <v>3428</v>
      </c>
      <c r="G607" s="84" t="b">
        <v>0</v>
      </c>
      <c r="H607" s="84" t="b">
        <v>0</v>
      </c>
      <c r="I607" s="84" t="b">
        <v>0</v>
      </c>
      <c r="J607" s="84" t="b">
        <v>1</v>
      </c>
      <c r="K607" s="84" t="b">
        <v>0</v>
      </c>
      <c r="L607" s="84" t="b">
        <v>0</v>
      </c>
    </row>
    <row r="608" spans="1:12" ht="15">
      <c r="A608" s="84" t="s">
        <v>4378</v>
      </c>
      <c r="B608" s="84" t="s">
        <v>4289</v>
      </c>
      <c r="C608" s="84">
        <v>3</v>
      </c>
      <c r="D608" s="118">
        <v>0.007860113640238826</v>
      </c>
      <c r="E608" s="118">
        <v>1.968482948553935</v>
      </c>
      <c r="F608" s="84" t="s">
        <v>3428</v>
      </c>
      <c r="G608" s="84" t="b">
        <v>1</v>
      </c>
      <c r="H608" s="84" t="b">
        <v>0</v>
      </c>
      <c r="I608" s="84" t="b">
        <v>0</v>
      </c>
      <c r="J608" s="84" t="b">
        <v>0</v>
      </c>
      <c r="K608" s="84" t="b">
        <v>0</v>
      </c>
      <c r="L608" s="84" t="b">
        <v>0</v>
      </c>
    </row>
    <row r="609" spans="1:12" ht="15">
      <c r="A609" s="84" t="s">
        <v>4289</v>
      </c>
      <c r="B609" s="84" t="s">
        <v>3624</v>
      </c>
      <c r="C609" s="84">
        <v>3</v>
      </c>
      <c r="D609" s="118">
        <v>0.007860113640238826</v>
      </c>
      <c r="E609" s="118">
        <v>1.6005061632593407</v>
      </c>
      <c r="F609" s="84" t="s">
        <v>3428</v>
      </c>
      <c r="G609" s="84" t="b">
        <v>0</v>
      </c>
      <c r="H609" s="84" t="b">
        <v>0</v>
      </c>
      <c r="I609" s="84" t="b">
        <v>0</v>
      </c>
      <c r="J609" s="84" t="b">
        <v>0</v>
      </c>
      <c r="K609" s="84" t="b">
        <v>0</v>
      </c>
      <c r="L609" s="84" t="b">
        <v>0</v>
      </c>
    </row>
    <row r="610" spans="1:12" ht="15">
      <c r="A610" s="84" t="s">
        <v>3624</v>
      </c>
      <c r="B610" s="84" t="s">
        <v>3629</v>
      </c>
      <c r="C610" s="84">
        <v>3</v>
      </c>
      <c r="D610" s="118">
        <v>0.007860113640238826</v>
      </c>
      <c r="E610" s="118">
        <v>1.4755674266510408</v>
      </c>
      <c r="F610" s="84" t="s">
        <v>3428</v>
      </c>
      <c r="G610" s="84" t="b">
        <v>0</v>
      </c>
      <c r="H610" s="84" t="b">
        <v>0</v>
      </c>
      <c r="I610" s="84" t="b">
        <v>0</v>
      </c>
      <c r="J610" s="84" t="b">
        <v>1</v>
      </c>
      <c r="K610" s="84" t="b">
        <v>0</v>
      </c>
      <c r="L610" s="84" t="b">
        <v>0</v>
      </c>
    </row>
    <row r="611" spans="1:12" ht="15">
      <c r="A611" s="84" t="s">
        <v>3629</v>
      </c>
      <c r="B611" s="84" t="s">
        <v>4379</v>
      </c>
      <c r="C611" s="84">
        <v>3</v>
      </c>
      <c r="D611" s="118">
        <v>0.007860113640238826</v>
      </c>
      <c r="E611" s="118">
        <v>1.8435442119456351</v>
      </c>
      <c r="F611" s="84" t="s">
        <v>3428</v>
      </c>
      <c r="G611" s="84" t="b">
        <v>1</v>
      </c>
      <c r="H611" s="84" t="b">
        <v>0</v>
      </c>
      <c r="I611" s="84" t="b">
        <v>0</v>
      </c>
      <c r="J611" s="84" t="b">
        <v>0</v>
      </c>
      <c r="K611" s="84" t="b">
        <v>0</v>
      </c>
      <c r="L611" s="84" t="b">
        <v>0</v>
      </c>
    </row>
    <row r="612" spans="1:12" ht="15">
      <c r="A612" s="84" t="s">
        <v>4379</v>
      </c>
      <c r="B612" s="84" t="s">
        <v>4297</v>
      </c>
      <c r="C612" s="84">
        <v>3</v>
      </c>
      <c r="D612" s="118">
        <v>0.007860113640238826</v>
      </c>
      <c r="E612" s="118">
        <v>1.968482948553935</v>
      </c>
      <c r="F612" s="84" t="s">
        <v>3428</v>
      </c>
      <c r="G612" s="84" t="b">
        <v>0</v>
      </c>
      <c r="H612" s="84" t="b">
        <v>0</v>
      </c>
      <c r="I612" s="84" t="b">
        <v>0</v>
      </c>
      <c r="J612" s="84" t="b">
        <v>1</v>
      </c>
      <c r="K612" s="84" t="b">
        <v>0</v>
      </c>
      <c r="L612" s="84" t="b">
        <v>0</v>
      </c>
    </row>
    <row r="613" spans="1:12" ht="15">
      <c r="A613" s="84" t="s">
        <v>4297</v>
      </c>
      <c r="B613" s="84" t="s">
        <v>4380</v>
      </c>
      <c r="C613" s="84">
        <v>3</v>
      </c>
      <c r="D613" s="118">
        <v>0.007860113640238826</v>
      </c>
      <c r="E613" s="118">
        <v>1.968482948553935</v>
      </c>
      <c r="F613" s="84" t="s">
        <v>3428</v>
      </c>
      <c r="G613" s="84" t="b">
        <v>1</v>
      </c>
      <c r="H613" s="84" t="b">
        <v>0</v>
      </c>
      <c r="I613" s="84" t="b">
        <v>0</v>
      </c>
      <c r="J613" s="84" t="b">
        <v>0</v>
      </c>
      <c r="K613" s="84" t="b">
        <v>0</v>
      </c>
      <c r="L613" s="84" t="b">
        <v>0</v>
      </c>
    </row>
    <row r="614" spans="1:12" ht="15">
      <c r="A614" s="84" t="s">
        <v>4299</v>
      </c>
      <c r="B614" s="84" t="s">
        <v>4324</v>
      </c>
      <c r="C614" s="84">
        <v>3</v>
      </c>
      <c r="D614" s="118">
        <v>0.007860113640238826</v>
      </c>
      <c r="E614" s="118">
        <v>1.968482948553935</v>
      </c>
      <c r="F614" s="84" t="s">
        <v>3428</v>
      </c>
      <c r="G614" s="84" t="b">
        <v>0</v>
      </c>
      <c r="H614" s="84" t="b">
        <v>0</v>
      </c>
      <c r="I614" s="84" t="b">
        <v>0</v>
      </c>
      <c r="J614" s="84" t="b">
        <v>1</v>
      </c>
      <c r="K614" s="84" t="b">
        <v>0</v>
      </c>
      <c r="L614" s="84" t="b">
        <v>0</v>
      </c>
    </row>
    <row r="615" spans="1:12" ht="15">
      <c r="A615" s="84" t="s">
        <v>4324</v>
      </c>
      <c r="B615" s="84" t="s">
        <v>4300</v>
      </c>
      <c r="C615" s="84">
        <v>3</v>
      </c>
      <c r="D615" s="118">
        <v>0.007860113640238826</v>
      </c>
      <c r="E615" s="118">
        <v>1.8435442119456351</v>
      </c>
      <c r="F615" s="84" t="s">
        <v>3428</v>
      </c>
      <c r="G615" s="84" t="b">
        <v>1</v>
      </c>
      <c r="H615" s="84" t="b">
        <v>0</v>
      </c>
      <c r="I615" s="84" t="b">
        <v>0</v>
      </c>
      <c r="J615" s="84" t="b">
        <v>0</v>
      </c>
      <c r="K615" s="84" t="b">
        <v>0</v>
      </c>
      <c r="L615" s="84" t="b">
        <v>0</v>
      </c>
    </row>
    <row r="616" spans="1:12" ht="15">
      <c r="A616" s="84" t="s">
        <v>4300</v>
      </c>
      <c r="B616" s="84" t="s">
        <v>4325</v>
      </c>
      <c r="C616" s="84">
        <v>3</v>
      </c>
      <c r="D616" s="118">
        <v>0.007860113640238826</v>
      </c>
      <c r="E616" s="118">
        <v>1.8435442119456351</v>
      </c>
      <c r="F616" s="84" t="s">
        <v>3428</v>
      </c>
      <c r="G616" s="84" t="b">
        <v>0</v>
      </c>
      <c r="H616" s="84" t="b">
        <v>0</v>
      </c>
      <c r="I616" s="84" t="b">
        <v>0</v>
      </c>
      <c r="J616" s="84" t="b">
        <v>0</v>
      </c>
      <c r="K616" s="84" t="b">
        <v>0</v>
      </c>
      <c r="L616" s="84" t="b">
        <v>0</v>
      </c>
    </row>
    <row r="617" spans="1:12" ht="15">
      <c r="A617" s="84" t="s">
        <v>4325</v>
      </c>
      <c r="B617" s="84" t="s">
        <v>4326</v>
      </c>
      <c r="C617" s="84">
        <v>3</v>
      </c>
      <c r="D617" s="118">
        <v>0.007860113640238826</v>
      </c>
      <c r="E617" s="118">
        <v>1.968482948553935</v>
      </c>
      <c r="F617" s="84" t="s">
        <v>3428</v>
      </c>
      <c r="G617" s="84" t="b">
        <v>0</v>
      </c>
      <c r="H617" s="84" t="b">
        <v>0</v>
      </c>
      <c r="I617" s="84" t="b">
        <v>0</v>
      </c>
      <c r="J617" s="84" t="b">
        <v>0</v>
      </c>
      <c r="K617" s="84" t="b">
        <v>0</v>
      </c>
      <c r="L617" s="84" t="b">
        <v>0</v>
      </c>
    </row>
    <row r="618" spans="1:12" ht="15">
      <c r="A618" s="84" t="s">
        <v>4326</v>
      </c>
      <c r="B618" s="84" t="s">
        <v>4327</v>
      </c>
      <c r="C618" s="84">
        <v>3</v>
      </c>
      <c r="D618" s="118">
        <v>0.007860113640238826</v>
      </c>
      <c r="E618" s="118">
        <v>1.968482948553935</v>
      </c>
      <c r="F618" s="84" t="s">
        <v>3428</v>
      </c>
      <c r="G618" s="84" t="b">
        <v>0</v>
      </c>
      <c r="H618" s="84" t="b">
        <v>0</v>
      </c>
      <c r="I618" s="84" t="b">
        <v>0</v>
      </c>
      <c r="J618" s="84" t="b">
        <v>0</v>
      </c>
      <c r="K618" s="84" t="b">
        <v>0</v>
      </c>
      <c r="L618" s="84" t="b">
        <v>0</v>
      </c>
    </row>
    <row r="619" spans="1:12" ht="15">
      <c r="A619" s="84" t="s">
        <v>4327</v>
      </c>
      <c r="B619" s="84" t="s">
        <v>3627</v>
      </c>
      <c r="C619" s="84">
        <v>3</v>
      </c>
      <c r="D619" s="118">
        <v>0.007860113640238826</v>
      </c>
      <c r="E619" s="118">
        <v>1.6674529528899538</v>
      </c>
      <c r="F619" s="84" t="s">
        <v>3428</v>
      </c>
      <c r="G619" s="84" t="b">
        <v>0</v>
      </c>
      <c r="H619" s="84" t="b">
        <v>0</v>
      </c>
      <c r="I619" s="84" t="b">
        <v>0</v>
      </c>
      <c r="J619" s="84" t="b">
        <v>0</v>
      </c>
      <c r="K619" s="84" t="b">
        <v>0</v>
      </c>
      <c r="L619" s="84" t="b">
        <v>0</v>
      </c>
    </row>
    <row r="620" spans="1:12" ht="15">
      <c r="A620" s="84" t="s">
        <v>3627</v>
      </c>
      <c r="B620" s="84" t="s">
        <v>4328</v>
      </c>
      <c r="C620" s="84">
        <v>3</v>
      </c>
      <c r="D620" s="118">
        <v>0.007860113640238826</v>
      </c>
      <c r="E620" s="118">
        <v>1.6674529528899538</v>
      </c>
      <c r="F620" s="84" t="s">
        <v>3428</v>
      </c>
      <c r="G620" s="84" t="b">
        <v>0</v>
      </c>
      <c r="H620" s="84" t="b">
        <v>0</v>
      </c>
      <c r="I620" s="84" t="b">
        <v>0</v>
      </c>
      <c r="J620" s="84" t="b">
        <v>0</v>
      </c>
      <c r="K620" s="84" t="b">
        <v>0</v>
      </c>
      <c r="L620" s="84" t="b">
        <v>0</v>
      </c>
    </row>
    <row r="621" spans="1:12" ht="15">
      <c r="A621" s="84" t="s">
        <v>4328</v>
      </c>
      <c r="B621" s="84" t="s">
        <v>4329</v>
      </c>
      <c r="C621" s="84">
        <v>3</v>
      </c>
      <c r="D621" s="118">
        <v>0.007860113640238826</v>
      </c>
      <c r="E621" s="118">
        <v>1.968482948553935</v>
      </c>
      <c r="F621" s="84" t="s">
        <v>3428</v>
      </c>
      <c r="G621" s="84" t="b">
        <v>0</v>
      </c>
      <c r="H621" s="84" t="b">
        <v>0</v>
      </c>
      <c r="I621" s="84" t="b">
        <v>0</v>
      </c>
      <c r="J621" s="84" t="b">
        <v>0</v>
      </c>
      <c r="K621" s="84" t="b">
        <v>0</v>
      </c>
      <c r="L621" s="84" t="b">
        <v>0</v>
      </c>
    </row>
    <row r="622" spans="1:12" ht="15">
      <c r="A622" s="84" t="s">
        <v>4329</v>
      </c>
      <c r="B622" s="84" t="s">
        <v>3627</v>
      </c>
      <c r="C622" s="84">
        <v>3</v>
      </c>
      <c r="D622" s="118">
        <v>0.007860113640238826</v>
      </c>
      <c r="E622" s="118">
        <v>1.6674529528899538</v>
      </c>
      <c r="F622" s="84" t="s">
        <v>3428</v>
      </c>
      <c r="G622" s="84" t="b">
        <v>0</v>
      </c>
      <c r="H622" s="84" t="b">
        <v>0</v>
      </c>
      <c r="I622" s="84" t="b">
        <v>0</v>
      </c>
      <c r="J622" s="84" t="b">
        <v>0</v>
      </c>
      <c r="K622" s="84" t="b">
        <v>0</v>
      </c>
      <c r="L622" s="84" t="b">
        <v>0</v>
      </c>
    </row>
    <row r="623" spans="1:12" ht="15">
      <c r="A623" s="84" t="s">
        <v>3627</v>
      </c>
      <c r="B623" s="84" t="s">
        <v>4330</v>
      </c>
      <c r="C623" s="84">
        <v>3</v>
      </c>
      <c r="D623" s="118">
        <v>0.007860113640238826</v>
      </c>
      <c r="E623" s="118">
        <v>1.6674529528899538</v>
      </c>
      <c r="F623" s="84" t="s">
        <v>3428</v>
      </c>
      <c r="G623" s="84" t="b">
        <v>0</v>
      </c>
      <c r="H623" s="84" t="b">
        <v>0</v>
      </c>
      <c r="I623" s="84" t="b">
        <v>0</v>
      </c>
      <c r="J623" s="84" t="b">
        <v>0</v>
      </c>
      <c r="K623" s="84" t="b">
        <v>1</v>
      </c>
      <c r="L623" s="84" t="b">
        <v>0</v>
      </c>
    </row>
    <row r="624" spans="1:12" ht="15">
      <c r="A624" s="84" t="s">
        <v>4330</v>
      </c>
      <c r="B624" s="84" t="s">
        <v>4331</v>
      </c>
      <c r="C624" s="84">
        <v>3</v>
      </c>
      <c r="D624" s="118">
        <v>0.007860113640238826</v>
      </c>
      <c r="E624" s="118">
        <v>1.968482948553935</v>
      </c>
      <c r="F624" s="84" t="s">
        <v>3428</v>
      </c>
      <c r="G624" s="84" t="b">
        <v>0</v>
      </c>
      <c r="H624" s="84" t="b">
        <v>1</v>
      </c>
      <c r="I624" s="84" t="b">
        <v>0</v>
      </c>
      <c r="J624" s="84" t="b">
        <v>0</v>
      </c>
      <c r="K624" s="84" t="b">
        <v>0</v>
      </c>
      <c r="L624" s="84" t="b">
        <v>0</v>
      </c>
    </row>
    <row r="625" spans="1:12" ht="15">
      <c r="A625" s="84" t="s">
        <v>4331</v>
      </c>
      <c r="B625" s="84" t="s">
        <v>4332</v>
      </c>
      <c r="C625" s="84">
        <v>3</v>
      </c>
      <c r="D625" s="118">
        <v>0.007860113640238826</v>
      </c>
      <c r="E625" s="118">
        <v>1.968482948553935</v>
      </c>
      <c r="F625" s="84" t="s">
        <v>3428</v>
      </c>
      <c r="G625" s="84" t="b">
        <v>0</v>
      </c>
      <c r="H625" s="84" t="b">
        <v>0</v>
      </c>
      <c r="I625" s="84" t="b">
        <v>0</v>
      </c>
      <c r="J625" s="84" t="b">
        <v>0</v>
      </c>
      <c r="K625" s="84" t="b">
        <v>0</v>
      </c>
      <c r="L625" s="84" t="b">
        <v>0</v>
      </c>
    </row>
    <row r="626" spans="1:12" ht="15">
      <c r="A626" s="84" t="s">
        <v>4298</v>
      </c>
      <c r="B626" s="84" t="s">
        <v>4320</v>
      </c>
      <c r="C626" s="84">
        <v>3</v>
      </c>
      <c r="D626" s="118">
        <v>0.007860113640238826</v>
      </c>
      <c r="E626" s="118">
        <v>1.968482948553935</v>
      </c>
      <c r="F626" s="84" t="s">
        <v>3428</v>
      </c>
      <c r="G626" s="84" t="b">
        <v>0</v>
      </c>
      <c r="H626" s="84" t="b">
        <v>0</v>
      </c>
      <c r="I626" s="84" t="b">
        <v>0</v>
      </c>
      <c r="J626" s="84" t="b">
        <v>0</v>
      </c>
      <c r="K626" s="84" t="b">
        <v>0</v>
      </c>
      <c r="L626" s="84" t="b">
        <v>0</v>
      </c>
    </row>
    <row r="627" spans="1:12" ht="15">
      <c r="A627" s="84" t="s">
        <v>4320</v>
      </c>
      <c r="B627" s="84" t="s">
        <v>3623</v>
      </c>
      <c r="C627" s="84">
        <v>3</v>
      </c>
      <c r="D627" s="118">
        <v>0.007860113640238826</v>
      </c>
      <c r="E627" s="118">
        <v>1.5425142162816539</v>
      </c>
      <c r="F627" s="84" t="s">
        <v>3428</v>
      </c>
      <c r="G627" s="84" t="b">
        <v>0</v>
      </c>
      <c r="H627" s="84" t="b">
        <v>0</v>
      </c>
      <c r="I627" s="84" t="b">
        <v>0</v>
      </c>
      <c r="J627" s="84" t="b">
        <v>0</v>
      </c>
      <c r="K627" s="84" t="b">
        <v>0</v>
      </c>
      <c r="L627" s="84" t="b">
        <v>0</v>
      </c>
    </row>
    <row r="628" spans="1:12" ht="15">
      <c r="A628" s="84" t="s">
        <v>3623</v>
      </c>
      <c r="B628" s="84" t="s">
        <v>4321</v>
      </c>
      <c r="C628" s="84">
        <v>3</v>
      </c>
      <c r="D628" s="118">
        <v>0.007860113640238826</v>
      </c>
      <c r="E628" s="118">
        <v>1.5425142162816539</v>
      </c>
      <c r="F628" s="84" t="s">
        <v>3428</v>
      </c>
      <c r="G628" s="84" t="b">
        <v>0</v>
      </c>
      <c r="H628" s="84" t="b">
        <v>0</v>
      </c>
      <c r="I628" s="84" t="b">
        <v>0</v>
      </c>
      <c r="J628" s="84" t="b">
        <v>0</v>
      </c>
      <c r="K628" s="84" t="b">
        <v>0</v>
      </c>
      <c r="L628" s="84" t="b">
        <v>0</v>
      </c>
    </row>
    <row r="629" spans="1:12" ht="15">
      <c r="A629" s="84" t="s">
        <v>4321</v>
      </c>
      <c r="B629" s="84" t="s">
        <v>4322</v>
      </c>
      <c r="C629" s="84">
        <v>3</v>
      </c>
      <c r="D629" s="118">
        <v>0.007860113640238826</v>
      </c>
      <c r="E629" s="118">
        <v>1.968482948553935</v>
      </c>
      <c r="F629" s="84" t="s">
        <v>3428</v>
      </c>
      <c r="G629" s="84" t="b">
        <v>0</v>
      </c>
      <c r="H629" s="84" t="b">
        <v>0</v>
      </c>
      <c r="I629" s="84" t="b">
        <v>0</v>
      </c>
      <c r="J629" s="84" t="b">
        <v>0</v>
      </c>
      <c r="K629" s="84" t="b">
        <v>0</v>
      </c>
      <c r="L629" s="84" t="b">
        <v>0</v>
      </c>
    </row>
    <row r="630" spans="1:12" ht="15">
      <c r="A630" s="84" t="s">
        <v>4322</v>
      </c>
      <c r="B630" s="84" t="s">
        <v>3626</v>
      </c>
      <c r="C630" s="84">
        <v>3</v>
      </c>
      <c r="D630" s="118">
        <v>0.007860113640238826</v>
      </c>
      <c r="E630" s="118">
        <v>1.6674529528899538</v>
      </c>
      <c r="F630" s="84" t="s">
        <v>3428</v>
      </c>
      <c r="G630" s="84" t="b">
        <v>0</v>
      </c>
      <c r="H630" s="84" t="b">
        <v>0</v>
      </c>
      <c r="I630" s="84" t="b">
        <v>0</v>
      </c>
      <c r="J630" s="84" t="b">
        <v>0</v>
      </c>
      <c r="K630" s="84" t="b">
        <v>0</v>
      </c>
      <c r="L630" s="84" t="b">
        <v>0</v>
      </c>
    </row>
    <row r="631" spans="1:12" ht="15">
      <c r="A631" s="84" t="s">
        <v>3626</v>
      </c>
      <c r="B631" s="84" t="s">
        <v>410</v>
      </c>
      <c r="C631" s="84">
        <v>3</v>
      </c>
      <c r="D631" s="118">
        <v>0.007860113640238826</v>
      </c>
      <c r="E631" s="118">
        <v>1.6674529528899538</v>
      </c>
      <c r="F631" s="84" t="s">
        <v>3428</v>
      </c>
      <c r="G631" s="84" t="b">
        <v>0</v>
      </c>
      <c r="H631" s="84" t="b">
        <v>0</v>
      </c>
      <c r="I631" s="84" t="b">
        <v>0</v>
      </c>
      <c r="J631" s="84" t="b">
        <v>0</v>
      </c>
      <c r="K631" s="84" t="b">
        <v>0</v>
      </c>
      <c r="L631" s="84" t="b">
        <v>0</v>
      </c>
    </row>
    <row r="632" spans="1:12" ht="15">
      <c r="A632" s="84" t="s">
        <v>410</v>
      </c>
      <c r="B632" s="84" t="s">
        <v>4323</v>
      </c>
      <c r="C632" s="84">
        <v>3</v>
      </c>
      <c r="D632" s="118">
        <v>0.007860113640238826</v>
      </c>
      <c r="E632" s="118">
        <v>1.968482948553935</v>
      </c>
      <c r="F632" s="84" t="s">
        <v>3428</v>
      </c>
      <c r="G632" s="84" t="b">
        <v>0</v>
      </c>
      <c r="H632" s="84" t="b">
        <v>0</v>
      </c>
      <c r="I632" s="84" t="b">
        <v>0</v>
      </c>
      <c r="J632" s="84" t="b">
        <v>0</v>
      </c>
      <c r="K632" s="84" t="b">
        <v>0</v>
      </c>
      <c r="L632" s="84" t="b">
        <v>0</v>
      </c>
    </row>
    <row r="633" spans="1:12" ht="15">
      <c r="A633" s="84" t="s">
        <v>4323</v>
      </c>
      <c r="B633" s="84" t="s">
        <v>409</v>
      </c>
      <c r="C633" s="84">
        <v>3</v>
      </c>
      <c r="D633" s="118">
        <v>0.007860113640238826</v>
      </c>
      <c r="E633" s="118">
        <v>1.968482948553935</v>
      </c>
      <c r="F633" s="84" t="s">
        <v>3428</v>
      </c>
      <c r="G633" s="84" t="b">
        <v>0</v>
      </c>
      <c r="H633" s="84" t="b">
        <v>0</v>
      </c>
      <c r="I633" s="84" t="b">
        <v>0</v>
      </c>
      <c r="J633" s="84" t="b">
        <v>0</v>
      </c>
      <c r="K633" s="84" t="b">
        <v>0</v>
      </c>
      <c r="L633" s="84" t="b">
        <v>0</v>
      </c>
    </row>
    <row r="634" spans="1:12" ht="15">
      <c r="A634" s="84" t="s">
        <v>409</v>
      </c>
      <c r="B634" s="84" t="s">
        <v>3628</v>
      </c>
      <c r="C634" s="84">
        <v>3</v>
      </c>
      <c r="D634" s="118">
        <v>0.007860113640238826</v>
      </c>
      <c r="E634" s="118">
        <v>1.8435442119456351</v>
      </c>
      <c r="F634" s="84" t="s">
        <v>3428</v>
      </c>
      <c r="G634" s="84" t="b">
        <v>0</v>
      </c>
      <c r="H634" s="84" t="b">
        <v>0</v>
      </c>
      <c r="I634" s="84" t="b">
        <v>0</v>
      </c>
      <c r="J634" s="84" t="b">
        <v>1</v>
      </c>
      <c r="K634" s="84" t="b">
        <v>0</v>
      </c>
      <c r="L634" s="84" t="b">
        <v>0</v>
      </c>
    </row>
    <row r="635" spans="1:12" ht="15">
      <c r="A635" s="84" t="s">
        <v>373</v>
      </c>
      <c r="B635" s="84" t="s">
        <v>4292</v>
      </c>
      <c r="C635" s="84">
        <v>2</v>
      </c>
      <c r="D635" s="118">
        <v>0.006425875484439898</v>
      </c>
      <c r="E635" s="118">
        <v>1.4042115181153725</v>
      </c>
      <c r="F635" s="84" t="s">
        <v>3428</v>
      </c>
      <c r="G635" s="84" t="b">
        <v>0</v>
      </c>
      <c r="H635" s="84" t="b">
        <v>0</v>
      </c>
      <c r="I635" s="84" t="b">
        <v>0</v>
      </c>
      <c r="J635" s="84" t="b">
        <v>1</v>
      </c>
      <c r="K635" s="84" t="b">
        <v>0</v>
      </c>
      <c r="L635" s="84" t="b">
        <v>0</v>
      </c>
    </row>
    <row r="636" spans="1:12" ht="15">
      <c r="A636" s="84" t="s">
        <v>3625</v>
      </c>
      <c r="B636" s="84" t="s">
        <v>4414</v>
      </c>
      <c r="C636" s="84">
        <v>2</v>
      </c>
      <c r="D636" s="118">
        <v>0.006425875484439898</v>
      </c>
      <c r="E636" s="118">
        <v>1.7466341989375789</v>
      </c>
      <c r="F636" s="84" t="s">
        <v>3428</v>
      </c>
      <c r="G636" s="84" t="b">
        <v>0</v>
      </c>
      <c r="H636" s="84" t="b">
        <v>0</v>
      </c>
      <c r="I636" s="84" t="b">
        <v>0</v>
      </c>
      <c r="J636" s="84" t="b">
        <v>0</v>
      </c>
      <c r="K636" s="84" t="b">
        <v>0</v>
      </c>
      <c r="L636" s="84" t="b">
        <v>0</v>
      </c>
    </row>
    <row r="637" spans="1:12" ht="15">
      <c r="A637" s="84" t="s">
        <v>4415</v>
      </c>
      <c r="B637" s="84" t="s">
        <v>4267</v>
      </c>
      <c r="C637" s="84">
        <v>2</v>
      </c>
      <c r="D637" s="118">
        <v>0.006425875484439898</v>
      </c>
      <c r="E637" s="118">
        <v>2.144574207609616</v>
      </c>
      <c r="F637" s="84" t="s">
        <v>3428</v>
      </c>
      <c r="G637" s="84" t="b">
        <v>0</v>
      </c>
      <c r="H637" s="84" t="b">
        <v>0</v>
      </c>
      <c r="I637" s="84" t="b">
        <v>0</v>
      </c>
      <c r="J637" s="84" t="b">
        <v>0</v>
      </c>
      <c r="K637" s="84" t="b">
        <v>0</v>
      </c>
      <c r="L637" s="84" t="b">
        <v>0</v>
      </c>
    </row>
    <row r="638" spans="1:12" ht="15">
      <c r="A638" s="84" t="s">
        <v>4512</v>
      </c>
      <c r="B638" s="84" t="s">
        <v>4513</v>
      </c>
      <c r="C638" s="84">
        <v>2</v>
      </c>
      <c r="D638" s="118">
        <v>0.006425875484439898</v>
      </c>
      <c r="E638" s="118">
        <v>2.144574207609616</v>
      </c>
      <c r="F638" s="84" t="s">
        <v>3428</v>
      </c>
      <c r="G638" s="84" t="b">
        <v>0</v>
      </c>
      <c r="H638" s="84" t="b">
        <v>0</v>
      </c>
      <c r="I638" s="84" t="b">
        <v>0</v>
      </c>
      <c r="J638" s="84" t="b">
        <v>0</v>
      </c>
      <c r="K638" s="84" t="b">
        <v>0</v>
      </c>
      <c r="L638" s="84" t="b">
        <v>0</v>
      </c>
    </row>
    <row r="639" spans="1:12" ht="15">
      <c r="A639" s="84" t="s">
        <v>4513</v>
      </c>
      <c r="B639" s="84" t="s">
        <v>4514</v>
      </c>
      <c r="C639" s="84">
        <v>2</v>
      </c>
      <c r="D639" s="118">
        <v>0.006425875484439898</v>
      </c>
      <c r="E639" s="118">
        <v>2.144574207609616</v>
      </c>
      <c r="F639" s="84" t="s">
        <v>3428</v>
      </c>
      <c r="G639" s="84" t="b">
        <v>0</v>
      </c>
      <c r="H639" s="84" t="b">
        <v>0</v>
      </c>
      <c r="I639" s="84" t="b">
        <v>0</v>
      </c>
      <c r="J639" s="84" t="b">
        <v>0</v>
      </c>
      <c r="K639" s="84" t="b">
        <v>0</v>
      </c>
      <c r="L639" s="84" t="b">
        <v>0</v>
      </c>
    </row>
    <row r="640" spans="1:12" ht="15">
      <c r="A640" s="84" t="s">
        <v>4514</v>
      </c>
      <c r="B640" s="84" t="s">
        <v>4515</v>
      </c>
      <c r="C640" s="84">
        <v>2</v>
      </c>
      <c r="D640" s="118">
        <v>0.006425875484439898</v>
      </c>
      <c r="E640" s="118">
        <v>2.144574207609616</v>
      </c>
      <c r="F640" s="84" t="s">
        <v>3428</v>
      </c>
      <c r="G640" s="84" t="b">
        <v>0</v>
      </c>
      <c r="H640" s="84" t="b">
        <v>0</v>
      </c>
      <c r="I640" s="84" t="b">
        <v>0</v>
      </c>
      <c r="J640" s="84" t="b">
        <v>0</v>
      </c>
      <c r="K640" s="84" t="b">
        <v>0</v>
      </c>
      <c r="L640" s="84" t="b">
        <v>0</v>
      </c>
    </row>
    <row r="641" spans="1:12" ht="15">
      <c r="A641" s="84" t="s">
        <v>4515</v>
      </c>
      <c r="B641" s="84" t="s">
        <v>4516</v>
      </c>
      <c r="C641" s="84">
        <v>2</v>
      </c>
      <c r="D641" s="118">
        <v>0.006425875484439898</v>
      </c>
      <c r="E641" s="118">
        <v>2.144574207609616</v>
      </c>
      <c r="F641" s="84" t="s">
        <v>3428</v>
      </c>
      <c r="G641" s="84" t="b">
        <v>0</v>
      </c>
      <c r="H641" s="84" t="b">
        <v>0</v>
      </c>
      <c r="I641" s="84" t="b">
        <v>0</v>
      </c>
      <c r="J641" s="84" t="b">
        <v>0</v>
      </c>
      <c r="K641" s="84" t="b">
        <v>0</v>
      </c>
      <c r="L641" s="84" t="b">
        <v>0</v>
      </c>
    </row>
    <row r="642" spans="1:12" ht="15">
      <c r="A642" s="84" t="s">
        <v>4516</v>
      </c>
      <c r="B642" s="84" t="s">
        <v>4517</v>
      </c>
      <c r="C642" s="84">
        <v>2</v>
      </c>
      <c r="D642" s="118">
        <v>0.006425875484439898</v>
      </c>
      <c r="E642" s="118">
        <v>2.144574207609616</v>
      </c>
      <c r="F642" s="84" t="s">
        <v>3428</v>
      </c>
      <c r="G642" s="84" t="b">
        <v>0</v>
      </c>
      <c r="H642" s="84" t="b">
        <v>0</v>
      </c>
      <c r="I642" s="84" t="b">
        <v>0</v>
      </c>
      <c r="J642" s="84" t="b">
        <v>0</v>
      </c>
      <c r="K642" s="84" t="b">
        <v>0</v>
      </c>
      <c r="L642" s="84" t="b">
        <v>0</v>
      </c>
    </row>
    <row r="643" spans="1:12" ht="15">
      <c r="A643" s="84" t="s">
        <v>4517</v>
      </c>
      <c r="B643" s="84" t="s">
        <v>4518</v>
      </c>
      <c r="C643" s="84">
        <v>2</v>
      </c>
      <c r="D643" s="118">
        <v>0.006425875484439898</v>
      </c>
      <c r="E643" s="118">
        <v>2.144574207609616</v>
      </c>
      <c r="F643" s="84" t="s">
        <v>3428</v>
      </c>
      <c r="G643" s="84" t="b">
        <v>0</v>
      </c>
      <c r="H643" s="84" t="b">
        <v>0</v>
      </c>
      <c r="I643" s="84" t="b">
        <v>0</v>
      </c>
      <c r="J643" s="84" t="b">
        <v>0</v>
      </c>
      <c r="K643" s="84" t="b">
        <v>0</v>
      </c>
      <c r="L643" s="84" t="b">
        <v>0</v>
      </c>
    </row>
    <row r="644" spans="1:12" ht="15">
      <c r="A644" s="84" t="s">
        <v>4518</v>
      </c>
      <c r="B644" s="84" t="s">
        <v>4519</v>
      </c>
      <c r="C644" s="84">
        <v>2</v>
      </c>
      <c r="D644" s="118">
        <v>0.006425875484439898</v>
      </c>
      <c r="E644" s="118">
        <v>2.144574207609616</v>
      </c>
      <c r="F644" s="84" t="s">
        <v>3428</v>
      </c>
      <c r="G644" s="84" t="b">
        <v>0</v>
      </c>
      <c r="H644" s="84" t="b">
        <v>0</v>
      </c>
      <c r="I644" s="84" t="b">
        <v>0</v>
      </c>
      <c r="J644" s="84" t="b">
        <v>0</v>
      </c>
      <c r="K644" s="84" t="b">
        <v>0</v>
      </c>
      <c r="L644" s="84" t="b">
        <v>0</v>
      </c>
    </row>
    <row r="645" spans="1:12" ht="15">
      <c r="A645" s="84" t="s">
        <v>4519</v>
      </c>
      <c r="B645" s="84" t="s">
        <v>4520</v>
      </c>
      <c r="C645" s="84">
        <v>2</v>
      </c>
      <c r="D645" s="118">
        <v>0.006425875484439898</v>
      </c>
      <c r="E645" s="118">
        <v>2.144574207609616</v>
      </c>
      <c r="F645" s="84" t="s">
        <v>3428</v>
      </c>
      <c r="G645" s="84" t="b">
        <v>0</v>
      </c>
      <c r="H645" s="84" t="b">
        <v>0</v>
      </c>
      <c r="I645" s="84" t="b">
        <v>0</v>
      </c>
      <c r="J645" s="84" t="b">
        <v>0</v>
      </c>
      <c r="K645" s="84" t="b">
        <v>0</v>
      </c>
      <c r="L645" s="84" t="b">
        <v>0</v>
      </c>
    </row>
    <row r="646" spans="1:12" ht="15">
      <c r="A646" s="84" t="s">
        <v>4520</v>
      </c>
      <c r="B646" s="84" t="s">
        <v>3569</v>
      </c>
      <c r="C646" s="84">
        <v>2</v>
      </c>
      <c r="D646" s="118">
        <v>0.006425875484439898</v>
      </c>
      <c r="E646" s="118">
        <v>1.968482948553935</v>
      </c>
      <c r="F646" s="84" t="s">
        <v>3428</v>
      </c>
      <c r="G646" s="84" t="b">
        <v>0</v>
      </c>
      <c r="H646" s="84" t="b">
        <v>0</v>
      </c>
      <c r="I646" s="84" t="b">
        <v>0</v>
      </c>
      <c r="J646" s="84" t="b">
        <v>0</v>
      </c>
      <c r="K646" s="84" t="b">
        <v>0</v>
      </c>
      <c r="L646" s="84" t="b">
        <v>0</v>
      </c>
    </row>
    <row r="647" spans="1:12" ht="15">
      <c r="A647" s="84" t="s">
        <v>3569</v>
      </c>
      <c r="B647" s="84" t="s">
        <v>4521</v>
      </c>
      <c r="C647" s="84">
        <v>2</v>
      </c>
      <c r="D647" s="118">
        <v>0.006425875484439898</v>
      </c>
      <c r="E647" s="118">
        <v>1.968482948553935</v>
      </c>
      <c r="F647" s="84" t="s">
        <v>3428</v>
      </c>
      <c r="G647" s="84" t="b">
        <v>0</v>
      </c>
      <c r="H647" s="84" t="b">
        <v>0</v>
      </c>
      <c r="I647" s="84" t="b">
        <v>0</v>
      </c>
      <c r="J647" s="84" t="b">
        <v>0</v>
      </c>
      <c r="K647" s="84" t="b">
        <v>0</v>
      </c>
      <c r="L647" s="84" t="b">
        <v>0</v>
      </c>
    </row>
    <row r="648" spans="1:12" ht="15">
      <c r="A648" s="84" t="s">
        <v>373</v>
      </c>
      <c r="B648" s="84" t="s">
        <v>4299</v>
      </c>
      <c r="C648" s="84">
        <v>2</v>
      </c>
      <c r="D648" s="118">
        <v>0.006425875484439898</v>
      </c>
      <c r="E648" s="118">
        <v>1.4042115181153725</v>
      </c>
      <c r="F648" s="84" t="s">
        <v>3428</v>
      </c>
      <c r="G648" s="84" t="b">
        <v>0</v>
      </c>
      <c r="H648" s="84" t="b">
        <v>0</v>
      </c>
      <c r="I648" s="84" t="b">
        <v>0</v>
      </c>
      <c r="J648" s="84" t="b">
        <v>0</v>
      </c>
      <c r="K648" s="84" t="b">
        <v>0</v>
      </c>
      <c r="L648" s="84" t="b">
        <v>0</v>
      </c>
    </row>
    <row r="649" spans="1:12" ht="15">
      <c r="A649" s="84" t="s">
        <v>4332</v>
      </c>
      <c r="B649" s="84" t="s">
        <v>4417</v>
      </c>
      <c r="C649" s="84">
        <v>2</v>
      </c>
      <c r="D649" s="118">
        <v>0.006425875484439898</v>
      </c>
      <c r="E649" s="118">
        <v>1.968482948553935</v>
      </c>
      <c r="F649" s="84" t="s">
        <v>3428</v>
      </c>
      <c r="G649" s="84" t="b">
        <v>0</v>
      </c>
      <c r="H649" s="84" t="b">
        <v>0</v>
      </c>
      <c r="I649" s="84" t="b">
        <v>0</v>
      </c>
      <c r="J649" s="84" t="b">
        <v>0</v>
      </c>
      <c r="K649" s="84" t="b">
        <v>0</v>
      </c>
      <c r="L649" s="84" t="b">
        <v>0</v>
      </c>
    </row>
    <row r="650" spans="1:12" ht="15">
      <c r="A650" s="84" t="s">
        <v>373</v>
      </c>
      <c r="B650" s="84" t="s">
        <v>4377</v>
      </c>
      <c r="C650" s="84">
        <v>2</v>
      </c>
      <c r="D650" s="118">
        <v>0.006425875484439898</v>
      </c>
      <c r="E650" s="118">
        <v>1.4042115181153725</v>
      </c>
      <c r="F650" s="84" t="s">
        <v>3428</v>
      </c>
      <c r="G650" s="84" t="b">
        <v>0</v>
      </c>
      <c r="H650" s="84" t="b">
        <v>0</v>
      </c>
      <c r="I650" s="84" t="b">
        <v>0</v>
      </c>
      <c r="J650" s="84" t="b">
        <v>0</v>
      </c>
      <c r="K650" s="84" t="b">
        <v>0</v>
      </c>
      <c r="L650" s="84" t="b">
        <v>0</v>
      </c>
    </row>
    <row r="651" spans="1:12" ht="15">
      <c r="A651" s="84" t="s">
        <v>4380</v>
      </c>
      <c r="B651" s="84" t="s">
        <v>4533</v>
      </c>
      <c r="C651" s="84">
        <v>2</v>
      </c>
      <c r="D651" s="118">
        <v>0.006425875484439898</v>
      </c>
      <c r="E651" s="118">
        <v>1.968482948553935</v>
      </c>
      <c r="F651" s="84" t="s">
        <v>3428</v>
      </c>
      <c r="G651" s="84" t="b">
        <v>0</v>
      </c>
      <c r="H651" s="84" t="b">
        <v>0</v>
      </c>
      <c r="I651" s="84" t="b">
        <v>0</v>
      </c>
      <c r="J651" s="84" t="b">
        <v>0</v>
      </c>
      <c r="K651" s="84" t="b">
        <v>0</v>
      </c>
      <c r="L651" s="84" t="b">
        <v>0</v>
      </c>
    </row>
    <row r="652" spans="1:12" ht="15">
      <c r="A652" s="84" t="s">
        <v>373</v>
      </c>
      <c r="B652" s="84" t="s">
        <v>4298</v>
      </c>
      <c r="C652" s="84">
        <v>2</v>
      </c>
      <c r="D652" s="118">
        <v>0.006425875484439898</v>
      </c>
      <c r="E652" s="118">
        <v>1.4042115181153725</v>
      </c>
      <c r="F652" s="84" t="s">
        <v>3428</v>
      </c>
      <c r="G652" s="84" t="b">
        <v>0</v>
      </c>
      <c r="H652" s="84" t="b">
        <v>0</v>
      </c>
      <c r="I652" s="84" t="b">
        <v>0</v>
      </c>
      <c r="J652" s="84" t="b">
        <v>0</v>
      </c>
      <c r="K652" s="84" t="b">
        <v>0</v>
      </c>
      <c r="L652" s="84" t="b">
        <v>0</v>
      </c>
    </row>
    <row r="653" spans="1:12" ht="15">
      <c r="A653" s="84" t="s">
        <v>3628</v>
      </c>
      <c r="B653" s="84" t="s">
        <v>4534</v>
      </c>
      <c r="C653" s="84">
        <v>2</v>
      </c>
      <c r="D653" s="118">
        <v>0.006425875484439898</v>
      </c>
      <c r="E653" s="118">
        <v>1.8435442119456351</v>
      </c>
      <c r="F653" s="84" t="s">
        <v>3428</v>
      </c>
      <c r="G653" s="84" t="b">
        <v>1</v>
      </c>
      <c r="H653" s="84" t="b">
        <v>0</v>
      </c>
      <c r="I653" s="84" t="b">
        <v>0</v>
      </c>
      <c r="J653" s="84" t="b">
        <v>0</v>
      </c>
      <c r="K653" s="84" t="b">
        <v>0</v>
      </c>
      <c r="L653" s="84" t="b">
        <v>0</v>
      </c>
    </row>
    <row r="654" spans="1:12" ht="15">
      <c r="A654" s="84" t="s">
        <v>373</v>
      </c>
      <c r="B654" s="84" t="s">
        <v>3656</v>
      </c>
      <c r="C654" s="84">
        <v>2</v>
      </c>
      <c r="D654" s="118">
        <v>0.006425875484439898</v>
      </c>
      <c r="E654" s="118">
        <v>1.4042115181153725</v>
      </c>
      <c r="F654" s="84" t="s">
        <v>3428</v>
      </c>
      <c r="G654" s="84" t="b">
        <v>0</v>
      </c>
      <c r="H654" s="84" t="b">
        <v>0</v>
      </c>
      <c r="I654" s="84" t="b">
        <v>0</v>
      </c>
      <c r="J654" s="84" t="b">
        <v>0</v>
      </c>
      <c r="K654" s="84" t="b">
        <v>0</v>
      </c>
      <c r="L654" s="84" t="b">
        <v>0</v>
      </c>
    </row>
    <row r="655" spans="1:12" ht="15">
      <c r="A655" s="84" t="s">
        <v>4312</v>
      </c>
      <c r="B655" s="84" t="s">
        <v>4558</v>
      </c>
      <c r="C655" s="84">
        <v>2</v>
      </c>
      <c r="D655" s="118">
        <v>0.006425875484439898</v>
      </c>
      <c r="E655" s="118">
        <v>1.968482948553935</v>
      </c>
      <c r="F655" s="84" t="s">
        <v>3428</v>
      </c>
      <c r="G655" s="84" t="b">
        <v>0</v>
      </c>
      <c r="H655" s="84" t="b">
        <v>0</v>
      </c>
      <c r="I655" s="84" t="b">
        <v>0</v>
      </c>
      <c r="J655" s="84" t="b">
        <v>0</v>
      </c>
      <c r="K655" s="84" t="b">
        <v>0</v>
      </c>
      <c r="L655" s="84" t="b">
        <v>0</v>
      </c>
    </row>
    <row r="656" spans="1:12" ht="15">
      <c r="A656" s="84" t="s">
        <v>3598</v>
      </c>
      <c r="B656" s="84" t="s">
        <v>3599</v>
      </c>
      <c r="C656" s="84">
        <v>160</v>
      </c>
      <c r="D656" s="118">
        <v>0</v>
      </c>
      <c r="E656" s="118">
        <v>1.277895593794787</v>
      </c>
      <c r="F656" s="84" t="s">
        <v>3429</v>
      </c>
      <c r="G656" s="84" t="b">
        <v>0</v>
      </c>
      <c r="H656" s="84" t="b">
        <v>0</v>
      </c>
      <c r="I656" s="84" t="b">
        <v>0</v>
      </c>
      <c r="J656" s="84" t="b">
        <v>0</v>
      </c>
      <c r="K656" s="84" t="b">
        <v>0</v>
      </c>
      <c r="L656" s="84" t="b">
        <v>0</v>
      </c>
    </row>
    <row r="657" spans="1:12" ht="15">
      <c r="A657" s="84" t="s">
        <v>3599</v>
      </c>
      <c r="B657" s="84" t="s">
        <v>3600</v>
      </c>
      <c r="C657" s="84">
        <v>160</v>
      </c>
      <c r="D657" s="118">
        <v>0</v>
      </c>
      <c r="E657" s="118">
        <v>1.277895593794787</v>
      </c>
      <c r="F657" s="84" t="s">
        <v>3429</v>
      </c>
      <c r="G657" s="84" t="b">
        <v>0</v>
      </c>
      <c r="H657" s="84" t="b">
        <v>0</v>
      </c>
      <c r="I657" s="84" t="b">
        <v>0</v>
      </c>
      <c r="J657" s="84" t="b">
        <v>0</v>
      </c>
      <c r="K657" s="84" t="b">
        <v>0</v>
      </c>
      <c r="L657" s="84" t="b">
        <v>0</v>
      </c>
    </row>
    <row r="658" spans="1:12" ht="15">
      <c r="A658" s="84" t="s">
        <v>3600</v>
      </c>
      <c r="B658" s="84" t="s">
        <v>3601</v>
      </c>
      <c r="C658" s="84">
        <v>160</v>
      </c>
      <c r="D658" s="118">
        <v>0</v>
      </c>
      <c r="E658" s="118">
        <v>1.277895593794787</v>
      </c>
      <c r="F658" s="84" t="s">
        <v>3429</v>
      </c>
      <c r="G658" s="84" t="b">
        <v>0</v>
      </c>
      <c r="H658" s="84" t="b">
        <v>0</v>
      </c>
      <c r="I658" s="84" t="b">
        <v>0</v>
      </c>
      <c r="J658" s="84" t="b">
        <v>0</v>
      </c>
      <c r="K658" s="84" t="b">
        <v>0</v>
      </c>
      <c r="L658" s="84" t="b">
        <v>0</v>
      </c>
    </row>
    <row r="659" spans="1:12" ht="15">
      <c r="A659" s="84" t="s">
        <v>3601</v>
      </c>
      <c r="B659" s="84" t="s">
        <v>3631</v>
      </c>
      <c r="C659" s="84">
        <v>160</v>
      </c>
      <c r="D659" s="118">
        <v>0</v>
      </c>
      <c r="E659" s="118">
        <v>1.277895593794787</v>
      </c>
      <c r="F659" s="84" t="s">
        <v>3429</v>
      </c>
      <c r="G659" s="84" t="b">
        <v>0</v>
      </c>
      <c r="H659" s="84" t="b">
        <v>0</v>
      </c>
      <c r="I659" s="84" t="b">
        <v>0</v>
      </c>
      <c r="J659" s="84" t="b">
        <v>0</v>
      </c>
      <c r="K659" s="84" t="b">
        <v>0</v>
      </c>
      <c r="L659" s="84" t="b">
        <v>0</v>
      </c>
    </row>
    <row r="660" spans="1:12" ht="15">
      <c r="A660" s="84" t="s">
        <v>3631</v>
      </c>
      <c r="B660" s="84" t="s">
        <v>3632</v>
      </c>
      <c r="C660" s="84">
        <v>160</v>
      </c>
      <c r="D660" s="118">
        <v>0</v>
      </c>
      <c r="E660" s="118">
        <v>1.277895593794787</v>
      </c>
      <c r="F660" s="84" t="s">
        <v>3429</v>
      </c>
      <c r="G660" s="84" t="b">
        <v>0</v>
      </c>
      <c r="H660" s="84" t="b">
        <v>0</v>
      </c>
      <c r="I660" s="84" t="b">
        <v>0</v>
      </c>
      <c r="J660" s="84" t="b">
        <v>0</v>
      </c>
      <c r="K660" s="84" t="b">
        <v>0</v>
      </c>
      <c r="L660" s="84" t="b">
        <v>0</v>
      </c>
    </row>
    <row r="661" spans="1:12" ht="15">
      <c r="A661" s="84" t="s">
        <v>3632</v>
      </c>
      <c r="B661" s="84" t="s">
        <v>3633</v>
      </c>
      <c r="C661" s="84">
        <v>160</v>
      </c>
      <c r="D661" s="118">
        <v>0</v>
      </c>
      <c r="E661" s="118">
        <v>1.277895593794787</v>
      </c>
      <c r="F661" s="84" t="s">
        <v>3429</v>
      </c>
      <c r="G661" s="84" t="b">
        <v>0</v>
      </c>
      <c r="H661" s="84" t="b">
        <v>0</v>
      </c>
      <c r="I661" s="84" t="b">
        <v>0</v>
      </c>
      <c r="J661" s="84" t="b">
        <v>0</v>
      </c>
      <c r="K661" s="84" t="b">
        <v>0</v>
      </c>
      <c r="L661" s="84" t="b">
        <v>0</v>
      </c>
    </row>
    <row r="662" spans="1:12" ht="15">
      <c r="A662" s="84" t="s">
        <v>3633</v>
      </c>
      <c r="B662" s="84" t="s">
        <v>3634</v>
      </c>
      <c r="C662" s="84">
        <v>160</v>
      </c>
      <c r="D662" s="118">
        <v>0</v>
      </c>
      <c r="E662" s="118">
        <v>1.277895593794787</v>
      </c>
      <c r="F662" s="84" t="s">
        <v>3429</v>
      </c>
      <c r="G662" s="84" t="b">
        <v>0</v>
      </c>
      <c r="H662" s="84" t="b">
        <v>0</v>
      </c>
      <c r="I662" s="84" t="b">
        <v>0</v>
      </c>
      <c r="J662" s="84" t="b">
        <v>0</v>
      </c>
      <c r="K662" s="84" t="b">
        <v>0</v>
      </c>
      <c r="L662" s="84" t="b">
        <v>0</v>
      </c>
    </row>
    <row r="663" spans="1:12" ht="15">
      <c r="A663" s="84" t="s">
        <v>3634</v>
      </c>
      <c r="B663" s="84" t="s">
        <v>3635</v>
      </c>
      <c r="C663" s="84">
        <v>160</v>
      </c>
      <c r="D663" s="118">
        <v>0</v>
      </c>
      <c r="E663" s="118">
        <v>1.277895593794787</v>
      </c>
      <c r="F663" s="84" t="s">
        <v>3429</v>
      </c>
      <c r="G663" s="84" t="b">
        <v>0</v>
      </c>
      <c r="H663" s="84" t="b">
        <v>0</v>
      </c>
      <c r="I663" s="84" t="b">
        <v>0</v>
      </c>
      <c r="J663" s="84" t="b">
        <v>0</v>
      </c>
      <c r="K663" s="84" t="b">
        <v>0</v>
      </c>
      <c r="L663" s="84" t="b">
        <v>0</v>
      </c>
    </row>
    <row r="664" spans="1:12" ht="15">
      <c r="A664" s="84" t="s">
        <v>3635</v>
      </c>
      <c r="B664" s="84" t="s">
        <v>3636</v>
      </c>
      <c r="C664" s="84">
        <v>160</v>
      </c>
      <c r="D664" s="118">
        <v>0</v>
      </c>
      <c r="E664" s="118">
        <v>1.277895593794787</v>
      </c>
      <c r="F664" s="84" t="s">
        <v>3429</v>
      </c>
      <c r="G664" s="84" t="b">
        <v>0</v>
      </c>
      <c r="H664" s="84" t="b">
        <v>0</v>
      </c>
      <c r="I664" s="84" t="b">
        <v>0</v>
      </c>
      <c r="J664" s="84" t="b">
        <v>0</v>
      </c>
      <c r="K664" s="84" t="b">
        <v>0</v>
      </c>
      <c r="L664" s="84" t="b">
        <v>0</v>
      </c>
    </row>
    <row r="665" spans="1:12" ht="15">
      <c r="A665" s="84" t="s">
        <v>3636</v>
      </c>
      <c r="B665" s="84" t="s">
        <v>4230</v>
      </c>
      <c r="C665" s="84">
        <v>160</v>
      </c>
      <c r="D665" s="118">
        <v>0</v>
      </c>
      <c r="E665" s="118">
        <v>1.277895593794787</v>
      </c>
      <c r="F665" s="84" t="s">
        <v>3429</v>
      </c>
      <c r="G665" s="84" t="b">
        <v>0</v>
      </c>
      <c r="H665" s="84" t="b">
        <v>0</v>
      </c>
      <c r="I665" s="84" t="b">
        <v>0</v>
      </c>
      <c r="J665" s="84" t="b">
        <v>0</v>
      </c>
      <c r="K665" s="84" t="b">
        <v>0</v>
      </c>
      <c r="L665" s="84" t="b">
        <v>0</v>
      </c>
    </row>
    <row r="666" spans="1:12" ht="15">
      <c r="A666" s="84" t="s">
        <v>4230</v>
      </c>
      <c r="B666" s="84" t="s">
        <v>3597</v>
      </c>
      <c r="C666" s="84">
        <v>160</v>
      </c>
      <c r="D666" s="118">
        <v>0</v>
      </c>
      <c r="E666" s="118">
        <v>1.277895593794787</v>
      </c>
      <c r="F666" s="84" t="s">
        <v>3429</v>
      </c>
      <c r="G666" s="84" t="b">
        <v>0</v>
      </c>
      <c r="H666" s="84" t="b">
        <v>0</v>
      </c>
      <c r="I666" s="84" t="b">
        <v>0</v>
      </c>
      <c r="J666" s="84" t="b">
        <v>0</v>
      </c>
      <c r="K666" s="84" t="b">
        <v>0</v>
      </c>
      <c r="L666" s="84" t="b">
        <v>0</v>
      </c>
    </row>
    <row r="667" spans="1:12" ht="15">
      <c r="A667" s="84" t="s">
        <v>3597</v>
      </c>
      <c r="B667" s="84" t="s">
        <v>4231</v>
      </c>
      <c r="C667" s="84">
        <v>160</v>
      </c>
      <c r="D667" s="118">
        <v>0</v>
      </c>
      <c r="E667" s="118">
        <v>1.277895593794787</v>
      </c>
      <c r="F667" s="84" t="s">
        <v>3429</v>
      </c>
      <c r="G667" s="84" t="b">
        <v>0</v>
      </c>
      <c r="H667" s="84" t="b">
        <v>0</v>
      </c>
      <c r="I667" s="84" t="b">
        <v>0</v>
      </c>
      <c r="J667" s="84" t="b">
        <v>0</v>
      </c>
      <c r="K667" s="84" t="b">
        <v>0</v>
      </c>
      <c r="L667" s="84" t="b">
        <v>0</v>
      </c>
    </row>
    <row r="668" spans="1:12" ht="15">
      <c r="A668" s="84" t="s">
        <v>356</v>
      </c>
      <c r="B668" s="84" t="s">
        <v>3598</v>
      </c>
      <c r="C668" s="84">
        <v>83</v>
      </c>
      <c r="D668" s="118">
        <v>0.007407162458743777</v>
      </c>
      <c r="E668" s="118">
        <v>1.5629374840746377</v>
      </c>
      <c r="F668" s="84" t="s">
        <v>3429</v>
      </c>
      <c r="G668" s="84" t="b">
        <v>0</v>
      </c>
      <c r="H668" s="84" t="b">
        <v>0</v>
      </c>
      <c r="I668" s="84" t="b">
        <v>0</v>
      </c>
      <c r="J668" s="84" t="b">
        <v>0</v>
      </c>
      <c r="K668" s="84" t="b">
        <v>0</v>
      </c>
      <c r="L668" s="84" t="b">
        <v>0</v>
      </c>
    </row>
    <row r="669" spans="1:12" ht="15">
      <c r="A669" s="84" t="s">
        <v>4231</v>
      </c>
      <c r="B669" s="84" t="s">
        <v>4232</v>
      </c>
      <c r="C669" s="84">
        <v>77</v>
      </c>
      <c r="D669" s="118">
        <v>0.007657311467196338</v>
      </c>
      <c r="E669" s="118">
        <v>1.277895593794787</v>
      </c>
      <c r="F669" s="84" t="s">
        <v>3429</v>
      </c>
      <c r="G669" s="84" t="b">
        <v>0</v>
      </c>
      <c r="H669" s="84" t="b">
        <v>0</v>
      </c>
      <c r="I669" s="84" t="b">
        <v>0</v>
      </c>
      <c r="J669" s="84" t="b">
        <v>0</v>
      </c>
      <c r="K669" s="84" t="b">
        <v>0</v>
      </c>
      <c r="L669" s="84" t="b">
        <v>0</v>
      </c>
    </row>
    <row r="670" spans="1:12" ht="15">
      <c r="A670" s="84" t="s">
        <v>4232</v>
      </c>
      <c r="B670" s="84" t="s">
        <v>4233</v>
      </c>
      <c r="C670" s="84">
        <v>77</v>
      </c>
      <c r="D670" s="118">
        <v>0.007657311467196338</v>
      </c>
      <c r="E670" s="118">
        <v>1.5955248512782298</v>
      </c>
      <c r="F670" s="84" t="s">
        <v>3429</v>
      </c>
      <c r="G670" s="84" t="b">
        <v>0</v>
      </c>
      <c r="H670" s="84" t="b">
        <v>0</v>
      </c>
      <c r="I670" s="84" t="b">
        <v>0</v>
      </c>
      <c r="J670" s="84" t="b">
        <v>0</v>
      </c>
      <c r="K670" s="84" t="b">
        <v>0</v>
      </c>
      <c r="L670" s="84" t="b">
        <v>0</v>
      </c>
    </row>
    <row r="671" spans="1:12" ht="15">
      <c r="A671" s="84" t="s">
        <v>4233</v>
      </c>
      <c r="B671" s="84" t="s">
        <v>4234</v>
      </c>
      <c r="C671" s="84">
        <v>77</v>
      </c>
      <c r="D671" s="118">
        <v>0.007657311467196338</v>
      </c>
      <c r="E671" s="118">
        <v>1.5955248512782298</v>
      </c>
      <c r="F671" s="84" t="s">
        <v>3429</v>
      </c>
      <c r="G671" s="84" t="b">
        <v>0</v>
      </c>
      <c r="H671" s="84" t="b">
        <v>0</v>
      </c>
      <c r="I671" s="84" t="b">
        <v>0</v>
      </c>
      <c r="J671" s="84" t="b">
        <v>0</v>
      </c>
      <c r="K671" s="84" t="b">
        <v>0</v>
      </c>
      <c r="L671" s="84" t="b">
        <v>0</v>
      </c>
    </row>
    <row r="672" spans="1:12" ht="15">
      <c r="A672" s="84" t="s">
        <v>4234</v>
      </c>
      <c r="B672" s="84" t="s">
        <v>4235</v>
      </c>
      <c r="C672" s="84">
        <v>77</v>
      </c>
      <c r="D672" s="118">
        <v>0.007657311467196338</v>
      </c>
      <c r="E672" s="118">
        <v>1.5955248512782298</v>
      </c>
      <c r="F672" s="84" t="s">
        <v>3429</v>
      </c>
      <c r="G672" s="84" t="b">
        <v>0</v>
      </c>
      <c r="H672" s="84" t="b">
        <v>0</v>
      </c>
      <c r="I672" s="84" t="b">
        <v>0</v>
      </c>
      <c r="J672" s="84" t="b">
        <v>0</v>
      </c>
      <c r="K672" s="84" t="b">
        <v>0</v>
      </c>
      <c r="L672" s="84" t="b">
        <v>0</v>
      </c>
    </row>
    <row r="673" spans="1:12" ht="15">
      <c r="A673" s="84" t="s">
        <v>4235</v>
      </c>
      <c r="B673" s="84" t="s">
        <v>4236</v>
      </c>
      <c r="C673" s="84">
        <v>77</v>
      </c>
      <c r="D673" s="118">
        <v>0.007657311467196338</v>
      </c>
      <c r="E673" s="118">
        <v>1.5955248512782298</v>
      </c>
      <c r="F673" s="84" t="s">
        <v>3429</v>
      </c>
      <c r="G673" s="84" t="b">
        <v>0</v>
      </c>
      <c r="H673" s="84" t="b">
        <v>0</v>
      </c>
      <c r="I673" s="84" t="b">
        <v>0</v>
      </c>
      <c r="J673" s="84" t="b">
        <v>0</v>
      </c>
      <c r="K673" s="84" t="b">
        <v>0</v>
      </c>
      <c r="L673" s="84" t="b">
        <v>0</v>
      </c>
    </row>
    <row r="674" spans="1:12" ht="15">
      <c r="A674" s="84" t="s">
        <v>4236</v>
      </c>
      <c r="B674" s="84" t="s">
        <v>4237</v>
      </c>
      <c r="C674" s="84">
        <v>77</v>
      </c>
      <c r="D674" s="118">
        <v>0.007657311467196338</v>
      </c>
      <c r="E674" s="118">
        <v>1.5955248512782298</v>
      </c>
      <c r="F674" s="84" t="s">
        <v>3429</v>
      </c>
      <c r="G674" s="84" t="b">
        <v>0</v>
      </c>
      <c r="H674" s="84" t="b">
        <v>0</v>
      </c>
      <c r="I674" s="84" t="b">
        <v>0</v>
      </c>
      <c r="J674" s="84" t="b">
        <v>0</v>
      </c>
      <c r="K674" s="84" t="b">
        <v>0</v>
      </c>
      <c r="L674" s="84" t="b">
        <v>0</v>
      </c>
    </row>
    <row r="675" spans="1:12" ht="15">
      <c r="A675" s="84" t="s">
        <v>4237</v>
      </c>
      <c r="B675" s="84" t="s">
        <v>4238</v>
      </c>
      <c r="C675" s="84">
        <v>76</v>
      </c>
      <c r="D675" s="118">
        <v>0.007692951054636863</v>
      </c>
      <c r="E675" s="118">
        <v>1.5955248512782298</v>
      </c>
      <c r="F675" s="84" t="s">
        <v>3429</v>
      </c>
      <c r="G675" s="84" t="b">
        <v>0</v>
      </c>
      <c r="H675" s="84" t="b">
        <v>0</v>
      </c>
      <c r="I675" s="84" t="b">
        <v>0</v>
      </c>
      <c r="J675" s="84" t="b">
        <v>0</v>
      </c>
      <c r="K675" s="84" t="b">
        <v>0</v>
      </c>
      <c r="L675" s="84" t="b">
        <v>0</v>
      </c>
    </row>
    <row r="676" spans="1:12" ht="15">
      <c r="A676" s="84" t="s">
        <v>4239</v>
      </c>
      <c r="B676" s="84" t="s">
        <v>4240</v>
      </c>
      <c r="C676" s="84">
        <v>68</v>
      </c>
      <c r="D676" s="118">
        <v>0.007911569429110461</v>
      </c>
      <c r="E676" s="118">
        <v>1.6495066637444755</v>
      </c>
      <c r="F676" s="84" t="s">
        <v>3429</v>
      </c>
      <c r="G676" s="84" t="b">
        <v>0</v>
      </c>
      <c r="H676" s="84" t="b">
        <v>0</v>
      </c>
      <c r="I676" s="84" t="b">
        <v>0</v>
      </c>
      <c r="J676" s="84" t="b">
        <v>0</v>
      </c>
      <c r="K676" s="84" t="b">
        <v>0</v>
      </c>
      <c r="L676" s="84" t="b">
        <v>0</v>
      </c>
    </row>
    <row r="677" spans="1:12" ht="15">
      <c r="A677" s="84" t="s">
        <v>4238</v>
      </c>
      <c r="B677" s="84" t="s">
        <v>4241</v>
      </c>
      <c r="C677" s="84">
        <v>67</v>
      </c>
      <c r="D677" s="118">
        <v>0.007930190061675512</v>
      </c>
      <c r="E677" s="118">
        <v>1.6012019841699203</v>
      </c>
      <c r="F677" s="84" t="s">
        <v>3429</v>
      </c>
      <c r="G677" s="84" t="b">
        <v>0</v>
      </c>
      <c r="H677" s="84" t="b">
        <v>0</v>
      </c>
      <c r="I677" s="84" t="b">
        <v>0</v>
      </c>
      <c r="J677" s="84" t="b">
        <v>1</v>
      </c>
      <c r="K677" s="84" t="b">
        <v>0</v>
      </c>
      <c r="L677" s="84" t="b">
        <v>0</v>
      </c>
    </row>
    <row r="678" spans="1:12" ht="15">
      <c r="A678" s="84" t="s">
        <v>4241</v>
      </c>
      <c r="B678" s="84" t="s">
        <v>4239</v>
      </c>
      <c r="C678" s="84">
        <v>67</v>
      </c>
      <c r="D678" s="118">
        <v>0.007930190061675512</v>
      </c>
      <c r="E678" s="118">
        <v>1.6495066637444753</v>
      </c>
      <c r="F678" s="84" t="s">
        <v>3429</v>
      </c>
      <c r="G678" s="84" t="b">
        <v>1</v>
      </c>
      <c r="H678" s="84" t="b">
        <v>0</v>
      </c>
      <c r="I678" s="84" t="b">
        <v>0</v>
      </c>
      <c r="J678" s="84" t="b">
        <v>0</v>
      </c>
      <c r="K678" s="84" t="b">
        <v>0</v>
      </c>
      <c r="L678" s="84" t="b">
        <v>0</v>
      </c>
    </row>
    <row r="679" spans="1:12" ht="15">
      <c r="A679" s="84" t="s">
        <v>4240</v>
      </c>
      <c r="B679" s="84" t="s">
        <v>4242</v>
      </c>
      <c r="C679" s="84">
        <v>67</v>
      </c>
      <c r="D679" s="118">
        <v>0.007930190061675512</v>
      </c>
      <c r="E679" s="118">
        <v>1.6559407737498852</v>
      </c>
      <c r="F679" s="84" t="s">
        <v>3429</v>
      </c>
      <c r="G679" s="84" t="b">
        <v>0</v>
      </c>
      <c r="H679" s="84" t="b">
        <v>0</v>
      </c>
      <c r="I679" s="84" t="b">
        <v>0</v>
      </c>
      <c r="J679" s="84" t="b">
        <v>0</v>
      </c>
      <c r="K679" s="84" t="b">
        <v>0</v>
      </c>
      <c r="L679" s="84" t="b">
        <v>0</v>
      </c>
    </row>
    <row r="680" spans="1:12" ht="15">
      <c r="A680" s="84" t="s">
        <v>4242</v>
      </c>
      <c r="B680" s="84" t="s">
        <v>3620</v>
      </c>
      <c r="C680" s="84">
        <v>67</v>
      </c>
      <c r="D680" s="118">
        <v>0.007930190061675512</v>
      </c>
      <c r="E680" s="118">
        <v>1.6559407737498852</v>
      </c>
      <c r="F680" s="84" t="s">
        <v>3429</v>
      </c>
      <c r="G680" s="84" t="b">
        <v>0</v>
      </c>
      <c r="H680" s="84" t="b">
        <v>0</v>
      </c>
      <c r="I680" s="84" t="b">
        <v>0</v>
      </c>
      <c r="J680" s="84" t="b">
        <v>0</v>
      </c>
      <c r="K680" s="84" t="b">
        <v>0</v>
      </c>
      <c r="L680" s="84" t="b">
        <v>0</v>
      </c>
    </row>
    <row r="681" spans="1:12" ht="15">
      <c r="A681" s="84" t="s">
        <v>4231</v>
      </c>
      <c r="B681" s="84" t="s">
        <v>4243</v>
      </c>
      <c r="C681" s="84">
        <v>53</v>
      </c>
      <c r="D681" s="118">
        <v>0.007962347524083343</v>
      </c>
      <c r="E681" s="118">
        <v>1.277895593794787</v>
      </c>
      <c r="F681" s="84" t="s">
        <v>3429</v>
      </c>
      <c r="G681" s="84" t="b">
        <v>0</v>
      </c>
      <c r="H681" s="84" t="b">
        <v>0</v>
      </c>
      <c r="I681" s="84" t="b">
        <v>0</v>
      </c>
      <c r="J681" s="84" t="b">
        <v>0</v>
      </c>
      <c r="K681" s="84" t="b">
        <v>0</v>
      </c>
      <c r="L681" s="84" t="b">
        <v>0</v>
      </c>
    </row>
    <row r="682" spans="1:12" ht="15">
      <c r="A682" s="84" t="s">
        <v>4231</v>
      </c>
      <c r="B682" s="84" t="s">
        <v>4246</v>
      </c>
      <c r="C682" s="84">
        <v>28</v>
      </c>
      <c r="D682" s="118">
        <v>0.006635859310201551</v>
      </c>
      <c r="E682" s="118">
        <v>1.277895593794787</v>
      </c>
      <c r="F682" s="84" t="s">
        <v>3429</v>
      </c>
      <c r="G682" s="84" t="b">
        <v>0</v>
      </c>
      <c r="H682" s="84" t="b">
        <v>0</v>
      </c>
      <c r="I682" s="84" t="b">
        <v>0</v>
      </c>
      <c r="J682" s="84" t="b">
        <v>0</v>
      </c>
      <c r="K682" s="84" t="b">
        <v>0</v>
      </c>
      <c r="L682" s="84" t="b">
        <v>0</v>
      </c>
    </row>
    <row r="683" spans="1:12" ht="15">
      <c r="A683" s="84" t="s">
        <v>4238</v>
      </c>
      <c r="B683" s="84" t="s">
        <v>4258</v>
      </c>
      <c r="C683" s="84">
        <v>9</v>
      </c>
      <c r="D683" s="118">
        <v>0.0035218839257825296</v>
      </c>
      <c r="E683" s="118">
        <v>1.6012019841699203</v>
      </c>
      <c r="F683" s="84" t="s">
        <v>3429</v>
      </c>
      <c r="G683" s="84" t="b">
        <v>0</v>
      </c>
      <c r="H683" s="84" t="b">
        <v>0</v>
      </c>
      <c r="I683" s="84" t="b">
        <v>0</v>
      </c>
      <c r="J683" s="84" t="b">
        <v>0</v>
      </c>
      <c r="K683" s="84" t="b">
        <v>0</v>
      </c>
      <c r="L683" s="84" t="b">
        <v>0</v>
      </c>
    </row>
    <row r="684" spans="1:12" ht="15">
      <c r="A684" s="84" t="s">
        <v>4258</v>
      </c>
      <c r="B684" s="84" t="s">
        <v>4259</v>
      </c>
      <c r="C684" s="84">
        <v>9</v>
      </c>
      <c r="D684" s="118">
        <v>0.0035218839257825296</v>
      </c>
      <c r="E684" s="118">
        <v>2.527773067011387</v>
      </c>
      <c r="F684" s="84" t="s">
        <v>3429</v>
      </c>
      <c r="G684" s="84" t="b">
        <v>0</v>
      </c>
      <c r="H684" s="84" t="b">
        <v>0</v>
      </c>
      <c r="I684" s="84" t="b">
        <v>0</v>
      </c>
      <c r="J684" s="84" t="b">
        <v>0</v>
      </c>
      <c r="K684" s="84" t="b">
        <v>0</v>
      </c>
      <c r="L684" s="84" t="b">
        <v>0</v>
      </c>
    </row>
    <row r="685" spans="1:12" ht="15">
      <c r="A685" s="84" t="s">
        <v>4259</v>
      </c>
      <c r="B685" s="84" t="s">
        <v>4253</v>
      </c>
      <c r="C685" s="84">
        <v>9</v>
      </c>
      <c r="D685" s="118">
        <v>0.0035218839257825296</v>
      </c>
      <c r="E685" s="118">
        <v>2.527773067011387</v>
      </c>
      <c r="F685" s="84" t="s">
        <v>3429</v>
      </c>
      <c r="G685" s="84" t="b">
        <v>0</v>
      </c>
      <c r="H685" s="84" t="b">
        <v>0</v>
      </c>
      <c r="I685" s="84" t="b">
        <v>0</v>
      </c>
      <c r="J685" s="84" t="b">
        <v>0</v>
      </c>
      <c r="K685" s="84" t="b">
        <v>0</v>
      </c>
      <c r="L685" s="84" t="b">
        <v>0</v>
      </c>
    </row>
    <row r="686" spans="1:12" ht="15">
      <c r="A686" s="84" t="s">
        <v>4253</v>
      </c>
      <c r="B686" s="84" t="s">
        <v>4260</v>
      </c>
      <c r="C686" s="84">
        <v>9</v>
      </c>
      <c r="D686" s="118">
        <v>0.0035218839257825296</v>
      </c>
      <c r="E686" s="118">
        <v>2.527773067011387</v>
      </c>
      <c r="F686" s="84" t="s">
        <v>3429</v>
      </c>
      <c r="G686" s="84" t="b">
        <v>0</v>
      </c>
      <c r="H686" s="84" t="b">
        <v>0</v>
      </c>
      <c r="I686" s="84" t="b">
        <v>0</v>
      </c>
      <c r="J686" s="84" t="b">
        <v>0</v>
      </c>
      <c r="K686" s="84" t="b">
        <v>0</v>
      </c>
      <c r="L686" s="84" t="b">
        <v>0</v>
      </c>
    </row>
    <row r="687" spans="1:12" ht="15">
      <c r="A687" s="84" t="s">
        <v>4261</v>
      </c>
      <c r="B687" s="84" t="s">
        <v>4262</v>
      </c>
      <c r="C687" s="84">
        <v>9</v>
      </c>
      <c r="D687" s="118">
        <v>0.0035218839257825296</v>
      </c>
      <c r="E687" s="118">
        <v>2.527773067011387</v>
      </c>
      <c r="F687" s="84" t="s">
        <v>3429</v>
      </c>
      <c r="G687" s="84" t="b">
        <v>0</v>
      </c>
      <c r="H687" s="84" t="b">
        <v>0</v>
      </c>
      <c r="I687" s="84" t="b">
        <v>0</v>
      </c>
      <c r="J687" s="84" t="b">
        <v>0</v>
      </c>
      <c r="K687" s="84" t="b">
        <v>0</v>
      </c>
      <c r="L687" s="84" t="b">
        <v>0</v>
      </c>
    </row>
    <row r="688" spans="1:12" ht="15">
      <c r="A688" s="84" t="s">
        <v>4262</v>
      </c>
      <c r="B688" s="84" t="s">
        <v>4263</v>
      </c>
      <c r="C688" s="84">
        <v>9</v>
      </c>
      <c r="D688" s="118">
        <v>0.0035218839257825296</v>
      </c>
      <c r="E688" s="118">
        <v>2.527773067011387</v>
      </c>
      <c r="F688" s="84" t="s">
        <v>3429</v>
      </c>
      <c r="G688" s="84" t="b">
        <v>0</v>
      </c>
      <c r="H688" s="84" t="b">
        <v>0</v>
      </c>
      <c r="I688" s="84" t="b">
        <v>0</v>
      </c>
      <c r="J688" s="84" t="b">
        <v>0</v>
      </c>
      <c r="K688" s="84" t="b">
        <v>0</v>
      </c>
      <c r="L688" s="84" t="b">
        <v>0</v>
      </c>
    </row>
    <row r="689" spans="1:12" ht="15">
      <c r="A689" s="84" t="s">
        <v>4260</v>
      </c>
      <c r="B689" s="84" t="s">
        <v>4257</v>
      </c>
      <c r="C689" s="84">
        <v>8</v>
      </c>
      <c r="D689" s="118">
        <v>0.003258685023579164</v>
      </c>
      <c r="E689" s="118">
        <v>2.527773067011387</v>
      </c>
      <c r="F689" s="84" t="s">
        <v>3429</v>
      </c>
      <c r="G689" s="84" t="b">
        <v>0</v>
      </c>
      <c r="H689" s="84" t="b">
        <v>0</v>
      </c>
      <c r="I689" s="84" t="b">
        <v>0</v>
      </c>
      <c r="J689" s="84" t="b">
        <v>0</v>
      </c>
      <c r="K689" s="84" t="b">
        <v>0</v>
      </c>
      <c r="L689" s="84" t="b">
        <v>0</v>
      </c>
    </row>
    <row r="690" spans="1:12" ht="15">
      <c r="A690" s="84" t="s">
        <v>4257</v>
      </c>
      <c r="B690" s="84" t="s">
        <v>4261</v>
      </c>
      <c r="C690" s="84">
        <v>8</v>
      </c>
      <c r="D690" s="118">
        <v>0.003258685023579164</v>
      </c>
      <c r="E690" s="118">
        <v>2.527773067011387</v>
      </c>
      <c r="F690" s="84" t="s">
        <v>3429</v>
      </c>
      <c r="G690" s="84" t="b">
        <v>0</v>
      </c>
      <c r="H690" s="84" t="b">
        <v>0</v>
      </c>
      <c r="I690" s="84" t="b">
        <v>0</v>
      </c>
      <c r="J690" s="84" t="b">
        <v>0</v>
      </c>
      <c r="K690" s="84" t="b">
        <v>0</v>
      </c>
      <c r="L690" s="84" t="b">
        <v>0</v>
      </c>
    </row>
    <row r="691" spans="1:12" ht="15">
      <c r="A691" s="84" t="s">
        <v>4231</v>
      </c>
      <c r="B691" s="84" t="s">
        <v>4418</v>
      </c>
      <c r="C691" s="84">
        <v>2</v>
      </c>
      <c r="D691" s="118">
        <v>0.0011916656148978982</v>
      </c>
      <c r="E691" s="118">
        <v>1.277895593794787</v>
      </c>
      <c r="F691" s="84" t="s">
        <v>3429</v>
      </c>
      <c r="G691" s="84" t="b">
        <v>0</v>
      </c>
      <c r="H691" s="84" t="b">
        <v>0</v>
      </c>
      <c r="I691" s="84" t="b">
        <v>0</v>
      </c>
      <c r="J691" s="84" t="b">
        <v>0</v>
      </c>
      <c r="K691" s="84" t="b">
        <v>0</v>
      </c>
      <c r="L691" s="84" t="b">
        <v>0</v>
      </c>
    </row>
    <row r="692" spans="1:12" ht="15">
      <c r="A692" s="84" t="s">
        <v>3641</v>
      </c>
      <c r="B692" s="84" t="s">
        <v>3642</v>
      </c>
      <c r="C692" s="84">
        <v>3</v>
      </c>
      <c r="D692" s="118">
        <v>0.008247397141478936</v>
      </c>
      <c r="E692" s="118">
        <v>1.8388490907372552</v>
      </c>
      <c r="F692" s="84" t="s">
        <v>3430</v>
      </c>
      <c r="G692" s="84" t="b">
        <v>0</v>
      </c>
      <c r="H692" s="84" t="b">
        <v>0</v>
      </c>
      <c r="I692" s="84" t="b">
        <v>0</v>
      </c>
      <c r="J692" s="84" t="b">
        <v>0</v>
      </c>
      <c r="K692" s="84" t="b">
        <v>0</v>
      </c>
      <c r="L692" s="84" t="b">
        <v>0</v>
      </c>
    </row>
    <row r="693" spans="1:12" ht="15">
      <c r="A693" s="84" t="s">
        <v>3642</v>
      </c>
      <c r="B693" s="84" t="s">
        <v>3643</v>
      </c>
      <c r="C693" s="84">
        <v>3</v>
      </c>
      <c r="D693" s="118">
        <v>0.008247397141478936</v>
      </c>
      <c r="E693" s="118">
        <v>1.8388490907372552</v>
      </c>
      <c r="F693" s="84" t="s">
        <v>3430</v>
      </c>
      <c r="G693" s="84" t="b">
        <v>0</v>
      </c>
      <c r="H693" s="84" t="b">
        <v>0</v>
      </c>
      <c r="I693" s="84" t="b">
        <v>0</v>
      </c>
      <c r="J693" s="84" t="b">
        <v>0</v>
      </c>
      <c r="K693" s="84" t="b">
        <v>0</v>
      </c>
      <c r="L693" s="84" t="b">
        <v>0</v>
      </c>
    </row>
    <row r="694" spans="1:12" ht="15">
      <c r="A694" s="84" t="s">
        <v>3643</v>
      </c>
      <c r="B694" s="84" t="s">
        <v>3644</v>
      </c>
      <c r="C694" s="84">
        <v>3</v>
      </c>
      <c r="D694" s="118">
        <v>0.008247397141478936</v>
      </c>
      <c r="E694" s="118">
        <v>1.8388490907372552</v>
      </c>
      <c r="F694" s="84" t="s">
        <v>3430</v>
      </c>
      <c r="G694" s="84" t="b">
        <v>0</v>
      </c>
      <c r="H694" s="84" t="b">
        <v>0</v>
      </c>
      <c r="I694" s="84" t="b">
        <v>0</v>
      </c>
      <c r="J694" s="84" t="b">
        <v>0</v>
      </c>
      <c r="K694" s="84" t="b">
        <v>0</v>
      </c>
      <c r="L694" s="84" t="b">
        <v>0</v>
      </c>
    </row>
    <row r="695" spans="1:12" ht="15">
      <c r="A695" s="84" t="s">
        <v>3644</v>
      </c>
      <c r="B695" s="84" t="s">
        <v>4381</v>
      </c>
      <c r="C695" s="84">
        <v>3</v>
      </c>
      <c r="D695" s="118">
        <v>0.008247397141478936</v>
      </c>
      <c r="E695" s="118">
        <v>1.8388490907372552</v>
      </c>
      <c r="F695" s="84" t="s">
        <v>3430</v>
      </c>
      <c r="G695" s="84" t="b">
        <v>0</v>
      </c>
      <c r="H695" s="84" t="b">
        <v>0</v>
      </c>
      <c r="I695" s="84" t="b">
        <v>0</v>
      </c>
      <c r="J695" s="84" t="b">
        <v>0</v>
      </c>
      <c r="K695" s="84" t="b">
        <v>0</v>
      </c>
      <c r="L695" s="84" t="b">
        <v>0</v>
      </c>
    </row>
    <row r="696" spans="1:12" ht="15">
      <c r="A696" s="84" t="s">
        <v>4381</v>
      </c>
      <c r="B696" s="84" t="s">
        <v>4382</v>
      </c>
      <c r="C696" s="84">
        <v>3</v>
      </c>
      <c r="D696" s="118">
        <v>0.008247397141478936</v>
      </c>
      <c r="E696" s="118">
        <v>1.8388490907372552</v>
      </c>
      <c r="F696" s="84" t="s">
        <v>3430</v>
      </c>
      <c r="G696" s="84" t="b">
        <v>0</v>
      </c>
      <c r="H696" s="84" t="b">
        <v>0</v>
      </c>
      <c r="I696" s="84" t="b">
        <v>0</v>
      </c>
      <c r="J696" s="84" t="b">
        <v>0</v>
      </c>
      <c r="K696" s="84" t="b">
        <v>0</v>
      </c>
      <c r="L696" s="84" t="b">
        <v>0</v>
      </c>
    </row>
    <row r="697" spans="1:12" ht="15">
      <c r="A697" s="84" t="s">
        <v>4382</v>
      </c>
      <c r="B697" s="84" t="s">
        <v>3674</v>
      </c>
      <c r="C697" s="84">
        <v>3</v>
      </c>
      <c r="D697" s="118">
        <v>0.008247397141478936</v>
      </c>
      <c r="E697" s="118">
        <v>1.8388490907372552</v>
      </c>
      <c r="F697" s="84" t="s">
        <v>3430</v>
      </c>
      <c r="G697" s="84" t="b">
        <v>0</v>
      </c>
      <c r="H697" s="84" t="b">
        <v>0</v>
      </c>
      <c r="I697" s="84" t="b">
        <v>0</v>
      </c>
      <c r="J697" s="84" t="b">
        <v>0</v>
      </c>
      <c r="K697" s="84" t="b">
        <v>0</v>
      </c>
      <c r="L697" s="84" t="b">
        <v>0</v>
      </c>
    </row>
    <row r="698" spans="1:12" ht="15">
      <c r="A698" s="84" t="s">
        <v>3674</v>
      </c>
      <c r="B698" s="84" t="s">
        <v>4383</v>
      </c>
      <c r="C698" s="84">
        <v>3</v>
      </c>
      <c r="D698" s="118">
        <v>0.008247397141478936</v>
      </c>
      <c r="E698" s="118">
        <v>1.8388490907372552</v>
      </c>
      <c r="F698" s="84" t="s">
        <v>3430</v>
      </c>
      <c r="G698" s="84" t="b">
        <v>0</v>
      </c>
      <c r="H698" s="84" t="b">
        <v>0</v>
      </c>
      <c r="I698" s="84" t="b">
        <v>0</v>
      </c>
      <c r="J698" s="84" t="b">
        <v>0</v>
      </c>
      <c r="K698" s="84" t="b">
        <v>0</v>
      </c>
      <c r="L698" s="84" t="b">
        <v>0</v>
      </c>
    </row>
    <row r="699" spans="1:12" ht="15">
      <c r="A699" s="84" t="s">
        <v>4383</v>
      </c>
      <c r="B699" s="84" t="s">
        <v>3638</v>
      </c>
      <c r="C699" s="84">
        <v>3</v>
      </c>
      <c r="D699" s="118">
        <v>0.008247397141478936</v>
      </c>
      <c r="E699" s="118">
        <v>1.470872305442661</v>
      </c>
      <c r="F699" s="84" t="s">
        <v>3430</v>
      </c>
      <c r="G699" s="84" t="b">
        <v>0</v>
      </c>
      <c r="H699" s="84" t="b">
        <v>0</v>
      </c>
      <c r="I699" s="84" t="b">
        <v>0</v>
      </c>
      <c r="J699" s="84" t="b">
        <v>0</v>
      </c>
      <c r="K699" s="84" t="b">
        <v>0</v>
      </c>
      <c r="L699" s="84" t="b">
        <v>0</v>
      </c>
    </row>
    <row r="700" spans="1:12" ht="15">
      <c r="A700" s="84" t="s">
        <v>3638</v>
      </c>
      <c r="B700" s="84" t="s">
        <v>4288</v>
      </c>
      <c r="C700" s="84">
        <v>3</v>
      </c>
      <c r="D700" s="118">
        <v>0.008247397141478936</v>
      </c>
      <c r="E700" s="118">
        <v>1.470872305442661</v>
      </c>
      <c r="F700" s="84" t="s">
        <v>3430</v>
      </c>
      <c r="G700" s="84" t="b">
        <v>0</v>
      </c>
      <c r="H700" s="84" t="b">
        <v>0</v>
      </c>
      <c r="I700" s="84" t="b">
        <v>0</v>
      </c>
      <c r="J700" s="84" t="b">
        <v>0</v>
      </c>
      <c r="K700" s="84" t="b">
        <v>0</v>
      </c>
      <c r="L700" s="84" t="b">
        <v>0</v>
      </c>
    </row>
    <row r="701" spans="1:12" ht="15">
      <c r="A701" s="84" t="s">
        <v>4288</v>
      </c>
      <c r="B701" s="84" t="s">
        <v>4384</v>
      </c>
      <c r="C701" s="84">
        <v>3</v>
      </c>
      <c r="D701" s="118">
        <v>0.008247397141478936</v>
      </c>
      <c r="E701" s="118">
        <v>1.8388490907372552</v>
      </c>
      <c r="F701" s="84" t="s">
        <v>3430</v>
      </c>
      <c r="G701" s="84" t="b">
        <v>0</v>
      </c>
      <c r="H701" s="84" t="b">
        <v>0</v>
      </c>
      <c r="I701" s="84" t="b">
        <v>0</v>
      </c>
      <c r="J701" s="84" t="b">
        <v>0</v>
      </c>
      <c r="K701" s="84" t="b">
        <v>0</v>
      </c>
      <c r="L701" s="84" t="b">
        <v>0</v>
      </c>
    </row>
    <row r="702" spans="1:12" ht="15">
      <c r="A702" s="84" t="s">
        <v>4384</v>
      </c>
      <c r="B702" s="84" t="s">
        <v>3638</v>
      </c>
      <c r="C702" s="84">
        <v>3</v>
      </c>
      <c r="D702" s="118">
        <v>0.008247397141478936</v>
      </c>
      <c r="E702" s="118">
        <v>1.470872305442661</v>
      </c>
      <c r="F702" s="84" t="s">
        <v>3430</v>
      </c>
      <c r="G702" s="84" t="b">
        <v>0</v>
      </c>
      <c r="H702" s="84" t="b">
        <v>0</v>
      </c>
      <c r="I702" s="84" t="b">
        <v>0</v>
      </c>
      <c r="J702" s="84" t="b">
        <v>0</v>
      </c>
      <c r="K702" s="84" t="b">
        <v>0</v>
      </c>
      <c r="L702" s="84" t="b">
        <v>0</v>
      </c>
    </row>
    <row r="703" spans="1:12" ht="15">
      <c r="A703" s="84" t="s">
        <v>3638</v>
      </c>
      <c r="B703" s="84" t="s">
        <v>4385</v>
      </c>
      <c r="C703" s="84">
        <v>3</v>
      </c>
      <c r="D703" s="118">
        <v>0.008247397141478936</v>
      </c>
      <c r="E703" s="118">
        <v>1.470872305442661</v>
      </c>
      <c r="F703" s="84" t="s">
        <v>3430</v>
      </c>
      <c r="G703" s="84" t="b">
        <v>0</v>
      </c>
      <c r="H703" s="84" t="b">
        <v>0</v>
      </c>
      <c r="I703" s="84" t="b">
        <v>0</v>
      </c>
      <c r="J703" s="84" t="b">
        <v>0</v>
      </c>
      <c r="K703" s="84" t="b">
        <v>0</v>
      </c>
      <c r="L703" s="84" t="b">
        <v>0</v>
      </c>
    </row>
    <row r="704" spans="1:12" ht="15">
      <c r="A704" s="84" t="s">
        <v>4385</v>
      </c>
      <c r="B704" s="84" t="s">
        <v>3597</v>
      </c>
      <c r="C704" s="84">
        <v>3</v>
      </c>
      <c r="D704" s="118">
        <v>0.008247397141478936</v>
      </c>
      <c r="E704" s="118">
        <v>1.2745776602986927</v>
      </c>
      <c r="F704" s="84" t="s">
        <v>3430</v>
      </c>
      <c r="G704" s="84" t="b">
        <v>0</v>
      </c>
      <c r="H704" s="84" t="b">
        <v>0</v>
      </c>
      <c r="I704" s="84" t="b">
        <v>0</v>
      </c>
      <c r="J704" s="84" t="b">
        <v>0</v>
      </c>
      <c r="K704" s="84" t="b">
        <v>0</v>
      </c>
      <c r="L704" s="84" t="b">
        <v>0</v>
      </c>
    </row>
    <row r="705" spans="1:12" ht="15">
      <c r="A705" s="84" t="s">
        <v>3597</v>
      </c>
      <c r="B705" s="84" t="s">
        <v>4386</v>
      </c>
      <c r="C705" s="84">
        <v>3</v>
      </c>
      <c r="D705" s="118">
        <v>0.008247397141478936</v>
      </c>
      <c r="E705" s="118">
        <v>1.2745776602986927</v>
      </c>
      <c r="F705" s="84" t="s">
        <v>3430</v>
      </c>
      <c r="G705" s="84" t="b">
        <v>0</v>
      </c>
      <c r="H705" s="84" t="b">
        <v>0</v>
      </c>
      <c r="I705" s="84" t="b">
        <v>0</v>
      </c>
      <c r="J705" s="84" t="b">
        <v>0</v>
      </c>
      <c r="K705" s="84" t="b">
        <v>0</v>
      </c>
      <c r="L705" s="84" t="b">
        <v>0</v>
      </c>
    </row>
    <row r="706" spans="1:12" ht="15">
      <c r="A706" s="84" t="s">
        <v>4386</v>
      </c>
      <c r="B706" s="84" t="s">
        <v>4387</v>
      </c>
      <c r="C706" s="84">
        <v>3</v>
      </c>
      <c r="D706" s="118">
        <v>0.008247397141478936</v>
      </c>
      <c r="E706" s="118">
        <v>1.8388490907372552</v>
      </c>
      <c r="F706" s="84" t="s">
        <v>3430</v>
      </c>
      <c r="G706" s="84" t="b">
        <v>0</v>
      </c>
      <c r="H706" s="84" t="b">
        <v>0</v>
      </c>
      <c r="I706" s="84" t="b">
        <v>0</v>
      </c>
      <c r="J706" s="84" t="b">
        <v>0</v>
      </c>
      <c r="K706" s="84" t="b">
        <v>0</v>
      </c>
      <c r="L706" s="84" t="b">
        <v>0</v>
      </c>
    </row>
    <row r="707" spans="1:12" ht="15">
      <c r="A707" s="84" t="s">
        <v>4395</v>
      </c>
      <c r="B707" s="84" t="s">
        <v>4396</v>
      </c>
      <c r="C707" s="84">
        <v>2</v>
      </c>
      <c r="D707" s="118">
        <v>0.007106404113092635</v>
      </c>
      <c r="E707" s="118">
        <v>2.0149403497929366</v>
      </c>
      <c r="F707" s="84" t="s">
        <v>3430</v>
      </c>
      <c r="G707" s="84" t="b">
        <v>0</v>
      </c>
      <c r="H707" s="84" t="b">
        <v>0</v>
      </c>
      <c r="I707" s="84" t="b">
        <v>0</v>
      </c>
      <c r="J707" s="84" t="b">
        <v>0</v>
      </c>
      <c r="K707" s="84" t="b">
        <v>0</v>
      </c>
      <c r="L707" s="84" t="b">
        <v>0</v>
      </c>
    </row>
    <row r="708" spans="1:12" ht="15">
      <c r="A708" s="84" t="s">
        <v>403</v>
      </c>
      <c r="B708" s="84" t="s">
        <v>4280</v>
      </c>
      <c r="C708" s="84">
        <v>2</v>
      </c>
      <c r="D708" s="118">
        <v>0.007106404113092635</v>
      </c>
      <c r="E708" s="118">
        <v>1.470872305442661</v>
      </c>
      <c r="F708" s="84" t="s">
        <v>3430</v>
      </c>
      <c r="G708" s="84" t="b">
        <v>0</v>
      </c>
      <c r="H708" s="84" t="b">
        <v>0</v>
      </c>
      <c r="I708" s="84" t="b">
        <v>0</v>
      </c>
      <c r="J708" s="84" t="b">
        <v>0</v>
      </c>
      <c r="K708" s="84" t="b">
        <v>0</v>
      </c>
      <c r="L708" s="84" t="b">
        <v>0</v>
      </c>
    </row>
    <row r="709" spans="1:12" ht="15">
      <c r="A709" s="84" t="s">
        <v>443</v>
      </c>
      <c r="B709" s="84" t="s">
        <v>403</v>
      </c>
      <c r="C709" s="84">
        <v>2</v>
      </c>
      <c r="D709" s="118">
        <v>0.007106404113092635</v>
      </c>
      <c r="E709" s="118">
        <v>1.3159703454569178</v>
      </c>
      <c r="F709" s="84" t="s">
        <v>3430</v>
      </c>
      <c r="G709" s="84" t="b">
        <v>0</v>
      </c>
      <c r="H709" s="84" t="b">
        <v>0</v>
      </c>
      <c r="I709" s="84" t="b">
        <v>0</v>
      </c>
      <c r="J709" s="84" t="b">
        <v>0</v>
      </c>
      <c r="K709" s="84" t="b">
        <v>0</v>
      </c>
      <c r="L709" s="84" t="b">
        <v>0</v>
      </c>
    </row>
    <row r="710" spans="1:12" ht="15">
      <c r="A710" s="84" t="s">
        <v>403</v>
      </c>
      <c r="B710" s="84" t="s">
        <v>442</v>
      </c>
      <c r="C710" s="84">
        <v>2</v>
      </c>
      <c r="D710" s="118">
        <v>0.007106404113092635</v>
      </c>
      <c r="E710" s="118">
        <v>1.470872305442661</v>
      </c>
      <c r="F710" s="84" t="s">
        <v>3430</v>
      </c>
      <c r="G710" s="84" t="b">
        <v>0</v>
      </c>
      <c r="H710" s="84" t="b">
        <v>0</v>
      </c>
      <c r="I710" s="84" t="b">
        <v>0</v>
      </c>
      <c r="J710" s="84" t="b">
        <v>0</v>
      </c>
      <c r="K710" s="84" t="b">
        <v>0</v>
      </c>
      <c r="L710" s="84" t="b">
        <v>0</v>
      </c>
    </row>
    <row r="711" spans="1:12" ht="15">
      <c r="A711" s="84" t="s">
        <v>442</v>
      </c>
      <c r="B711" s="84" t="s">
        <v>441</v>
      </c>
      <c r="C711" s="84">
        <v>2</v>
      </c>
      <c r="D711" s="118">
        <v>0.007106404113092635</v>
      </c>
      <c r="E711" s="118">
        <v>2.0149403497929366</v>
      </c>
      <c r="F711" s="84" t="s">
        <v>3430</v>
      </c>
      <c r="G711" s="84" t="b">
        <v>0</v>
      </c>
      <c r="H711" s="84" t="b">
        <v>0</v>
      </c>
      <c r="I711" s="84" t="b">
        <v>0</v>
      </c>
      <c r="J711" s="84" t="b">
        <v>0</v>
      </c>
      <c r="K711" s="84" t="b">
        <v>0</v>
      </c>
      <c r="L711" s="84" t="b">
        <v>0</v>
      </c>
    </row>
    <row r="712" spans="1:12" ht="15">
      <c r="A712" s="84" t="s">
        <v>441</v>
      </c>
      <c r="B712" s="84" t="s">
        <v>4397</v>
      </c>
      <c r="C712" s="84">
        <v>2</v>
      </c>
      <c r="D712" s="118">
        <v>0.007106404113092635</v>
      </c>
      <c r="E712" s="118">
        <v>2.0149403497929366</v>
      </c>
      <c r="F712" s="84" t="s">
        <v>3430</v>
      </c>
      <c r="G712" s="84" t="b">
        <v>0</v>
      </c>
      <c r="H712" s="84" t="b">
        <v>0</v>
      </c>
      <c r="I712" s="84" t="b">
        <v>0</v>
      </c>
      <c r="J712" s="84" t="b">
        <v>0</v>
      </c>
      <c r="K712" s="84" t="b">
        <v>0</v>
      </c>
      <c r="L712" s="84" t="b">
        <v>0</v>
      </c>
    </row>
    <row r="713" spans="1:12" ht="15">
      <c r="A713" s="84" t="s">
        <v>3597</v>
      </c>
      <c r="B713" s="84" t="s">
        <v>4398</v>
      </c>
      <c r="C713" s="84">
        <v>2</v>
      </c>
      <c r="D713" s="118">
        <v>0.007106404113092635</v>
      </c>
      <c r="E713" s="118">
        <v>1.2745776602986927</v>
      </c>
      <c r="F713" s="84" t="s">
        <v>3430</v>
      </c>
      <c r="G713" s="84" t="b">
        <v>0</v>
      </c>
      <c r="H713" s="84" t="b">
        <v>0</v>
      </c>
      <c r="I713" s="84" t="b">
        <v>0</v>
      </c>
      <c r="J713" s="84" t="b">
        <v>0</v>
      </c>
      <c r="K713" s="84" t="b">
        <v>0</v>
      </c>
      <c r="L713" s="84" t="b">
        <v>0</v>
      </c>
    </row>
    <row r="714" spans="1:12" ht="15">
      <c r="A714" s="84" t="s">
        <v>4398</v>
      </c>
      <c r="B714" s="84" t="s">
        <v>4399</v>
      </c>
      <c r="C714" s="84">
        <v>2</v>
      </c>
      <c r="D714" s="118">
        <v>0.007106404113092635</v>
      </c>
      <c r="E714" s="118">
        <v>2.0149403497929366</v>
      </c>
      <c r="F714" s="84" t="s">
        <v>3430</v>
      </c>
      <c r="G714" s="84" t="b">
        <v>0</v>
      </c>
      <c r="H714" s="84" t="b">
        <v>0</v>
      </c>
      <c r="I714" s="84" t="b">
        <v>0</v>
      </c>
      <c r="J714" s="84" t="b">
        <v>0</v>
      </c>
      <c r="K714" s="84" t="b">
        <v>0</v>
      </c>
      <c r="L714" s="84" t="b">
        <v>0</v>
      </c>
    </row>
    <row r="715" spans="1:12" ht="15">
      <c r="A715" s="84" t="s">
        <v>4399</v>
      </c>
      <c r="B715" s="84" t="s">
        <v>3640</v>
      </c>
      <c r="C715" s="84">
        <v>2</v>
      </c>
      <c r="D715" s="118">
        <v>0.007106404113092635</v>
      </c>
      <c r="E715" s="118">
        <v>1.8388490907372552</v>
      </c>
      <c r="F715" s="84" t="s">
        <v>3430</v>
      </c>
      <c r="G715" s="84" t="b">
        <v>0</v>
      </c>
      <c r="H715" s="84" t="b">
        <v>0</v>
      </c>
      <c r="I715" s="84" t="b">
        <v>0</v>
      </c>
      <c r="J715" s="84" t="b">
        <v>0</v>
      </c>
      <c r="K715" s="84" t="b">
        <v>0</v>
      </c>
      <c r="L715" s="84" t="b">
        <v>0</v>
      </c>
    </row>
    <row r="716" spans="1:12" ht="15">
      <c r="A716" s="84" t="s">
        <v>4436</v>
      </c>
      <c r="B716" s="84" t="s">
        <v>4315</v>
      </c>
      <c r="C716" s="84">
        <v>2</v>
      </c>
      <c r="D716" s="118">
        <v>0.007106404113092635</v>
      </c>
      <c r="E716" s="118">
        <v>2.0149403497929366</v>
      </c>
      <c r="F716" s="84" t="s">
        <v>3430</v>
      </c>
      <c r="G716" s="84" t="b">
        <v>0</v>
      </c>
      <c r="H716" s="84" t="b">
        <v>0</v>
      </c>
      <c r="I716" s="84" t="b">
        <v>0</v>
      </c>
      <c r="J716" s="84" t="b">
        <v>0</v>
      </c>
      <c r="K716" s="84" t="b">
        <v>0</v>
      </c>
      <c r="L716" s="84" t="b">
        <v>0</v>
      </c>
    </row>
    <row r="717" spans="1:12" ht="15">
      <c r="A717" s="84" t="s">
        <v>4315</v>
      </c>
      <c r="B717" s="84" t="s">
        <v>4437</v>
      </c>
      <c r="C717" s="84">
        <v>2</v>
      </c>
      <c r="D717" s="118">
        <v>0.007106404113092635</v>
      </c>
      <c r="E717" s="118">
        <v>2.0149403497929366</v>
      </c>
      <c r="F717" s="84" t="s">
        <v>3430</v>
      </c>
      <c r="G717" s="84" t="b">
        <v>0</v>
      </c>
      <c r="H717" s="84" t="b">
        <v>0</v>
      </c>
      <c r="I717" s="84" t="b">
        <v>0</v>
      </c>
      <c r="J717" s="84" t="b">
        <v>0</v>
      </c>
      <c r="K717" s="84" t="b">
        <v>0</v>
      </c>
      <c r="L717" s="84" t="b">
        <v>0</v>
      </c>
    </row>
    <row r="718" spans="1:12" ht="15">
      <c r="A718" s="84" t="s">
        <v>4437</v>
      </c>
      <c r="B718" s="84" t="s">
        <v>4335</v>
      </c>
      <c r="C718" s="84">
        <v>2</v>
      </c>
      <c r="D718" s="118">
        <v>0.007106404113092635</v>
      </c>
      <c r="E718" s="118">
        <v>2.0149403497929366</v>
      </c>
      <c r="F718" s="84" t="s">
        <v>3430</v>
      </c>
      <c r="G718" s="84" t="b">
        <v>0</v>
      </c>
      <c r="H718" s="84" t="b">
        <v>0</v>
      </c>
      <c r="I718" s="84" t="b">
        <v>0</v>
      </c>
      <c r="J718" s="84" t="b">
        <v>0</v>
      </c>
      <c r="K718" s="84" t="b">
        <v>0</v>
      </c>
      <c r="L718" s="84" t="b">
        <v>0</v>
      </c>
    </row>
    <row r="719" spans="1:12" ht="15">
      <c r="A719" s="84" t="s">
        <v>4335</v>
      </c>
      <c r="B719" s="84" t="s">
        <v>4438</v>
      </c>
      <c r="C719" s="84">
        <v>2</v>
      </c>
      <c r="D719" s="118">
        <v>0.007106404113092635</v>
      </c>
      <c r="E719" s="118">
        <v>2.0149403497929366</v>
      </c>
      <c r="F719" s="84" t="s">
        <v>3430</v>
      </c>
      <c r="G719" s="84" t="b">
        <v>0</v>
      </c>
      <c r="H719" s="84" t="b">
        <v>0</v>
      </c>
      <c r="I719" s="84" t="b">
        <v>0</v>
      </c>
      <c r="J719" s="84" t="b">
        <v>0</v>
      </c>
      <c r="K719" s="84" t="b">
        <v>0</v>
      </c>
      <c r="L719" s="84" t="b">
        <v>0</v>
      </c>
    </row>
    <row r="720" spans="1:12" ht="15">
      <c r="A720" s="84" t="s">
        <v>4438</v>
      </c>
      <c r="B720" s="84" t="s">
        <v>4439</v>
      </c>
      <c r="C720" s="84">
        <v>2</v>
      </c>
      <c r="D720" s="118">
        <v>0.007106404113092635</v>
      </c>
      <c r="E720" s="118">
        <v>2.0149403497929366</v>
      </c>
      <c r="F720" s="84" t="s">
        <v>3430</v>
      </c>
      <c r="G720" s="84" t="b">
        <v>0</v>
      </c>
      <c r="H720" s="84" t="b">
        <v>0</v>
      </c>
      <c r="I720" s="84" t="b">
        <v>0</v>
      </c>
      <c r="J720" s="84" t="b">
        <v>0</v>
      </c>
      <c r="K720" s="84" t="b">
        <v>0</v>
      </c>
      <c r="L720" s="84" t="b">
        <v>0</v>
      </c>
    </row>
    <row r="721" spans="1:12" ht="15">
      <c r="A721" s="84" t="s">
        <v>4439</v>
      </c>
      <c r="B721" s="84" t="s">
        <v>4316</v>
      </c>
      <c r="C721" s="84">
        <v>2</v>
      </c>
      <c r="D721" s="118">
        <v>0.007106404113092635</v>
      </c>
      <c r="E721" s="118">
        <v>2.0149403497929366</v>
      </c>
      <c r="F721" s="84" t="s">
        <v>3430</v>
      </c>
      <c r="G721" s="84" t="b">
        <v>0</v>
      </c>
      <c r="H721" s="84" t="b">
        <v>0</v>
      </c>
      <c r="I721" s="84" t="b">
        <v>0</v>
      </c>
      <c r="J721" s="84" t="b">
        <v>0</v>
      </c>
      <c r="K721" s="84" t="b">
        <v>0</v>
      </c>
      <c r="L721" s="84" t="b">
        <v>0</v>
      </c>
    </row>
    <row r="722" spans="1:12" ht="15">
      <c r="A722" s="84" t="s">
        <v>4316</v>
      </c>
      <c r="B722" s="84" t="s">
        <v>4440</v>
      </c>
      <c r="C722" s="84">
        <v>2</v>
      </c>
      <c r="D722" s="118">
        <v>0.007106404113092635</v>
      </c>
      <c r="E722" s="118">
        <v>2.0149403497929366</v>
      </c>
      <c r="F722" s="84" t="s">
        <v>3430</v>
      </c>
      <c r="G722" s="84" t="b">
        <v>0</v>
      </c>
      <c r="H722" s="84" t="b">
        <v>0</v>
      </c>
      <c r="I722" s="84" t="b">
        <v>0</v>
      </c>
      <c r="J722" s="84" t="b">
        <v>0</v>
      </c>
      <c r="K722" s="84" t="b">
        <v>0</v>
      </c>
      <c r="L722" s="84" t="b">
        <v>0</v>
      </c>
    </row>
    <row r="723" spans="1:12" ht="15">
      <c r="A723" s="84" t="s">
        <v>4440</v>
      </c>
      <c r="B723" s="84" t="s">
        <v>3663</v>
      </c>
      <c r="C723" s="84">
        <v>2</v>
      </c>
      <c r="D723" s="118">
        <v>0.007106404113092635</v>
      </c>
      <c r="E723" s="118">
        <v>2.0149403497929366</v>
      </c>
      <c r="F723" s="84" t="s">
        <v>3430</v>
      </c>
      <c r="G723" s="84" t="b">
        <v>0</v>
      </c>
      <c r="H723" s="84" t="b">
        <v>0</v>
      </c>
      <c r="I723" s="84" t="b">
        <v>0</v>
      </c>
      <c r="J723" s="84" t="b">
        <v>0</v>
      </c>
      <c r="K723" s="84" t="b">
        <v>0</v>
      </c>
      <c r="L723" s="84" t="b">
        <v>0</v>
      </c>
    </row>
    <row r="724" spans="1:12" ht="15">
      <c r="A724" s="84" t="s">
        <v>3663</v>
      </c>
      <c r="B724" s="84" t="s">
        <v>3549</v>
      </c>
      <c r="C724" s="84">
        <v>2</v>
      </c>
      <c r="D724" s="118">
        <v>0.007106404113092635</v>
      </c>
      <c r="E724" s="118">
        <v>1.8388490907372552</v>
      </c>
      <c r="F724" s="84" t="s">
        <v>3430</v>
      </c>
      <c r="G724" s="84" t="b">
        <v>0</v>
      </c>
      <c r="H724" s="84" t="b">
        <v>0</v>
      </c>
      <c r="I724" s="84" t="b">
        <v>0</v>
      </c>
      <c r="J724" s="84" t="b">
        <v>0</v>
      </c>
      <c r="K724" s="84" t="b">
        <v>1</v>
      </c>
      <c r="L724" s="84" t="b">
        <v>0</v>
      </c>
    </row>
    <row r="725" spans="1:12" ht="15">
      <c r="A725" s="84" t="s">
        <v>3549</v>
      </c>
      <c r="B725" s="84" t="s">
        <v>4305</v>
      </c>
      <c r="C725" s="84">
        <v>2</v>
      </c>
      <c r="D725" s="118">
        <v>0.007106404113092635</v>
      </c>
      <c r="E725" s="118">
        <v>1.8388490907372552</v>
      </c>
      <c r="F725" s="84" t="s">
        <v>3430</v>
      </c>
      <c r="G725" s="84" t="b">
        <v>0</v>
      </c>
      <c r="H725" s="84" t="b">
        <v>1</v>
      </c>
      <c r="I725" s="84" t="b">
        <v>0</v>
      </c>
      <c r="J725" s="84" t="b">
        <v>0</v>
      </c>
      <c r="K725" s="84" t="b">
        <v>0</v>
      </c>
      <c r="L725" s="84" t="b">
        <v>0</v>
      </c>
    </row>
    <row r="726" spans="1:12" ht="15">
      <c r="A726" s="84" t="s">
        <v>4305</v>
      </c>
      <c r="B726" s="84" t="s">
        <v>4441</v>
      </c>
      <c r="C726" s="84">
        <v>2</v>
      </c>
      <c r="D726" s="118">
        <v>0.007106404113092635</v>
      </c>
      <c r="E726" s="118">
        <v>2.0149403497929366</v>
      </c>
      <c r="F726" s="84" t="s">
        <v>3430</v>
      </c>
      <c r="G726" s="84" t="b">
        <v>0</v>
      </c>
      <c r="H726" s="84" t="b">
        <v>0</v>
      </c>
      <c r="I726" s="84" t="b">
        <v>0</v>
      </c>
      <c r="J726" s="84" t="b">
        <v>0</v>
      </c>
      <c r="K726" s="84" t="b">
        <v>0</v>
      </c>
      <c r="L726" s="84" t="b">
        <v>0</v>
      </c>
    </row>
    <row r="727" spans="1:12" ht="15">
      <c r="A727" s="84" t="s">
        <v>4441</v>
      </c>
      <c r="B727" s="84" t="s">
        <v>4442</v>
      </c>
      <c r="C727" s="84">
        <v>2</v>
      </c>
      <c r="D727" s="118">
        <v>0.007106404113092635</v>
      </c>
      <c r="E727" s="118">
        <v>2.0149403497929366</v>
      </c>
      <c r="F727" s="84" t="s">
        <v>3430</v>
      </c>
      <c r="G727" s="84" t="b">
        <v>0</v>
      </c>
      <c r="H727" s="84" t="b">
        <v>0</v>
      </c>
      <c r="I727" s="84" t="b">
        <v>0</v>
      </c>
      <c r="J727" s="84" t="b">
        <v>0</v>
      </c>
      <c r="K727" s="84" t="b">
        <v>0</v>
      </c>
      <c r="L727" s="84" t="b">
        <v>0</v>
      </c>
    </row>
    <row r="728" spans="1:12" ht="15">
      <c r="A728" s="84" t="s">
        <v>4442</v>
      </c>
      <c r="B728" s="84" t="s">
        <v>4443</v>
      </c>
      <c r="C728" s="84">
        <v>2</v>
      </c>
      <c r="D728" s="118">
        <v>0.007106404113092635</v>
      </c>
      <c r="E728" s="118">
        <v>2.0149403497929366</v>
      </c>
      <c r="F728" s="84" t="s">
        <v>3430</v>
      </c>
      <c r="G728" s="84" t="b">
        <v>0</v>
      </c>
      <c r="H728" s="84" t="b">
        <v>0</v>
      </c>
      <c r="I728" s="84" t="b">
        <v>0</v>
      </c>
      <c r="J728" s="84" t="b">
        <v>1</v>
      </c>
      <c r="K728" s="84" t="b">
        <v>0</v>
      </c>
      <c r="L728" s="84" t="b">
        <v>0</v>
      </c>
    </row>
    <row r="729" spans="1:12" ht="15">
      <c r="A729" s="84" t="s">
        <v>4443</v>
      </c>
      <c r="B729" s="84" t="s">
        <v>4444</v>
      </c>
      <c r="C729" s="84">
        <v>2</v>
      </c>
      <c r="D729" s="118">
        <v>0.007106404113092635</v>
      </c>
      <c r="E729" s="118">
        <v>2.0149403497929366</v>
      </c>
      <c r="F729" s="84" t="s">
        <v>3430</v>
      </c>
      <c r="G729" s="84" t="b">
        <v>1</v>
      </c>
      <c r="H729" s="84" t="b">
        <v>0</v>
      </c>
      <c r="I729" s="84" t="b">
        <v>0</v>
      </c>
      <c r="J729" s="84" t="b">
        <v>0</v>
      </c>
      <c r="K729" s="84" t="b">
        <v>0</v>
      </c>
      <c r="L729" s="84" t="b">
        <v>0</v>
      </c>
    </row>
    <row r="730" spans="1:12" ht="15">
      <c r="A730" s="84" t="s">
        <v>3639</v>
      </c>
      <c r="B730" s="84" t="s">
        <v>4480</v>
      </c>
      <c r="C730" s="84">
        <v>2</v>
      </c>
      <c r="D730" s="118">
        <v>0.007106404113092635</v>
      </c>
      <c r="E730" s="118">
        <v>1.7139103541289553</v>
      </c>
      <c r="F730" s="84" t="s">
        <v>3430</v>
      </c>
      <c r="G730" s="84" t="b">
        <v>0</v>
      </c>
      <c r="H730" s="84" t="b">
        <v>0</v>
      </c>
      <c r="I730" s="84" t="b">
        <v>0</v>
      </c>
      <c r="J730" s="84" t="b">
        <v>0</v>
      </c>
      <c r="K730" s="84" t="b">
        <v>0</v>
      </c>
      <c r="L730" s="84" t="b">
        <v>0</v>
      </c>
    </row>
    <row r="731" spans="1:12" ht="15">
      <c r="A731" s="84" t="s">
        <v>4480</v>
      </c>
      <c r="B731" s="84" t="s">
        <v>4481</v>
      </c>
      <c r="C731" s="84">
        <v>2</v>
      </c>
      <c r="D731" s="118">
        <v>0.007106404113092635</v>
      </c>
      <c r="E731" s="118">
        <v>2.0149403497929366</v>
      </c>
      <c r="F731" s="84" t="s">
        <v>3430</v>
      </c>
      <c r="G731" s="84" t="b">
        <v>0</v>
      </c>
      <c r="H731" s="84" t="b">
        <v>0</v>
      </c>
      <c r="I731" s="84" t="b">
        <v>0</v>
      </c>
      <c r="J731" s="84" t="b">
        <v>0</v>
      </c>
      <c r="K731" s="84" t="b">
        <v>0</v>
      </c>
      <c r="L731" s="84" t="b">
        <v>0</v>
      </c>
    </row>
    <row r="732" spans="1:12" ht="15">
      <c r="A732" s="84" t="s">
        <v>4481</v>
      </c>
      <c r="B732" s="84" t="s">
        <v>4482</v>
      </c>
      <c r="C732" s="84">
        <v>2</v>
      </c>
      <c r="D732" s="118">
        <v>0.007106404113092635</v>
      </c>
      <c r="E732" s="118">
        <v>2.0149403497929366</v>
      </c>
      <c r="F732" s="84" t="s">
        <v>3430</v>
      </c>
      <c r="G732" s="84" t="b">
        <v>0</v>
      </c>
      <c r="H732" s="84" t="b">
        <v>0</v>
      </c>
      <c r="I732" s="84" t="b">
        <v>0</v>
      </c>
      <c r="J732" s="84" t="b">
        <v>0</v>
      </c>
      <c r="K732" s="84" t="b">
        <v>0</v>
      </c>
      <c r="L732" s="84" t="b">
        <v>0</v>
      </c>
    </row>
    <row r="733" spans="1:12" ht="15">
      <c r="A733" s="84" t="s">
        <v>4482</v>
      </c>
      <c r="B733" s="84" t="s">
        <v>3639</v>
      </c>
      <c r="C733" s="84">
        <v>2</v>
      </c>
      <c r="D733" s="118">
        <v>0.007106404113092635</v>
      </c>
      <c r="E733" s="118">
        <v>2.0149403497929366</v>
      </c>
      <c r="F733" s="84" t="s">
        <v>3430</v>
      </c>
      <c r="G733" s="84" t="b">
        <v>0</v>
      </c>
      <c r="H733" s="84" t="b">
        <v>0</v>
      </c>
      <c r="I733" s="84" t="b">
        <v>0</v>
      </c>
      <c r="J733" s="84" t="b">
        <v>0</v>
      </c>
      <c r="K733" s="84" t="b">
        <v>0</v>
      </c>
      <c r="L733" s="84" t="b">
        <v>0</v>
      </c>
    </row>
    <row r="734" spans="1:12" ht="15">
      <c r="A734" s="84" t="s">
        <v>3639</v>
      </c>
      <c r="B734" s="84" t="s">
        <v>4483</v>
      </c>
      <c r="C734" s="84">
        <v>2</v>
      </c>
      <c r="D734" s="118">
        <v>0.007106404113092635</v>
      </c>
      <c r="E734" s="118">
        <v>1.7139103541289553</v>
      </c>
      <c r="F734" s="84" t="s">
        <v>3430</v>
      </c>
      <c r="G734" s="84" t="b">
        <v>0</v>
      </c>
      <c r="H734" s="84" t="b">
        <v>0</v>
      </c>
      <c r="I734" s="84" t="b">
        <v>0</v>
      </c>
      <c r="J734" s="84" t="b">
        <v>0</v>
      </c>
      <c r="K734" s="84" t="b">
        <v>0</v>
      </c>
      <c r="L734" s="84" t="b">
        <v>0</v>
      </c>
    </row>
    <row r="735" spans="1:12" ht="15">
      <c r="A735" s="84" t="s">
        <v>4483</v>
      </c>
      <c r="B735" s="84" t="s">
        <v>4484</v>
      </c>
      <c r="C735" s="84">
        <v>2</v>
      </c>
      <c r="D735" s="118">
        <v>0.007106404113092635</v>
      </c>
      <c r="E735" s="118">
        <v>2.0149403497929366</v>
      </c>
      <c r="F735" s="84" t="s">
        <v>3430</v>
      </c>
      <c r="G735" s="84" t="b">
        <v>0</v>
      </c>
      <c r="H735" s="84" t="b">
        <v>0</v>
      </c>
      <c r="I735" s="84" t="b">
        <v>0</v>
      </c>
      <c r="J735" s="84" t="b">
        <v>0</v>
      </c>
      <c r="K735" s="84" t="b">
        <v>0</v>
      </c>
      <c r="L735" s="84" t="b">
        <v>0</v>
      </c>
    </row>
    <row r="736" spans="1:12" ht="15">
      <c r="A736" s="84" t="s">
        <v>4484</v>
      </c>
      <c r="B736" s="84" t="s">
        <v>4485</v>
      </c>
      <c r="C736" s="84">
        <v>2</v>
      </c>
      <c r="D736" s="118">
        <v>0.007106404113092635</v>
      </c>
      <c r="E736" s="118">
        <v>2.0149403497929366</v>
      </c>
      <c r="F736" s="84" t="s">
        <v>3430</v>
      </c>
      <c r="G736" s="84" t="b">
        <v>0</v>
      </c>
      <c r="H736" s="84" t="b">
        <v>0</v>
      </c>
      <c r="I736" s="84" t="b">
        <v>0</v>
      </c>
      <c r="J736" s="84" t="b">
        <v>0</v>
      </c>
      <c r="K736" s="84" t="b">
        <v>0</v>
      </c>
      <c r="L736" s="84" t="b">
        <v>0</v>
      </c>
    </row>
    <row r="737" spans="1:12" ht="15">
      <c r="A737" s="84" t="s">
        <v>4485</v>
      </c>
      <c r="B737" s="84" t="s">
        <v>4486</v>
      </c>
      <c r="C737" s="84">
        <v>2</v>
      </c>
      <c r="D737" s="118">
        <v>0.007106404113092635</v>
      </c>
      <c r="E737" s="118">
        <v>2.0149403497929366</v>
      </c>
      <c r="F737" s="84" t="s">
        <v>3430</v>
      </c>
      <c r="G737" s="84" t="b">
        <v>0</v>
      </c>
      <c r="H737" s="84" t="b">
        <v>0</v>
      </c>
      <c r="I737" s="84" t="b">
        <v>0</v>
      </c>
      <c r="J737" s="84" t="b">
        <v>0</v>
      </c>
      <c r="K737" s="84" t="b">
        <v>0</v>
      </c>
      <c r="L737" s="84" t="b">
        <v>0</v>
      </c>
    </row>
    <row r="738" spans="1:12" ht="15">
      <c r="A738" s="84" t="s">
        <v>4486</v>
      </c>
      <c r="B738" s="84" t="s">
        <v>4487</v>
      </c>
      <c r="C738" s="84">
        <v>2</v>
      </c>
      <c r="D738" s="118">
        <v>0.007106404113092635</v>
      </c>
      <c r="E738" s="118">
        <v>2.0149403497929366</v>
      </c>
      <c r="F738" s="84" t="s">
        <v>3430</v>
      </c>
      <c r="G738" s="84" t="b">
        <v>0</v>
      </c>
      <c r="H738" s="84" t="b">
        <v>0</v>
      </c>
      <c r="I738" s="84" t="b">
        <v>0</v>
      </c>
      <c r="J738" s="84" t="b">
        <v>0</v>
      </c>
      <c r="K738" s="84" t="b">
        <v>0</v>
      </c>
      <c r="L738" s="84" t="b">
        <v>0</v>
      </c>
    </row>
    <row r="739" spans="1:12" ht="15">
      <c r="A739" s="84" t="s">
        <v>4487</v>
      </c>
      <c r="B739" s="84" t="s">
        <v>4488</v>
      </c>
      <c r="C739" s="84">
        <v>2</v>
      </c>
      <c r="D739" s="118">
        <v>0.007106404113092635</v>
      </c>
      <c r="E739" s="118">
        <v>2.0149403497929366</v>
      </c>
      <c r="F739" s="84" t="s">
        <v>3430</v>
      </c>
      <c r="G739" s="84" t="b">
        <v>0</v>
      </c>
      <c r="H739" s="84" t="b">
        <v>0</v>
      </c>
      <c r="I739" s="84" t="b">
        <v>0</v>
      </c>
      <c r="J739" s="84" t="b">
        <v>0</v>
      </c>
      <c r="K739" s="84" t="b">
        <v>0</v>
      </c>
      <c r="L739" s="84" t="b">
        <v>0</v>
      </c>
    </row>
    <row r="740" spans="1:12" ht="15">
      <c r="A740" s="84" t="s">
        <v>4488</v>
      </c>
      <c r="B740" s="84" t="s">
        <v>4489</v>
      </c>
      <c r="C740" s="84">
        <v>2</v>
      </c>
      <c r="D740" s="118">
        <v>0.007106404113092635</v>
      </c>
      <c r="E740" s="118">
        <v>2.0149403497929366</v>
      </c>
      <c r="F740" s="84" t="s">
        <v>3430</v>
      </c>
      <c r="G740" s="84" t="b">
        <v>0</v>
      </c>
      <c r="H740" s="84" t="b">
        <v>0</v>
      </c>
      <c r="I740" s="84" t="b">
        <v>0</v>
      </c>
      <c r="J740" s="84" t="b">
        <v>0</v>
      </c>
      <c r="K740" s="84" t="b">
        <v>0</v>
      </c>
      <c r="L740" s="84" t="b">
        <v>0</v>
      </c>
    </row>
    <row r="741" spans="1:12" ht="15">
      <c r="A741" s="84" t="s">
        <v>4489</v>
      </c>
      <c r="B741" s="84" t="s">
        <v>3597</v>
      </c>
      <c r="C741" s="84">
        <v>2</v>
      </c>
      <c r="D741" s="118">
        <v>0.007106404113092635</v>
      </c>
      <c r="E741" s="118">
        <v>1.2745776602986927</v>
      </c>
      <c r="F741" s="84" t="s">
        <v>3430</v>
      </c>
      <c r="G741" s="84" t="b">
        <v>0</v>
      </c>
      <c r="H741" s="84" t="b">
        <v>0</v>
      </c>
      <c r="I741" s="84" t="b">
        <v>0</v>
      </c>
      <c r="J741" s="84" t="b">
        <v>0</v>
      </c>
      <c r="K741" s="84" t="b">
        <v>0</v>
      </c>
      <c r="L741" s="84" t="b">
        <v>0</v>
      </c>
    </row>
    <row r="742" spans="1:12" ht="15">
      <c r="A742" s="84" t="s">
        <v>3597</v>
      </c>
      <c r="B742" s="84" t="s">
        <v>4490</v>
      </c>
      <c r="C742" s="84">
        <v>2</v>
      </c>
      <c r="D742" s="118">
        <v>0.007106404113092635</v>
      </c>
      <c r="E742" s="118">
        <v>1.2745776602986927</v>
      </c>
      <c r="F742" s="84" t="s">
        <v>3430</v>
      </c>
      <c r="G742" s="84" t="b">
        <v>0</v>
      </c>
      <c r="H742" s="84" t="b">
        <v>0</v>
      </c>
      <c r="I742" s="84" t="b">
        <v>0</v>
      </c>
      <c r="J742" s="84" t="b">
        <v>0</v>
      </c>
      <c r="K742" s="84" t="b">
        <v>0</v>
      </c>
      <c r="L742" s="84" t="b">
        <v>0</v>
      </c>
    </row>
    <row r="743" spans="1:12" ht="15">
      <c r="A743" s="84" t="s">
        <v>4490</v>
      </c>
      <c r="B743" s="84" t="s">
        <v>4491</v>
      </c>
      <c r="C743" s="84">
        <v>2</v>
      </c>
      <c r="D743" s="118">
        <v>0.007106404113092635</v>
      </c>
      <c r="E743" s="118">
        <v>2.0149403497929366</v>
      </c>
      <c r="F743" s="84" t="s">
        <v>3430</v>
      </c>
      <c r="G743" s="84" t="b">
        <v>0</v>
      </c>
      <c r="H743" s="84" t="b">
        <v>0</v>
      </c>
      <c r="I743" s="84" t="b">
        <v>0</v>
      </c>
      <c r="J743" s="84" t="b">
        <v>0</v>
      </c>
      <c r="K743" s="84" t="b">
        <v>0</v>
      </c>
      <c r="L743" s="84" t="b">
        <v>0</v>
      </c>
    </row>
    <row r="744" spans="1:12" ht="15">
      <c r="A744" s="84" t="s">
        <v>4491</v>
      </c>
      <c r="B744" s="84" t="s">
        <v>4492</v>
      </c>
      <c r="C744" s="84">
        <v>2</v>
      </c>
      <c r="D744" s="118">
        <v>0.007106404113092635</v>
      </c>
      <c r="E744" s="118">
        <v>2.0149403497929366</v>
      </c>
      <c r="F744" s="84" t="s">
        <v>3430</v>
      </c>
      <c r="G744" s="84" t="b">
        <v>0</v>
      </c>
      <c r="H744" s="84" t="b">
        <v>0</v>
      </c>
      <c r="I744" s="84" t="b">
        <v>0</v>
      </c>
      <c r="J744" s="84" t="b">
        <v>0</v>
      </c>
      <c r="K744" s="84" t="b">
        <v>0</v>
      </c>
      <c r="L744" s="84" t="b">
        <v>0</v>
      </c>
    </row>
    <row r="745" spans="1:12" ht="15">
      <c r="A745" s="84" t="s">
        <v>4492</v>
      </c>
      <c r="B745" s="84" t="s">
        <v>4493</v>
      </c>
      <c r="C745" s="84">
        <v>2</v>
      </c>
      <c r="D745" s="118">
        <v>0.007106404113092635</v>
      </c>
      <c r="E745" s="118">
        <v>2.0149403497929366</v>
      </c>
      <c r="F745" s="84" t="s">
        <v>3430</v>
      </c>
      <c r="G745" s="84" t="b">
        <v>0</v>
      </c>
      <c r="H745" s="84" t="b">
        <v>0</v>
      </c>
      <c r="I745" s="84" t="b">
        <v>0</v>
      </c>
      <c r="J745" s="84" t="b">
        <v>0</v>
      </c>
      <c r="K745" s="84" t="b">
        <v>0</v>
      </c>
      <c r="L745" s="84" t="b">
        <v>0</v>
      </c>
    </row>
    <row r="746" spans="1:12" ht="15">
      <c r="A746" s="84" t="s">
        <v>4493</v>
      </c>
      <c r="B746" s="84" t="s">
        <v>4494</v>
      </c>
      <c r="C746" s="84">
        <v>2</v>
      </c>
      <c r="D746" s="118">
        <v>0.007106404113092635</v>
      </c>
      <c r="E746" s="118">
        <v>2.0149403497929366</v>
      </c>
      <c r="F746" s="84" t="s">
        <v>3430</v>
      </c>
      <c r="G746" s="84" t="b">
        <v>0</v>
      </c>
      <c r="H746" s="84" t="b">
        <v>0</v>
      </c>
      <c r="I746" s="84" t="b">
        <v>0</v>
      </c>
      <c r="J746" s="84" t="b">
        <v>0</v>
      </c>
      <c r="K746" s="84" t="b">
        <v>0</v>
      </c>
      <c r="L746" s="84" t="b">
        <v>0</v>
      </c>
    </row>
    <row r="747" spans="1:12" ht="15">
      <c r="A747" s="84" t="s">
        <v>4494</v>
      </c>
      <c r="B747" s="84" t="s">
        <v>4495</v>
      </c>
      <c r="C747" s="84">
        <v>2</v>
      </c>
      <c r="D747" s="118">
        <v>0.007106404113092635</v>
      </c>
      <c r="E747" s="118">
        <v>2.0149403497929366</v>
      </c>
      <c r="F747" s="84" t="s">
        <v>3430</v>
      </c>
      <c r="G747" s="84" t="b">
        <v>0</v>
      </c>
      <c r="H747" s="84" t="b">
        <v>0</v>
      </c>
      <c r="I747" s="84" t="b">
        <v>0</v>
      </c>
      <c r="J747" s="84" t="b">
        <v>0</v>
      </c>
      <c r="K747" s="84" t="b">
        <v>0</v>
      </c>
      <c r="L747" s="84" t="b">
        <v>0</v>
      </c>
    </row>
    <row r="748" spans="1:12" ht="15">
      <c r="A748" s="84" t="s">
        <v>4495</v>
      </c>
      <c r="B748" s="84" t="s">
        <v>403</v>
      </c>
      <c r="C748" s="84">
        <v>2</v>
      </c>
      <c r="D748" s="118">
        <v>0.007106404113092635</v>
      </c>
      <c r="E748" s="118">
        <v>1.3159703454569178</v>
      </c>
      <c r="F748" s="84" t="s">
        <v>3430</v>
      </c>
      <c r="G748" s="84" t="b">
        <v>0</v>
      </c>
      <c r="H748" s="84" t="b">
        <v>0</v>
      </c>
      <c r="I748" s="84" t="b">
        <v>0</v>
      </c>
      <c r="J748" s="84" t="b">
        <v>0</v>
      </c>
      <c r="K748" s="84" t="b">
        <v>0</v>
      </c>
      <c r="L748" s="84" t="b">
        <v>0</v>
      </c>
    </row>
    <row r="749" spans="1:12" ht="15">
      <c r="A749" s="84" t="s">
        <v>260</v>
      </c>
      <c r="B749" s="84" t="s">
        <v>3641</v>
      </c>
      <c r="C749" s="84">
        <v>2</v>
      </c>
      <c r="D749" s="118">
        <v>0.007106404113092635</v>
      </c>
      <c r="E749" s="118">
        <v>2.0149403497929366</v>
      </c>
      <c r="F749" s="84" t="s">
        <v>3430</v>
      </c>
      <c r="G749" s="84" t="b">
        <v>0</v>
      </c>
      <c r="H749" s="84" t="b">
        <v>0</v>
      </c>
      <c r="I749" s="84" t="b">
        <v>0</v>
      </c>
      <c r="J749" s="84" t="b">
        <v>0</v>
      </c>
      <c r="K749" s="84" t="b">
        <v>0</v>
      </c>
      <c r="L749" s="84" t="b">
        <v>0</v>
      </c>
    </row>
    <row r="750" spans="1:12" ht="15">
      <c r="A750" s="84" t="s">
        <v>4387</v>
      </c>
      <c r="B750" s="84" t="s">
        <v>4540</v>
      </c>
      <c r="C750" s="84">
        <v>2</v>
      </c>
      <c r="D750" s="118">
        <v>0.007106404113092635</v>
      </c>
      <c r="E750" s="118">
        <v>1.8388490907372552</v>
      </c>
      <c r="F750" s="84" t="s">
        <v>3430</v>
      </c>
      <c r="G750" s="84" t="b">
        <v>0</v>
      </c>
      <c r="H750" s="84" t="b">
        <v>0</v>
      </c>
      <c r="I750" s="84" t="b">
        <v>0</v>
      </c>
      <c r="J750" s="84" t="b">
        <v>0</v>
      </c>
      <c r="K750" s="84" t="b">
        <v>0</v>
      </c>
      <c r="L750" s="84" t="b">
        <v>0</v>
      </c>
    </row>
    <row r="751" spans="1:12" ht="15">
      <c r="A751" s="84" t="s">
        <v>3597</v>
      </c>
      <c r="B751" s="84" t="s">
        <v>220</v>
      </c>
      <c r="C751" s="84">
        <v>4</v>
      </c>
      <c r="D751" s="118">
        <v>0.007726990459651215</v>
      </c>
      <c r="E751" s="118">
        <v>1.271066772286538</v>
      </c>
      <c r="F751" s="84" t="s">
        <v>3431</v>
      </c>
      <c r="G751" s="84" t="b">
        <v>0</v>
      </c>
      <c r="H751" s="84" t="b">
        <v>0</v>
      </c>
      <c r="I751" s="84" t="b">
        <v>0</v>
      </c>
      <c r="J751" s="84" t="b">
        <v>0</v>
      </c>
      <c r="K751" s="84" t="b">
        <v>0</v>
      </c>
      <c r="L751" s="84" t="b">
        <v>0</v>
      </c>
    </row>
    <row r="752" spans="1:12" ht="15">
      <c r="A752" s="84" t="s">
        <v>3649</v>
      </c>
      <c r="B752" s="84" t="s">
        <v>3650</v>
      </c>
      <c r="C752" s="84">
        <v>4</v>
      </c>
      <c r="D752" s="118">
        <v>0.007726990459651215</v>
      </c>
      <c r="E752" s="118">
        <v>1.6901960800285136</v>
      </c>
      <c r="F752" s="84" t="s">
        <v>3431</v>
      </c>
      <c r="G752" s="84" t="b">
        <v>0</v>
      </c>
      <c r="H752" s="84" t="b">
        <v>1</v>
      </c>
      <c r="I752" s="84" t="b">
        <v>0</v>
      </c>
      <c r="J752" s="84" t="b">
        <v>0</v>
      </c>
      <c r="K752" s="84" t="b">
        <v>0</v>
      </c>
      <c r="L752" s="84" t="b">
        <v>0</v>
      </c>
    </row>
    <row r="753" spans="1:12" ht="15">
      <c r="A753" s="84" t="s">
        <v>3650</v>
      </c>
      <c r="B753" s="84" t="s">
        <v>3651</v>
      </c>
      <c r="C753" s="84">
        <v>4</v>
      </c>
      <c r="D753" s="118">
        <v>0.007726990459651215</v>
      </c>
      <c r="E753" s="118">
        <v>1.6901960800285136</v>
      </c>
      <c r="F753" s="84" t="s">
        <v>3431</v>
      </c>
      <c r="G753" s="84" t="b">
        <v>0</v>
      </c>
      <c r="H753" s="84" t="b">
        <v>0</v>
      </c>
      <c r="I753" s="84" t="b">
        <v>0</v>
      </c>
      <c r="J753" s="84" t="b">
        <v>0</v>
      </c>
      <c r="K753" s="84" t="b">
        <v>0</v>
      </c>
      <c r="L753" s="84" t="b">
        <v>0</v>
      </c>
    </row>
    <row r="754" spans="1:12" ht="15">
      <c r="A754" s="84" t="s">
        <v>4256</v>
      </c>
      <c r="B754" s="84" t="s">
        <v>3646</v>
      </c>
      <c r="C754" s="84">
        <v>4</v>
      </c>
      <c r="D754" s="118">
        <v>0.007726990459651215</v>
      </c>
      <c r="E754" s="118">
        <v>1.5932860670204572</v>
      </c>
      <c r="F754" s="84" t="s">
        <v>3431</v>
      </c>
      <c r="G754" s="84" t="b">
        <v>0</v>
      </c>
      <c r="H754" s="84" t="b">
        <v>0</v>
      </c>
      <c r="I754" s="84" t="b">
        <v>0</v>
      </c>
      <c r="J754" s="84" t="b">
        <v>0</v>
      </c>
      <c r="K754" s="84" t="b">
        <v>0</v>
      </c>
      <c r="L754" s="84" t="b">
        <v>0</v>
      </c>
    </row>
    <row r="755" spans="1:12" ht="15">
      <c r="A755" s="84" t="s">
        <v>3646</v>
      </c>
      <c r="B755" s="84" t="s">
        <v>4252</v>
      </c>
      <c r="C755" s="84">
        <v>4</v>
      </c>
      <c r="D755" s="118">
        <v>0.007726990459651215</v>
      </c>
      <c r="E755" s="118">
        <v>1.5932860670204572</v>
      </c>
      <c r="F755" s="84" t="s">
        <v>3431</v>
      </c>
      <c r="G755" s="84" t="b">
        <v>0</v>
      </c>
      <c r="H755" s="84" t="b">
        <v>0</v>
      </c>
      <c r="I755" s="84" t="b">
        <v>0</v>
      </c>
      <c r="J755" s="84" t="b">
        <v>0</v>
      </c>
      <c r="K755" s="84" t="b">
        <v>0</v>
      </c>
      <c r="L755" s="84" t="b">
        <v>0</v>
      </c>
    </row>
    <row r="756" spans="1:12" ht="15">
      <c r="A756" s="84" t="s">
        <v>4252</v>
      </c>
      <c r="B756" s="84" t="s">
        <v>3647</v>
      </c>
      <c r="C756" s="84">
        <v>4</v>
      </c>
      <c r="D756" s="118">
        <v>0.007726990459651215</v>
      </c>
      <c r="E756" s="118">
        <v>1.5932860670204572</v>
      </c>
      <c r="F756" s="84" t="s">
        <v>3431</v>
      </c>
      <c r="G756" s="84" t="b">
        <v>0</v>
      </c>
      <c r="H756" s="84" t="b">
        <v>0</v>
      </c>
      <c r="I756" s="84" t="b">
        <v>0</v>
      </c>
      <c r="J756" s="84" t="b">
        <v>0</v>
      </c>
      <c r="K756" s="84" t="b">
        <v>0</v>
      </c>
      <c r="L756" s="84" t="b">
        <v>0</v>
      </c>
    </row>
    <row r="757" spans="1:12" ht="15">
      <c r="A757" s="84" t="s">
        <v>3647</v>
      </c>
      <c r="B757" s="84" t="s">
        <v>4255</v>
      </c>
      <c r="C757" s="84">
        <v>4</v>
      </c>
      <c r="D757" s="118">
        <v>0.007726990459651215</v>
      </c>
      <c r="E757" s="118">
        <v>1.5932860670204572</v>
      </c>
      <c r="F757" s="84" t="s">
        <v>3431</v>
      </c>
      <c r="G757" s="84" t="b">
        <v>0</v>
      </c>
      <c r="H757" s="84" t="b">
        <v>0</v>
      </c>
      <c r="I757" s="84" t="b">
        <v>0</v>
      </c>
      <c r="J757" s="84" t="b">
        <v>0</v>
      </c>
      <c r="K757" s="84" t="b">
        <v>0</v>
      </c>
      <c r="L757" s="84" t="b">
        <v>0</v>
      </c>
    </row>
    <row r="758" spans="1:12" ht="15">
      <c r="A758" s="84" t="s">
        <v>3640</v>
      </c>
      <c r="B758" s="84" t="s">
        <v>3597</v>
      </c>
      <c r="C758" s="84">
        <v>4</v>
      </c>
      <c r="D758" s="118">
        <v>0.007726990459651215</v>
      </c>
      <c r="E758" s="118">
        <v>1.3891660843645326</v>
      </c>
      <c r="F758" s="84" t="s">
        <v>3431</v>
      </c>
      <c r="G758" s="84" t="b">
        <v>0</v>
      </c>
      <c r="H758" s="84" t="b">
        <v>0</v>
      </c>
      <c r="I758" s="84" t="b">
        <v>0</v>
      </c>
      <c r="J758" s="84" t="b">
        <v>0</v>
      </c>
      <c r="K758" s="84" t="b">
        <v>0</v>
      </c>
      <c r="L758" s="84" t="b">
        <v>0</v>
      </c>
    </row>
    <row r="759" spans="1:12" ht="15">
      <c r="A759" s="84" t="s">
        <v>3644</v>
      </c>
      <c r="B759" s="84" t="s">
        <v>3644</v>
      </c>
      <c r="C759" s="84">
        <v>4</v>
      </c>
      <c r="D759" s="118">
        <v>0.019417475728155338</v>
      </c>
      <c r="E759" s="118">
        <v>1.3380135619171512</v>
      </c>
      <c r="F759" s="84" t="s">
        <v>3431</v>
      </c>
      <c r="G759" s="84" t="b">
        <v>0</v>
      </c>
      <c r="H759" s="84" t="b">
        <v>0</v>
      </c>
      <c r="I759" s="84" t="b">
        <v>0</v>
      </c>
      <c r="J759" s="84" t="b">
        <v>0</v>
      </c>
      <c r="K759" s="84" t="b">
        <v>0</v>
      </c>
      <c r="L759" s="84" t="b">
        <v>0</v>
      </c>
    </row>
    <row r="760" spans="1:12" ht="15">
      <c r="A760" s="84" t="s">
        <v>3648</v>
      </c>
      <c r="B760" s="84" t="s">
        <v>4368</v>
      </c>
      <c r="C760" s="84">
        <v>3</v>
      </c>
      <c r="D760" s="118">
        <v>0.007614739008936956</v>
      </c>
      <c r="E760" s="118">
        <v>1.6901960800285136</v>
      </c>
      <c r="F760" s="84" t="s">
        <v>3431</v>
      </c>
      <c r="G760" s="84" t="b">
        <v>0</v>
      </c>
      <c r="H760" s="84" t="b">
        <v>0</v>
      </c>
      <c r="I760" s="84" t="b">
        <v>0</v>
      </c>
      <c r="J760" s="84" t="b">
        <v>0</v>
      </c>
      <c r="K760" s="84" t="b">
        <v>0</v>
      </c>
      <c r="L760" s="84" t="b">
        <v>0</v>
      </c>
    </row>
    <row r="761" spans="1:12" ht="15">
      <c r="A761" s="84" t="s">
        <v>4368</v>
      </c>
      <c r="B761" s="84" t="s">
        <v>3649</v>
      </c>
      <c r="C761" s="84">
        <v>3</v>
      </c>
      <c r="D761" s="118">
        <v>0.007614739008936956</v>
      </c>
      <c r="E761" s="118">
        <v>1.6901960800285136</v>
      </c>
      <c r="F761" s="84" t="s">
        <v>3431</v>
      </c>
      <c r="G761" s="84" t="b">
        <v>0</v>
      </c>
      <c r="H761" s="84" t="b">
        <v>0</v>
      </c>
      <c r="I761" s="84" t="b">
        <v>0</v>
      </c>
      <c r="J761" s="84" t="b">
        <v>0</v>
      </c>
      <c r="K761" s="84" t="b">
        <v>1</v>
      </c>
      <c r="L761" s="84" t="b">
        <v>0</v>
      </c>
    </row>
    <row r="762" spans="1:12" ht="15">
      <c r="A762" s="84" t="s">
        <v>3651</v>
      </c>
      <c r="B762" s="84" t="s">
        <v>4369</v>
      </c>
      <c r="C762" s="84">
        <v>3</v>
      </c>
      <c r="D762" s="118">
        <v>0.007614739008936956</v>
      </c>
      <c r="E762" s="118">
        <v>1.6901960800285136</v>
      </c>
      <c r="F762" s="84" t="s">
        <v>3431</v>
      </c>
      <c r="G762" s="84" t="b">
        <v>0</v>
      </c>
      <c r="H762" s="84" t="b">
        <v>0</v>
      </c>
      <c r="I762" s="84" t="b">
        <v>0</v>
      </c>
      <c r="J762" s="84" t="b">
        <v>0</v>
      </c>
      <c r="K762" s="84" t="b">
        <v>0</v>
      </c>
      <c r="L762" s="84" t="b">
        <v>0</v>
      </c>
    </row>
    <row r="763" spans="1:12" ht="15">
      <c r="A763" s="84" t="s">
        <v>4369</v>
      </c>
      <c r="B763" s="84" t="s">
        <v>4370</v>
      </c>
      <c r="C763" s="84">
        <v>3</v>
      </c>
      <c r="D763" s="118">
        <v>0.007614739008936956</v>
      </c>
      <c r="E763" s="118">
        <v>1.8151348166368135</v>
      </c>
      <c r="F763" s="84" t="s">
        <v>3431</v>
      </c>
      <c r="G763" s="84" t="b">
        <v>0</v>
      </c>
      <c r="H763" s="84" t="b">
        <v>0</v>
      </c>
      <c r="I763" s="84" t="b">
        <v>0</v>
      </c>
      <c r="J763" s="84" t="b">
        <v>0</v>
      </c>
      <c r="K763" s="84" t="b">
        <v>0</v>
      </c>
      <c r="L763" s="84" t="b">
        <v>0</v>
      </c>
    </row>
    <row r="764" spans="1:12" ht="15">
      <c r="A764" s="84" t="s">
        <v>4370</v>
      </c>
      <c r="B764" s="84" t="s">
        <v>4371</v>
      </c>
      <c r="C764" s="84">
        <v>3</v>
      </c>
      <c r="D764" s="118">
        <v>0.007614739008936956</v>
      </c>
      <c r="E764" s="118">
        <v>1.8151348166368135</v>
      </c>
      <c r="F764" s="84" t="s">
        <v>3431</v>
      </c>
      <c r="G764" s="84" t="b">
        <v>0</v>
      </c>
      <c r="H764" s="84" t="b">
        <v>0</v>
      </c>
      <c r="I764" s="84" t="b">
        <v>0</v>
      </c>
      <c r="J764" s="84" t="b">
        <v>0</v>
      </c>
      <c r="K764" s="84" t="b">
        <v>0</v>
      </c>
      <c r="L764" s="84" t="b">
        <v>0</v>
      </c>
    </row>
    <row r="765" spans="1:12" ht="15">
      <c r="A765" s="84" t="s">
        <v>4371</v>
      </c>
      <c r="B765" s="84" t="s">
        <v>4372</v>
      </c>
      <c r="C765" s="84">
        <v>3</v>
      </c>
      <c r="D765" s="118">
        <v>0.007614739008936956</v>
      </c>
      <c r="E765" s="118">
        <v>1.8151348166368135</v>
      </c>
      <c r="F765" s="84" t="s">
        <v>3431</v>
      </c>
      <c r="G765" s="84" t="b">
        <v>0</v>
      </c>
      <c r="H765" s="84" t="b">
        <v>0</v>
      </c>
      <c r="I765" s="84" t="b">
        <v>0</v>
      </c>
      <c r="J765" s="84" t="b">
        <v>0</v>
      </c>
      <c r="K765" s="84" t="b">
        <v>0</v>
      </c>
      <c r="L765" s="84" t="b">
        <v>0</v>
      </c>
    </row>
    <row r="766" spans="1:12" ht="15">
      <c r="A766" s="84" t="s">
        <v>4372</v>
      </c>
      <c r="B766" s="84" t="s">
        <v>4279</v>
      </c>
      <c r="C766" s="84">
        <v>3</v>
      </c>
      <c r="D766" s="118">
        <v>0.007614739008936956</v>
      </c>
      <c r="E766" s="118">
        <v>1.8151348166368135</v>
      </c>
      <c r="F766" s="84" t="s">
        <v>3431</v>
      </c>
      <c r="G766" s="84" t="b">
        <v>0</v>
      </c>
      <c r="H766" s="84" t="b">
        <v>0</v>
      </c>
      <c r="I766" s="84" t="b">
        <v>0</v>
      </c>
      <c r="J766" s="84" t="b">
        <v>0</v>
      </c>
      <c r="K766" s="84" t="b">
        <v>0</v>
      </c>
      <c r="L766" s="84" t="b">
        <v>0</v>
      </c>
    </row>
    <row r="767" spans="1:12" ht="15">
      <c r="A767" s="84" t="s">
        <v>4279</v>
      </c>
      <c r="B767" s="84" t="s">
        <v>4256</v>
      </c>
      <c r="C767" s="84">
        <v>3</v>
      </c>
      <c r="D767" s="118">
        <v>0.007614739008936956</v>
      </c>
      <c r="E767" s="118">
        <v>1.6901960800285136</v>
      </c>
      <c r="F767" s="84" t="s">
        <v>3431</v>
      </c>
      <c r="G767" s="84" t="b">
        <v>0</v>
      </c>
      <c r="H767" s="84" t="b">
        <v>0</v>
      </c>
      <c r="I767" s="84" t="b">
        <v>0</v>
      </c>
      <c r="J767" s="84" t="b">
        <v>0</v>
      </c>
      <c r="K767" s="84" t="b">
        <v>0</v>
      </c>
      <c r="L767" s="84" t="b">
        <v>0</v>
      </c>
    </row>
    <row r="768" spans="1:12" ht="15">
      <c r="A768" s="84" t="s">
        <v>4255</v>
      </c>
      <c r="B768" s="84" t="s">
        <v>4265</v>
      </c>
      <c r="C768" s="84">
        <v>3</v>
      </c>
      <c r="D768" s="118">
        <v>0.007614739008936956</v>
      </c>
      <c r="E768" s="118">
        <v>1.6901960800285136</v>
      </c>
      <c r="F768" s="84" t="s">
        <v>3431</v>
      </c>
      <c r="G768" s="84" t="b">
        <v>0</v>
      </c>
      <c r="H768" s="84" t="b">
        <v>0</v>
      </c>
      <c r="I768" s="84" t="b">
        <v>0</v>
      </c>
      <c r="J768" s="84" t="b">
        <v>0</v>
      </c>
      <c r="K768" s="84" t="b">
        <v>0</v>
      </c>
      <c r="L768" s="84" t="b">
        <v>0</v>
      </c>
    </row>
    <row r="769" spans="1:12" ht="15">
      <c r="A769" s="84" t="s">
        <v>4265</v>
      </c>
      <c r="B769" s="84" t="s">
        <v>4247</v>
      </c>
      <c r="C769" s="84">
        <v>3</v>
      </c>
      <c r="D769" s="118">
        <v>0.007614739008936956</v>
      </c>
      <c r="E769" s="118">
        <v>1.6901960800285136</v>
      </c>
      <c r="F769" s="84" t="s">
        <v>3431</v>
      </c>
      <c r="G769" s="84" t="b">
        <v>0</v>
      </c>
      <c r="H769" s="84" t="b">
        <v>0</v>
      </c>
      <c r="I769" s="84" t="b">
        <v>0</v>
      </c>
      <c r="J769" s="84" t="b">
        <v>0</v>
      </c>
      <c r="K769" s="84" t="b">
        <v>0</v>
      </c>
      <c r="L769" s="84" t="b">
        <v>0</v>
      </c>
    </row>
    <row r="770" spans="1:12" ht="15">
      <c r="A770" s="84" t="s">
        <v>4247</v>
      </c>
      <c r="B770" s="84" t="s">
        <v>3640</v>
      </c>
      <c r="C770" s="84">
        <v>3</v>
      </c>
      <c r="D770" s="118">
        <v>0.007614739008936956</v>
      </c>
      <c r="E770" s="118">
        <v>1.5652573434202137</v>
      </c>
      <c r="F770" s="84" t="s">
        <v>3431</v>
      </c>
      <c r="G770" s="84" t="b">
        <v>0</v>
      </c>
      <c r="H770" s="84" t="b">
        <v>0</v>
      </c>
      <c r="I770" s="84" t="b">
        <v>0</v>
      </c>
      <c r="J770" s="84" t="b">
        <v>0</v>
      </c>
      <c r="K770" s="84" t="b">
        <v>0</v>
      </c>
      <c r="L770" s="84" t="b">
        <v>0</v>
      </c>
    </row>
    <row r="771" spans="1:12" ht="15">
      <c r="A771" s="84" t="s">
        <v>4269</v>
      </c>
      <c r="B771" s="84" t="s">
        <v>4270</v>
      </c>
      <c r="C771" s="84">
        <v>3</v>
      </c>
      <c r="D771" s="118">
        <v>0.007614739008936956</v>
      </c>
      <c r="E771" s="118">
        <v>1.8151348166368135</v>
      </c>
      <c r="F771" s="84" t="s">
        <v>3431</v>
      </c>
      <c r="G771" s="84" t="b">
        <v>0</v>
      </c>
      <c r="H771" s="84" t="b">
        <v>0</v>
      </c>
      <c r="I771" s="84" t="b">
        <v>0</v>
      </c>
      <c r="J771" s="84" t="b">
        <v>0</v>
      </c>
      <c r="K771" s="84" t="b">
        <v>0</v>
      </c>
      <c r="L771" s="84" t="b">
        <v>0</v>
      </c>
    </row>
    <row r="772" spans="1:12" ht="15">
      <c r="A772" s="84" t="s">
        <v>4270</v>
      </c>
      <c r="B772" s="84" t="s">
        <v>4271</v>
      </c>
      <c r="C772" s="84">
        <v>3</v>
      </c>
      <c r="D772" s="118">
        <v>0.007614739008936956</v>
      </c>
      <c r="E772" s="118">
        <v>1.8151348166368135</v>
      </c>
      <c r="F772" s="84" t="s">
        <v>3431</v>
      </c>
      <c r="G772" s="84" t="b">
        <v>0</v>
      </c>
      <c r="H772" s="84" t="b">
        <v>0</v>
      </c>
      <c r="I772" s="84" t="b">
        <v>0</v>
      </c>
      <c r="J772" s="84" t="b">
        <v>0</v>
      </c>
      <c r="K772" s="84" t="b">
        <v>0</v>
      </c>
      <c r="L772" s="84" t="b">
        <v>0</v>
      </c>
    </row>
    <row r="773" spans="1:12" ht="15">
      <c r="A773" s="84" t="s">
        <v>4271</v>
      </c>
      <c r="B773" s="84" t="s">
        <v>4272</v>
      </c>
      <c r="C773" s="84">
        <v>3</v>
      </c>
      <c r="D773" s="118">
        <v>0.007614739008936956</v>
      </c>
      <c r="E773" s="118">
        <v>1.8151348166368135</v>
      </c>
      <c r="F773" s="84" t="s">
        <v>3431</v>
      </c>
      <c r="G773" s="84" t="b">
        <v>0</v>
      </c>
      <c r="H773" s="84" t="b">
        <v>0</v>
      </c>
      <c r="I773" s="84" t="b">
        <v>0</v>
      </c>
      <c r="J773" s="84" t="b">
        <v>0</v>
      </c>
      <c r="K773" s="84" t="b">
        <v>0</v>
      </c>
      <c r="L773" s="84" t="b">
        <v>0</v>
      </c>
    </row>
    <row r="774" spans="1:12" ht="15">
      <c r="A774" s="84" t="s">
        <v>4272</v>
      </c>
      <c r="B774" s="84" t="s">
        <v>4273</v>
      </c>
      <c r="C774" s="84">
        <v>3</v>
      </c>
      <c r="D774" s="118">
        <v>0.007614739008936956</v>
      </c>
      <c r="E774" s="118">
        <v>1.8151348166368135</v>
      </c>
      <c r="F774" s="84" t="s">
        <v>3431</v>
      </c>
      <c r="G774" s="84" t="b">
        <v>0</v>
      </c>
      <c r="H774" s="84" t="b">
        <v>0</v>
      </c>
      <c r="I774" s="84" t="b">
        <v>0</v>
      </c>
      <c r="J774" s="84" t="b">
        <v>0</v>
      </c>
      <c r="K774" s="84" t="b">
        <v>0</v>
      </c>
      <c r="L774" s="84" t="b">
        <v>0</v>
      </c>
    </row>
    <row r="775" spans="1:12" ht="15">
      <c r="A775" s="84" t="s">
        <v>4273</v>
      </c>
      <c r="B775" s="84" t="s">
        <v>4274</v>
      </c>
      <c r="C775" s="84">
        <v>3</v>
      </c>
      <c r="D775" s="118">
        <v>0.007614739008936956</v>
      </c>
      <c r="E775" s="118">
        <v>1.8151348166368135</v>
      </c>
      <c r="F775" s="84" t="s">
        <v>3431</v>
      </c>
      <c r="G775" s="84" t="b">
        <v>0</v>
      </c>
      <c r="H775" s="84" t="b">
        <v>0</v>
      </c>
      <c r="I775" s="84" t="b">
        <v>0</v>
      </c>
      <c r="J775" s="84" t="b">
        <v>0</v>
      </c>
      <c r="K775" s="84" t="b">
        <v>0</v>
      </c>
      <c r="L775" s="84" t="b">
        <v>0</v>
      </c>
    </row>
    <row r="776" spans="1:12" ht="15">
      <c r="A776" s="84" t="s">
        <v>4274</v>
      </c>
      <c r="B776" s="84" t="s">
        <v>3533</v>
      </c>
      <c r="C776" s="84">
        <v>3</v>
      </c>
      <c r="D776" s="118">
        <v>0.007614739008936956</v>
      </c>
      <c r="E776" s="118">
        <v>1.6901960800285136</v>
      </c>
      <c r="F776" s="84" t="s">
        <v>3431</v>
      </c>
      <c r="G776" s="84" t="b">
        <v>0</v>
      </c>
      <c r="H776" s="84" t="b">
        <v>0</v>
      </c>
      <c r="I776" s="84" t="b">
        <v>0</v>
      </c>
      <c r="J776" s="84" t="b">
        <v>0</v>
      </c>
      <c r="K776" s="84" t="b">
        <v>0</v>
      </c>
      <c r="L776" s="84" t="b">
        <v>0</v>
      </c>
    </row>
    <row r="777" spans="1:12" ht="15">
      <c r="A777" s="84" t="s">
        <v>3533</v>
      </c>
      <c r="B777" s="84" t="s">
        <v>4275</v>
      </c>
      <c r="C777" s="84">
        <v>3</v>
      </c>
      <c r="D777" s="118">
        <v>0.007614739008936956</v>
      </c>
      <c r="E777" s="118">
        <v>1.6901960800285136</v>
      </c>
      <c r="F777" s="84" t="s">
        <v>3431</v>
      </c>
      <c r="G777" s="84" t="b">
        <v>0</v>
      </c>
      <c r="H777" s="84" t="b">
        <v>0</v>
      </c>
      <c r="I777" s="84" t="b">
        <v>0</v>
      </c>
      <c r="J777" s="84" t="b">
        <v>0</v>
      </c>
      <c r="K777" s="84" t="b">
        <v>1</v>
      </c>
      <c r="L777" s="84" t="b">
        <v>0</v>
      </c>
    </row>
    <row r="778" spans="1:12" ht="15">
      <c r="A778" s="84" t="s">
        <v>4275</v>
      </c>
      <c r="B778" s="84" t="s">
        <v>4276</v>
      </c>
      <c r="C778" s="84">
        <v>3</v>
      </c>
      <c r="D778" s="118">
        <v>0.007614739008936956</v>
      </c>
      <c r="E778" s="118">
        <v>1.8151348166368135</v>
      </c>
      <c r="F778" s="84" t="s">
        <v>3431</v>
      </c>
      <c r="G778" s="84" t="b">
        <v>0</v>
      </c>
      <c r="H778" s="84" t="b">
        <v>1</v>
      </c>
      <c r="I778" s="84" t="b">
        <v>0</v>
      </c>
      <c r="J778" s="84" t="b">
        <v>0</v>
      </c>
      <c r="K778" s="84" t="b">
        <v>0</v>
      </c>
      <c r="L778" s="84" t="b">
        <v>0</v>
      </c>
    </row>
    <row r="779" spans="1:12" ht="15">
      <c r="A779" s="84" t="s">
        <v>4560</v>
      </c>
      <c r="B779" s="84" t="s">
        <v>4561</v>
      </c>
      <c r="C779" s="84">
        <v>2</v>
      </c>
      <c r="D779" s="118">
        <v>0.0067861165469516385</v>
      </c>
      <c r="E779" s="118">
        <v>1.9912260756924949</v>
      </c>
      <c r="F779" s="84" t="s">
        <v>3431</v>
      </c>
      <c r="G779" s="84" t="b">
        <v>0</v>
      </c>
      <c r="H779" s="84" t="b">
        <v>0</v>
      </c>
      <c r="I779" s="84" t="b">
        <v>0</v>
      </c>
      <c r="J779" s="84" t="b">
        <v>0</v>
      </c>
      <c r="K779" s="84" t="b">
        <v>0</v>
      </c>
      <c r="L779" s="84" t="b">
        <v>0</v>
      </c>
    </row>
    <row r="780" spans="1:12" ht="15">
      <c r="A780" s="84" t="s">
        <v>4561</v>
      </c>
      <c r="B780" s="84" t="s">
        <v>4253</v>
      </c>
      <c r="C780" s="84">
        <v>2</v>
      </c>
      <c r="D780" s="118">
        <v>0.0067861165469516385</v>
      </c>
      <c r="E780" s="118">
        <v>1.9912260756924949</v>
      </c>
      <c r="F780" s="84" t="s">
        <v>3431</v>
      </c>
      <c r="G780" s="84" t="b">
        <v>0</v>
      </c>
      <c r="H780" s="84" t="b">
        <v>0</v>
      </c>
      <c r="I780" s="84" t="b">
        <v>0</v>
      </c>
      <c r="J780" s="84" t="b">
        <v>0</v>
      </c>
      <c r="K780" s="84" t="b">
        <v>0</v>
      </c>
      <c r="L780" s="84" t="b">
        <v>0</v>
      </c>
    </row>
    <row r="781" spans="1:12" ht="15">
      <c r="A781" s="84" t="s">
        <v>4253</v>
      </c>
      <c r="B781" s="84" t="s">
        <v>4289</v>
      </c>
      <c r="C781" s="84">
        <v>2</v>
      </c>
      <c r="D781" s="118">
        <v>0.0067861165469516385</v>
      </c>
      <c r="E781" s="118">
        <v>1.9912260756924949</v>
      </c>
      <c r="F781" s="84" t="s">
        <v>3431</v>
      </c>
      <c r="G781" s="84" t="b">
        <v>0</v>
      </c>
      <c r="H781" s="84" t="b">
        <v>0</v>
      </c>
      <c r="I781" s="84" t="b">
        <v>0</v>
      </c>
      <c r="J781" s="84" t="b">
        <v>0</v>
      </c>
      <c r="K781" s="84" t="b">
        <v>0</v>
      </c>
      <c r="L781" s="84" t="b">
        <v>0</v>
      </c>
    </row>
    <row r="782" spans="1:12" ht="15">
      <c r="A782" s="84" t="s">
        <v>4289</v>
      </c>
      <c r="B782" s="84" t="s">
        <v>4306</v>
      </c>
      <c r="C782" s="84">
        <v>2</v>
      </c>
      <c r="D782" s="118">
        <v>0.0067861165469516385</v>
      </c>
      <c r="E782" s="118">
        <v>1.9912260756924949</v>
      </c>
      <c r="F782" s="84" t="s">
        <v>3431</v>
      </c>
      <c r="G782" s="84" t="b">
        <v>0</v>
      </c>
      <c r="H782" s="84" t="b">
        <v>0</v>
      </c>
      <c r="I782" s="84" t="b">
        <v>0</v>
      </c>
      <c r="J782" s="84" t="b">
        <v>0</v>
      </c>
      <c r="K782" s="84" t="b">
        <v>0</v>
      </c>
      <c r="L782" s="84" t="b">
        <v>0</v>
      </c>
    </row>
    <row r="783" spans="1:12" ht="15">
      <c r="A783" s="84" t="s">
        <v>4306</v>
      </c>
      <c r="B783" s="84" t="s">
        <v>400</v>
      </c>
      <c r="C783" s="84">
        <v>2</v>
      </c>
      <c r="D783" s="118">
        <v>0.0067861165469516385</v>
      </c>
      <c r="E783" s="118">
        <v>1.9912260756924949</v>
      </c>
      <c r="F783" s="84" t="s">
        <v>3431</v>
      </c>
      <c r="G783" s="84" t="b">
        <v>0</v>
      </c>
      <c r="H783" s="84" t="b">
        <v>0</v>
      </c>
      <c r="I783" s="84" t="b">
        <v>0</v>
      </c>
      <c r="J783" s="84" t="b">
        <v>0</v>
      </c>
      <c r="K783" s="84" t="b">
        <v>0</v>
      </c>
      <c r="L783" s="84" t="b">
        <v>0</v>
      </c>
    </row>
    <row r="784" spans="1:12" ht="15">
      <c r="A784" s="84" t="s">
        <v>400</v>
      </c>
      <c r="B784" s="84" t="s">
        <v>4562</v>
      </c>
      <c r="C784" s="84">
        <v>2</v>
      </c>
      <c r="D784" s="118">
        <v>0.0067861165469516385</v>
      </c>
      <c r="E784" s="118">
        <v>1.9912260756924949</v>
      </c>
      <c r="F784" s="84" t="s">
        <v>3431</v>
      </c>
      <c r="G784" s="84" t="b">
        <v>0</v>
      </c>
      <c r="H784" s="84" t="b">
        <v>0</v>
      </c>
      <c r="I784" s="84" t="b">
        <v>0</v>
      </c>
      <c r="J784" s="84" t="b">
        <v>0</v>
      </c>
      <c r="K784" s="84" t="b">
        <v>0</v>
      </c>
      <c r="L784" s="84" t="b">
        <v>0</v>
      </c>
    </row>
    <row r="785" spans="1:12" ht="15">
      <c r="A785" s="84" t="s">
        <v>4562</v>
      </c>
      <c r="B785" s="84" t="s">
        <v>4266</v>
      </c>
      <c r="C785" s="84">
        <v>2</v>
      </c>
      <c r="D785" s="118">
        <v>0.0067861165469516385</v>
      </c>
      <c r="E785" s="118">
        <v>1.8151348166368135</v>
      </c>
      <c r="F785" s="84" t="s">
        <v>3431</v>
      </c>
      <c r="G785" s="84" t="b">
        <v>0</v>
      </c>
      <c r="H785" s="84" t="b">
        <v>0</v>
      </c>
      <c r="I785" s="84" t="b">
        <v>0</v>
      </c>
      <c r="J785" s="84" t="b">
        <v>0</v>
      </c>
      <c r="K785" s="84" t="b">
        <v>0</v>
      </c>
      <c r="L785" s="84" t="b">
        <v>0</v>
      </c>
    </row>
    <row r="786" spans="1:12" ht="15">
      <c r="A786" s="84" t="s">
        <v>4266</v>
      </c>
      <c r="B786" s="84" t="s">
        <v>3674</v>
      </c>
      <c r="C786" s="84">
        <v>2</v>
      </c>
      <c r="D786" s="118">
        <v>0.0067861165469516385</v>
      </c>
      <c r="E786" s="118">
        <v>1.8151348166368135</v>
      </c>
      <c r="F786" s="84" t="s">
        <v>3431</v>
      </c>
      <c r="G786" s="84" t="b">
        <v>0</v>
      </c>
      <c r="H786" s="84" t="b">
        <v>0</v>
      </c>
      <c r="I786" s="84" t="b">
        <v>0</v>
      </c>
      <c r="J786" s="84" t="b">
        <v>0</v>
      </c>
      <c r="K786" s="84" t="b">
        <v>0</v>
      </c>
      <c r="L786" s="84" t="b">
        <v>0</v>
      </c>
    </row>
    <row r="787" spans="1:12" ht="15">
      <c r="A787" s="84" t="s">
        <v>3674</v>
      </c>
      <c r="B787" s="84" t="s">
        <v>4563</v>
      </c>
      <c r="C787" s="84">
        <v>2</v>
      </c>
      <c r="D787" s="118">
        <v>0.0067861165469516385</v>
      </c>
      <c r="E787" s="118">
        <v>1.9912260756924949</v>
      </c>
      <c r="F787" s="84" t="s">
        <v>3431</v>
      </c>
      <c r="G787" s="84" t="b">
        <v>0</v>
      </c>
      <c r="H787" s="84" t="b">
        <v>0</v>
      </c>
      <c r="I787" s="84" t="b">
        <v>0</v>
      </c>
      <c r="J787" s="84" t="b">
        <v>0</v>
      </c>
      <c r="K787" s="84" t="b">
        <v>0</v>
      </c>
      <c r="L787" s="84" t="b">
        <v>0</v>
      </c>
    </row>
    <row r="788" spans="1:12" ht="15">
      <c r="A788" s="84" t="s">
        <v>4563</v>
      </c>
      <c r="B788" s="84" t="s">
        <v>4564</v>
      </c>
      <c r="C788" s="84">
        <v>2</v>
      </c>
      <c r="D788" s="118">
        <v>0.0067861165469516385</v>
      </c>
      <c r="E788" s="118">
        <v>1.9912260756924949</v>
      </c>
      <c r="F788" s="84" t="s">
        <v>3431</v>
      </c>
      <c r="G788" s="84" t="b">
        <v>0</v>
      </c>
      <c r="H788" s="84" t="b">
        <v>0</v>
      </c>
      <c r="I788" s="84" t="b">
        <v>0</v>
      </c>
      <c r="J788" s="84" t="b">
        <v>0</v>
      </c>
      <c r="K788" s="84" t="b">
        <v>0</v>
      </c>
      <c r="L788" s="84" t="b">
        <v>0</v>
      </c>
    </row>
    <row r="789" spans="1:12" ht="15">
      <c r="A789" s="84" t="s">
        <v>4564</v>
      </c>
      <c r="B789" s="84" t="s">
        <v>4373</v>
      </c>
      <c r="C789" s="84">
        <v>2</v>
      </c>
      <c r="D789" s="118">
        <v>0.0067861165469516385</v>
      </c>
      <c r="E789" s="118">
        <v>1.9912260756924949</v>
      </c>
      <c r="F789" s="84" t="s">
        <v>3431</v>
      </c>
      <c r="G789" s="84" t="b">
        <v>0</v>
      </c>
      <c r="H789" s="84" t="b">
        <v>0</v>
      </c>
      <c r="I789" s="84" t="b">
        <v>0</v>
      </c>
      <c r="J789" s="84" t="b">
        <v>0</v>
      </c>
      <c r="K789" s="84" t="b">
        <v>0</v>
      </c>
      <c r="L789" s="84" t="b">
        <v>0</v>
      </c>
    </row>
    <row r="790" spans="1:12" ht="15">
      <c r="A790" s="84" t="s">
        <v>4373</v>
      </c>
      <c r="B790" s="84" t="s">
        <v>4565</v>
      </c>
      <c r="C790" s="84">
        <v>2</v>
      </c>
      <c r="D790" s="118">
        <v>0.0067861165469516385</v>
      </c>
      <c r="E790" s="118">
        <v>1.9912260756924949</v>
      </c>
      <c r="F790" s="84" t="s">
        <v>3431</v>
      </c>
      <c r="G790" s="84" t="b">
        <v>0</v>
      </c>
      <c r="H790" s="84" t="b">
        <v>0</v>
      </c>
      <c r="I790" s="84" t="b">
        <v>0</v>
      </c>
      <c r="J790" s="84" t="b">
        <v>0</v>
      </c>
      <c r="K790" s="84" t="b">
        <v>0</v>
      </c>
      <c r="L790" s="84" t="b">
        <v>0</v>
      </c>
    </row>
    <row r="791" spans="1:12" ht="15">
      <c r="A791" s="84" t="s">
        <v>4565</v>
      </c>
      <c r="B791" s="84" t="s">
        <v>4566</v>
      </c>
      <c r="C791" s="84">
        <v>2</v>
      </c>
      <c r="D791" s="118">
        <v>0.0067861165469516385</v>
      </c>
      <c r="E791" s="118">
        <v>1.9912260756924949</v>
      </c>
      <c r="F791" s="84" t="s">
        <v>3431</v>
      </c>
      <c r="G791" s="84" t="b">
        <v>0</v>
      </c>
      <c r="H791" s="84" t="b">
        <v>0</v>
      </c>
      <c r="I791" s="84" t="b">
        <v>0</v>
      </c>
      <c r="J791" s="84" t="b">
        <v>0</v>
      </c>
      <c r="K791" s="84" t="b">
        <v>0</v>
      </c>
      <c r="L791" s="84" t="b">
        <v>0</v>
      </c>
    </row>
    <row r="792" spans="1:12" ht="15">
      <c r="A792" s="84" t="s">
        <v>4566</v>
      </c>
      <c r="B792" s="84" t="s">
        <v>4567</v>
      </c>
      <c r="C792" s="84">
        <v>2</v>
      </c>
      <c r="D792" s="118">
        <v>0.0067861165469516385</v>
      </c>
      <c r="E792" s="118">
        <v>1.9912260756924949</v>
      </c>
      <c r="F792" s="84" t="s">
        <v>3431</v>
      </c>
      <c r="G792" s="84" t="b">
        <v>0</v>
      </c>
      <c r="H792" s="84" t="b">
        <v>0</v>
      </c>
      <c r="I792" s="84" t="b">
        <v>0</v>
      </c>
      <c r="J792" s="84" t="b">
        <v>0</v>
      </c>
      <c r="K792" s="84" t="b">
        <v>0</v>
      </c>
      <c r="L792" s="84" t="b">
        <v>0</v>
      </c>
    </row>
    <row r="793" spans="1:12" ht="15">
      <c r="A793" s="84" t="s">
        <v>4567</v>
      </c>
      <c r="B793" s="84" t="s">
        <v>4568</v>
      </c>
      <c r="C793" s="84">
        <v>2</v>
      </c>
      <c r="D793" s="118">
        <v>0.0067861165469516385</v>
      </c>
      <c r="E793" s="118">
        <v>1.9912260756924949</v>
      </c>
      <c r="F793" s="84" t="s">
        <v>3431</v>
      </c>
      <c r="G793" s="84" t="b">
        <v>0</v>
      </c>
      <c r="H793" s="84" t="b">
        <v>0</v>
      </c>
      <c r="I793" s="84" t="b">
        <v>0</v>
      </c>
      <c r="J793" s="84" t="b">
        <v>0</v>
      </c>
      <c r="K793" s="84" t="b">
        <v>0</v>
      </c>
      <c r="L793" s="84" t="b">
        <v>0</v>
      </c>
    </row>
    <row r="794" spans="1:12" ht="15">
      <c r="A794" s="84" t="s">
        <v>220</v>
      </c>
      <c r="B794" s="84" t="s">
        <v>4269</v>
      </c>
      <c r="C794" s="84">
        <v>2</v>
      </c>
      <c r="D794" s="118">
        <v>0.0067861165469516385</v>
      </c>
      <c r="E794" s="118">
        <v>1.271066772286538</v>
      </c>
      <c r="F794" s="84" t="s">
        <v>3431</v>
      </c>
      <c r="G794" s="84" t="b">
        <v>0</v>
      </c>
      <c r="H794" s="84" t="b">
        <v>0</v>
      </c>
      <c r="I794" s="84" t="b">
        <v>0</v>
      </c>
      <c r="J794" s="84" t="b">
        <v>0</v>
      </c>
      <c r="K794" s="84" t="b">
        <v>0</v>
      </c>
      <c r="L794" s="84" t="b">
        <v>0</v>
      </c>
    </row>
    <row r="795" spans="1:12" ht="15">
      <c r="A795" s="84" t="s">
        <v>3653</v>
      </c>
      <c r="B795" s="84" t="s">
        <v>3654</v>
      </c>
      <c r="C795" s="84">
        <v>12</v>
      </c>
      <c r="D795" s="118">
        <v>0</v>
      </c>
      <c r="E795" s="118">
        <v>0.9000635323617556</v>
      </c>
      <c r="F795" s="84" t="s">
        <v>3432</v>
      </c>
      <c r="G795" s="84" t="b">
        <v>0</v>
      </c>
      <c r="H795" s="84" t="b">
        <v>0</v>
      </c>
      <c r="I795" s="84" t="b">
        <v>0</v>
      </c>
      <c r="J795" s="84" t="b">
        <v>0</v>
      </c>
      <c r="K795" s="84" t="b">
        <v>0</v>
      </c>
      <c r="L795" s="84" t="b">
        <v>0</v>
      </c>
    </row>
    <row r="796" spans="1:12" ht="15">
      <c r="A796" s="84" t="s">
        <v>1781</v>
      </c>
      <c r="B796" s="84" t="s">
        <v>3653</v>
      </c>
      <c r="C796" s="84">
        <v>6</v>
      </c>
      <c r="D796" s="118">
        <v>0.011652774025702499</v>
      </c>
      <c r="E796" s="118">
        <v>0.9000635323617556</v>
      </c>
      <c r="F796" s="84" t="s">
        <v>3432</v>
      </c>
      <c r="G796" s="84" t="b">
        <v>0</v>
      </c>
      <c r="H796" s="84" t="b">
        <v>0</v>
      </c>
      <c r="I796" s="84" t="b">
        <v>0</v>
      </c>
      <c r="J796" s="84" t="b">
        <v>0</v>
      </c>
      <c r="K796" s="84" t="b">
        <v>0</v>
      </c>
      <c r="L796" s="84" t="b">
        <v>0</v>
      </c>
    </row>
    <row r="797" spans="1:12" ht="15">
      <c r="A797" s="84" t="s">
        <v>3653</v>
      </c>
      <c r="B797" s="84" t="s">
        <v>3655</v>
      </c>
      <c r="C797" s="84">
        <v>6</v>
      </c>
      <c r="D797" s="118">
        <v>0.011652774025702499</v>
      </c>
      <c r="E797" s="118">
        <v>0.9000635323617556</v>
      </c>
      <c r="F797" s="84" t="s">
        <v>3432</v>
      </c>
      <c r="G797" s="84" t="b">
        <v>0</v>
      </c>
      <c r="H797" s="84" t="b">
        <v>0</v>
      </c>
      <c r="I797" s="84" t="b">
        <v>0</v>
      </c>
      <c r="J797" s="84" t="b">
        <v>0</v>
      </c>
      <c r="K797" s="84" t="b">
        <v>0</v>
      </c>
      <c r="L797" s="84" t="b">
        <v>0</v>
      </c>
    </row>
    <row r="798" spans="1:12" ht="15">
      <c r="A798" s="84" t="s">
        <v>3655</v>
      </c>
      <c r="B798" s="84" t="s">
        <v>3656</v>
      </c>
      <c r="C798" s="84">
        <v>6</v>
      </c>
      <c r="D798" s="118">
        <v>0.011652774025702499</v>
      </c>
      <c r="E798" s="118">
        <v>1.3771847870814182</v>
      </c>
      <c r="F798" s="84" t="s">
        <v>3432</v>
      </c>
      <c r="G798" s="84" t="b">
        <v>0</v>
      </c>
      <c r="H798" s="84" t="b">
        <v>0</v>
      </c>
      <c r="I798" s="84" t="b">
        <v>0</v>
      </c>
      <c r="J798" s="84" t="b">
        <v>0</v>
      </c>
      <c r="K798" s="84" t="b">
        <v>0</v>
      </c>
      <c r="L798" s="84" t="b">
        <v>0</v>
      </c>
    </row>
    <row r="799" spans="1:12" ht="15">
      <c r="A799" s="84" t="s">
        <v>3656</v>
      </c>
      <c r="B799" s="84" t="s">
        <v>3657</v>
      </c>
      <c r="C799" s="84">
        <v>6</v>
      </c>
      <c r="D799" s="118">
        <v>0.011652774025702499</v>
      </c>
      <c r="E799" s="118">
        <v>1.3771847870814182</v>
      </c>
      <c r="F799" s="84" t="s">
        <v>3432</v>
      </c>
      <c r="G799" s="84" t="b">
        <v>0</v>
      </c>
      <c r="H799" s="84" t="b">
        <v>0</v>
      </c>
      <c r="I799" s="84" t="b">
        <v>0</v>
      </c>
      <c r="J799" s="84" t="b">
        <v>0</v>
      </c>
      <c r="K799" s="84" t="b">
        <v>0</v>
      </c>
      <c r="L799" s="84" t="b">
        <v>0</v>
      </c>
    </row>
    <row r="800" spans="1:12" ht="15">
      <c r="A800" s="84" t="s">
        <v>3657</v>
      </c>
      <c r="B800" s="84" t="s">
        <v>3658</v>
      </c>
      <c r="C800" s="84">
        <v>6</v>
      </c>
      <c r="D800" s="118">
        <v>0.011652774025702499</v>
      </c>
      <c r="E800" s="118">
        <v>1.3771847870814182</v>
      </c>
      <c r="F800" s="84" t="s">
        <v>3432</v>
      </c>
      <c r="G800" s="84" t="b">
        <v>0</v>
      </c>
      <c r="H800" s="84" t="b">
        <v>0</v>
      </c>
      <c r="I800" s="84" t="b">
        <v>0</v>
      </c>
      <c r="J800" s="84" t="b">
        <v>0</v>
      </c>
      <c r="K800" s="84" t="b">
        <v>0</v>
      </c>
      <c r="L800" s="84" t="b">
        <v>0</v>
      </c>
    </row>
    <row r="801" spans="1:12" ht="15">
      <c r="A801" s="84" t="s">
        <v>3658</v>
      </c>
      <c r="B801" s="84" t="s">
        <v>3653</v>
      </c>
      <c r="C801" s="84">
        <v>6</v>
      </c>
      <c r="D801" s="118">
        <v>0.011652774025702499</v>
      </c>
      <c r="E801" s="118">
        <v>0.9000635323617556</v>
      </c>
      <c r="F801" s="84" t="s">
        <v>3432</v>
      </c>
      <c r="G801" s="84" t="b">
        <v>0</v>
      </c>
      <c r="H801" s="84" t="b">
        <v>0</v>
      </c>
      <c r="I801" s="84" t="b">
        <v>0</v>
      </c>
      <c r="J801" s="84" t="b">
        <v>0</v>
      </c>
      <c r="K801" s="84" t="b">
        <v>0</v>
      </c>
      <c r="L801" s="84" t="b">
        <v>0</v>
      </c>
    </row>
    <row r="802" spans="1:12" ht="15">
      <c r="A802" s="84" t="s">
        <v>3654</v>
      </c>
      <c r="B802" s="84" t="s">
        <v>3659</v>
      </c>
      <c r="C802" s="84">
        <v>6</v>
      </c>
      <c r="D802" s="118">
        <v>0.011652774025702499</v>
      </c>
      <c r="E802" s="118">
        <v>1.076154791417437</v>
      </c>
      <c r="F802" s="84" t="s">
        <v>3432</v>
      </c>
      <c r="G802" s="84" t="b">
        <v>0</v>
      </c>
      <c r="H802" s="84" t="b">
        <v>0</v>
      </c>
      <c r="I802" s="84" t="b">
        <v>0</v>
      </c>
      <c r="J802" s="84" t="b">
        <v>0</v>
      </c>
      <c r="K802" s="84" t="b">
        <v>0</v>
      </c>
      <c r="L802" s="84" t="b">
        <v>0</v>
      </c>
    </row>
    <row r="803" spans="1:12" ht="15">
      <c r="A803" s="84" t="s">
        <v>3659</v>
      </c>
      <c r="B803" s="84" t="s">
        <v>3660</v>
      </c>
      <c r="C803" s="84">
        <v>6</v>
      </c>
      <c r="D803" s="118">
        <v>0.011652774025702499</v>
      </c>
      <c r="E803" s="118">
        <v>1.3771847870814182</v>
      </c>
      <c r="F803" s="84" t="s">
        <v>3432</v>
      </c>
      <c r="G803" s="84" t="b">
        <v>0</v>
      </c>
      <c r="H803" s="84" t="b">
        <v>0</v>
      </c>
      <c r="I803" s="84" t="b">
        <v>0</v>
      </c>
      <c r="J803" s="84" t="b">
        <v>0</v>
      </c>
      <c r="K803" s="84" t="b">
        <v>0</v>
      </c>
      <c r="L803" s="84" t="b">
        <v>0</v>
      </c>
    </row>
    <row r="804" spans="1:12" ht="15">
      <c r="A804" s="84" t="s">
        <v>3660</v>
      </c>
      <c r="B804" s="84" t="s">
        <v>4281</v>
      </c>
      <c r="C804" s="84">
        <v>6</v>
      </c>
      <c r="D804" s="118">
        <v>0.011652774025702499</v>
      </c>
      <c r="E804" s="118">
        <v>1.3771847870814182</v>
      </c>
      <c r="F804" s="84" t="s">
        <v>3432</v>
      </c>
      <c r="G804" s="84" t="b">
        <v>0</v>
      </c>
      <c r="H804" s="84" t="b">
        <v>0</v>
      </c>
      <c r="I804" s="84" t="b">
        <v>0</v>
      </c>
      <c r="J804" s="84" t="b">
        <v>0</v>
      </c>
      <c r="K804" s="84" t="b">
        <v>0</v>
      </c>
      <c r="L804" s="84" t="b">
        <v>0</v>
      </c>
    </row>
    <row r="805" spans="1:12" ht="15">
      <c r="A805" s="84" t="s">
        <v>3620</v>
      </c>
      <c r="B805" s="84" t="s">
        <v>4277</v>
      </c>
      <c r="C805" s="84">
        <v>6</v>
      </c>
      <c r="D805" s="118">
        <v>0.011652774025702499</v>
      </c>
      <c r="E805" s="118">
        <v>1.3771847870814182</v>
      </c>
      <c r="F805" s="84" t="s">
        <v>3432</v>
      </c>
      <c r="G805" s="84" t="b">
        <v>0</v>
      </c>
      <c r="H805" s="84" t="b">
        <v>0</v>
      </c>
      <c r="I805" s="84" t="b">
        <v>0</v>
      </c>
      <c r="J805" s="84" t="b">
        <v>0</v>
      </c>
      <c r="K805" s="84" t="b">
        <v>0</v>
      </c>
      <c r="L805" s="84" t="b">
        <v>0</v>
      </c>
    </row>
    <row r="806" spans="1:12" ht="15">
      <c r="A806" s="84" t="s">
        <v>4277</v>
      </c>
      <c r="B806" s="84" t="s">
        <v>4278</v>
      </c>
      <c r="C806" s="84">
        <v>6</v>
      </c>
      <c r="D806" s="118">
        <v>0.011652774025702499</v>
      </c>
      <c r="E806" s="118">
        <v>1.3771847870814182</v>
      </c>
      <c r="F806" s="84" t="s">
        <v>3432</v>
      </c>
      <c r="G806" s="84" t="b">
        <v>0</v>
      </c>
      <c r="H806" s="84" t="b">
        <v>0</v>
      </c>
      <c r="I806" s="84" t="b">
        <v>0</v>
      </c>
      <c r="J806" s="84" t="b">
        <v>0</v>
      </c>
      <c r="K806" s="84" t="b">
        <v>0</v>
      </c>
      <c r="L806" s="84" t="b">
        <v>0</v>
      </c>
    </row>
    <row r="807" spans="1:12" ht="15">
      <c r="A807" s="84" t="s">
        <v>4278</v>
      </c>
      <c r="B807" s="84" t="s">
        <v>4284</v>
      </c>
      <c r="C807" s="84">
        <v>6</v>
      </c>
      <c r="D807" s="118">
        <v>0.011652774025702499</v>
      </c>
      <c r="E807" s="118">
        <v>1.3771847870814182</v>
      </c>
      <c r="F807" s="84" t="s">
        <v>3432</v>
      </c>
      <c r="G807" s="84" t="b">
        <v>0</v>
      </c>
      <c r="H807" s="84" t="b">
        <v>0</v>
      </c>
      <c r="I807" s="84" t="b">
        <v>0</v>
      </c>
      <c r="J807" s="84" t="b">
        <v>0</v>
      </c>
      <c r="K807" s="84" t="b">
        <v>1</v>
      </c>
      <c r="L807" s="84" t="b">
        <v>0</v>
      </c>
    </row>
    <row r="808" spans="1:12" ht="15">
      <c r="A808" s="84" t="s">
        <v>4284</v>
      </c>
      <c r="B808" s="84" t="s">
        <v>4285</v>
      </c>
      <c r="C808" s="84">
        <v>6</v>
      </c>
      <c r="D808" s="118">
        <v>0.011652774025702499</v>
      </c>
      <c r="E808" s="118">
        <v>1.3771847870814182</v>
      </c>
      <c r="F808" s="84" t="s">
        <v>3432</v>
      </c>
      <c r="G808" s="84" t="b">
        <v>0</v>
      </c>
      <c r="H808" s="84" t="b">
        <v>1</v>
      </c>
      <c r="I808" s="84" t="b">
        <v>0</v>
      </c>
      <c r="J808" s="84" t="b">
        <v>0</v>
      </c>
      <c r="K808" s="84" t="b">
        <v>0</v>
      </c>
      <c r="L808" s="84" t="b">
        <v>0</v>
      </c>
    </row>
    <row r="809" spans="1:12" ht="15">
      <c r="A809" s="84" t="s">
        <v>4285</v>
      </c>
      <c r="B809" s="84" t="s">
        <v>4286</v>
      </c>
      <c r="C809" s="84">
        <v>6</v>
      </c>
      <c r="D809" s="118">
        <v>0.011652774025702499</v>
      </c>
      <c r="E809" s="118">
        <v>1.3771847870814182</v>
      </c>
      <c r="F809" s="84" t="s">
        <v>3432</v>
      </c>
      <c r="G809" s="84" t="b">
        <v>0</v>
      </c>
      <c r="H809" s="84" t="b">
        <v>0</v>
      </c>
      <c r="I809" s="84" t="b">
        <v>0</v>
      </c>
      <c r="J809" s="84" t="b">
        <v>0</v>
      </c>
      <c r="K809" s="84" t="b">
        <v>0</v>
      </c>
      <c r="L809" s="84" t="b">
        <v>0</v>
      </c>
    </row>
    <row r="810" spans="1:12" ht="15">
      <c r="A810" s="84" t="s">
        <v>4286</v>
      </c>
      <c r="B810" s="84" t="s">
        <v>3653</v>
      </c>
      <c r="C810" s="84">
        <v>6</v>
      </c>
      <c r="D810" s="118">
        <v>0.011652774025702499</v>
      </c>
      <c r="E810" s="118">
        <v>0.9000635323617556</v>
      </c>
      <c r="F810" s="84" t="s">
        <v>3432</v>
      </c>
      <c r="G810" s="84" t="b">
        <v>0</v>
      </c>
      <c r="H810" s="84" t="b">
        <v>0</v>
      </c>
      <c r="I810" s="84" t="b">
        <v>0</v>
      </c>
      <c r="J810" s="84" t="b">
        <v>0</v>
      </c>
      <c r="K810" s="84" t="b">
        <v>0</v>
      </c>
      <c r="L810" s="84" t="b">
        <v>0</v>
      </c>
    </row>
    <row r="811" spans="1:12" ht="15">
      <c r="A811" s="84" t="s">
        <v>3654</v>
      </c>
      <c r="B811" s="84" t="s">
        <v>4247</v>
      </c>
      <c r="C811" s="84">
        <v>6</v>
      </c>
      <c r="D811" s="118">
        <v>0.011652774025702499</v>
      </c>
      <c r="E811" s="118">
        <v>1.076154791417437</v>
      </c>
      <c r="F811" s="84" t="s">
        <v>3432</v>
      </c>
      <c r="G811" s="84" t="b">
        <v>0</v>
      </c>
      <c r="H811" s="84" t="b">
        <v>0</v>
      </c>
      <c r="I811" s="84" t="b">
        <v>0</v>
      </c>
      <c r="J811" s="84" t="b">
        <v>0</v>
      </c>
      <c r="K811" s="84" t="b">
        <v>0</v>
      </c>
      <c r="L811" s="84" t="b">
        <v>0</v>
      </c>
    </row>
    <row r="812" spans="1:12" ht="15">
      <c r="A812" s="84" t="s">
        <v>4247</v>
      </c>
      <c r="B812" s="84" t="s">
        <v>4287</v>
      </c>
      <c r="C812" s="84">
        <v>6</v>
      </c>
      <c r="D812" s="118">
        <v>0.011652774025702499</v>
      </c>
      <c r="E812" s="118">
        <v>1.3771847870814182</v>
      </c>
      <c r="F812" s="84" t="s">
        <v>3432</v>
      </c>
      <c r="G812" s="84" t="b">
        <v>0</v>
      </c>
      <c r="H812" s="84" t="b">
        <v>0</v>
      </c>
      <c r="I812" s="84" t="b">
        <v>0</v>
      </c>
      <c r="J812" s="84" t="b">
        <v>0</v>
      </c>
      <c r="K812" s="84" t="b">
        <v>0</v>
      </c>
      <c r="L812" s="84" t="b">
        <v>0</v>
      </c>
    </row>
    <row r="813" spans="1:12" ht="15">
      <c r="A813" s="84" t="s">
        <v>4287</v>
      </c>
      <c r="B813" s="84" t="s">
        <v>4254</v>
      </c>
      <c r="C813" s="84">
        <v>6</v>
      </c>
      <c r="D813" s="118">
        <v>0.011652774025702499</v>
      </c>
      <c r="E813" s="118">
        <v>1.3771847870814182</v>
      </c>
      <c r="F813" s="84" t="s">
        <v>3432</v>
      </c>
      <c r="G813" s="84" t="b">
        <v>0</v>
      </c>
      <c r="H813" s="84" t="b">
        <v>0</v>
      </c>
      <c r="I813" s="84" t="b">
        <v>0</v>
      </c>
      <c r="J813" s="84" t="b">
        <v>0</v>
      </c>
      <c r="K813" s="84" t="b">
        <v>0</v>
      </c>
      <c r="L813" s="84" t="b">
        <v>0</v>
      </c>
    </row>
    <row r="814" spans="1:12" ht="15">
      <c r="A814" s="84" t="s">
        <v>362</v>
      </c>
      <c r="B814" s="84" t="s">
        <v>1781</v>
      </c>
      <c r="C814" s="84">
        <v>5</v>
      </c>
      <c r="D814" s="118">
        <v>0.012264878764890517</v>
      </c>
      <c r="E814" s="118">
        <v>1.1553360374650619</v>
      </c>
      <c r="F814" s="84" t="s">
        <v>3432</v>
      </c>
      <c r="G814" s="84" t="b">
        <v>0</v>
      </c>
      <c r="H814" s="84" t="b">
        <v>0</v>
      </c>
      <c r="I814" s="84" t="b">
        <v>0</v>
      </c>
      <c r="J814" s="84" t="b">
        <v>0</v>
      </c>
      <c r="K814" s="84" t="b">
        <v>0</v>
      </c>
      <c r="L814" s="84" t="b">
        <v>0</v>
      </c>
    </row>
    <row r="815" spans="1:12" ht="15">
      <c r="A815" s="84" t="s">
        <v>362</v>
      </c>
      <c r="B815" s="84" t="s">
        <v>3620</v>
      </c>
      <c r="C815" s="84">
        <v>5</v>
      </c>
      <c r="D815" s="118">
        <v>0.012264878764890517</v>
      </c>
      <c r="E815" s="118">
        <v>1.1553360374650619</v>
      </c>
      <c r="F815" s="84" t="s">
        <v>3432</v>
      </c>
      <c r="G815" s="84" t="b">
        <v>0</v>
      </c>
      <c r="H815" s="84" t="b">
        <v>0</v>
      </c>
      <c r="I815" s="84" t="b">
        <v>0</v>
      </c>
      <c r="J815" s="84" t="b">
        <v>0</v>
      </c>
      <c r="K815" s="84" t="b">
        <v>0</v>
      </c>
      <c r="L815" s="84" t="b">
        <v>0</v>
      </c>
    </row>
    <row r="816" spans="1:12" ht="15">
      <c r="A816" s="84" t="s">
        <v>4254</v>
      </c>
      <c r="B816" s="84" t="s">
        <v>4295</v>
      </c>
      <c r="C816" s="84">
        <v>5</v>
      </c>
      <c r="D816" s="118">
        <v>0.012264878764890517</v>
      </c>
      <c r="E816" s="118">
        <v>1.3771847870814182</v>
      </c>
      <c r="F816" s="84" t="s">
        <v>3432</v>
      </c>
      <c r="G816" s="84" t="b">
        <v>0</v>
      </c>
      <c r="H816" s="84" t="b">
        <v>0</v>
      </c>
      <c r="I816" s="84" t="b">
        <v>0</v>
      </c>
      <c r="J816" s="84" t="b">
        <v>0</v>
      </c>
      <c r="K816" s="84" t="b">
        <v>0</v>
      </c>
      <c r="L816" s="84" t="b">
        <v>0</v>
      </c>
    </row>
    <row r="817" spans="1:12" ht="15">
      <c r="A817" s="84" t="s">
        <v>3597</v>
      </c>
      <c r="B817" s="84" t="s">
        <v>4470</v>
      </c>
      <c r="C817" s="84">
        <v>2</v>
      </c>
      <c r="D817" s="118">
        <v>0.010040661295272821</v>
      </c>
      <c r="E817" s="118">
        <v>1.8543060418010806</v>
      </c>
      <c r="F817" s="84" t="s">
        <v>3432</v>
      </c>
      <c r="G817" s="84" t="b">
        <v>0</v>
      </c>
      <c r="H817" s="84" t="b">
        <v>0</v>
      </c>
      <c r="I817" s="84" t="b">
        <v>0</v>
      </c>
      <c r="J817" s="84" t="b">
        <v>0</v>
      </c>
      <c r="K817" s="84" t="b">
        <v>0</v>
      </c>
      <c r="L817" s="84" t="b">
        <v>0</v>
      </c>
    </row>
    <row r="818" spans="1:12" ht="15">
      <c r="A818" s="84" t="s">
        <v>4470</v>
      </c>
      <c r="B818" s="84" t="s">
        <v>4471</v>
      </c>
      <c r="C818" s="84">
        <v>2</v>
      </c>
      <c r="D818" s="118">
        <v>0.010040661295272821</v>
      </c>
      <c r="E818" s="118">
        <v>1.8543060418010806</v>
      </c>
      <c r="F818" s="84" t="s">
        <v>3432</v>
      </c>
      <c r="G818" s="84" t="b">
        <v>0</v>
      </c>
      <c r="H818" s="84" t="b">
        <v>0</v>
      </c>
      <c r="I818" s="84" t="b">
        <v>0</v>
      </c>
      <c r="J818" s="84" t="b">
        <v>0</v>
      </c>
      <c r="K818" s="84" t="b">
        <v>0</v>
      </c>
      <c r="L818" s="84" t="b">
        <v>0</v>
      </c>
    </row>
    <row r="819" spans="1:12" ht="15">
      <c r="A819" s="84" t="s">
        <v>3662</v>
      </c>
      <c r="B819" s="84" t="s">
        <v>3663</v>
      </c>
      <c r="C819" s="84">
        <v>5</v>
      </c>
      <c r="D819" s="118">
        <v>0</v>
      </c>
      <c r="E819" s="118">
        <v>0.9444826721501687</v>
      </c>
      <c r="F819" s="84" t="s">
        <v>3433</v>
      </c>
      <c r="G819" s="84" t="b">
        <v>0</v>
      </c>
      <c r="H819" s="84" t="b">
        <v>0</v>
      </c>
      <c r="I819" s="84" t="b">
        <v>0</v>
      </c>
      <c r="J819" s="84" t="b">
        <v>0</v>
      </c>
      <c r="K819" s="84" t="b">
        <v>0</v>
      </c>
      <c r="L819" s="84" t="b">
        <v>0</v>
      </c>
    </row>
    <row r="820" spans="1:12" ht="15">
      <c r="A820" s="84" t="s">
        <v>3663</v>
      </c>
      <c r="B820" s="84" t="s">
        <v>3664</v>
      </c>
      <c r="C820" s="84">
        <v>5</v>
      </c>
      <c r="D820" s="118">
        <v>0</v>
      </c>
      <c r="E820" s="118">
        <v>0.9444826721501687</v>
      </c>
      <c r="F820" s="84" t="s">
        <v>3433</v>
      </c>
      <c r="G820" s="84" t="b">
        <v>0</v>
      </c>
      <c r="H820" s="84" t="b">
        <v>0</v>
      </c>
      <c r="I820" s="84" t="b">
        <v>0</v>
      </c>
      <c r="J820" s="84" t="b">
        <v>0</v>
      </c>
      <c r="K820" s="84" t="b">
        <v>0</v>
      </c>
      <c r="L820" s="84" t="b">
        <v>0</v>
      </c>
    </row>
    <row r="821" spans="1:12" ht="15">
      <c r="A821" s="84" t="s">
        <v>3664</v>
      </c>
      <c r="B821" s="84" t="s">
        <v>3665</v>
      </c>
      <c r="C821" s="84">
        <v>5</v>
      </c>
      <c r="D821" s="118">
        <v>0</v>
      </c>
      <c r="E821" s="118">
        <v>0.9444826721501687</v>
      </c>
      <c r="F821" s="84" t="s">
        <v>3433</v>
      </c>
      <c r="G821" s="84" t="b">
        <v>0</v>
      </c>
      <c r="H821" s="84" t="b">
        <v>0</v>
      </c>
      <c r="I821" s="84" t="b">
        <v>0</v>
      </c>
      <c r="J821" s="84" t="b">
        <v>0</v>
      </c>
      <c r="K821" s="84" t="b">
        <v>0</v>
      </c>
      <c r="L821" s="84" t="b">
        <v>0</v>
      </c>
    </row>
    <row r="822" spans="1:12" ht="15">
      <c r="A822" s="84" t="s">
        <v>3665</v>
      </c>
      <c r="B822" s="84" t="s">
        <v>3666</v>
      </c>
      <c r="C822" s="84">
        <v>5</v>
      </c>
      <c r="D822" s="118">
        <v>0</v>
      </c>
      <c r="E822" s="118">
        <v>0.9444826721501687</v>
      </c>
      <c r="F822" s="84" t="s">
        <v>3433</v>
      </c>
      <c r="G822" s="84" t="b">
        <v>0</v>
      </c>
      <c r="H822" s="84" t="b">
        <v>0</v>
      </c>
      <c r="I822" s="84" t="b">
        <v>0</v>
      </c>
      <c r="J822" s="84" t="b">
        <v>0</v>
      </c>
      <c r="K822" s="84" t="b">
        <v>0</v>
      </c>
      <c r="L822" s="84" t="b">
        <v>0</v>
      </c>
    </row>
    <row r="823" spans="1:12" ht="15">
      <c r="A823" s="84" t="s">
        <v>3666</v>
      </c>
      <c r="B823" s="84" t="s">
        <v>3597</v>
      </c>
      <c r="C823" s="84">
        <v>5</v>
      </c>
      <c r="D823" s="118">
        <v>0</v>
      </c>
      <c r="E823" s="118">
        <v>0.9444826721501687</v>
      </c>
      <c r="F823" s="84" t="s">
        <v>3433</v>
      </c>
      <c r="G823" s="84" t="b">
        <v>0</v>
      </c>
      <c r="H823" s="84" t="b">
        <v>0</v>
      </c>
      <c r="I823" s="84" t="b">
        <v>0</v>
      </c>
      <c r="J823" s="84" t="b">
        <v>0</v>
      </c>
      <c r="K823" s="84" t="b">
        <v>0</v>
      </c>
      <c r="L823" s="84" t="b">
        <v>0</v>
      </c>
    </row>
    <row r="824" spans="1:12" ht="15">
      <c r="A824" s="84" t="s">
        <v>3597</v>
      </c>
      <c r="B824" s="84" t="s">
        <v>3667</v>
      </c>
      <c r="C824" s="84">
        <v>5</v>
      </c>
      <c r="D824" s="118">
        <v>0</v>
      </c>
      <c r="E824" s="118">
        <v>0.9444826721501687</v>
      </c>
      <c r="F824" s="84" t="s">
        <v>3433</v>
      </c>
      <c r="G824" s="84" t="b">
        <v>0</v>
      </c>
      <c r="H824" s="84" t="b">
        <v>0</v>
      </c>
      <c r="I824" s="84" t="b">
        <v>0</v>
      </c>
      <c r="J824" s="84" t="b">
        <v>0</v>
      </c>
      <c r="K824" s="84" t="b">
        <v>0</v>
      </c>
      <c r="L824" s="84" t="b">
        <v>0</v>
      </c>
    </row>
    <row r="825" spans="1:12" ht="15">
      <c r="A825" s="84" t="s">
        <v>3667</v>
      </c>
      <c r="B825" s="84" t="s">
        <v>429</v>
      </c>
      <c r="C825" s="84">
        <v>5</v>
      </c>
      <c r="D825" s="118">
        <v>0</v>
      </c>
      <c r="E825" s="118">
        <v>0.9444826721501687</v>
      </c>
      <c r="F825" s="84" t="s">
        <v>3433</v>
      </c>
      <c r="G825" s="84" t="b">
        <v>0</v>
      </c>
      <c r="H825" s="84" t="b">
        <v>0</v>
      </c>
      <c r="I825" s="84" t="b">
        <v>0</v>
      </c>
      <c r="J825" s="84" t="b">
        <v>0</v>
      </c>
      <c r="K825" s="84" t="b">
        <v>0</v>
      </c>
      <c r="L825" s="84" t="b">
        <v>0</v>
      </c>
    </row>
    <row r="826" spans="1:12" ht="15">
      <c r="A826" s="84" t="s">
        <v>429</v>
      </c>
      <c r="B826" s="84" t="s">
        <v>428</v>
      </c>
      <c r="C826" s="84">
        <v>5</v>
      </c>
      <c r="D826" s="118">
        <v>0</v>
      </c>
      <c r="E826" s="118">
        <v>0.9444826721501687</v>
      </c>
      <c r="F826" s="84" t="s">
        <v>3433</v>
      </c>
      <c r="G826" s="84" t="b">
        <v>0</v>
      </c>
      <c r="H826" s="84" t="b">
        <v>0</v>
      </c>
      <c r="I826" s="84" t="b">
        <v>0</v>
      </c>
      <c r="J826" s="84" t="b">
        <v>0</v>
      </c>
      <c r="K826" s="84" t="b">
        <v>0</v>
      </c>
      <c r="L826" s="84" t="b">
        <v>0</v>
      </c>
    </row>
    <row r="827" spans="1:12" ht="15">
      <c r="A827" s="84" t="s">
        <v>344</v>
      </c>
      <c r="B827" s="84" t="s">
        <v>3662</v>
      </c>
      <c r="C827" s="84">
        <v>4</v>
      </c>
      <c r="D827" s="118">
        <v>0.007911021470045422</v>
      </c>
      <c r="E827" s="118">
        <v>1.0413926851582251</v>
      </c>
      <c r="F827" s="84" t="s">
        <v>3433</v>
      </c>
      <c r="G827" s="84" t="b">
        <v>0</v>
      </c>
      <c r="H827" s="84" t="b">
        <v>0</v>
      </c>
      <c r="I827" s="84" t="b">
        <v>0</v>
      </c>
      <c r="J827" s="84" t="b">
        <v>0</v>
      </c>
      <c r="K827" s="84" t="b">
        <v>0</v>
      </c>
      <c r="L827" s="84" t="b">
        <v>0</v>
      </c>
    </row>
    <row r="828" spans="1:12" ht="15">
      <c r="A828" s="84" t="s">
        <v>3669</v>
      </c>
      <c r="B828" s="84" t="s">
        <v>3670</v>
      </c>
      <c r="C828" s="84">
        <v>2</v>
      </c>
      <c r="D828" s="118">
        <v>0</v>
      </c>
      <c r="E828" s="118">
        <v>1.2304489213782739</v>
      </c>
      <c r="F828" s="84" t="s">
        <v>3434</v>
      </c>
      <c r="G828" s="84" t="b">
        <v>0</v>
      </c>
      <c r="H828" s="84" t="b">
        <v>0</v>
      </c>
      <c r="I828" s="84" t="b">
        <v>0</v>
      </c>
      <c r="J828" s="84" t="b">
        <v>0</v>
      </c>
      <c r="K828" s="84" t="b">
        <v>0</v>
      </c>
      <c r="L828" s="84" t="b">
        <v>0</v>
      </c>
    </row>
    <row r="829" spans="1:12" ht="15">
      <c r="A829" s="84" t="s">
        <v>3670</v>
      </c>
      <c r="B829" s="84" t="s">
        <v>3671</v>
      </c>
      <c r="C829" s="84">
        <v>2</v>
      </c>
      <c r="D829" s="118">
        <v>0</v>
      </c>
      <c r="E829" s="118">
        <v>1.2304489213782739</v>
      </c>
      <c r="F829" s="84" t="s">
        <v>3434</v>
      </c>
      <c r="G829" s="84" t="b">
        <v>0</v>
      </c>
      <c r="H829" s="84" t="b">
        <v>0</v>
      </c>
      <c r="I829" s="84" t="b">
        <v>0</v>
      </c>
      <c r="J829" s="84" t="b">
        <v>0</v>
      </c>
      <c r="K829" s="84" t="b">
        <v>0</v>
      </c>
      <c r="L829" s="84" t="b">
        <v>0</v>
      </c>
    </row>
    <row r="830" spans="1:12" ht="15">
      <c r="A830" s="84" t="s">
        <v>3671</v>
      </c>
      <c r="B830" s="84" t="s">
        <v>3672</v>
      </c>
      <c r="C830" s="84">
        <v>2</v>
      </c>
      <c r="D830" s="118">
        <v>0</v>
      </c>
      <c r="E830" s="118">
        <v>1.2304489213782739</v>
      </c>
      <c r="F830" s="84" t="s">
        <v>3434</v>
      </c>
      <c r="G830" s="84" t="b">
        <v>0</v>
      </c>
      <c r="H830" s="84" t="b">
        <v>0</v>
      </c>
      <c r="I830" s="84" t="b">
        <v>0</v>
      </c>
      <c r="J830" s="84" t="b">
        <v>0</v>
      </c>
      <c r="K830" s="84" t="b">
        <v>0</v>
      </c>
      <c r="L830" s="84" t="b">
        <v>0</v>
      </c>
    </row>
    <row r="831" spans="1:12" ht="15">
      <c r="A831" s="84" t="s">
        <v>3672</v>
      </c>
      <c r="B831" s="84" t="s">
        <v>3673</v>
      </c>
      <c r="C831" s="84">
        <v>2</v>
      </c>
      <c r="D831" s="118">
        <v>0</v>
      </c>
      <c r="E831" s="118">
        <v>1.2304489213782739</v>
      </c>
      <c r="F831" s="84" t="s">
        <v>3434</v>
      </c>
      <c r="G831" s="84" t="b">
        <v>0</v>
      </c>
      <c r="H831" s="84" t="b">
        <v>0</v>
      </c>
      <c r="I831" s="84" t="b">
        <v>0</v>
      </c>
      <c r="J831" s="84" t="b">
        <v>1</v>
      </c>
      <c r="K831" s="84" t="b">
        <v>0</v>
      </c>
      <c r="L831" s="84" t="b">
        <v>0</v>
      </c>
    </row>
    <row r="832" spans="1:12" ht="15">
      <c r="A832" s="84" t="s">
        <v>3673</v>
      </c>
      <c r="B832" s="84" t="s">
        <v>3674</v>
      </c>
      <c r="C832" s="84">
        <v>2</v>
      </c>
      <c r="D832" s="118">
        <v>0</v>
      </c>
      <c r="E832" s="118">
        <v>1.2304489213782739</v>
      </c>
      <c r="F832" s="84" t="s">
        <v>3434</v>
      </c>
      <c r="G832" s="84" t="b">
        <v>1</v>
      </c>
      <c r="H832" s="84" t="b">
        <v>0</v>
      </c>
      <c r="I832" s="84" t="b">
        <v>0</v>
      </c>
      <c r="J832" s="84" t="b">
        <v>0</v>
      </c>
      <c r="K832" s="84" t="b">
        <v>0</v>
      </c>
      <c r="L832" s="84" t="b">
        <v>0</v>
      </c>
    </row>
    <row r="833" spans="1:12" ht="15">
      <c r="A833" s="84" t="s">
        <v>3674</v>
      </c>
      <c r="B833" s="84" t="s">
        <v>3675</v>
      </c>
      <c r="C833" s="84">
        <v>2</v>
      </c>
      <c r="D833" s="118">
        <v>0</v>
      </c>
      <c r="E833" s="118">
        <v>1.2304489213782739</v>
      </c>
      <c r="F833" s="84" t="s">
        <v>3434</v>
      </c>
      <c r="G833" s="84" t="b">
        <v>0</v>
      </c>
      <c r="H833" s="84" t="b">
        <v>0</v>
      </c>
      <c r="I833" s="84" t="b">
        <v>0</v>
      </c>
      <c r="J833" s="84" t="b">
        <v>0</v>
      </c>
      <c r="K833" s="84" t="b">
        <v>0</v>
      </c>
      <c r="L833" s="84" t="b">
        <v>0</v>
      </c>
    </row>
    <row r="834" spans="1:12" ht="15">
      <c r="A834" s="84" t="s">
        <v>3675</v>
      </c>
      <c r="B834" s="84" t="s">
        <v>437</v>
      </c>
      <c r="C834" s="84">
        <v>2</v>
      </c>
      <c r="D834" s="118">
        <v>0</v>
      </c>
      <c r="E834" s="118">
        <v>1.2304489213782739</v>
      </c>
      <c r="F834" s="84" t="s">
        <v>3434</v>
      </c>
      <c r="G834" s="84" t="b">
        <v>0</v>
      </c>
      <c r="H834" s="84" t="b">
        <v>0</v>
      </c>
      <c r="I834" s="84" t="b">
        <v>0</v>
      </c>
      <c r="J834" s="84" t="b">
        <v>0</v>
      </c>
      <c r="K834" s="84" t="b">
        <v>0</v>
      </c>
      <c r="L834" s="84" t="b">
        <v>0</v>
      </c>
    </row>
    <row r="835" spans="1:12" ht="15">
      <c r="A835" s="84" t="s">
        <v>437</v>
      </c>
      <c r="B835" s="84" t="s">
        <v>436</v>
      </c>
      <c r="C835" s="84">
        <v>2</v>
      </c>
      <c r="D835" s="118">
        <v>0</v>
      </c>
      <c r="E835" s="118">
        <v>1.2304489213782739</v>
      </c>
      <c r="F835" s="84" t="s">
        <v>3434</v>
      </c>
      <c r="G835" s="84" t="b">
        <v>0</v>
      </c>
      <c r="H835" s="84" t="b">
        <v>0</v>
      </c>
      <c r="I835" s="84" t="b">
        <v>0</v>
      </c>
      <c r="J835" s="84" t="b">
        <v>0</v>
      </c>
      <c r="K835" s="84" t="b">
        <v>0</v>
      </c>
      <c r="L835" s="84" t="b">
        <v>0</v>
      </c>
    </row>
    <row r="836" spans="1:12" ht="15">
      <c r="A836" s="84" t="s">
        <v>436</v>
      </c>
      <c r="B836" s="84" t="s">
        <v>3676</v>
      </c>
      <c r="C836" s="84">
        <v>2</v>
      </c>
      <c r="D836" s="118">
        <v>0</v>
      </c>
      <c r="E836" s="118">
        <v>1.2304489213782739</v>
      </c>
      <c r="F836" s="84" t="s">
        <v>3434</v>
      </c>
      <c r="G836" s="84" t="b">
        <v>0</v>
      </c>
      <c r="H836" s="84" t="b">
        <v>0</v>
      </c>
      <c r="I836" s="84" t="b">
        <v>0</v>
      </c>
      <c r="J836" s="84" t="b">
        <v>0</v>
      </c>
      <c r="K836" s="84" t="b">
        <v>0</v>
      </c>
      <c r="L836" s="84" t="b">
        <v>0</v>
      </c>
    </row>
    <row r="837" spans="1:12" ht="15">
      <c r="A837" s="84" t="s">
        <v>275</v>
      </c>
      <c r="B837" s="84" t="s">
        <v>3678</v>
      </c>
      <c r="C837" s="84">
        <v>2</v>
      </c>
      <c r="D837" s="118">
        <v>0</v>
      </c>
      <c r="E837" s="118">
        <v>1.3117538610557542</v>
      </c>
      <c r="F837" s="84" t="s">
        <v>3435</v>
      </c>
      <c r="G837" s="84" t="b">
        <v>0</v>
      </c>
      <c r="H837" s="84" t="b">
        <v>0</v>
      </c>
      <c r="I837" s="84" t="b">
        <v>0</v>
      </c>
      <c r="J837" s="84" t="b">
        <v>1</v>
      </c>
      <c r="K837" s="84" t="b">
        <v>0</v>
      </c>
      <c r="L837" s="84" t="b">
        <v>0</v>
      </c>
    </row>
    <row r="838" spans="1:12" ht="15">
      <c r="A838" s="84" t="s">
        <v>3678</v>
      </c>
      <c r="B838" s="84" t="s">
        <v>3679</v>
      </c>
      <c r="C838" s="84">
        <v>2</v>
      </c>
      <c r="D838" s="118">
        <v>0</v>
      </c>
      <c r="E838" s="118">
        <v>1.3117538610557542</v>
      </c>
      <c r="F838" s="84" t="s">
        <v>3435</v>
      </c>
      <c r="G838" s="84" t="b">
        <v>1</v>
      </c>
      <c r="H838" s="84" t="b">
        <v>0</v>
      </c>
      <c r="I838" s="84" t="b">
        <v>0</v>
      </c>
      <c r="J838" s="84" t="b">
        <v>0</v>
      </c>
      <c r="K838" s="84" t="b">
        <v>0</v>
      </c>
      <c r="L838" s="84" t="b">
        <v>0</v>
      </c>
    </row>
    <row r="839" spans="1:12" ht="15">
      <c r="A839" s="84" t="s">
        <v>3679</v>
      </c>
      <c r="B839" s="84" t="s">
        <v>3597</v>
      </c>
      <c r="C839" s="84">
        <v>2</v>
      </c>
      <c r="D839" s="118">
        <v>0</v>
      </c>
      <c r="E839" s="118">
        <v>1.3117538610557542</v>
      </c>
      <c r="F839" s="84" t="s">
        <v>3435</v>
      </c>
      <c r="G839" s="84" t="b">
        <v>0</v>
      </c>
      <c r="H839" s="84" t="b">
        <v>0</v>
      </c>
      <c r="I839" s="84" t="b">
        <v>0</v>
      </c>
      <c r="J839" s="84" t="b">
        <v>0</v>
      </c>
      <c r="K839" s="84" t="b">
        <v>0</v>
      </c>
      <c r="L839" s="84" t="b">
        <v>0</v>
      </c>
    </row>
    <row r="840" spans="1:12" ht="15">
      <c r="A840" s="84" t="s">
        <v>3597</v>
      </c>
      <c r="B840" s="84" t="s">
        <v>3680</v>
      </c>
      <c r="C840" s="84">
        <v>2</v>
      </c>
      <c r="D840" s="118">
        <v>0</v>
      </c>
      <c r="E840" s="118">
        <v>1.3117538610557542</v>
      </c>
      <c r="F840" s="84" t="s">
        <v>3435</v>
      </c>
      <c r="G840" s="84" t="b">
        <v>0</v>
      </c>
      <c r="H840" s="84" t="b">
        <v>0</v>
      </c>
      <c r="I840" s="84" t="b">
        <v>0</v>
      </c>
      <c r="J840" s="84" t="b">
        <v>0</v>
      </c>
      <c r="K840" s="84" t="b">
        <v>0</v>
      </c>
      <c r="L840" s="84" t="b">
        <v>0</v>
      </c>
    </row>
    <row r="841" spans="1:12" ht="15">
      <c r="A841" s="84" t="s">
        <v>3680</v>
      </c>
      <c r="B841" s="84" t="s">
        <v>3628</v>
      </c>
      <c r="C841" s="84">
        <v>2</v>
      </c>
      <c r="D841" s="118">
        <v>0</v>
      </c>
      <c r="E841" s="118">
        <v>1.3117538610557542</v>
      </c>
      <c r="F841" s="84" t="s">
        <v>3435</v>
      </c>
      <c r="G841" s="84" t="b">
        <v>0</v>
      </c>
      <c r="H841" s="84" t="b">
        <v>0</v>
      </c>
      <c r="I841" s="84" t="b">
        <v>0</v>
      </c>
      <c r="J841" s="84" t="b">
        <v>1</v>
      </c>
      <c r="K841" s="84" t="b">
        <v>0</v>
      </c>
      <c r="L841" s="84" t="b">
        <v>0</v>
      </c>
    </row>
    <row r="842" spans="1:12" ht="15">
      <c r="A842" s="84" t="s">
        <v>3628</v>
      </c>
      <c r="B842" s="84" t="s">
        <v>3681</v>
      </c>
      <c r="C842" s="84">
        <v>2</v>
      </c>
      <c r="D842" s="118">
        <v>0</v>
      </c>
      <c r="E842" s="118">
        <v>1.3117538610557542</v>
      </c>
      <c r="F842" s="84" t="s">
        <v>3435</v>
      </c>
      <c r="G842" s="84" t="b">
        <v>1</v>
      </c>
      <c r="H842" s="84" t="b">
        <v>0</v>
      </c>
      <c r="I842" s="84" t="b">
        <v>0</v>
      </c>
      <c r="J842" s="84" t="b">
        <v>0</v>
      </c>
      <c r="K842" s="84" t="b">
        <v>0</v>
      </c>
      <c r="L842" s="84" t="b">
        <v>0</v>
      </c>
    </row>
    <row r="843" spans="1:12" ht="15">
      <c r="A843" s="84" t="s">
        <v>3681</v>
      </c>
      <c r="B843" s="84" t="s">
        <v>3682</v>
      </c>
      <c r="C843" s="84">
        <v>2</v>
      </c>
      <c r="D843" s="118">
        <v>0</v>
      </c>
      <c r="E843" s="118">
        <v>1.3117538610557542</v>
      </c>
      <c r="F843" s="84" t="s">
        <v>3435</v>
      </c>
      <c r="G843" s="84" t="b">
        <v>0</v>
      </c>
      <c r="H843" s="84" t="b">
        <v>0</v>
      </c>
      <c r="I843" s="84" t="b">
        <v>0</v>
      </c>
      <c r="J843" s="84" t="b">
        <v>0</v>
      </c>
      <c r="K843" s="84" t="b">
        <v>0</v>
      </c>
      <c r="L843" s="84" t="b">
        <v>0</v>
      </c>
    </row>
    <row r="844" spans="1:12" ht="15">
      <c r="A844" s="84" t="s">
        <v>3682</v>
      </c>
      <c r="B844" s="84" t="s">
        <v>3683</v>
      </c>
      <c r="C844" s="84">
        <v>2</v>
      </c>
      <c r="D844" s="118">
        <v>0</v>
      </c>
      <c r="E844" s="118">
        <v>1.3117538610557542</v>
      </c>
      <c r="F844" s="84" t="s">
        <v>3435</v>
      </c>
      <c r="G844" s="84" t="b">
        <v>0</v>
      </c>
      <c r="H844" s="84" t="b">
        <v>0</v>
      </c>
      <c r="I844" s="84" t="b">
        <v>0</v>
      </c>
      <c r="J844" s="84" t="b">
        <v>0</v>
      </c>
      <c r="K844" s="84" t="b">
        <v>0</v>
      </c>
      <c r="L844" s="84" t="b">
        <v>0</v>
      </c>
    </row>
    <row r="845" spans="1:12" ht="15">
      <c r="A845" s="84" t="s">
        <v>3683</v>
      </c>
      <c r="B845" s="84" t="s">
        <v>3549</v>
      </c>
      <c r="C845" s="84">
        <v>2</v>
      </c>
      <c r="D845" s="118">
        <v>0</v>
      </c>
      <c r="E845" s="118">
        <v>1.3117538610557542</v>
      </c>
      <c r="F845" s="84" t="s">
        <v>3435</v>
      </c>
      <c r="G845" s="84" t="b">
        <v>0</v>
      </c>
      <c r="H845" s="84" t="b">
        <v>0</v>
      </c>
      <c r="I845" s="84" t="b">
        <v>0</v>
      </c>
      <c r="J845" s="84" t="b">
        <v>0</v>
      </c>
      <c r="K845" s="84" t="b">
        <v>1</v>
      </c>
      <c r="L845" s="84" t="b">
        <v>0</v>
      </c>
    </row>
    <row r="846" spans="1:12" ht="15">
      <c r="A846" s="84" t="s">
        <v>3549</v>
      </c>
      <c r="B846" s="84" t="s">
        <v>4364</v>
      </c>
      <c r="C846" s="84">
        <v>2</v>
      </c>
      <c r="D846" s="118">
        <v>0</v>
      </c>
      <c r="E846" s="118">
        <v>1.3117538610557542</v>
      </c>
      <c r="F846" s="84" t="s">
        <v>3435</v>
      </c>
      <c r="G846" s="84" t="b">
        <v>0</v>
      </c>
      <c r="H846" s="84" t="b">
        <v>1</v>
      </c>
      <c r="I846" s="84" t="b">
        <v>0</v>
      </c>
      <c r="J846" s="84" t="b">
        <v>0</v>
      </c>
      <c r="K846" s="84" t="b">
        <v>0</v>
      </c>
      <c r="L846" s="84" t="b">
        <v>0</v>
      </c>
    </row>
    <row r="847" spans="1:12" ht="15">
      <c r="A847" s="84" t="s">
        <v>4364</v>
      </c>
      <c r="B847" s="84" t="s">
        <v>4522</v>
      </c>
      <c r="C847" s="84">
        <v>2</v>
      </c>
      <c r="D847" s="118">
        <v>0</v>
      </c>
      <c r="E847" s="118">
        <v>1.3117538610557542</v>
      </c>
      <c r="F847" s="84" t="s">
        <v>3435</v>
      </c>
      <c r="G847" s="84" t="b">
        <v>0</v>
      </c>
      <c r="H847" s="84" t="b">
        <v>0</v>
      </c>
      <c r="I847" s="84" t="b">
        <v>0</v>
      </c>
      <c r="J847" s="84" t="b">
        <v>0</v>
      </c>
      <c r="K847" s="84" t="b">
        <v>0</v>
      </c>
      <c r="L847" s="84" t="b">
        <v>0</v>
      </c>
    </row>
    <row r="848" spans="1:12" ht="15">
      <c r="A848" s="84" t="s">
        <v>4522</v>
      </c>
      <c r="B848" s="84" t="s">
        <v>4523</v>
      </c>
      <c r="C848" s="84">
        <v>2</v>
      </c>
      <c r="D848" s="118">
        <v>0</v>
      </c>
      <c r="E848" s="118">
        <v>1.3117538610557542</v>
      </c>
      <c r="F848" s="84" t="s">
        <v>3435</v>
      </c>
      <c r="G848" s="84" t="b">
        <v>0</v>
      </c>
      <c r="H848" s="84" t="b">
        <v>0</v>
      </c>
      <c r="I848" s="84" t="b">
        <v>0</v>
      </c>
      <c r="J848" s="84" t="b">
        <v>0</v>
      </c>
      <c r="K848" s="84" t="b">
        <v>0</v>
      </c>
      <c r="L848" s="84" t="b">
        <v>0</v>
      </c>
    </row>
    <row r="849" spans="1:12" ht="15">
      <c r="A849" s="84" t="s">
        <v>4523</v>
      </c>
      <c r="B849" s="84" t="s">
        <v>4524</v>
      </c>
      <c r="C849" s="84">
        <v>2</v>
      </c>
      <c r="D849" s="118">
        <v>0</v>
      </c>
      <c r="E849" s="118">
        <v>1.3117538610557542</v>
      </c>
      <c r="F849" s="84" t="s">
        <v>3435</v>
      </c>
      <c r="G849" s="84" t="b">
        <v>0</v>
      </c>
      <c r="H849" s="84" t="b">
        <v>0</v>
      </c>
      <c r="I849" s="84" t="b">
        <v>0</v>
      </c>
      <c r="J849" s="84" t="b">
        <v>0</v>
      </c>
      <c r="K849" s="84" t="b">
        <v>0</v>
      </c>
      <c r="L849" s="84" t="b">
        <v>0</v>
      </c>
    </row>
    <row r="850" spans="1:12" ht="15">
      <c r="A850" s="84" t="s">
        <v>4458</v>
      </c>
      <c r="B850" s="84" t="s">
        <v>3565</v>
      </c>
      <c r="C850" s="84">
        <v>2</v>
      </c>
      <c r="D850" s="118">
        <v>0</v>
      </c>
      <c r="E850" s="118">
        <v>0.9294189257142927</v>
      </c>
      <c r="F850" s="84" t="s">
        <v>3438</v>
      </c>
      <c r="G850" s="84" t="b">
        <v>0</v>
      </c>
      <c r="H850" s="84" t="b">
        <v>0</v>
      </c>
      <c r="I850" s="84" t="b">
        <v>0</v>
      </c>
      <c r="J850" s="84" t="b">
        <v>0</v>
      </c>
      <c r="K850" s="84" t="b">
        <v>0</v>
      </c>
      <c r="L850" s="84" t="b">
        <v>0</v>
      </c>
    </row>
    <row r="851" spans="1:12" ht="15">
      <c r="A851" s="84" t="s">
        <v>3565</v>
      </c>
      <c r="B851" s="84" t="s">
        <v>4459</v>
      </c>
      <c r="C851" s="84">
        <v>2</v>
      </c>
      <c r="D851" s="118">
        <v>0</v>
      </c>
      <c r="E851" s="118">
        <v>0.9294189257142927</v>
      </c>
      <c r="F851" s="84" t="s">
        <v>3438</v>
      </c>
      <c r="G851" s="84" t="b">
        <v>0</v>
      </c>
      <c r="H851" s="84" t="b">
        <v>0</v>
      </c>
      <c r="I851" s="84" t="b">
        <v>0</v>
      </c>
      <c r="J851" s="84" t="b">
        <v>0</v>
      </c>
      <c r="K851" s="84" t="b">
        <v>0</v>
      </c>
      <c r="L851" s="84" t="b">
        <v>0</v>
      </c>
    </row>
    <row r="852" spans="1:12" ht="15">
      <c r="A852" s="84" t="s">
        <v>4459</v>
      </c>
      <c r="B852" s="84" t="s">
        <v>4460</v>
      </c>
      <c r="C852" s="84">
        <v>2</v>
      </c>
      <c r="D852" s="118">
        <v>0</v>
      </c>
      <c r="E852" s="118">
        <v>0.9294189257142927</v>
      </c>
      <c r="F852" s="84" t="s">
        <v>3438</v>
      </c>
      <c r="G852" s="84" t="b">
        <v>0</v>
      </c>
      <c r="H852" s="84" t="b">
        <v>0</v>
      </c>
      <c r="I852" s="84" t="b">
        <v>0</v>
      </c>
      <c r="J852" s="84" t="b">
        <v>0</v>
      </c>
      <c r="K852" s="84" t="b">
        <v>0</v>
      </c>
      <c r="L852" s="84" t="b">
        <v>0</v>
      </c>
    </row>
    <row r="853" spans="1:12" ht="15">
      <c r="A853" s="84" t="s">
        <v>4460</v>
      </c>
      <c r="B853" s="84" t="s">
        <v>4461</v>
      </c>
      <c r="C853" s="84">
        <v>2</v>
      </c>
      <c r="D853" s="118">
        <v>0</v>
      </c>
      <c r="E853" s="118">
        <v>0.9294189257142927</v>
      </c>
      <c r="F853" s="84" t="s">
        <v>3438</v>
      </c>
      <c r="G853" s="84" t="b">
        <v>0</v>
      </c>
      <c r="H853" s="84" t="b">
        <v>0</v>
      </c>
      <c r="I853" s="84" t="b">
        <v>0</v>
      </c>
      <c r="J853" s="84" t="b">
        <v>0</v>
      </c>
      <c r="K853" s="84" t="b">
        <v>0</v>
      </c>
      <c r="L853" s="84" t="b">
        <v>0</v>
      </c>
    </row>
    <row r="854" spans="1:12" ht="15">
      <c r="A854" s="84" t="s">
        <v>4461</v>
      </c>
      <c r="B854" s="84" t="s">
        <v>4462</v>
      </c>
      <c r="C854" s="84">
        <v>2</v>
      </c>
      <c r="D854" s="118">
        <v>0</v>
      </c>
      <c r="E854" s="118">
        <v>0.9294189257142927</v>
      </c>
      <c r="F854" s="84" t="s">
        <v>3438</v>
      </c>
      <c r="G854" s="84" t="b">
        <v>0</v>
      </c>
      <c r="H854" s="84" t="b">
        <v>0</v>
      </c>
      <c r="I854" s="84" t="b">
        <v>0</v>
      </c>
      <c r="J854" s="84" t="b">
        <v>0</v>
      </c>
      <c r="K854" s="84" t="b">
        <v>0</v>
      </c>
      <c r="L854" s="84" t="b">
        <v>0</v>
      </c>
    </row>
    <row r="855" spans="1:12" ht="15">
      <c r="A855" s="84" t="s">
        <v>4462</v>
      </c>
      <c r="B855" s="84" t="s">
        <v>4463</v>
      </c>
      <c r="C855" s="84">
        <v>2</v>
      </c>
      <c r="D855" s="118">
        <v>0</v>
      </c>
      <c r="E855" s="118">
        <v>0.9294189257142927</v>
      </c>
      <c r="F855" s="84" t="s">
        <v>3438</v>
      </c>
      <c r="G855" s="84" t="b">
        <v>0</v>
      </c>
      <c r="H855" s="84" t="b">
        <v>0</v>
      </c>
      <c r="I855" s="84" t="b">
        <v>0</v>
      </c>
      <c r="J855" s="84" t="b">
        <v>0</v>
      </c>
      <c r="K855" s="84" t="b">
        <v>0</v>
      </c>
      <c r="L855" s="84" t="b">
        <v>0</v>
      </c>
    </row>
    <row r="856" spans="1:12" ht="15">
      <c r="A856" s="84" t="s">
        <v>4463</v>
      </c>
      <c r="B856" s="84" t="s">
        <v>424</v>
      </c>
      <c r="C856" s="84">
        <v>2</v>
      </c>
      <c r="D856" s="118">
        <v>0</v>
      </c>
      <c r="E856" s="118">
        <v>0.9294189257142927</v>
      </c>
      <c r="F856" s="84" t="s">
        <v>3438</v>
      </c>
      <c r="G856" s="84" t="b">
        <v>0</v>
      </c>
      <c r="H856" s="84" t="b">
        <v>0</v>
      </c>
      <c r="I856" s="84" t="b">
        <v>0</v>
      </c>
      <c r="J856" s="84" t="b">
        <v>0</v>
      </c>
      <c r="K856" s="84" t="b">
        <v>0</v>
      </c>
      <c r="L856" s="84" t="b">
        <v>0</v>
      </c>
    </row>
    <row r="857" spans="1:12" ht="15">
      <c r="A857" s="84" t="s">
        <v>424</v>
      </c>
      <c r="B857" s="84" t="s">
        <v>3597</v>
      </c>
      <c r="C857" s="84">
        <v>2</v>
      </c>
      <c r="D857" s="118">
        <v>0</v>
      </c>
      <c r="E857" s="118">
        <v>0.9294189257142927</v>
      </c>
      <c r="F857" s="84" t="s">
        <v>3438</v>
      </c>
      <c r="G857" s="84" t="b">
        <v>0</v>
      </c>
      <c r="H857" s="84" t="b">
        <v>0</v>
      </c>
      <c r="I857" s="84" t="b">
        <v>0</v>
      </c>
      <c r="J857" s="84" t="b">
        <v>0</v>
      </c>
      <c r="K857" s="84" t="b">
        <v>0</v>
      </c>
      <c r="L857" s="84" t="b">
        <v>0</v>
      </c>
    </row>
    <row r="858" spans="1:12" ht="15">
      <c r="A858" s="84" t="s">
        <v>420</v>
      </c>
      <c r="B858" s="84" t="s">
        <v>3629</v>
      </c>
      <c r="C858" s="84">
        <v>2</v>
      </c>
      <c r="D858" s="118">
        <v>0</v>
      </c>
      <c r="E858" s="118">
        <v>1.146128035678238</v>
      </c>
      <c r="F858" s="84" t="s">
        <v>3440</v>
      </c>
      <c r="G858" s="84" t="b">
        <v>0</v>
      </c>
      <c r="H858" s="84" t="b">
        <v>0</v>
      </c>
      <c r="I858" s="84" t="b">
        <v>0</v>
      </c>
      <c r="J858" s="84" t="b">
        <v>1</v>
      </c>
      <c r="K858" s="84" t="b">
        <v>0</v>
      </c>
      <c r="L858" s="84" t="b">
        <v>0</v>
      </c>
    </row>
    <row r="859" spans="1:12" ht="15">
      <c r="A859" s="84" t="s">
        <v>3629</v>
      </c>
      <c r="B859" s="84" t="s">
        <v>4466</v>
      </c>
      <c r="C859" s="84">
        <v>2</v>
      </c>
      <c r="D859" s="118">
        <v>0</v>
      </c>
      <c r="E859" s="118">
        <v>1.146128035678238</v>
      </c>
      <c r="F859" s="84" t="s">
        <v>3440</v>
      </c>
      <c r="G859" s="84" t="b">
        <v>1</v>
      </c>
      <c r="H859" s="84" t="b">
        <v>0</v>
      </c>
      <c r="I859" s="84" t="b">
        <v>0</v>
      </c>
      <c r="J859" s="84" t="b">
        <v>0</v>
      </c>
      <c r="K859" s="84" t="b">
        <v>0</v>
      </c>
      <c r="L859" s="84" t="b">
        <v>0</v>
      </c>
    </row>
    <row r="860" spans="1:12" ht="15">
      <c r="A860" s="84" t="s">
        <v>4466</v>
      </c>
      <c r="B860" s="84" t="s">
        <v>4344</v>
      </c>
      <c r="C860" s="84">
        <v>2</v>
      </c>
      <c r="D860" s="118">
        <v>0</v>
      </c>
      <c r="E860" s="118">
        <v>1.146128035678238</v>
      </c>
      <c r="F860" s="84" t="s">
        <v>3440</v>
      </c>
      <c r="G860" s="84" t="b">
        <v>0</v>
      </c>
      <c r="H860" s="84" t="b">
        <v>0</v>
      </c>
      <c r="I860" s="84" t="b">
        <v>0</v>
      </c>
      <c r="J860" s="84" t="b">
        <v>0</v>
      </c>
      <c r="K860" s="84" t="b">
        <v>0</v>
      </c>
      <c r="L860" s="84" t="b">
        <v>0</v>
      </c>
    </row>
    <row r="861" spans="1:12" ht="15">
      <c r="A861" s="84" t="s">
        <v>4344</v>
      </c>
      <c r="B861" s="84" t="s">
        <v>4345</v>
      </c>
      <c r="C861" s="84">
        <v>2</v>
      </c>
      <c r="D861" s="118">
        <v>0</v>
      </c>
      <c r="E861" s="118">
        <v>1.146128035678238</v>
      </c>
      <c r="F861" s="84" t="s">
        <v>3440</v>
      </c>
      <c r="G861" s="84" t="b">
        <v>0</v>
      </c>
      <c r="H861" s="84" t="b">
        <v>0</v>
      </c>
      <c r="I861" s="84" t="b">
        <v>0</v>
      </c>
      <c r="J861" s="84" t="b">
        <v>0</v>
      </c>
      <c r="K861" s="84" t="b">
        <v>0</v>
      </c>
      <c r="L861" s="84" t="b">
        <v>0</v>
      </c>
    </row>
    <row r="862" spans="1:12" ht="15">
      <c r="A862" s="84" t="s">
        <v>4345</v>
      </c>
      <c r="B862" s="84" t="s">
        <v>4308</v>
      </c>
      <c r="C862" s="84">
        <v>2</v>
      </c>
      <c r="D862" s="118">
        <v>0</v>
      </c>
      <c r="E862" s="118">
        <v>1.146128035678238</v>
      </c>
      <c r="F862" s="84" t="s">
        <v>3440</v>
      </c>
      <c r="G862" s="84" t="b">
        <v>0</v>
      </c>
      <c r="H862" s="84" t="b">
        <v>0</v>
      </c>
      <c r="I862" s="84" t="b">
        <v>0</v>
      </c>
      <c r="J862" s="84" t="b">
        <v>0</v>
      </c>
      <c r="K862" s="84" t="b">
        <v>0</v>
      </c>
      <c r="L862" s="84" t="b">
        <v>0</v>
      </c>
    </row>
    <row r="863" spans="1:12" ht="15">
      <c r="A863" s="84" t="s">
        <v>4308</v>
      </c>
      <c r="B863" s="84" t="s">
        <v>4264</v>
      </c>
      <c r="C863" s="84">
        <v>2</v>
      </c>
      <c r="D863" s="118">
        <v>0</v>
      </c>
      <c r="E863" s="118">
        <v>1.146128035678238</v>
      </c>
      <c r="F863" s="84" t="s">
        <v>3440</v>
      </c>
      <c r="G863" s="84" t="b">
        <v>0</v>
      </c>
      <c r="H863" s="84" t="b">
        <v>0</v>
      </c>
      <c r="I863" s="84" t="b">
        <v>0</v>
      </c>
      <c r="J863" s="84" t="b">
        <v>1</v>
      </c>
      <c r="K863" s="84" t="b">
        <v>0</v>
      </c>
      <c r="L863" s="84" t="b">
        <v>0</v>
      </c>
    </row>
    <row r="864" spans="1:12" ht="15">
      <c r="A864" s="84" t="s">
        <v>4264</v>
      </c>
      <c r="B864" s="84" t="s">
        <v>4467</v>
      </c>
      <c r="C864" s="84">
        <v>2</v>
      </c>
      <c r="D864" s="118">
        <v>0</v>
      </c>
      <c r="E864" s="118">
        <v>1.146128035678238</v>
      </c>
      <c r="F864" s="84" t="s">
        <v>3440</v>
      </c>
      <c r="G864" s="84" t="b">
        <v>1</v>
      </c>
      <c r="H864" s="84" t="b">
        <v>0</v>
      </c>
      <c r="I864" s="84" t="b">
        <v>0</v>
      </c>
      <c r="J864" s="84" t="b">
        <v>0</v>
      </c>
      <c r="K864" s="84" t="b">
        <v>0</v>
      </c>
      <c r="L864" s="84" t="b">
        <v>0</v>
      </c>
    </row>
    <row r="865" spans="1:12" ht="15">
      <c r="A865" s="84" t="s">
        <v>4467</v>
      </c>
      <c r="B865" s="84" t="s">
        <v>4468</v>
      </c>
      <c r="C865" s="84">
        <v>2</v>
      </c>
      <c r="D865" s="118">
        <v>0</v>
      </c>
      <c r="E865" s="118">
        <v>1.146128035678238</v>
      </c>
      <c r="F865" s="84" t="s">
        <v>3440</v>
      </c>
      <c r="G865" s="84" t="b">
        <v>0</v>
      </c>
      <c r="H865" s="84" t="b">
        <v>0</v>
      </c>
      <c r="I865" s="84" t="b">
        <v>0</v>
      </c>
      <c r="J865" s="84" t="b">
        <v>0</v>
      </c>
      <c r="K865" s="84" t="b">
        <v>0</v>
      </c>
      <c r="L865" s="84" t="b">
        <v>0</v>
      </c>
    </row>
    <row r="866" spans="1:12" ht="15">
      <c r="A866" s="84" t="s">
        <v>4541</v>
      </c>
      <c r="B866" s="84" t="s">
        <v>4542</v>
      </c>
      <c r="C866" s="84">
        <v>2</v>
      </c>
      <c r="D866" s="118">
        <v>0</v>
      </c>
      <c r="E866" s="118">
        <v>0.9777236052888478</v>
      </c>
      <c r="F866" s="84" t="s">
        <v>3441</v>
      </c>
      <c r="G866" s="84" t="b">
        <v>0</v>
      </c>
      <c r="H866" s="84" t="b">
        <v>0</v>
      </c>
      <c r="I866" s="84" t="b">
        <v>0</v>
      </c>
      <c r="J866" s="84" t="b">
        <v>0</v>
      </c>
      <c r="K866" s="84" t="b">
        <v>0</v>
      </c>
      <c r="L866" s="84" t="b">
        <v>0</v>
      </c>
    </row>
    <row r="867" spans="1:12" ht="15">
      <c r="A867" s="84" t="s">
        <v>4400</v>
      </c>
      <c r="B867" s="84" t="s">
        <v>4401</v>
      </c>
      <c r="C867" s="84">
        <v>2</v>
      </c>
      <c r="D867" s="118">
        <v>0</v>
      </c>
      <c r="E867" s="118">
        <v>1.2041199826559248</v>
      </c>
      <c r="F867" s="84" t="s">
        <v>3444</v>
      </c>
      <c r="G867" s="84" t="b">
        <v>0</v>
      </c>
      <c r="H867" s="84" t="b">
        <v>0</v>
      </c>
      <c r="I867" s="84" t="b">
        <v>0</v>
      </c>
      <c r="J867" s="84" t="b">
        <v>0</v>
      </c>
      <c r="K867" s="84" t="b">
        <v>0</v>
      </c>
      <c r="L867" s="84" t="b">
        <v>0</v>
      </c>
    </row>
    <row r="868" spans="1:12" ht="15">
      <c r="A868" s="84" t="s">
        <v>4401</v>
      </c>
      <c r="B868" s="84" t="s">
        <v>387</v>
      </c>
      <c r="C868" s="84">
        <v>2</v>
      </c>
      <c r="D868" s="118">
        <v>0</v>
      </c>
      <c r="E868" s="118">
        <v>1.2041199826559248</v>
      </c>
      <c r="F868" s="84" t="s">
        <v>3444</v>
      </c>
      <c r="G868" s="84" t="b">
        <v>0</v>
      </c>
      <c r="H868" s="84" t="b">
        <v>0</v>
      </c>
      <c r="I868" s="84" t="b">
        <v>0</v>
      </c>
      <c r="J868" s="84" t="b">
        <v>0</v>
      </c>
      <c r="K868" s="84" t="b">
        <v>0</v>
      </c>
      <c r="L868" s="84" t="b">
        <v>0</v>
      </c>
    </row>
    <row r="869" spans="1:12" ht="15">
      <c r="A869" s="84" t="s">
        <v>387</v>
      </c>
      <c r="B869" s="84" t="s">
        <v>4402</v>
      </c>
      <c r="C869" s="84">
        <v>2</v>
      </c>
      <c r="D869" s="118">
        <v>0</v>
      </c>
      <c r="E869" s="118">
        <v>1.0280287236002434</v>
      </c>
      <c r="F869" s="84" t="s">
        <v>3444</v>
      </c>
      <c r="G869" s="84" t="b">
        <v>0</v>
      </c>
      <c r="H869" s="84" t="b">
        <v>0</v>
      </c>
      <c r="I869" s="84" t="b">
        <v>0</v>
      </c>
      <c r="J869" s="84" t="b">
        <v>0</v>
      </c>
      <c r="K869" s="84" t="b">
        <v>0</v>
      </c>
      <c r="L869" s="84" t="b">
        <v>0</v>
      </c>
    </row>
    <row r="870" spans="1:12" ht="15">
      <c r="A870" s="84" t="s">
        <v>4402</v>
      </c>
      <c r="B870" s="84" t="s">
        <v>4403</v>
      </c>
      <c r="C870" s="84">
        <v>2</v>
      </c>
      <c r="D870" s="118">
        <v>0</v>
      </c>
      <c r="E870" s="118">
        <v>1.2041199826559248</v>
      </c>
      <c r="F870" s="84" t="s">
        <v>3444</v>
      </c>
      <c r="G870" s="84" t="b">
        <v>0</v>
      </c>
      <c r="H870" s="84" t="b">
        <v>0</v>
      </c>
      <c r="I870" s="84" t="b">
        <v>0</v>
      </c>
      <c r="J870" s="84" t="b">
        <v>0</v>
      </c>
      <c r="K870" s="84" t="b">
        <v>0</v>
      </c>
      <c r="L870" s="84" t="b">
        <v>0</v>
      </c>
    </row>
    <row r="871" spans="1:12" ht="15">
      <c r="A871" s="84" t="s">
        <v>4403</v>
      </c>
      <c r="B871" s="84" t="s">
        <v>4404</v>
      </c>
      <c r="C871" s="84">
        <v>2</v>
      </c>
      <c r="D871" s="118">
        <v>0</v>
      </c>
      <c r="E871" s="118">
        <v>1.2041199826559248</v>
      </c>
      <c r="F871" s="84" t="s">
        <v>3444</v>
      </c>
      <c r="G871" s="84" t="b">
        <v>0</v>
      </c>
      <c r="H871" s="84" t="b">
        <v>0</v>
      </c>
      <c r="I871" s="84" t="b">
        <v>0</v>
      </c>
      <c r="J871" s="84" t="b">
        <v>0</v>
      </c>
      <c r="K871" s="84" t="b">
        <v>0</v>
      </c>
      <c r="L871" s="84" t="b">
        <v>0</v>
      </c>
    </row>
    <row r="872" spans="1:12" ht="15">
      <c r="A872" s="84" t="s">
        <v>4404</v>
      </c>
      <c r="B872" s="84" t="s">
        <v>4405</v>
      </c>
      <c r="C872" s="84">
        <v>2</v>
      </c>
      <c r="D872" s="118">
        <v>0</v>
      </c>
      <c r="E872" s="118">
        <v>1.2041199826559248</v>
      </c>
      <c r="F872" s="84" t="s">
        <v>3444</v>
      </c>
      <c r="G872" s="84" t="b">
        <v>0</v>
      </c>
      <c r="H872" s="84" t="b">
        <v>0</v>
      </c>
      <c r="I872" s="84" t="b">
        <v>0</v>
      </c>
      <c r="J872" s="84" t="b">
        <v>0</v>
      </c>
      <c r="K872" s="84" t="b">
        <v>0</v>
      </c>
      <c r="L872" s="84" t="b">
        <v>0</v>
      </c>
    </row>
    <row r="873" spans="1:12" ht="15">
      <c r="A873" s="84" t="s">
        <v>4405</v>
      </c>
      <c r="B873" s="84" t="s">
        <v>4406</v>
      </c>
      <c r="C873" s="84">
        <v>2</v>
      </c>
      <c r="D873" s="118">
        <v>0</v>
      </c>
      <c r="E873" s="118">
        <v>1.2041199826559248</v>
      </c>
      <c r="F873" s="84" t="s">
        <v>3444</v>
      </c>
      <c r="G873" s="84" t="b">
        <v>0</v>
      </c>
      <c r="H873" s="84" t="b">
        <v>0</v>
      </c>
      <c r="I873" s="84" t="b">
        <v>0</v>
      </c>
      <c r="J873" s="84" t="b">
        <v>0</v>
      </c>
      <c r="K873" s="84" t="b">
        <v>0</v>
      </c>
      <c r="L873" s="84" t="b">
        <v>0</v>
      </c>
    </row>
    <row r="874" spans="1:12" ht="15">
      <c r="A874" s="84" t="s">
        <v>4406</v>
      </c>
      <c r="B874" s="84" t="s">
        <v>4407</v>
      </c>
      <c r="C874" s="84">
        <v>2</v>
      </c>
      <c r="D874" s="118">
        <v>0</v>
      </c>
      <c r="E874" s="118">
        <v>1.2041199826559248</v>
      </c>
      <c r="F874" s="84" t="s">
        <v>3444</v>
      </c>
      <c r="G874" s="84" t="b">
        <v>0</v>
      </c>
      <c r="H874" s="84" t="b">
        <v>0</v>
      </c>
      <c r="I874" s="84" t="b">
        <v>0</v>
      </c>
      <c r="J874" s="84" t="b">
        <v>0</v>
      </c>
      <c r="K874" s="84" t="b">
        <v>0</v>
      </c>
      <c r="L874" s="84" t="b">
        <v>0</v>
      </c>
    </row>
    <row r="875" spans="1:12" ht="15">
      <c r="A875" s="84" t="s">
        <v>4407</v>
      </c>
      <c r="B875" s="84" t="s">
        <v>4408</v>
      </c>
      <c r="C875" s="84">
        <v>2</v>
      </c>
      <c r="D875" s="118">
        <v>0</v>
      </c>
      <c r="E875" s="118">
        <v>1.2041199826559248</v>
      </c>
      <c r="F875" s="84" t="s">
        <v>3444</v>
      </c>
      <c r="G875" s="84" t="b">
        <v>0</v>
      </c>
      <c r="H875" s="84" t="b">
        <v>0</v>
      </c>
      <c r="I875" s="84" t="b">
        <v>0</v>
      </c>
      <c r="J875" s="84" t="b">
        <v>0</v>
      </c>
      <c r="K875" s="84" t="b">
        <v>0</v>
      </c>
      <c r="L875" s="84" t="b">
        <v>0</v>
      </c>
    </row>
    <row r="876" spans="1:12" ht="15">
      <c r="A876" s="84" t="s">
        <v>4408</v>
      </c>
      <c r="B876" s="84" t="s">
        <v>4409</v>
      </c>
      <c r="C876" s="84">
        <v>2</v>
      </c>
      <c r="D876" s="118">
        <v>0</v>
      </c>
      <c r="E876" s="118">
        <v>1.2041199826559248</v>
      </c>
      <c r="F876" s="84" t="s">
        <v>3444</v>
      </c>
      <c r="G876" s="84" t="b">
        <v>0</v>
      </c>
      <c r="H876" s="84" t="b">
        <v>0</v>
      </c>
      <c r="I876" s="84" t="b">
        <v>0</v>
      </c>
      <c r="J876" s="84" t="b">
        <v>0</v>
      </c>
      <c r="K876" s="84" t="b">
        <v>0</v>
      </c>
      <c r="L876" s="84" t="b">
        <v>0</v>
      </c>
    </row>
    <row r="877" spans="1:12" ht="15">
      <c r="A877" s="84" t="s">
        <v>3606</v>
      </c>
      <c r="B877" s="84" t="s">
        <v>4427</v>
      </c>
      <c r="C877" s="84">
        <v>2</v>
      </c>
      <c r="D877" s="118">
        <v>0</v>
      </c>
      <c r="E877" s="118">
        <v>1.2671717284030137</v>
      </c>
      <c r="F877" s="84" t="s">
        <v>3446</v>
      </c>
      <c r="G877" s="84" t="b">
        <v>0</v>
      </c>
      <c r="H877" s="84" t="b">
        <v>0</v>
      </c>
      <c r="I877" s="84" t="b">
        <v>0</v>
      </c>
      <c r="J877" s="84" t="b">
        <v>0</v>
      </c>
      <c r="K877" s="84" t="b">
        <v>0</v>
      </c>
      <c r="L877" s="84" t="b">
        <v>0</v>
      </c>
    </row>
    <row r="878" spans="1:12" ht="15">
      <c r="A878" s="84" t="s">
        <v>4427</v>
      </c>
      <c r="B878" s="84" t="s">
        <v>4428</v>
      </c>
      <c r="C878" s="84">
        <v>2</v>
      </c>
      <c r="D878" s="118">
        <v>0</v>
      </c>
      <c r="E878" s="118">
        <v>1.2671717284030137</v>
      </c>
      <c r="F878" s="84" t="s">
        <v>3446</v>
      </c>
      <c r="G878" s="84" t="b">
        <v>0</v>
      </c>
      <c r="H878" s="84" t="b">
        <v>0</v>
      </c>
      <c r="I878" s="84" t="b">
        <v>0</v>
      </c>
      <c r="J878" s="84" t="b">
        <v>0</v>
      </c>
      <c r="K878" s="84" t="b">
        <v>0</v>
      </c>
      <c r="L878" s="84" t="b">
        <v>0</v>
      </c>
    </row>
    <row r="879" spans="1:12" ht="15">
      <c r="A879" s="84" t="s">
        <v>4428</v>
      </c>
      <c r="B879" s="84" t="s">
        <v>4429</v>
      </c>
      <c r="C879" s="84">
        <v>2</v>
      </c>
      <c r="D879" s="118">
        <v>0</v>
      </c>
      <c r="E879" s="118">
        <v>1.2671717284030137</v>
      </c>
      <c r="F879" s="84" t="s">
        <v>3446</v>
      </c>
      <c r="G879" s="84" t="b">
        <v>0</v>
      </c>
      <c r="H879" s="84" t="b">
        <v>0</v>
      </c>
      <c r="I879" s="84" t="b">
        <v>0</v>
      </c>
      <c r="J879" s="84" t="b">
        <v>0</v>
      </c>
      <c r="K879" s="84" t="b">
        <v>0</v>
      </c>
      <c r="L879" s="84" t="b">
        <v>0</v>
      </c>
    </row>
    <row r="880" spans="1:12" ht="15">
      <c r="A880" s="84" t="s">
        <v>4429</v>
      </c>
      <c r="B880" s="84" t="s">
        <v>4430</v>
      </c>
      <c r="C880" s="84">
        <v>2</v>
      </c>
      <c r="D880" s="118">
        <v>0</v>
      </c>
      <c r="E880" s="118">
        <v>1.2671717284030137</v>
      </c>
      <c r="F880" s="84" t="s">
        <v>3446</v>
      </c>
      <c r="G880" s="84" t="b">
        <v>0</v>
      </c>
      <c r="H880" s="84" t="b">
        <v>0</v>
      </c>
      <c r="I880" s="84" t="b">
        <v>0</v>
      </c>
      <c r="J880" s="84" t="b">
        <v>0</v>
      </c>
      <c r="K880" s="84" t="b">
        <v>0</v>
      </c>
      <c r="L880" s="84" t="b">
        <v>0</v>
      </c>
    </row>
    <row r="881" spans="1:12" ht="15">
      <c r="A881" s="84" t="s">
        <v>4430</v>
      </c>
      <c r="B881" s="84" t="s">
        <v>4431</v>
      </c>
      <c r="C881" s="84">
        <v>2</v>
      </c>
      <c r="D881" s="118">
        <v>0</v>
      </c>
      <c r="E881" s="118">
        <v>1.2671717284030137</v>
      </c>
      <c r="F881" s="84" t="s">
        <v>3446</v>
      </c>
      <c r="G881" s="84" t="b">
        <v>0</v>
      </c>
      <c r="H881" s="84" t="b">
        <v>0</v>
      </c>
      <c r="I881" s="84" t="b">
        <v>0</v>
      </c>
      <c r="J881" s="84" t="b">
        <v>1</v>
      </c>
      <c r="K881" s="84" t="b">
        <v>0</v>
      </c>
      <c r="L881" s="84" t="b">
        <v>0</v>
      </c>
    </row>
    <row r="882" spans="1:12" ht="15">
      <c r="A882" s="84" t="s">
        <v>4431</v>
      </c>
      <c r="B882" s="84" t="s">
        <v>4432</v>
      </c>
      <c r="C882" s="84">
        <v>2</v>
      </c>
      <c r="D882" s="118">
        <v>0</v>
      </c>
      <c r="E882" s="118">
        <v>1.2671717284030137</v>
      </c>
      <c r="F882" s="84" t="s">
        <v>3446</v>
      </c>
      <c r="G882" s="84" t="b">
        <v>1</v>
      </c>
      <c r="H882" s="84" t="b">
        <v>0</v>
      </c>
      <c r="I882" s="84" t="b">
        <v>0</v>
      </c>
      <c r="J882" s="84" t="b">
        <v>0</v>
      </c>
      <c r="K882" s="84" t="b">
        <v>0</v>
      </c>
      <c r="L882" s="84" t="b">
        <v>0</v>
      </c>
    </row>
    <row r="883" spans="1:12" ht="15">
      <c r="A883" s="84" t="s">
        <v>4432</v>
      </c>
      <c r="B883" s="84" t="s">
        <v>4433</v>
      </c>
      <c r="C883" s="84">
        <v>2</v>
      </c>
      <c r="D883" s="118">
        <v>0</v>
      </c>
      <c r="E883" s="118">
        <v>1.2671717284030137</v>
      </c>
      <c r="F883" s="84" t="s">
        <v>3446</v>
      </c>
      <c r="G883" s="84" t="b">
        <v>0</v>
      </c>
      <c r="H883" s="84" t="b">
        <v>0</v>
      </c>
      <c r="I883" s="84" t="b">
        <v>0</v>
      </c>
      <c r="J883" s="84" t="b">
        <v>0</v>
      </c>
      <c r="K883" s="84" t="b">
        <v>0</v>
      </c>
      <c r="L883" s="84" t="b">
        <v>0</v>
      </c>
    </row>
    <row r="884" spans="1:12" ht="15">
      <c r="A884" s="84" t="s">
        <v>4433</v>
      </c>
      <c r="B884" s="84" t="s">
        <v>4434</v>
      </c>
      <c r="C884" s="84">
        <v>2</v>
      </c>
      <c r="D884" s="118">
        <v>0</v>
      </c>
      <c r="E884" s="118">
        <v>1.2671717284030137</v>
      </c>
      <c r="F884" s="84" t="s">
        <v>3446</v>
      </c>
      <c r="G884" s="84" t="b">
        <v>0</v>
      </c>
      <c r="H884" s="84" t="b">
        <v>0</v>
      </c>
      <c r="I884" s="84" t="b">
        <v>0</v>
      </c>
      <c r="J884" s="84" t="b">
        <v>0</v>
      </c>
      <c r="K884" s="84" t="b">
        <v>0</v>
      </c>
      <c r="L884" s="84" t="b">
        <v>0</v>
      </c>
    </row>
    <row r="885" spans="1:12" ht="15">
      <c r="A885" s="84" t="s">
        <v>4434</v>
      </c>
      <c r="B885" s="84" t="s">
        <v>4333</v>
      </c>
      <c r="C885" s="84">
        <v>2</v>
      </c>
      <c r="D885" s="118">
        <v>0</v>
      </c>
      <c r="E885" s="118">
        <v>1.2671717284030137</v>
      </c>
      <c r="F885" s="84" t="s">
        <v>3446</v>
      </c>
      <c r="G885" s="84" t="b">
        <v>0</v>
      </c>
      <c r="H885" s="84" t="b">
        <v>0</v>
      </c>
      <c r="I885" s="84" t="b">
        <v>0</v>
      </c>
      <c r="J885" s="84" t="b">
        <v>0</v>
      </c>
      <c r="K885" s="84" t="b">
        <v>0</v>
      </c>
      <c r="L885" s="84" t="b">
        <v>0</v>
      </c>
    </row>
    <row r="886" spans="1:12" ht="15">
      <c r="A886" s="84" t="s">
        <v>4333</v>
      </c>
      <c r="B886" s="84" t="s">
        <v>4282</v>
      </c>
      <c r="C886" s="84">
        <v>2</v>
      </c>
      <c r="D886" s="118">
        <v>0</v>
      </c>
      <c r="E886" s="118">
        <v>1.2671717284030137</v>
      </c>
      <c r="F886" s="84" t="s">
        <v>3446</v>
      </c>
      <c r="G886" s="84" t="b">
        <v>0</v>
      </c>
      <c r="H886" s="84" t="b">
        <v>0</v>
      </c>
      <c r="I886" s="84" t="b">
        <v>0</v>
      </c>
      <c r="J886" s="84" t="b">
        <v>0</v>
      </c>
      <c r="K886" s="84" t="b">
        <v>0</v>
      </c>
      <c r="L886" s="84" t="b">
        <v>0</v>
      </c>
    </row>
    <row r="887" spans="1:12" ht="15">
      <c r="A887" s="84" t="s">
        <v>4075</v>
      </c>
      <c r="B887" s="84" t="s">
        <v>3597</v>
      </c>
      <c r="C887" s="84">
        <v>2</v>
      </c>
      <c r="D887" s="118">
        <v>0</v>
      </c>
      <c r="E887" s="118">
        <v>0.17609125905568124</v>
      </c>
      <c r="F887" s="84" t="s">
        <v>3447</v>
      </c>
      <c r="G887" s="84" t="b">
        <v>0</v>
      </c>
      <c r="H887" s="84" t="b">
        <v>0</v>
      </c>
      <c r="I887" s="84" t="b">
        <v>0</v>
      </c>
      <c r="J887" s="84" t="b">
        <v>0</v>
      </c>
      <c r="K887" s="84" t="b">
        <v>0</v>
      </c>
      <c r="L887" s="84" t="b">
        <v>0</v>
      </c>
    </row>
    <row r="888" spans="1:12" ht="15">
      <c r="A888" s="84" t="s">
        <v>4340</v>
      </c>
      <c r="B888" s="84" t="s">
        <v>4341</v>
      </c>
      <c r="C888" s="84">
        <v>3</v>
      </c>
      <c r="D888" s="118">
        <v>0</v>
      </c>
      <c r="E888" s="118">
        <v>1.146128035678238</v>
      </c>
      <c r="F888" s="84" t="s">
        <v>3449</v>
      </c>
      <c r="G888" s="84" t="b">
        <v>0</v>
      </c>
      <c r="H888" s="84" t="b">
        <v>0</v>
      </c>
      <c r="I888" s="84" t="b">
        <v>0</v>
      </c>
      <c r="J888" s="84" t="b">
        <v>0</v>
      </c>
      <c r="K888" s="84" t="b">
        <v>1</v>
      </c>
      <c r="L888" s="84" t="b">
        <v>0</v>
      </c>
    </row>
    <row r="889" spans="1:12" ht="15">
      <c r="A889" s="84" t="s">
        <v>4453</v>
      </c>
      <c r="B889" s="84" t="s">
        <v>4336</v>
      </c>
      <c r="C889" s="84">
        <v>2</v>
      </c>
      <c r="D889" s="118">
        <v>0.0078262781802525</v>
      </c>
      <c r="E889" s="118">
        <v>1.3222192947339193</v>
      </c>
      <c r="F889" s="84" t="s">
        <v>3449</v>
      </c>
      <c r="G889" s="84" t="b">
        <v>0</v>
      </c>
      <c r="H889" s="84" t="b">
        <v>0</v>
      </c>
      <c r="I889" s="84" t="b">
        <v>0</v>
      </c>
      <c r="J889" s="84" t="b">
        <v>0</v>
      </c>
      <c r="K889" s="84" t="b">
        <v>0</v>
      </c>
      <c r="L889" s="84" t="b">
        <v>0</v>
      </c>
    </row>
    <row r="890" spans="1:12" ht="15">
      <c r="A890" s="84" t="s">
        <v>4336</v>
      </c>
      <c r="B890" s="84" t="s">
        <v>4454</v>
      </c>
      <c r="C890" s="84">
        <v>2</v>
      </c>
      <c r="D890" s="118">
        <v>0.0078262781802525</v>
      </c>
      <c r="E890" s="118">
        <v>1.3222192947339193</v>
      </c>
      <c r="F890" s="84" t="s">
        <v>3449</v>
      </c>
      <c r="G890" s="84" t="b">
        <v>0</v>
      </c>
      <c r="H890" s="84" t="b">
        <v>0</v>
      </c>
      <c r="I890" s="84" t="b">
        <v>0</v>
      </c>
      <c r="J890" s="84" t="b">
        <v>0</v>
      </c>
      <c r="K890" s="84" t="b">
        <v>0</v>
      </c>
      <c r="L890" s="84" t="b">
        <v>0</v>
      </c>
    </row>
    <row r="891" spans="1:12" ht="15">
      <c r="A891" s="84" t="s">
        <v>4454</v>
      </c>
      <c r="B891" s="84" t="s">
        <v>4455</v>
      </c>
      <c r="C891" s="84">
        <v>2</v>
      </c>
      <c r="D891" s="118">
        <v>0.0078262781802525</v>
      </c>
      <c r="E891" s="118">
        <v>1.3222192947339193</v>
      </c>
      <c r="F891" s="84" t="s">
        <v>3449</v>
      </c>
      <c r="G891" s="84" t="b">
        <v>0</v>
      </c>
      <c r="H891" s="84" t="b">
        <v>0</v>
      </c>
      <c r="I891" s="84" t="b">
        <v>0</v>
      </c>
      <c r="J891" s="84" t="b">
        <v>0</v>
      </c>
      <c r="K891" s="84" t="b">
        <v>0</v>
      </c>
      <c r="L891" s="84" t="b">
        <v>0</v>
      </c>
    </row>
    <row r="892" spans="1:12" ht="15">
      <c r="A892" s="84" t="s">
        <v>4455</v>
      </c>
      <c r="B892" s="84" t="s">
        <v>4456</v>
      </c>
      <c r="C892" s="84">
        <v>2</v>
      </c>
      <c r="D892" s="118">
        <v>0.0078262781802525</v>
      </c>
      <c r="E892" s="118">
        <v>1.3222192947339193</v>
      </c>
      <c r="F892" s="84" t="s">
        <v>3449</v>
      </c>
      <c r="G892" s="84" t="b">
        <v>0</v>
      </c>
      <c r="H892" s="84" t="b">
        <v>0</v>
      </c>
      <c r="I892" s="84" t="b">
        <v>0</v>
      </c>
      <c r="J892" s="84" t="b">
        <v>0</v>
      </c>
      <c r="K892" s="84" t="b">
        <v>0</v>
      </c>
      <c r="L892" s="84" t="b">
        <v>0</v>
      </c>
    </row>
    <row r="893" spans="1:12" ht="15">
      <c r="A893" s="84" t="s">
        <v>4456</v>
      </c>
      <c r="B893" s="84" t="s">
        <v>4309</v>
      </c>
      <c r="C893" s="84">
        <v>2</v>
      </c>
      <c r="D893" s="118">
        <v>0.0078262781802525</v>
      </c>
      <c r="E893" s="118">
        <v>1.3222192947339193</v>
      </c>
      <c r="F893" s="84" t="s">
        <v>3449</v>
      </c>
      <c r="G893" s="84" t="b">
        <v>0</v>
      </c>
      <c r="H893" s="84" t="b">
        <v>0</v>
      </c>
      <c r="I893" s="84" t="b">
        <v>0</v>
      </c>
      <c r="J893" s="84" t="b">
        <v>0</v>
      </c>
      <c r="K893" s="84" t="b">
        <v>0</v>
      </c>
      <c r="L893" s="84" t="b">
        <v>0</v>
      </c>
    </row>
    <row r="894" spans="1:12" ht="15">
      <c r="A894" s="84" t="s">
        <v>4309</v>
      </c>
      <c r="B894" s="84" t="s">
        <v>4340</v>
      </c>
      <c r="C894" s="84">
        <v>2</v>
      </c>
      <c r="D894" s="118">
        <v>0.0078262781802525</v>
      </c>
      <c r="E894" s="118">
        <v>1.1461280356782382</v>
      </c>
      <c r="F894" s="84" t="s">
        <v>3449</v>
      </c>
      <c r="G894" s="84" t="b">
        <v>0</v>
      </c>
      <c r="H894" s="84" t="b">
        <v>0</v>
      </c>
      <c r="I894" s="84" t="b">
        <v>0</v>
      </c>
      <c r="J894" s="84" t="b">
        <v>0</v>
      </c>
      <c r="K894" s="84" t="b">
        <v>0</v>
      </c>
      <c r="L894" s="84" t="b">
        <v>0</v>
      </c>
    </row>
    <row r="895" spans="1:12" ht="15">
      <c r="A895" s="84" t="s">
        <v>4341</v>
      </c>
      <c r="B895" s="84" t="s">
        <v>4283</v>
      </c>
      <c r="C895" s="84">
        <v>2</v>
      </c>
      <c r="D895" s="118">
        <v>0.0078262781802525</v>
      </c>
      <c r="E895" s="118">
        <v>1.1461280356782382</v>
      </c>
      <c r="F895" s="84" t="s">
        <v>3449</v>
      </c>
      <c r="G895" s="84" t="b">
        <v>0</v>
      </c>
      <c r="H895" s="84" t="b">
        <v>1</v>
      </c>
      <c r="I895" s="84" t="b">
        <v>0</v>
      </c>
      <c r="J895" s="84" t="b">
        <v>0</v>
      </c>
      <c r="K895" s="84" t="b">
        <v>0</v>
      </c>
      <c r="L895" s="84" t="b">
        <v>0</v>
      </c>
    </row>
    <row r="896" spans="1:12" ht="15">
      <c r="A896" s="84" t="s">
        <v>4283</v>
      </c>
      <c r="B896" s="84" t="s">
        <v>4342</v>
      </c>
      <c r="C896" s="84">
        <v>2</v>
      </c>
      <c r="D896" s="118">
        <v>0.0078262781802525</v>
      </c>
      <c r="E896" s="118">
        <v>1.1461280356782382</v>
      </c>
      <c r="F896" s="84" t="s">
        <v>3449</v>
      </c>
      <c r="G896" s="84" t="b">
        <v>0</v>
      </c>
      <c r="H896" s="84" t="b">
        <v>0</v>
      </c>
      <c r="I896" s="84" t="b">
        <v>0</v>
      </c>
      <c r="J896" s="84" t="b">
        <v>0</v>
      </c>
      <c r="K896" s="84" t="b">
        <v>0</v>
      </c>
      <c r="L896" s="84" t="b">
        <v>0</v>
      </c>
    </row>
    <row r="897" spans="1:12" ht="15">
      <c r="A897" s="84" t="s">
        <v>4342</v>
      </c>
      <c r="B897" s="84" t="s">
        <v>4457</v>
      </c>
      <c r="C897" s="84">
        <v>2</v>
      </c>
      <c r="D897" s="118">
        <v>0.0078262781802525</v>
      </c>
      <c r="E897" s="118">
        <v>1.1461280356782382</v>
      </c>
      <c r="F897" s="84" t="s">
        <v>3449</v>
      </c>
      <c r="G897" s="84" t="b">
        <v>0</v>
      </c>
      <c r="H897" s="84" t="b">
        <v>0</v>
      </c>
      <c r="I897" s="84" t="b">
        <v>0</v>
      </c>
      <c r="J897" s="84" t="b">
        <v>0</v>
      </c>
      <c r="K897" s="84" t="b">
        <v>0</v>
      </c>
      <c r="L897" s="84" t="b">
        <v>0</v>
      </c>
    </row>
    <row r="898" spans="1:12" ht="15">
      <c r="A898" s="84" t="s">
        <v>4457</v>
      </c>
      <c r="B898" s="84" t="s">
        <v>3660</v>
      </c>
      <c r="C898" s="84">
        <v>2</v>
      </c>
      <c r="D898" s="118">
        <v>0.0078262781802525</v>
      </c>
      <c r="E898" s="118">
        <v>1.1461280356782382</v>
      </c>
      <c r="F898" s="84" t="s">
        <v>3449</v>
      </c>
      <c r="G898" s="84" t="b">
        <v>0</v>
      </c>
      <c r="H898" s="84" t="b">
        <v>0</v>
      </c>
      <c r="I898" s="84" t="b">
        <v>0</v>
      </c>
      <c r="J898" s="84" t="b">
        <v>0</v>
      </c>
      <c r="K898" s="84" t="b">
        <v>0</v>
      </c>
      <c r="L898" s="84" t="b">
        <v>0</v>
      </c>
    </row>
    <row r="899" spans="1:12" ht="15">
      <c r="A899" s="84" t="s">
        <v>4302</v>
      </c>
      <c r="B899" s="84" t="s">
        <v>4502</v>
      </c>
      <c r="C899" s="84">
        <v>2</v>
      </c>
      <c r="D899" s="118">
        <v>0</v>
      </c>
      <c r="E899" s="118">
        <v>1.0606978403536116</v>
      </c>
      <c r="F899" s="84" t="s">
        <v>3452</v>
      </c>
      <c r="G899" s="84" t="b">
        <v>0</v>
      </c>
      <c r="H899" s="84" t="b">
        <v>0</v>
      </c>
      <c r="I899" s="84" t="b">
        <v>0</v>
      </c>
      <c r="J899" s="84" t="b">
        <v>0</v>
      </c>
      <c r="K899" s="84" t="b">
        <v>0</v>
      </c>
      <c r="L899" s="84" t="b">
        <v>0</v>
      </c>
    </row>
    <row r="900" spans="1:12" ht="15">
      <c r="A900" s="84" t="s">
        <v>4502</v>
      </c>
      <c r="B900" s="84" t="s">
        <v>3604</v>
      </c>
      <c r="C900" s="84">
        <v>2</v>
      </c>
      <c r="D900" s="118">
        <v>0</v>
      </c>
      <c r="E900" s="118">
        <v>1.0606978403536116</v>
      </c>
      <c r="F900" s="84" t="s">
        <v>3452</v>
      </c>
      <c r="G900" s="84" t="b">
        <v>0</v>
      </c>
      <c r="H900" s="84" t="b">
        <v>0</v>
      </c>
      <c r="I900" s="84" t="b">
        <v>0</v>
      </c>
      <c r="J900" s="84" t="b">
        <v>0</v>
      </c>
      <c r="K900" s="84" t="b">
        <v>0</v>
      </c>
      <c r="L900" s="84" t="b">
        <v>0</v>
      </c>
    </row>
    <row r="901" spans="1:12" ht="15">
      <c r="A901" s="84" t="s">
        <v>3604</v>
      </c>
      <c r="B901" s="84" t="s">
        <v>3605</v>
      </c>
      <c r="C901" s="84">
        <v>2</v>
      </c>
      <c r="D901" s="118">
        <v>0</v>
      </c>
      <c r="E901" s="118">
        <v>1.0606978403536116</v>
      </c>
      <c r="F901" s="84" t="s">
        <v>3452</v>
      </c>
      <c r="G901" s="84" t="b">
        <v>0</v>
      </c>
      <c r="H901" s="84" t="b">
        <v>0</v>
      </c>
      <c r="I901" s="84" t="b">
        <v>0</v>
      </c>
      <c r="J901" s="84" t="b">
        <v>0</v>
      </c>
      <c r="K901" s="84" t="b">
        <v>0</v>
      </c>
      <c r="L901" s="84" t="b">
        <v>0</v>
      </c>
    </row>
    <row r="902" spans="1:12" ht="15">
      <c r="A902" s="84" t="s">
        <v>3605</v>
      </c>
      <c r="B902" s="84" t="s">
        <v>4503</v>
      </c>
      <c r="C902" s="84">
        <v>2</v>
      </c>
      <c r="D902" s="118">
        <v>0</v>
      </c>
      <c r="E902" s="118">
        <v>1.0606978403536116</v>
      </c>
      <c r="F902" s="84" t="s">
        <v>3452</v>
      </c>
      <c r="G902" s="84" t="b">
        <v>0</v>
      </c>
      <c r="H902" s="84" t="b">
        <v>0</v>
      </c>
      <c r="I902" s="84" t="b">
        <v>0</v>
      </c>
      <c r="J902" s="84" t="b">
        <v>0</v>
      </c>
      <c r="K902" s="84" t="b">
        <v>0</v>
      </c>
      <c r="L902" s="84" t="b">
        <v>0</v>
      </c>
    </row>
    <row r="903" spans="1:12" ht="15">
      <c r="A903" s="84" t="s">
        <v>4503</v>
      </c>
      <c r="B903" s="84" t="s">
        <v>4504</v>
      </c>
      <c r="C903" s="84">
        <v>2</v>
      </c>
      <c r="D903" s="118">
        <v>0</v>
      </c>
      <c r="E903" s="118">
        <v>1.0606978403536116</v>
      </c>
      <c r="F903" s="84" t="s">
        <v>3452</v>
      </c>
      <c r="G903" s="84" t="b">
        <v>0</v>
      </c>
      <c r="H903" s="84" t="b">
        <v>0</v>
      </c>
      <c r="I903" s="84" t="b">
        <v>0</v>
      </c>
      <c r="J903" s="84" t="b">
        <v>0</v>
      </c>
      <c r="K903" s="84" t="b">
        <v>0</v>
      </c>
      <c r="L903" s="84" t="b">
        <v>0</v>
      </c>
    </row>
    <row r="904" spans="1:12" ht="15">
      <c r="A904" s="84" t="s">
        <v>4504</v>
      </c>
      <c r="B904" s="84" t="s">
        <v>4296</v>
      </c>
      <c r="C904" s="84">
        <v>2</v>
      </c>
      <c r="D904" s="118">
        <v>0</v>
      </c>
      <c r="E904" s="118">
        <v>1.0606978403536116</v>
      </c>
      <c r="F904" s="84" t="s">
        <v>3452</v>
      </c>
      <c r="G904" s="84" t="b">
        <v>0</v>
      </c>
      <c r="H904" s="84" t="b">
        <v>0</v>
      </c>
      <c r="I904" s="84" t="b">
        <v>0</v>
      </c>
      <c r="J904" s="84" t="b">
        <v>0</v>
      </c>
      <c r="K904" s="84" t="b">
        <v>0</v>
      </c>
      <c r="L904" s="84" t="b">
        <v>0</v>
      </c>
    </row>
    <row r="905" spans="1:12" ht="15">
      <c r="A905" s="84" t="s">
        <v>4296</v>
      </c>
      <c r="B905" s="84" t="s">
        <v>4505</v>
      </c>
      <c r="C905" s="84">
        <v>2</v>
      </c>
      <c r="D905" s="118">
        <v>0</v>
      </c>
      <c r="E905" s="118">
        <v>1.0606978403536116</v>
      </c>
      <c r="F905" s="84" t="s">
        <v>3452</v>
      </c>
      <c r="G905" s="84" t="b">
        <v>0</v>
      </c>
      <c r="H905" s="84" t="b">
        <v>0</v>
      </c>
      <c r="I905" s="84" t="b">
        <v>0</v>
      </c>
      <c r="J905" s="84" t="b">
        <v>0</v>
      </c>
      <c r="K905" s="84" t="b">
        <v>1</v>
      </c>
      <c r="L905" s="84" t="b">
        <v>0</v>
      </c>
    </row>
    <row r="906" spans="1:12" ht="15">
      <c r="A906" s="84" t="s">
        <v>4505</v>
      </c>
      <c r="B906" s="84" t="s">
        <v>3646</v>
      </c>
      <c r="C906" s="84">
        <v>2</v>
      </c>
      <c r="D906" s="118">
        <v>0</v>
      </c>
      <c r="E906" s="118">
        <v>1.0606978403536116</v>
      </c>
      <c r="F906" s="84" t="s">
        <v>3452</v>
      </c>
      <c r="G906" s="84" t="b">
        <v>0</v>
      </c>
      <c r="H906" s="84" t="b">
        <v>1</v>
      </c>
      <c r="I906" s="84" t="b">
        <v>0</v>
      </c>
      <c r="J906" s="84" t="b">
        <v>0</v>
      </c>
      <c r="K906" s="84" t="b">
        <v>0</v>
      </c>
      <c r="L906" s="84" t="b">
        <v>0</v>
      </c>
    </row>
    <row r="907" spans="1:12" ht="15">
      <c r="A907" s="84" t="s">
        <v>3646</v>
      </c>
      <c r="B907" s="84" t="s">
        <v>3597</v>
      </c>
      <c r="C907" s="84">
        <v>2</v>
      </c>
      <c r="D907" s="118">
        <v>0</v>
      </c>
      <c r="E907" s="118">
        <v>1.0606978403536116</v>
      </c>
      <c r="F907" s="84" t="s">
        <v>3452</v>
      </c>
      <c r="G907" s="84" t="b">
        <v>0</v>
      </c>
      <c r="H907" s="84" t="b">
        <v>0</v>
      </c>
      <c r="I907" s="84" t="b">
        <v>0</v>
      </c>
      <c r="J907" s="84" t="b">
        <v>0</v>
      </c>
      <c r="K907" s="84" t="b">
        <v>0</v>
      </c>
      <c r="L907" s="84" t="b">
        <v>0</v>
      </c>
    </row>
    <row r="908" spans="1:12" ht="15">
      <c r="A908" s="84" t="s">
        <v>3597</v>
      </c>
      <c r="B908" s="84" t="s">
        <v>4267</v>
      </c>
      <c r="C908" s="84">
        <v>2</v>
      </c>
      <c r="D908" s="118">
        <v>0</v>
      </c>
      <c r="E908" s="118">
        <v>1.0606978403536116</v>
      </c>
      <c r="F908" s="84" t="s">
        <v>3452</v>
      </c>
      <c r="G908" s="84" t="b">
        <v>0</v>
      </c>
      <c r="H908" s="84" t="b">
        <v>0</v>
      </c>
      <c r="I908" s="84" t="b">
        <v>0</v>
      </c>
      <c r="J908" s="84" t="b">
        <v>0</v>
      </c>
      <c r="K908" s="84" t="b">
        <v>0</v>
      </c>
      <c r="L908" s="84" t="b">
        <v>0</v>
      </c>
    </row>
    <row r="909" spans="1:12" ht="15">
      <c r="A909" s="84" t="s">
        <v>4267</v>
      </c>
      <c r="B909" s="84" t="s">
        <v>4268</v>
      </c>
      <c r="C909" s="84">
        <v>2</v>
      </c>
      <c r="D909" s="118">
        <v>0</v>
      </c>
      <c r="E909" s="118">
        <v>1.0606978403536116</v>
      </c>
      <c r="F909" s="84" t="s">
        <v>3452</v>
      </c>
      <c r="G909" s="84" t="b">
        <v>0</v>
      </c>
      <c r="H909" s="84" t="b">
        <v>0</v>
      </c>
      <c r="I909" s="84" t="b">
        <v>0</v>
      </c>
      <c r="J909" s="84" t="b">
        <v>0</v>
      </c>
      <c r="K909" s="84" t="b">
        <v>0</v>
      </c>
      <c r="L909" s="84" t="b">
        <v>0</v>
      </c>
    </row>
    <row r="910" spans="1:12" ht="15">
      <c r="A910" s="84" t="s">
        <v>3597</v>
      </c>
      <c r="B910" s="84" t="s">
        <v>4525</v>
      </c>
      <c r="C910" s="84">
        <v>2</v>
      </c>
      <c r="D910" s="118">
        <v>0</v>
      </c>
      <c r="E910" s="118">
        <v>0.9294189257142927</v>
      </c>
      <c r="F910" s="84" t="s">
        <v>3456</v>
      </c>
      <c r="G910" s="84" t="b">
        <v>0</v>
      </c>
      <c r="H910" s="84" t="b">
        <v>0</v>
      </c>
      <c r="I910" s="84" t="b">
        <v>0</v>
      </c>
      <c r="J910" s="84" t="b">
        <v>0</v>
      </c>
      <c r="K910" s="84" t="b">
        <v>0</v>
      </c>
      <c r="L910" s="84" t="b">
        <v>0</v>
      </c>
    </row>
    <row r="911" spans="1:12" ht="15">
      <c r="A911" s="84" t="s">
        <v>4525</v>
      </c>
      <c r="B911" s="84" t="s">
        <v>4526</v>
      </c>
      <c r="C911" s="84">
        <v>2</v>
      </c>
      <c r="D911" s="118">
        <v>0</v>
      </c>
      <c r="E911" s="118">
        <v>0.9294189257142927</v>
      </c>
      <c r="F911" s="84" t="s">
        <v>3456</v>
      </c>
      <c r="G911" s="84" t="b">
        <v>0</v>
      </c>
      <c r="H911" s="84" t="b">
        <v>0</v>
      </c>
      <c r="I911" s="84" t="b">
        <v>0</v>
      </c>
      <c r="J911" s="84" t="b">
        <v>0</v>
      </c>
      <c r="K911" s="84" t="b">
        <v>0</v>
      </c>
      <c r="L911" s="84" t="b">
        <v>0</v>
      </c>
    </row>
    <row r="912" spans="1:12" ht="15">
      <c r="A912" s="84" t="s">
        <v>4526</v>
      </c>
      <c r="B912" s="84" t="s">
        <v>4374</v>
      </c>
      <c r="C912" s="84">
        <v>2</v>
      </c>
      <c r="D912" s="118">
        <v>0</v>
      </c>
      <c r="E912" s="118">
        <v>0.9294189257142927</v>
      </c>
      <c r="F912" s="84" t="s">
        <v>3456</v>
      </c>
      <c r="G912" s="84" t="b">
        <v>0</v>
      </c>
      <c r="H912" s="84" t="b">
        <v>0</v>
      </c>
      <c r="I912" s="84" t="b">
        <v>0</v>
      </c>
      <c r="J912" s="84" t="b">
        <v>0</v>
      </c>
      <c r="K912" s="84" t="b">
        <v>0</v>
      </c>
      <c r="L912" s="84" t="b">
        <v>0</v>
      </c>
    </row>
    <row r="913" spans="1:12" ht="15">
      <c r="A913" s="84" t="s">
        <v>4374</v>
      </c>
      <c r="B913" s="84" t="s">
        <v>4527</v>
      </c>
      <c r="C913" s="84">
        <v>2</v>
      </c>
      <c r="D913" s="118">
        <v>0</v>
      </c>
      <c r="E913" s="118">
        <v>0.9294189257142927</v>
      </c>
      <c r="F913" s="84" t="s">
        <v>3456</v>
      </c>
      <c r="G913" s="84" t="b">
        <v>0</v>
      </c>
      <c r="H913" s="84" t="b">
        <v>0</v>
      </c>
      <c r="I913" s="84" t="b">
        <v>0</v>
      </c>
      <c r="J913" s="84" t="b">
        <v>0</v>
      </c>
      <c r="K913" s="84" t="b">
        <v>0</v>
      </c>
      <c r="L913" s="84" t="b">
        <v>0</v>
      </c>
    </row>
    <row r="914" spans="1:12" ht="15">
      <c r="A914" s="84" t="s">
        <v>4527</v>
      </c>
      <c r="B914" s="84" t="s">
        <v>4367</v>
      </c>
      <c r="C914" s="84">
        <v>2</v>
      </c>
      <c r="D914" s="118">
        <v>0</v>
      </c>
      <c r="E914" s="118">
        <v>0.9294189257142927</v>
      </c>
      <c r="F914" s="84" t="s">
        <v>3456</v>
      </c>
      <c r="G914" s="84" t="b">
        <v>0</v>
      </c>
      <c r="H914" s="84" t="b">
        <v>0</v>
      </c>
      <c r="I914" s="84" t="b">
        <v>0</v>
      </c>
      <c r="J914" s="84" t="b">
        <v>0</v>
      </c>
      <c r="K914" s="84" t="b">
        <v>0</v>
      </c>
      <c r="L914" s="84" t="b">
        <v>0</v>
      </c>
    </row>
    <row r="915" spans="1:12" ht="15">
      <c r="A915" s="84" t="s">
        <v>4367</v>
      </c>
      <c r="B915" s="84" t="s">
        <v>4375</v>
      </c>
      <c r="C915" s="84">
        <v>2</v>
      </c>
      <c r="D915" s="118">
        <v>0</v>
      </c>
      <c r="E915" s="118">
        <v>0.9294189257142927</v>
      </c>
      <c r="F915" s="84" t="s">
        <v>3456</v>
      </c>
      <c r="G915" s="84" t="b">
        <v>0</v>
      </c>
      <c r="H915" s="84" t="b">
        <v>0</v>
      </c>
      <c r="I915" s="84" t="b">
        <v>0</v>
      </c>
      <c r="J915" s="84" t="b">
        <v>0</v>
      </c>
      <c r="K915" s="84" t="b">
        <v>1</v>
      </c>
      <c r="L915" s="84" t="b">
        <v>0</v>
      </c>
    </row>
    <row r="916" spans="1:12" ht="15">
      <c r="A916" s="84" t="s">
        <v>4375</v>
      </c>
      <c r="B916" s="84" t="s">
        <v>3682</v>
      </c>
      <c r="C916" s="84">
        <v>2</v>
      </c>
      <c r="D916" s="118">
        <v>0</v>
      </c>
      <c r="E916" s="118">
        <v>0.9294189257142927</v>
      </c>
      <c r="F916" s="84" t="s">
        <v>3456</v>
      </c>
      <c r="G916" s="84" t="b">
        <v>0</v>
      </c>
      <c r="H916" s="84" t="b">
        <v>1</v>
      </c>
      <c r="I916" s="84" t="b">
        <v>0</v>
      </c>
      <c r="J916" s="84" t="b">
        <v>0</v>
      </c>
      <c r="K916" s="84" t="b">
        <v>0</v>
      </c>
      <c r="L916" s="84" t="b">
        <v>0</v>
      </c>
    </row>
    <row r="917" spans="1:12" ht="15">
      <c r="A917" s="84" t="s">
        <v>3682</v>
      </c>
      <c r="B917" s="84" t="s">
        <v>4376</v>
      </c>
      <c r="C917" s="84">
        <v>2</v>
      </c>
      <c r="D917" s="118">
        <v>0</v>
      </c>
      <c r="E917" s="118">
        <v>0.9294189257142927</v>
      </c>
      <c r="F917" s="84" t="s">
        <v>3456</v>
      </c>
      <c r="G917" s="84" t="b">
        <v>0</v>
      </c>
      <c r="H917" s="84" t="b">
        <v>0</v>
      </c>
      <c r="I917" s="84" t="b">
        <v>0</v>
      </c>
      <c r="J917" s="84" t="b">
        <v>0</v>
      </c>
      <c r="K917" s="84" t="b">
        <v>0</v>
      </c>
      <c r="L917" s="84" t="b">
        <v>0</v>
      </c>
    </row>
    <row r="918" spans="1:12" ht="15">
      <c r="A918" s="84" t="s">
        <v>3644</v>
      </c>
      <c r="B918" s="84" t="s">
        <v>3644</v>
      </c>
      <c r="C918" s="84">
        <v>4</v>
      </c>
      <c r="D918" s="118">
        <v>0.021344395037052273</v>
      </c>
      <c r="E918" s="118">
        <v>0.5228787452803375</v>
      </c>
      <c r="F918" s="84" t="s">
        <v>3457</v>
      </c>
      <c r="G918" s="84" t="b">
        <v>0</v>
      </c>
      <c r="H918" s="84" t="b">
        <v>0</v>
      </c>
      <c r="I918" s="84" t="b">
        <v>0</v>
      </c>
      <c r="J918" s="84" t="b">
        <v>0</v>
      </c>
      <c r="K918" s="84" t="b">
        <v>0</v>
      </c>
      <c r="L918" s="84" t="b">
        <v>0</v>
      </c>
    </row>
    <row r="919" spans="1:12" ht="15">
      <c r="A919" s="84" t="s">
        <v>4528</v>
      </c>
      <c r="B919" s="84" t="s">
        <v>4529</v>
      </c>
      <c r="C919" s="84">
        <v>2</v>
      </c>
      <c r="D919" s="118">
        <v>0.010672197518526137</v>
      </c>
      <c r="E919" s="118">
        <v>1.1760912590556813</v>
      </c>
      <c r="F919" s="84" t="s">
        <v>3457</v>
      </c>
      <c r="G919" s="84" t="b">
        <v>0</v>
      </c>
      <c r="H919" s="84" t="b">
        <v>1</v>
      </c>
      <c r="I919" s="84" t="b">
        <v>0</v>
      </c>
      <c r="J919" s="84" t="b">
        <v>0</v>
      </c>
      <c r="K919" s="84" t="b">
        <v>0</v>
      </c>
      <c r="L919" s="84" t="b">
        <v>0</v>
      </c>
    </row>
    <row r="920" spans="1:12" ht="15">
      <c r="A920" s="84" t="s">
        <v>4529</v>
      </c>
      <c r="B920" s="84" t="s">
        <v>271</v>
      </c>
      <c r="C920" s="84">
        <v>2</v>
      </c>
      <c r="D920" s="118">
        <v>0.010672197518526137</v>
      </c>
      <c r="E920" s="118">
        <v>1</v>
      </c>
      <c r="F920" s="84" t="s">
        <v>3457</v>
      </c>
      <c r="G920" s="84" t="b">
        <v>0</v>
      </c>
      <c r="H920" s="84" t="b">
        <v>0</v>
      </c>
      <c r="I920" s="84" t="b">
        <v>0</v>
      </c>
      <c r="J920" s="84" t="b">
        <v>0</v>
      </c>
      <c r="K920" s="84" t="b">
        <v>0</v>
      </c>
      <c r="L920" s="84" t="b">
        <v>0</v>
      </c>
    </row>
    <row r="921" spans="1:12" ht="15">
      <c r="A921" s="84" t="s">
        <v>271</v>
      </c>
      <c r="B921" s="84" t="s">
        <v>4530</v>
      </c>
      <c r="C921" s="84">
        <v>2</v>
      </c>
      <c r="D921" s="118">
        <v>0.010672197518526137</v>
      </c>
      <c r="E921" s="118">
        <v>1</v>
      </c>
      <c r="F921" s="84" t="s">
        <v>3457</v>
      </c>
      <c r="G921" s="84" t="b">
        <v>0</v>
      </c>
      <c r="H921" s="84" t="b">
        <v>0</v>
      </c>
      <c r="I921" s="84" t="b">
        <v>0</v>
      </c>
      <c r="J921" s="84" t="b">
        <v>0</v>
      </c>
      <c r="K921" s="84" t="b">
        <v>0</v>
      </c>
      <c r="L921" s="84" t="b">
        <v>0</v>
      </c>
    </row>
    <row r="922" spans="1:12" ht="15">
      <c r="A922" s="84" t="s">
        <v>4530</v>
      </c>
      <c r="B922" s="84" t="s">
        <v>3644</v>
      </c>
      <c r="C922" s="84">
        <v>2</v>
      </c>
      <c r="D922" s="118">
        <v>0.010672197518526137</v>
      </c>
      <c r="E922" s="118">
        <v>0.6989700043360189</v>
      </c>
      <c r="F922" s="84" t="s">
        <v>3457</v>
      </c>
      <c r="G922" s="84" t="b">
        <v>0</v>
      </c>
      <c r="H922" s="84" t="b">
        <v>0</v>
      </c>
      <c r="I922" s="84" t="b">
        <v>0</v>
      </c>
      <c r="J922" s="84" t="b">
        <v>0</v>
      </c>
      <c r="K922" s="84" t="b">
        <v>0</v>
      </c>
      <c r="L922" s="84" t="b">
        <v>0</v>
      </c>
    </row>
    <row r="923" spans="1:12" ht="15">
      <c r="A923" s="84" t="s">
        <v>3644</v>
      </c>
      <c r="B923" s="84" t="s">
        <v>4531</v>
      </c>
      <c r="C923" s="84">
        <v>2</v>
      </c>
      <c r="D923" s="118">
        <v>0.010672197518526137</v>
      </c>
      <c r="E923" s="118">
        <v>0.6989700043360189</v>
      </c>
      <c r="F923" s="84" t="s">
        <v>3457</v>
      </c>
      <c r="G923" s="84" t="b">
        <v>0</v>
      </c>
      <c r="H923" s="84" t="b">
        <v>0</v>
      </c>
      <c r="I923" s="84" t="b">
        <v>0</v>
      </c>
      <c r="J923" s="84" t="b">
        <v>0</v>
      </c>
      <c r="K923" s="84" t="b">
        <v>0</v>
      </c>
      <c r="L923" s="84" t="b">
        <v>0</v>
      </c>
    </row>
    <row r="924" spans="1:12" ht="15">
      <c r="A924" s="84" t="s">
        <v>4531</v>
      </c>
      <c r="B924" s="84" t="s">
        <v>3597</v>
      </c>
      <c r="C924" s="84">
        <v>2</v>
      </c>
      <c r="D924" s="118">
        <v>0.010672197518526137</v>
      </c>
      <c r="E924" s="118">
        <v>1</v>
      </c>
      <c r="F924" s="84" t="s">
        <v>3457</v>
      </c>
      <c r="G924" s="84" t="b">
        <v>0</v>
      </c>
      <c r="H924" s="84" t="b">
        <v>0</v>
      </c>
      <c r="I924" s="84" t="b">
        <v>0</v>
      </c>
      <c r="J924" s="84" t="b">
        <v>0</v>
      </c>
      <c r="K924" s="84" t="b">
        <v>0</v>
      </c>
      <c r="L924" s="84" t="b">
        <v>0</v>
      </c>
    </row>
    <row r="925" spans="1:12" ht="15">
      <c r="A925" s="84" t="s">
        <v>3597</v>
      </c>
      <c r="B925" s="84" t="s">
        <v>4532</v>
      </c>
      <c r="C925" s="84">
        <v>2</v>
      </c>
      <c r="D925" s="118">
        <v>0.010672197518526137</v>
      </c>
      <c r="E925" s="118">
        <v>1</v>
      </c>
      <c r="F925" s="84" t="s">
        <v>3457</v>
      </c>
      <c r="G925" s="84" t="b">
        <v>0</v>
      </c>
      <c r="H925" s="84" t="b">
        <v>0</v>
      </c>
      <c r="I925" s="84" t="b">
        <v>0</v>
      </c>
      <c r="J925" s="84" t="b">
        <v>0</v>
      </c>
      <c r="K925" s="84" t="b">
        <v>0</v>
      </c>
      <c r="L925" s="84" t="b">
        <v>0</v>
      </c>
    </row>
    <row r="926" spans="1:12" ht="15">
      <c r="A926" s="84" t="s">
        <v>3679</v>
      </c>
      <c r="B926" s="84" t="s">
        <v>4365</v>
      </c>
      <c r="C926" s="84">
        <v>2</v>
      </c>
      <c r="D926" s="118">
        <v>0</v>
      </c>
      <c r="E926" s="118">
        <v>0.6283889300503115</v>
      </c>
      <c r="F926" s="84" t="s">
        <v>3458</v>
      </c>
      <c r="G926" s="84" t="b">
        <v>0</v>
      </c>
      <c r="H926" s="84" t="b">
        <v>0</v>
      </c>
      <c r="I926" s="84" t="b">
        <v>0</v>
      </c>
      <c r="J926" s="84" t="b">
        <v>0</v>
      </c>
      <c r="K926" s="84" t="b">
        <v>0</v>
      </c>
      <c r="L926" s="84" t="b">
        <v>0</v>
      </c>
    </row>
    <row r="927" spans="1:12" ht="15">
      <c r="A927" s="84" t="s">
        <v>4365</v>
      </c>
      <c r="B927" s="84" t="s">
        <v>4536</v>
      </c>
      <c r="C927" s="84">
        <v>2</v>
      </c>
      <c r="D927" s="118">
        <v>0</v>
      </c>
      <c r="E927" s="118">
        <v>0.9294189257142927</v>
      </c>
      <c r="F927" s="84" t="s">
        <v>3458</v>
      </c>
      <c r="G927" s="84" t="b">
        <v>0</v>
      </c>
      <c r="H927" s="84" t="b">
        <v>0</v>
      </c>
      <c r="I927" s="84" t="b">
        <v>0</v>
      </c>
      <c r="J927" s="84" t="b">
        <v>0</v>
      </c>
      <c r="K927" s="84" t="b">
        <v>0</v>
      </c>
      <c r="L927" s="84" t="b">
        <v>0</v>
      </c>
    </row>
    <row r="928" spans="1:12" ht="15">
      <c r="A928" s="84" t="s">
        <v>4536</v>
      </c>
      <c r="B928" s="84" t="s">
        <v>4537</v>
      </c>
      <c r="C928" s="84">
        <v>2</v>
      </c>
      <c r="D928" s="118">
        <v>0</v>
      </c>
      <c r="E928" s="118">
        <v>0.9294189257142927</v>
      </c>
      <c r="F928" s="84" t="s">
        <v>3458</v>
      </c>
      <c r="G928" s="84" t="b">
        <v>0</v>
      </c>
      <c r="H928" s="84" t="b">
        <v>0</v>
      </c>
      <c r="I928" s="84" t="b">
        <v>0</v>
      </c>
      <c r="J928" s="84" t="b">
        <v>0</v>
      </c>
      <c r="K928" s="84" t="b">
        <v>0</v>
      </c>
      <c r="L928" s="84" t="b">
        <v>0</v>
      </c>
    </row>
    <row r="929" spans="1:12" ht="15">
      <c r="A929" s="84" t="s">
        <v>4537</v>
      </c>
      <c r="B929" s="84" t="s">
        <v>3662</v>
      </c>
      <c r="C929" s="84">
        <v>2</v>
      </c>
      <c r="D929" s="118">
        <v>0</v>
      </c>
      <c r="E929" s="118">
        <v>0.9294189257142927</v>
      </c>
      <c r="F929" s="84" t="s">
        <v>3458</v>
      </c>
      <c r="G929" s="84" t="b">
        <v>0</v>
      </c>
      <c r="H929" s="84" t="b">
        <v>0</v>
      </c>
      <c r="I929" s="84" t="b">
        <v>0</v>
      </c>
      <c r="J929" s="84" t="b">
        <v>0</v>
      </c>
      <c r="K929" s="84" t="b">
        <v>0</v>
      </c>
      <c r="L929" s="84" t="b">
        <v>0</v>
      </c>
    </row>
    <row r="930" spans="1:12" ht="15">
      <c r="A930" s="84" t="s">
        <v>3662</v>
      </c>
      <c r="B930" s="84" t="s">
        <v>3679</v>
      </c>
      <c r="C930" s="84">
        <v>2</v>
      </c>
      <c r="D930" s="118">
        <v>0</v>
      </c>
      <c r="E930" s="118">
        <v>0.7533276666586114</v>
      </c>
      <c r="F930" s="84" t="s">
        <v>3458</v>
      </c>
      <c r="G930" s="84" t="b">
        <v>0</v>
      </c>
      <c r="H930" s="84" t="b">
        <v>0</v>
      </c>
      <c r="I930" s="84" t="b">
        <v>0</v>
      </c>
      <c r="J930" s="84" t="b">
        <v>0</v>
      </c>
      <c r="K930" s="84" t="b">
        <v>0</v>
      </c>
      <c r="L930" s="84" t="b">
        <v>0</v>
      </c>
    </row>
    <row r="931" spans="1:12" ht="15">
      <c r="A931" s="84" t="s">
        <v>3679</v>
      </c>
      <c r="B931" s="84" t="s">
        <v>4538</v>
      </c>
      <c r="C931" s="84">
        <v>2</v>
      </c>
      <c r="D931" s="118">
        <v>0</v>
      </c>
      <c r="E931" s="118">
        <v>0.6283889300503115</v>
      </c>
      <c r="F931" s="84" t="s">
        <v>3458</v>
      </c>
      <c r="G931" s="84" t="b">
        <v>0</v>
      </c>
      <c r="H931" s="84" t="b">
        <v>0</v>
      </c>
      <c r="I931" s="84" t="b">
        <v>0</v>
      </c>
      <c r="J931" s="84" t="b">
        <v>0</v>
      </c>
      <c r="K931" s="84" t="b">
        <v>0</v>
      </c>
      <c r="L931" s="84" t="b">
        <v>0</v>
      </c>
    </row>
    <row r="932" spans="1:12" ht="15">
      <c r="A932" s="84" t="s">
        <v>4538</v>
      </c>
      <c r="B932" s="84" t="s">
        <v>4539</v>
      </c>
      <c r="C932" s="84">
        <v>2</v>
      </c>
      <c r="D932" s="118">
        <v>0</v>
      </c>
      <c r="E932" s="118">
        <v>0.9294189257142927</v>
      </c>
      <c r="F932" s="84" t="s">
        <v>3458</v>
      </c>
      <c r="G932" s="84" t="b">
        <v>0</v>
      </c>
      <c r="H932" s="84" t="b">
        <v>0</v>
      </c>
      <c r="I932" s="84" t="b">
        <v>0</v>
      </c>
      <c r="J932" s="84" t="b">
        <v>0</v>
      </c>
      <c r="K932" s="84" t="b">
        <v>0</v>
      </c>
      <c r="L932" s="84" t="b">
        <v>0</v>
      </c>
    </row>
    <row r="933" spans="1:12" ht="15">
      <c r="A933" s="84" t="s">
        <v>4539</v>
      </c>
      <c r="B933" s="84" t="s">
        <v>3597</v>
      </c>
      <c r="C933" s="84">
        <v>2</v>
      </c>
      <c r="D933" s="118">
        <v>0</v>
      </c>
      <c r="E933" s="118">
        <v>0.9294189257142927</v>
      </c>
      <c r="F933" s="84" t="s">
        <v>3458</v>
      </c>
      <c r="G933" s="84" t="b">
        <v>0</v>
      </c>
      <c r="H933" s="84" t="b">
        <v>0</v>
      </c>
      <c r="I933" s="84" t="b">
        <v>0</v>
      </c>
      <c r="J933" s="84" t="b">
        <v>0</v>
      </c>
      <c r="K933" s="84" t="b">
        <v>0</v>
      </c>
      <c r="L933" s="84" t="b">
        <v>0</v>
      </c>
    </row>
    <row r="934" spans="1:12" ht="15">
      <c r="A934" s="84" t="s">
        <v>4544</v>
      </c>
      <c r="B934" s="84" t="s">
        <v>3597</v>
      </c>
      <c r="C934" s="84">
        <v>2</v>
      </c>
      <c r="D934" s="118">
        <v>0</v>
      </c>
      <c r="E934" s="118">
        <v>0.39794000867203755</v>
      </c>
      <c r="F934" s="84" t="s">
        <v>3459</v>
      </c>
      <c r="G934" s="84" t="b">
        <v>0</v>
      </c>
      <c r="H934" s="84" t="b">
        <v>0</v>
      </c>
      <c r="I934" s="84" t="b">
        <v>0</v>
      </c>
      <c r="J934" s="84" t="b">
        <v>0</v>
      </c>
      <c r="K934" s="84" t="b">
        <v>0</v>
      </c>
      <c r="L934" s="84" t="b">
        <v>0</v>
      </c>
    </row>
    <row r="935" spans="1:12" ht="15">
      <c r="A935" s="84" t="s">
        <v>3597</v>
      </c>
      <c r="B935" s="84" t="s">
        <v>4545</v>
      </c>
      <c r="C935" s="84">
        <v>2</v>
      </c>
      <c r="D935" s="118">
        <v>0</v>
      </c>
      <c r="E935" s="118">
        <v>0.39794000867203755</v>
      </c>
      <c r="F935" s="84" t="s">
        <v>3459</v>
      </c>
      <c r="G935" s="84" t="b">
        <v>0</v>
      </c>
      <c r="H935" s="84" t="b">
        <v>0</v>
      </c>
      <c r="I935" s="84" t="b">
        <v>0</v>
      </c>
      <c r="J935" s="84" t="b">
        <v>0</v>
      </c>
      <c r="K935" s="84" t="b">
        <v>0</v>
      </c>
      <c r="L935" s="84" t="b">
        <v>0</v>
      </c>
    </row>
    <row r="936" spans="1:12" ht="15">
      <c r="A936" s="84" t="s">
        <v>4546</v>
      </c>
      <c r="B936" s="84" t="s">
        <v>4547</v>
      </c>
      <c r="C936" s="84">
        <v>2</v>
      </c>
      <c r="D936" s="118">
        <v>0</v>
      </c>
      <c r="E936" s="118">
        <v>1.021189299069938</v>
      </c>
      <c r="F936" s="84" t="s">
        <v>3460</v>
      </c>
      <c r="G936" s="84" t="b">
        <v>0</v>
      </c>
      <c r="H936" s="84" t="b">
        <v>0</v>
      </c>
      <c r="I936" s="84" t="b">
        <v>0</v>
      </c>
      <c r="J936" s="84" t="b">
        <v>0</v>
      </c>
      <c r="K936" s="84" t="b">
        <v>0</v>
      </c>
      <c r="L936" s="84" t="b">
        <v>0</v>
      </c>
    </row>
    <row r="937" spans="1:12" ht="15">
      <c r="A937" s="84" t="s">
        <v>4547</v>
      </c>
      <c r="B937" s="84" t="s">
        <v>4548</v>
      </c>
      <c r="C937" s="84">
        <v>2</v>
      </c>
      <c r="D937" s="118">
        <v>0</v>
      </c>
      <c r="E937" s="118">
        <v>1.021189299069938</v>
      </c>
      <c r="F937" s="84" t="s">
        <v>3460</v>
      </c>
      <c r="G937" s="84" t="b">
        <v>0</v>
      </c>
      <c r="H937" s="84" t="b">
        <v>0</v>
      </c>
      <c r="I937" s="84" t="b">
        <v>0</v>
      </c>
      <c r="J937" s="84" t="b">
        <v>0</v>
      </c>
      <c r="K937" s="84" t="b">
        <v>0</v>
      </c>
      <c r="L937" s="84" t="b">
        <v>0</v>
      </c>
    </row>
    <row r="938" spans="1:12" ht="15">
      <c r="A938" s="84" t="s">
        <v>4548</v>
      </c>
      <c r="B938" s="84" t="s">
        <v>4549</v>
      </c>
      <c r="C938" s="84">
        <v>2</v>
      </c>
      <c r="D938" s="118">
        <v>0</v>
      </c>
      <c r="E938" s="118">
        <v>1.021189299069938</v>
      </c>
      <c r="F938" s="84" t="s">
        <v>3460</v>
      </c>
      <c r="G938" s="84" t="b">
        <v>0</v>
      </c>
      <c r="H938" s="84" t="b">
        <v>0</v>
      </c>
      <c r="I938" s="84" t="b">
        <v>0</v>
      </c>
      <c r="J938" s="84" t="b">
        <v>1</v>
      </c>
      <c r="K938" s="84" t="b">
        <v>0</v>
      </c>
      <c r="L938" s="84" t="b">
        <v>0</v>
      </c>
    </row>
    <row r="939" spans="1:12" ht="15">
      <c r="A939" s="84" t="s">
        <v>4549</v>
      </c>
      <c r="B939" s="84" t="s">
        <v>4550</v>
      </c>
      <c r="C939" s="84">
        <v>2</v>
      </c>
      <c r="D939" s="118">
        <v>0</v>
      </c>
      <c r="E939" s="118">
        <v>1.021189299069938</v>
      </c>
      <c r="F939" s="84" t="s">
        <v>3460</v>
      </c>
      <c r="G939" s="84" t="b">
        <v>1</v>
      </c>
      <c r="H939" s="84" t="b">
        <v>0</v>
      </c>
      <c r="I939" s="84" t="b">
        <v>0</v>
      </c>
      <c r="J939" s="84" t="b">
        <v>0</v>
      </c>
      <c r="K939" s="84" t="b">
        <v>0</v>
      </c>
      <c r="L939" s="84" t="b">
        <v>0</v>
      </c>
    </row>
    <row r="940" spans="1:12" ht="15">
      <c r="A940" s="84" t="s">
        <v>4550</v>
      </c>
      <c r="B940" s="84" t="s">
        <v>4551</v>
      </c>
      <c r="C940" s="84">
        <v>2</v>
      </c>
      <c r="D940" s="118">
        <v>0</v>
      </c>
      <c r="E940" s="118">
        <v>1.021189299069938</v>
      </c>
      <c r="F940" s="84" t="s">
        <v>3460</v>
      </c>
      <c r="G940" s="84" t="b">
        <v>0</v>
      </c>
      <c r="H940" s="84" t="b">
        <v>0</v>
      </c>
      <c r="I940" s="84" t="b">
        <v>0</v>
      </c>
      <c r="J940" s="84" t="b">
        <v>0</v>
      </c>
      <c r="K940" s="84" t="b">
        <v>0</v>
      </c>
      <c r="L940" s="84" t="b">
        <v>0</v>
      </c>
    </row>
    <row r="941" spans="1:12" ht="15">
      <c r="A941" s="84" t="s">
        <v>4551</v>
      </c>
      <c r="B941" s="84" t="s">
        <v>4552</v>
      </c>
      <c r="C941" s="84">
        <v>2</v>
      </c>
      <c r="D941" s="118">
        <v>0</v>
      </c>
      <c r="E941" s="118">
        <v>1.021189299069938</v>
      </c>
      <c r="F941" s="84" t="s">
        <v>3460</v>
      </c>
      <c r="G941" s="84" t="b">
        <v>0</v>
      </c>
      <c r="H941" s="84" t="b">
        <v>0</v>
      </c>
      <c r="I941" s="84" t="b">
        <v>0</v>
      </c>
      <c r="J941" s="84" t="b">
        <v>0</v>
      </c>
      <c r="K941" s="84" t="b">
        <v>0</v>
      </c>
      <c r="L941" s="84" t="b">
        <v>0</v>
      </c>
    </row>
    <row r="942" spans="1:12" ht="15">
      <c r="A942" s="84" t="s">
        <v>4552</v>
      </c>
      <c r="B942" s="84" t="s">
        <v>4553</v>
      </c>
      <c r="C942" s="84">
        <v>2</v>
      </c>
      <c r="D942" s="118">
        <v>0</v>
      </c>
      <c r="E942" s="118">
        <v>1.021189299069938</v>
      </c>
      <c r="F942" s="84" t="s">
        <v>3460</v>
      </c>
      <c r="G942" s="84" t="b">
        <v>0</v>
      </c>
      <c r="H942" s="84" t="b">
        <v>0</v>
      </c>
      <c r="I942" s="84" t="b">
        <v>0</v>
      </c>
      <c r="J942" s="84" t="b">
        <v>0</v>
      </c>
      <c r="K942" s="84" t="b">
        <v>0</v>
      </c>
      <c r="L942" s="84" t="b">
        <v>0</v>
      </c>
    </row>
    <row r="943" spans="1:12" ht="15">
      <c r="A943" s="84" t="s">
        <v>4553</v>
      </c>
      <c r="B943" s="84" t="s">
        <v>4554</v>
      </c>
      <c r="C943" s="84">
        <v>2</v>
      </c>
      <c r="D943" s="118">
        <v>0</v>
      </c>
      <c r="E943" s="118">
        <v>1.021189299069938</v>
      </c>
      <c r="F943" s="84" t="s">
        <v>3460</v>
      </c>
      <c r="G943" s="84" t="b">
        <v>0</v>
      </c>
      <c r="H943" s="84" t="b">
        <v>0</v>
      </c>
      <c r="I943" s="84" t="b">
        <v>0</v>
      </c>
      <c r="J943" s="84" t="b">
        <v>0</v>
      </c>
      <c r="K943" s="84" t="b">
        <v>0</v>
      </c>
      <c r="L943" s="84" t="b">
        <v>0</v>
      </c>
    </row>
    <row r="944" spans="1:12" ht="15">
      <c r="A944" s="84" t="s">
        <v>4554</v>
      </c>
      <c r="B944" s="84" t="s">
        <v>4366</v>
      </c>
      <c r="C944" s="84">
        <v>2</v>
      </c>
      <c r="D944" s="118">
        <v>0</v>
      </c>
      <c r="E944" s="118">
        <v>1.021189299069938</v>
      </c>
      <c r="F944" s="84" t="s">
        <v>3460</v>
      </c>
      <c r="G944" s="84" t="b">
        <v>0</v>
      </c>
      <c r="H944" s="84" t="b">
        <v>0</v>
      </c>
      <c r="I944" s="84" t="b">
        <v>0</v>
      </c>
      <c r="J944" s="84" t="b">
        <v>0</v>
      </c>
      <c r="K944" s="84" t="b">
        <v>0</v>
      </c>
      <c r="L944" s="84" t="b">
        <v>0</v>
      </c>
    </row>
    <row r="945" spans="1:12" ht="15">
      <c r="A945" s="84" t="s">
        <v>4366</v>
      </c>
      <c r="B945" s="84" t="s">
        <v>3597</v>
      </c>
      <c r="C945" s="84">
        <v>2</v>
      </c>
      <c r="D945" s="118">
        <v>0</v>
      </c>
      <c r="E945" s="118">
        <v>1.021189299069938</v>
      </c>
      <c r="F945" s="84" t="s">
        <v>3460</v>
      </c>
      <c r="G945" s="84" t="b">
        <v>0</v>
      </c>
      <c r="H945" s="84" t="b">
        <v>0</v>
      </c>
      <c r="I945" s="84" t="b">
        <v>0</v>
      </c>
      <c r="J945" s="84" t="b">
        <v>0</v>
      </c>
      <c r="K945" s="84" t="b">
        <v>0</v>
      </c>
      <c r="L945" s="84" t="b">
        <v>0</v>
      </c>
    </row>
    <row r="946" spans="1:12" ht="15">
      <c r="A946" s="84" t="s">
        <v>3646</v>
      </c>
      <c r="B946" s="84" t="s">
        <v>4252</v>
      </c>
      <c r="C946" s="84">
        <v>2</v>
      </c>
      <c r="D946" s="118">
        <v>0</v>
      </c>
      <c r="E946" s="118">
        <v>1.1903316981702916</v>
      </c>
      <c r="F946" s="84" t="s">
        <v>3461</v>
      </c>
      <c r="G946" s="84" t="b">
        <v>0</v>
      </c>
      <c r="H946" s="84" t="b">
        <v>0</v>
      </c>
      <c r="I946" s="84" t="b">
        <v>0</v>
      </c>
      <c r="J946" s="84" t="b">
        <v>0</v>
      </c>
      <c r="K946" s="84" t="b">
        <v>0</v>
      </c>
      <c r="L946" s="84" t="b">
        <v>0</v>
      </c>
    </row>
    <row r="947" spans="1:12" ht="15">
      <c r="A947" s="84" t="s">
        <v>4252</v>
      </c>
      <c r="B947" s="84" t="s">
        <v>3647</v>
      </c>
      <c r="C947" s="84">
        <v>2</v>
      </c>
      <c r="D947" s="118">
        <v>0</v>
      </c>
      <c r="E947" s="118">
        <v>1.1903316981702916</v>
      </c>
      <c r="F947" s="84" t="s">
        <v>3461</v>
      </c>
      <c r="G947" s="84" t="b">
        <v>0</v>
      </c>
      <c r="H947" s="84" t="b">
        <v>0</v>
      </c>
      <c r="I947" s="84" t="b">
        <v>0</v>
      </c>
      <c r="J947" s="84" t="b">
        <v>0</v>
      </c>
      <c r="K947" s="84" t="b">
        <v>0</v>
      </c>
      <c r="L947" s="84" t="b">
        <v>0</v>
      </c>
    </row>
    <row r="948" spans="1:12" ht="15">
      <c r="A948" s="84" t="s">
        <v>3647</v>
      </c>
      <c r="B948" s="84" t="s">
        <v>4255</v>
      </c>
      <c r="C948" s="84">
        <v>2</v>
      </c>
      <c r="D948" s="118">
        <v>0</v>
      </c>
      <c r="E948" s="118">
        <v>1.1903316981702916</v>
      </c>
      <c r="F948" s="84" t="s">
        <v>3461</v>
      </c>
      <c r="G948" s="84" t="b">
        <v>0</v>
      </c>
      <c r="H948" s="84" t="b">
        <v>0</v>
      </c>
      <c r="I948" s="84" t="b">
        <v>0</v>
      </c>
      <c r="J948" s="84" t="b">
        <v>0</v>
      </c>
      <c r="K948" s="84" t="b">
        <v>0</v>
      </c>
      <c r="L948" s="84" t="b">
        <v>0</v>
      </c>
    </row>
    <row r="949" spans="1:12" ht="15">
      <c r="A949" s="84" t="s">
        <v>4255</v>
      </c>
      <c r="B949" s="84" t="s">
        <v>4265</v>
      </c>
      <c r="C949" s="84">
        <v>2</v>
      </c>
      <c r="D949" s="118">
        <v>0</v>
      </c>
      <c r="E949" s="118">
        <v>1.1903316981702916</v>
      </c>
      <c r="F949" s="84" t="s">
        <v>3461</v>
      </c>
      <c r="G949" s="84" t="b">
        <v>0</v>
      </c>
      <c r="H949" s="84" t="b">
        <v>0</v>
      </c>
      <c r="I949" s="84" t="b">
        <v>0</v>
      </c>
      <c r="J949" s="84" t="b">
        <v>0</v>
      </c>
      <c r="K949" s="84" t="b">
        <v>0</v>
      </c>
      <c r="L949" s="84" t="b">
        <v>0</v>
      </c>
    </row>
    <row r="950" spans="1:12" ht="15">
      <c r="A950" s="84" t="s">
        <v>4265</v>
      </c>
      <c r="B950" s="84" t="s">
        <v>4247</v>
      </c>
      <c r="C950" s="84">
        <v>2</v>
      </c>
      <c r="D950" s="118">
        <v>0</v>
      </c>
      <c r="E950" s="118">
        <v>1.1903316981702916</v>
      </c>
      <c r="F950" s="84" t="s">
        <v>3461</v>
      </c>
      <c r="G950" s="84" t="b">
        <v>0</v>
      </c>
      <c r="H950" s="84" t="b">
        <v>0</v>
      </c>
      <c r="I950" s="84" t="b">
        <v>0</v>
      </c>
      <c r="J950" s="84" t="b">
        <v>0</v>
      </c>
      <c r="K950" s="84" t="b">
        <v>0</v>
      </c>
      <c r="L950" s="84" t="b">
        <v>0</v>
      </c>
    </row>
    <row r="951" spans="1:12" ht="15">
      <c r="A951" s="84" t="s">
        <v>4247</v>
      </c>
      <c r="B951" s="84" t="s">
        <v>3640</v>
      </c>
      <c r="C951" s="84">
        <v>2</v>
      </c>
      <c r="D951" s="118">
        <v>0</v>
      </c>
      <c r="E951" s="118">
        <v>1.1903316981702916</v>
      </c>
      <c r="F951" s="84" t="s">
        <v>3461</v>
      </c>
      <c r="G951" s="84" t="b">
        <v>0</v>
      </c>
      <c r="H951" s="84" t="b">
        <v>0</v>
      </c>
      <c r="I951" s="84" t="b">
        <v>0</v>
      </c>
      <c r="J951" s="84" t="b">
        <v>0</v>
      </c>
      <c r="K951" s="84" t="b">
        <v>0</v>
      </c>
      <c r="L951" s="84" t="b">
        <v>0</v>
      </c>
    </row>
    <row r="952" spans="1:12" ht="15">
      <c r="A952" s="84" t="s">
        <v>3640</v>
      </c>
      <c r="B952" s="84" t="s">
        <v>3597</v>
      </c>
      <c r="C952" s="84">
        <v>2</v>
      </c>
      <c r="D952" s="118">
        <v>0</v>
      </c>
      <c r="E952" s="118">
        <v>1.1903316981702916</v>
      </c>
      <c r="F952" s="84" t="s">
        <v>3461</v>
      </c>
      <c r="G952" s="84" t="b">
        <v>0</v>
      </c>
      <c r="H952" s="84" t="b">
        <v>0</v>
      </c>
      <c r="I952" s="84" t="b">
        <v>0</v>
      </c>
      <c r="J952" s="84" t="b">
        <v>0</v>
      </c>
      <c r="K952" s="84" t="b">
        <v>0</v>
      </c>
      <c r="L952" s="84" t="b">
        <v>0</v>
      </c>
    </row>
    <row r="953" spans="1:12" ht="15">
      <c r="A953" s="84" t="s">
        <v>3597</v>
      </c>
      <c r="B953" s="84" t="s">
        <v>3638</v>
      </c>
      <c r="C953" s="84">
        <v>2</v>
      </c>
      <c r="D953" s="118">
        <v>0</v>
      </c>
      <c r="E953" s="118">
        <v>1.1903316981702916</v>
      </c>
      <c r="F953" s="84" t="s">
        <v>3461</v>
      </c>
      <c r="G953" s="84" t="b">
        <v>0</v>
      </c>
      <c r="H953" s="84" t="b">
        <v>0</v>
      </c>
      <c r="I953" s="84" t="b">
        <v>0</v>
      </c>
      <c r="J953" s="84" t="b">
        <v>0</v>
      </c>
      <c r="K953" s="84" t="b">
        <v>0</v>
      </c>
      <c r="L953" s="84" t="b">
        <v>0</v>
      </c>
    </row>
    <row r="954" spans="1:12" ht="15">
      <c r="A954" s="84" t="s">
        <v>3638</v>
      </c>
      <c r="B954" s="84" t="s">
        <v>4269</v>
      </c>
      <c r="C954" s="84">
        <v>2</v>
      </c>
      <c r="D954" s="118">
        <v>0</v>
      </c>
      <c r="E954" s="118">
        <v>1.1903316981702916</v>
      </c>
      <c r="F954" s="84" t="s">
        <v>3461</v>
      </c>
      <c r="G954" s="84" t="b">
        <v>0</v>
      </c>
      <c r="H954" s="84" t="b">
        <v>0</v>
      </c>
      <c r="I954" s="84" t="b">
        <v>0</v>
      </c>
      <c r="J954" s="84" t="b">
        <v>0</v>
      </c>
      <c r="K954" s="84" t="b">
        <v>0</v>
      </c>
      <c r="L954" s="84" t="b">
        <v>0</v>
      </c>
    </row>
    <row r="955" spans="1:12" ht="15">
      <c r="A955" s="84" t="s">
        <v>4269</v>
      </c>
      <c r="B955" s="84" t="s">
        <v>4270</v>
      </c>
      <c r="C955" s="84">
        <v>2</v>
      </c>
      <c r="D955" s="118">
        <v>0</v>
      </c>
      <c r="E955" s="118">
        <v>1.1903316981702916</v>
      </c>
      <c r="F955" s="84" t="s">
        <v>3461</v>
      </c>
      <c r="G955" s="84" t="b">
        <v>0</v>
      </c>
      <c r="H955" s="84" t="b">
        <v>0</v>
      </c>
      <c r="I955" s="84" t="b">
        <v>0</v>
      </c>
      <c r="J955" s="84" t="b">
        <v>0</v>
      </c>
      <c r="K955" s="84" t="b">
        <v>0</v>
      </c>
      <c r="L955" s="84" t="b">
        <v>0</v>
      </c>
    </row>
    <row r="956" spans="1:12" ht="15">
      <c r="A956" s="84" t="s">
        <v>4270</v>
      </c>
      <c r="B956" s="84" t="s">
        <v>4271</v>
      </c>
      <c r="C956" s="84">
        <v>2</v>
      </c>
      <c r="D956" s="118">
        <v>0</v>
      </c>
      <c r="E956" s="118">
        <v>1.1903316981702916</v>
      </c>
      <c r="F956" s="84" t="s">
        <v>3461</v>
      </c>
      <c r="G956" s="84" t="b">
        <v>0</v>
      </c>
      <c r="H956" s="84" t="b">
        <v>0</v>
      </c>
      <c r="I956" s="84" t="b">
        <v>0</v>
      </c>
      <c r="J956" s="84" t="b">
        <v>0</v>
      </c>
      <c r="K956" s="84" t="b">
        <v>0</v>
      </c>
      <c r="L956" s="84" t="b">
        <v>0</v>
      </c>
    </row>
    <row r="957" spans="1:12" ht="15">
      <c r="A957" s="84" t="s">
        <v>4271</v>
      </c>
      <c r="B957" s="84" t="s">
        <v>4272</v>
      </c>
      <c r="C957" s="84">
        <v>2</v>
      </c>
      <c r="D957" s="118">
        <v>0</v>
      </c>
      <c r="E957" s="118">
        <v>1.1903316981702916</v>
      </c>
      <c r="F957" s="84" t="s">
        <v>3461</v>
      </c>
      <c r="G957" s="84" t="b">
        <v>0</v>
      </c>
      <c r="H957" s="84" t="b">
        <v>0</v>
      </c>
      <c r="I957" s="84" t="b">
        <v>0</v>
      </c>
      <c r="J957" s="84" t="b">
        <v>0</v>
      </c>
      <c r="K957" s="84" t="b">
        <v>0</v>
      </c>
      <c r="L957" s="84" t="b">
        <v>0</v>
      </c>
    </row>
    <row r="958" spans="1:12" ht="15">
      <c r="A958" s="84" t="s">
        <v>4256</v>
      </c>
      <c r="B958" s="84" t="s">
        <v>4388</v>
      </c>
      <c r="C958" s="84">
        <v>2</v>
      </c>
      <c r="D958" s="118">
        <v>0</v>
      </c>
      <c r="E958" s="118">
        <v>0.9999999999999999</v>
      </c>
      <c r="F958" s="84" t="s">
        <v>3462</v>
      </c>
      <c r="G958" s="84" t="b">
        <v>0</v>
      </c>
      <c r="H958" s="84" t="b">
        <v>0</v>
      </c>
      <c r="I958" s="84" t="b">
        <v>0</v>
      </c>
      <c r="J958" s="84" t="b">
        <v>0</v>
      </c>
      <c r="K958" s="84" t="b">
        <v>0</v>
      </c>
      <c r="L958" s="84" t="b">
        <v>0</v>
      </c>
    </row>
    <row r="959" spans="1:12" ht="15">
      <c r="A959" s="84" t="s">
        <v>4388</v>
      </c>
      <c r="B959" s="84" t="s">
        <v>4389</v>
      </c>
      <c r="C959" s="84">
        <v>2</v>
      </c>
      <c r="D959" s="118">
        <v>0</v>
      </c>
      <c r="E959" s="118">
        <v>0.9999999999999999</v>
      </c>
      <c r="F959" s="84" t="s">
        <v>3462</v>
      </c>
      <c r="G959" s="84" t="b">
        <v>0</v>
      </c>
      <c r="H959" s="84" t="b">
        <v>0</v>
      </c>
      <c r="I959" s="84" t="b">
        <v>0</v>
      </c>
      <c r="J959" s="84" t="b">
        <v>0</v>
      </c>
      <c r="K959" s="84" t="b">
        <v>0</v>
      </c>
      <c r="L959" s="84" t="b">
        <v>0</v>
      </c>
    </row>
    <row r="960" spans="1:12" ht="15">
      <c r="A960" s="84" t="s">
        <v>4389</v>
      </c>
      <c r="B960" s="84" t="s">
        <v>4390</v>
      </c>
      <c r="C960" s="84">
        <v>2</v>
      </c>
      <c r="D960" s="118">
        <v>0</v>
      </c>
      <c r="E960" s="118">
        <v>0.9999999999999999</v>
      </c>
      <c r="F960" s="84" t="s">
        <v>3462</v>
      </c>
      <c r="G960" s="84" t="b">
        <v>0</v>
      </c>
      <c r="H960" s="84" t="b">
        <v>0</v>
      </c>
      <c r="I960" s="84" t="b">
        <v>0</v>
      </c>
      <c r="J960" s="84" t="b">
        <v>1</v>
      </c>
      <c r="K960" s="84" t="b">
        <v>0</v>
      </c>
      <c r="L960" s="84" t="b">
        <v>0</v>
      </c>
    </row>
    <row r="961" spans="1:12" ht="15">
      <c r="A961" s="84" t="s">
        <v>4390</v>
      </c>
      <c r="B961" s="84" t="s">
        <v>4391</v>
      </c>
      <c r="C961" s="84">
        <v>2</v>
      </c>
      <c r="D961" s="118">
        <v>0</v>
      </c>
      <c r="E961" s="118">
        <v>0.9999999999999999</v>
      </c>
      <c r="F961" s="84" t="s">
        <v>3462</v>
      </c>
      <c r="G961" s="84" t="b">
        <v>1</v>
      </c>
      <c r="H961" s="84" t="b">
        <v>0</v>
      </c>
      <c r="I961" s="84" t="b">
        <v>0</v>
      </c>
      <c r="J961" s="84" t="b">
        <v>0</v>
      </c>
      <c r="K961" s="84" t="b">
        <v>0</v>
      </c>
      <c r="L961" s="84" t="b">
        <v>0</v>
      </c>
    </row>
    <row r="962" spans="1:12" ht="15">
      <c r="A962" s="84" t="s">
        <v>4391</v>
      </c>
      <c r="B962" s="84" t="s">
        <v>3569</v>
      </c>
      <c r="C962" s="84">
        <v>2</v>
      </c>
      <c r="D962" s="118">
        <v>0</v>
      </c>
      <c r="E962" s="118">
        <v>0.9999999999999999</v>
      </c>
      <c r="F962" s="84" t="s">
        <v>3462</v>
      </c>
      <c r="G962" s="84" t="b">
        <v>0</v>
      </c>
      <c r="H962" s="84" t="b">
        <v>0</v>
      </c>
      <c r="I962" s="84" t="b">
        <v>0</v>
      </c>
      <c r="J962" s="84" t="b">
        <v>0</v>
      </c>
      <c r="K962" s="84" t="b">
        <v>0</v>
      </c>
      <c r="L962" s="84" t="b">
        <v>0</v>
      </c>
    </row>
    <row r="963" spans="1:12" ht="15">
      <c r="A963" s="84" t="s">
        <v>3569</v>
      </c>
      <c r="B963" s="84" t="s">
        <v>4290</v>
      </c>
      <c r="C963" s="84">
        <v>2</v>
      </c>
      <c r="D963" s="118">
        <v>0</v>
      </c>
      <c r="E963" s="118">
        <v>0.9999999999999999</v>
      </c>
      <c r="F963" s="84" t="s">
        <v>3462</v>
      </c>
      <c r="G963" s="84" t="b">
        <v>0</v>
      </c>
      <c r="H963" s="84" t="b">
        <v>0</v>
      </c>
      <c r="I963" s="84" t="b">
        <v>0</v>
      </c>
      <c r="J963" s="84" t="b">
        <v>0</v>
      </c>
      <c r="K963" s="84" t="b">
        <v>0</v>
      </c>
      <c r="L963" s="84" t="b">
        <v>0</v>
      </c>
    </row>
    <row r="964" spans="1:12" ht="15">
      <c r="A964" s="84" t="s">
        <v>4290</v>
      </c>
      <c r="B964" s="84" t="s">
        <v>3622</v>
      </c>
      <c r="C964" s="84">
        <v>2</v>
      </c>
      <c r="D964" s="118">
        <v>0</v>
      </c>
      <c r="E964" s="118">
        <v>0.9999999999999999</v>
      </c>
      <c r="F964" s="84" t="s">
        <v>3462</v>
      </c>
      <c r="G964" s="84" t="b">
        <v>0</v>
      </c>
      <c r="H964" s="84" t="b">
        <v>0</v>
      </c>
      <c r="I964" s="84" t="b">
        <v>0</v>
      </c>
      <c r="J964" s="84" t="b">
        <v>0</v>
      </c>
      <c r="K964" s="84" t="b">
        <v>0</v>
      </c>
      <c r="L964" s="84" t="b">
        <v>0</v>
      </c>
    </row>
    <row r="965" spans="1:12" ht="15">
      <c r="A965" s="84" t="s">
        <v>4569</v>
      </c>
      <c r="B965" s="84" t="s">
        <v>4570</v>
      </c>
      <c r="C965" s="84">
        <v>2</v>
      </c>
      <c r="D965" s="118">
        <v>0</v>
      </c>
      <c r="E965" s="118">
        <v>1.3617278360175928</v>
      </c>
      <c r="F965" s="84" t="s">
        <v>3464</v>
      </c>
      <c r="G965" s="84" t="b">
        <v>0</v>
      </c>
      <c r="H965" s="84" t="b">
        <v>0</v>
      </c>
      <c r="I965" s="84" t="b">
        <v>0</v>
      </c>
      <c r="J965" s="84" t="b">
        <v>0</v>
      </c>
      <c r="K965" s="84" t="b">
        <v>0</v>
      </c>
      <c r="L965" s="84" t="b">
        <v>0</v>
      </c>
    </row>
    <row r="966" spans="1:12" ht="15">
      <c r="A966" s="84" t="s">
        <v>4570</v>
      </c>
      <c r="B966" s="84" t="s">
        <v>4571</v>
      </c>
      <c r="C966" s="84">
        <v>2</v>
      </c>
      <c r="D966" s="118">
        <v>0</v>
      </c>
      <c r="E966" s="118">
        <v>1.3617278360175928</v>
      </c>
      <c r="F966" s="84" t="s">
        <v>3464</v>
      </c>
      <c r="G966" s="84" t="b">
        <v>0</v>
      </c>
      <c r="H966" s="84" t="b">
        <v>0</v>
      </c>
      <c r="I966" s="84" t="b">
        <v>0</v>
      </c>
      <c r="J966" s="84" t="b">
        <v>0</v>
      </c>
      <c r="K966" s="84" t="b">
        <v>0</v>
      </c>
      <c r="L966" s="84" t="b">
        <v>0</v>
      </c>
    </row>
    <row r="967" spans="1:12" ht="15">
      <c r="A967" s="84" t="s">
        <v>4571</v>
      </c>
      <c r="B967" s="84" t="s">
        <v>4313</v>
      </c>
      <c r="C967" s="84">
        <v>2</v>
      </c>
      <c r="D967" s="118">
        <v>0</v>
      </c>
      <c r="E967" s="118">
        <v>1.3617278360175928</v>
      </c>
      <c r="F967" s="84" t="s">
        <v>3464</v>
      </c>
      <c r="G967" s="84" t="b">
        <v>0</v>
      </c>
      <c r="H967" s="84" t="b">
        <v>0</v>
      </c>
      <c r="I967" s="84" t="b">
        <v>0</v>
      </c>
      <c r="J967" s="84" t="b">
        <v>0</v>
      </c>
      <c r="K967" s="84" t="b">
        <v>0</v>
      </c>
      <c r="L967" s="84" t="b">
        <v>0</v>
      </c>
    </row>
    <row r="968" spans="1:12" ht="15">
      <c r="A968" s="84" t="s">
        <v>4313</v>
      </c>
      <c r="B968" s="84" t="s">
        <v>4572</v>
      </c>
      <c r="C968" s="84">
        <v>2</v>
      </c>
      <c r="D968" s="118">
        <v>0</v>
      </c>
      <c r="E968" s="118">
        <v>1.3617278360175928</v>
      </c>
      <c r="F968" s="84" t="s">
        <v>3464</v>
      </c>
      <c r="G968" s="84" t="b">
        <v>0</v>
      </c>
      <c r="H968" s="84" t="b">
        <v>0</v>
      </c>
      <c r="I968" s="84" t="b">
        <v>0</v>
      </c>
      <c r="J968" s="84" t="b">
        <v>0</v>
      </c>
      <c r="K968" s="84" t="b">
        <v>0</v>
      </c>
      <c r="L968" s="84" t="b">
        <v>0</v>
      </c>
    </row>
    <row r="969" spans="1:12" ht="15">
      <c r="A969" s="84" t="s">
        <v>4572</v>
      </c>
      <c r="B969" s="84" t="s">
        <v>4573</v>
      </c>
      <c r="C969" s="84">
        <v>2</v>
      </c>
      <c r="D969" s="118">
        <v>0</v>
      </c>
      <c r="E969" s="118">
        <v>1.3617278360175928</v>
      </c>
      <c r="F969" s="84" t="s">
        <v>3464</v>
      </c>
      <c r="G969" s="84" t="b">
        <v>0</v>
      </c>
      <c r="H969" s="84" t="b">
        <v>0</v>
      </c>
      <c r="I969" s="84" t="b">
        <v>0</v>
      </c>
      <c r="J969" s="84" t="b">
        <v>0</v>
      </c>
      <c r="K969" s="84" t="b">
        <v>0</v>
      </c>
      <c r="L969" s="84" t="b">
        <v>0</v>
      </c>
    </row>
    <row r="970" spans="1:12" ht="15">
      <c r="A970" s="84" t="s">
        <v>4573</v>
      </c>
      <c r="B970" s="84" t="s">
        <v>3656</v>
      </c>
      <c r="C970" s="84">
        <v>2</v>
      </c>
      <c r="D970" s="118">
        <v>0</v>
      </c>
      <c r="E970" s="118">
        <v>1.3617278360175928</v>
      </c>
      <c r="F970" s="84" t="s">
        <v>3464</v>
      </c>
      <c r="G970" s="84" t="b">
        <v>0</v>
      </c>
      <c r="H970" s="84" t="b">
        <v>0</v>
      </c>
      <c r="I970" s="84" t="b">
        <v>0</v>
      </c>
      <c r="J970" s="84" t="b">
        <v>0</v>
      </c>
      <c r="K970" s="84" t="b">
        <v>0</v>
      </c>
      <c r="L970" s="84" t="b">
        <v>0</v>
      </c>
    </row>
    <row r="971" spans="1:12" ht="15">
      <c r="A971" s="84" t="s">
        <v>3656</v>
      </c>
      <c r="B971" s="84" t="s">
        <v>4574</v>
      </c>
      <c r="C971" s="84">
        <v>2</v>
      </c>
      <c r="D971" s="118">
        <v>0</v>
      </c>
      <c r="E971" s="118">
        <v>1.3617278360175928</v>
      </c>
      <c r="F971" s="84" t="s">
        <v>3464</v>
      </c>
      <c r="G971" s="84" t="b">
        <v>0</v>
      </c>
      <c r="H971" s="84" t="b">
        <v>0</v>
      </c>
      <c r="I971" s="84" t="b">
        <v>0</v>
      </c>
      <c r="J971" s="84" t="b">
        <v>1</v>
      </c>
      <c r="K971" s="84" t="b">
        <v>0</v>
      </c>
      <c r="L971" s="84" t="b">
        <v>0</v>
      </c>
    </row>
    <row r="972" spans="1:12" ht="15">
      <c r="A972" s="84" t="s">
        <v>4574</v>
      </c>
      <c r="B972" s="84" t="s">
        <v>4575</v>
      </c>
      <c r="C972" s="84">
        <v>2</v>
      </c>
      <c r="D972" s="118">
        <v>0</v>
      </c>
      <c r="E972" s="118">
        <v>1.3617278360175928</v>
      </c>
      <c r="F972" s="84" t="s">
        <v>3464</v>
      </c>
      <c r="G972" s="84" t="b">
        <v>1</v>
      </c>
      <c r="H972" s="84" t="b">
        <v>0</v>
      </c>
      <c r="I972" s="84" t="b">
        <v>0</v>
      </c>
      <c r="J972" s="84" t="b">
        <v>0</v>
      </c>
      <c r="K972" s="84" t="b">
        <v>0</v>
      </c>
      <c r="L972" s="84" t="b">
        <v>0</v>
      </c>
    </row>
    <row r="973" spans="1:12" ht="15">
      <c r="A973" s="84" t="s">
        <v>4575</v>
      </c>
      <c r="B973" s="84" t="s">
        <v>4576</v>
      </c>
      <c r="C973" s="84">
        <v>2</v>
      </c>
      <c r="D973" s="118">
        <v>0</v>
      </c>
      <c r="E973" s="118">
        <v>1.3617278360175928</v>
      </c>
      <c r="F973" s="84" t="s">
        <v>3464</v>
      </c>
      <c r="G973" s="84" t="b">
        <v>0</v>
      </c>
      <c r="H973" s="84" t="b">
        <v>0</v>
      </c>
      <c r="I973" s="84" t="b">
        <v>0</v>
      </c>
      <c r="J973" s="84" t="b">
        <v>0</v>
      </c>
      <c r="K973" s="84" t="b">
        <v>0</v>
      </c>
      <c r="L973" s="84" t="b">
        <v>0</v>
      </c>
    </row>
    <row r="974" spans="1:12" ht="15">
      <c r="A974" s="84" t="s">
        <v>4576</v>
      </c>
      <c r="B974" s="84" t="s">
        <v>4577</v>
      </c>
      <c r="C974" s="84">
        <v>2</v>
      </c>
      <c r="D974" s="118">
        <v>0</v>
      </c>
      <c r="E974" s="118">
        <v>1.3617278360175928</v>
      </c>
      <c r="F974" s="84" t="s">
        <v>3464</v>
      </c>
      <c r="G974" s="84" t="b">
        <v>0</v>
      </c>
      <c r="H974" s="84" t="b">
        <v>0</v>
      </c>
      <c r="I974" s="84" t="b">
        <v>0</v>
      </c>
      <c r="J974" s="84" t="b">
        <v>0</v>
      </c>
      <c r="K974" s="84" t="b">
        <v>0</v>
      </c>
      <c r="L974" s="84" t="b">
        <v>0</v>
      </c>
    </row>
    <row r="975" spans="1:12" ht="15">
      <c r="A975" s="84" t="s">
        <v>4577</v>
      </c>
      <c r="B975" s="84" t="s">
        <v>4578</v>
      </c>
      <c r="C975" s="84">
        <v>2</v>
      </c>
      <c r="D975" s="118">
        <v>0</v>
      </c>
      <c r="E975" s="118">
        <v>1.3617278360175928</v>
      </c>
      <c r="F975" s="84" t="s">
        <v>3464</v>
      </c>
      <c r="G975" s="84" t="b">
        <v>0</v>
      </c>
      <c r="H975" s="84" t="b">
        <v>0</v>
      </c>
      <c r="I975" s="84" t="b">
        <v>0</v>
      </c>
      <c r="J975" s="84" t="b">
        <v>0</v>
      </c>
      <c r="K975" s="84" t="b">
        <v>0</v>
      </c>
      <c r="L975" s="84" t="b">
        <v>0</v>
      </c>
    </row>
    <row r="976" spans="1:12" ht="15">
      <c r="A976" s="84" t="s">
        <v>4578</v>
      </c>
      <c r="B976" s="84" t="s">
        <v>4579</v>
      </c>
      <c r="C976" s="84">
        <v>2</v>
      </c>
      <c r="D976" s="118">
        <v>0</v>
      </c>
      <c r="E976" s="118">
        <v>1.3617278360175928</v>
      </c>
      <c r="F976" s="84" t="s">
        <v>3464</v>
      </c>
      <c r="G976" s="84" t="b">
        <v>0</v>
      </c>
      <c r="H976" s="84" t="b">
        <v>0</v>
      </c>
      <c r="I976" s="84" t="b">
        <v>0</v>
      </c>
      <c r="J976" s="84" t="b">
        <v>0</v>
      </c>
      <c r="K976" s="84" t="b">
        <v>0</v>
      </c>
      <c r="L976" s="84" t="b">
        <v>0</v>
      </c>
    </row>
    <row r="977" spans="1:12" ht="15">
      <c r="A977" s="84" t="s">
        <v>4579</v>
      </c>
      <c r="B977" s="84" t="s">
        <v>4580</v>
      </c>
      <c r="C977" s="84">
        <v>2</v>
      </c>
      <c r="D977" s="118">
        <v>0</v>
      </c>
      <c r="E977" s="118">
        <v>1.3617278360175928</v>
      </c>
      <c r="F977" s="84" t="s">
        <v>3464</v>
      </c>
      <c r="G977" s="84" t="b">
        <v>0</v>
      </c>
      <c r="H977" s="84" t="b">
        <v>0</v>
      </c>
      <c r="I977" s="84" t="b">
        <v>0</v>
      </c>
      <c r="J977" s="84" t="b">
        <v>0</v>
      </c>
      <c r="K977" s="84" t="b">
        <v>0</v>
      </c>
      <c r="L977" s="84" t="b">
        <v>0</v>
      </c>
    </row>
    <row r="978" spans="1:12" ht="15">
      <c r="A978" s="84" t="s">
        <v>4580</v>
      </c>
      <c r="B978" s="84" t="s">
        <v>4581</v>
      </c>
      <c r="C978" s="84">
        <v>2</v>
      </c>
      <c r="D978" s="118">
        <v>0</v>
      </c>
      <c r="E978" s="118">
        <v>1.3617278360175928</v>
      </c>
      <c r="F978" s="84" t="s">
        <v>3464</v>
      </c>
      <c r="G978" s="84" t="b">
        <v>0</v>
      </c>
      <c r="H978" s="84" t="b">
        <v>0</v>
      </c>
      <c r="I978" s="84" t="b">
        <v>0</v>
      </c>
      <c r="J978" s="84" t="b">
        <v>0</v>
      </c>
      <c r="K978" s="84" t="b">
        <v>0</v>
      </c>
      <c r="L978" s="84" t="b">
        <v>0</v>
      </c>
    </row>
    <row r="979" spans="1:12" ht="15">
      <c r="A979" s="84" t="s">
        <v>4581</v>
      </c>
      <c r="B979" s="84" t="s">
        <v>4582</v>
      </c>
      <c r="C979" s="84">
        <v>2</v>
      </c>
      <c r="D979" s="118">
        <v>0</v>
      </c>
      <c r="E979" s="118">
        <v>1.3617278360175928</v>
      </c>
      <c r="F979" s="84" t="s">
        <v>3464</v>
      </c>
      <c r="G979" s="84" t="b">
        <v>0</v>
      </c>
      <c r="H979" s="84" t="b">
        <v>0</v>
      </c>
      <c r="I979" s="84" t="b">
        <v>0</v>
      </c>
      <c r="J979" s="84" t="b">
        <v>0</v>
      </c>
      <c r="K979" s="84" t="b">
        <v>0</v>
      </c>
      <c r="L979" s="84" t="b">
        <v>0</v>
      </c>
    </row>
    <row r="980" spans="1:12" ht="15">
      <c r="A980" s="84" t="s">
        <v>4582</v>
      </c>
      <c r="B980" s="84" t="s">
        <v>4583</v>
      </c>
      <c r="C980" s="84">
        <v>2</v>
      </c>
      <c r="D980" s="118">
        <v>0</v>
      </c>
      <c r="E980" s="118">
        <v>1.3617278360175928</v>
      </c>
      <c r="F980" s="84" t="s">
        <v>3464</v>
      </c>
      <c r="G980" s="84" t="b">
        <v>0</v>
      </c>
      <c r="H980" s="84" t="b">
        <v>0</v>
      </c>
      <c r="I980" s="84" t="b">
        <v>0</v>
      </c>
      <c r="J980" s="84" t="b">
        <v>0</v>
      </c>
      <c r="K980" s="84" t="b">
        <v>0</v>
      </c>
      <c r="L980"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4622</v>
      </c>
      <c r="B2" s="122" t="s">
        <v>4623</v>
      </c>
      <c r="C2" s="119" t="s">
        <v>4624</v>
      </c>
    </row>
    <row r="3" spans="1:3" ht="15">
      <c r="A3" s="121" t="s">
        <v>3426</v>
      </c>
      <c r="B3" s="121" t="s">
        <v>3426</v>
      </c>
      <c r="C3" s="34">
        <v>56</v>
      </c>
    </row>
    <row r="4" spans="1:3" ht="15">
      <c r="A4" s="121" t="s">
        <v>3427</v>
      </c>
      <c r="B4" s="121" t="s">
        <v>3427</v>
      </c>
      <c r="C4" s="34">
        <v>67</v>
      </c>
    </row>
    <row r="5" spans="1:3" ht="15">
      <c r="A5" s="121" t="s">
        <v>3428</v>
      </c>
      <c r="B5" s="121" t="s">
        <v>3428</v>
      </c>
      <c r="C5" s="34">
        <v>33</v>
      </c>
    </row>
    <row r="6" spans="1:3" ht="15">
      <c r="A6" s="121" t="s">
        <v>3429</v>
      </c>
      <c r="B6" s="121" t="s">
        <v>3429</v>
      </c>
      <c r="C6" s="34">
        <v>160</v>
      </c>
    </row>
    <row r="7" spans="1:3" ht="15">
      <c r="A7" s="121" t="s">
        <v>3430</v>
      </c>
      <c r="B7" s="121" t="s">
        <v>3430</v>
      </c>
      <c r="C7" s="34">
        <v>20</v>
      </c>
    </row>
    <row r="8" spans="1:3" ht="15">
      <c r="A8" s="121" t="s">
        <v>3431</v>
      </c>
      <c r="B8" s="121" t="s">
        <v>3431</v>
      </c>
      <c r="C8" s="34">
        <v>13</v>
      </c>
    </row>
    <row r="9" spans="1:3" ht="15">
      <c r="A9" s="121" t="s">
        <v>3432</v>
      </c>
      <c r="B9" s="121" t="s">
        <v>3430</v>
      </c>
      <c r="C9" s="34">
        <v>1</v>
      </c>
    </row>
    <row r="10" spans="1:3" ht="15">
      <c r="A10" s="121" t="s">
        <v>3432</v>
      </c>
      <c r="B10" s="121" t="s">
        <v>3432</v>
      </c>
      <c r="C10" s="34">
        <v>11</v>
      </c>
    </row>
    <row r="11" spans="1:3" ht="15">
      <c r="A11" s="121" t="s">
        <v>3433</v>
      </c>
      <c r="B11" s="121" t="s">
        <v>3433</v>
      </c>
      <c r="C11" s="34">
        <v>14</v>
      </c>
    </row>
    <row r="12" spans="1:3" ht="15">
      <c r="A12" s="121" t="s">
        <v>3434</v>
      </c>
      <c r="B12" s="121" t="s">
        <v>3434</v>
      </c>
      <c r="C12" s="34">
        <v>7</v>
      </c>
    </row>
    <row r="13" spans="1:3" ht="15">
      <c r="A13" s="121" t="s">
        <v>3435</v>
      </c>
      <c r="B13" s="121" t="s">
        <v>3435</v>
      </c>
      <c r="C13" s="34">
        <v>6</v>
      </c>
    </row>
    <row r="14" spans="1:3" ht="15">
      <c r="A14" s="121" t="s">
        <v>3436</v>
      </c>
      <c r="B14" s="121" t="s">
        <v>3436</v>
      </c>
      <c r="C14" s="34">
        <v>3</v>
      </c>
    </row>
    <row r="15" spans="1:3" ht="15">
      <c r="A15" s="121" t="s">
        <v>3437</v>
      </c>
      <c r="B15" s="121" t="s">
        <v>3437</v>
      </c>
      <c r="C15" s="34">
        <v>3</v>
      </c>
    </row>
    <row r="16" spans="1:3" ht="15">
      <c r="A16" s="121" t="s">
        <v>3438</v>
      </c>
      <c r="B16" s="121" t="s">
        <v>3438</v>
      </c>
      <c r="C16" s="34">
        <v>3</v>
      </c>
    </row>
    <row r="17" spans="1:3" ht="15">
      <c r="A17" s="121" t="s">
        <v>3439</v>
      </c>
      <c r="B17" s="121" t="s">
        <v>3439</v>
      </c>
      <c r="C17" s="34">
        <v>2</v>
      </c>
    </row>
    <row r="18" spans="1:3" ht="15">
      <c r="A18" s="121" t="s">
        <v>3440</v>
      </c>
      <c r="B18" s="121" t="s">
        <v>3440</v>
      </c>
      <c r="C18" s="34">
        <v>3</v>
      </c>
    </row>
    <row r="19" spans="1:3" ht="15">
      <c r="A19" s="121" t="s">
        <v>3441</v>
      </c>
      <c r="B19" s="121" t="s">
        <v>3441</v>
      </c>
      <c r="C19" s="34">
        <v>2</v>
      </c>
    </row>
    <row r="20" spans="1:3" ht="15">
      <c r="A20" s="121" t="s">
        <v>3442</v>
      </c>
      <c r="B20" s="121" t="s">
        <v>3442</v>
      </c>
      <c r="C20" s="34">
        <v>2</v>
      </c>
    </row>
    <row r="21" spans="1:3" ht="15">
      <c r="A21" s="121" t="s">
        <v>3443</v>
      </c>
      <c r="B21" s="121" t="s">
        <v>3443</v>
      </c>
      <c r="C21" s="34">
        <v>2</v>
      </c>
    </row>
    <row r="22" spans="1:3" ht="15">
      <c r="A22" s="121" t="s">
        <v>3444</v>
      </c>
      <c r="B22" s="121" t="s">
        <v>3444</v>
      </c>
      <c r="C22" s="34">
        <v>2</v>
      </c>
    </row>
    <row r="23" spans="1:3" ht="15">
      <c r="A23" s="121" t="s">
        <v>3445</v>
      </c>
      <c r="B23" s="121" t="s">
        <v>3445</v>
      </c>
      <c r="C23" s="34">
        <v>1</v>
      </c>
    </row>
    <row r="24" spans="1:3" ht="15">
      <c r="A24" s="121" t="s">
        <v>3446</v>
      </c>
      <c r="B24" s="121" t="s">
        <v>3446</v>
      </c>
      <c r="C24" s="34">
        <v>2</v>
      </c>
    </row>
    <row r="25" spans="1:3" ht="15">
      <c r="A25" s="121" t="s">
        <v>3447</v>
      </c>
      <c r="B25" s="121" t="s">
        <v>3447</v>
      </c>
      <c r="C25" s="34">
        <v>2</v>
      </c>
    </row>
    <row r="26" spans="1:3" ht="15">
      <c r="A26" s="121" t="s">
        <v>3448</v>
      </c>
      <c r="B26" s="121" t="s">
        <v>3448</v>
      </c>
      <c r="C26" s="34">
        <v>1</v>
      </c>
    </row>
    <row r="27" spans="1:3" ht="15">
      <c r="A27" s="121" t="s">
        <v>3449</v>
      </c>
      <c r="B27" s="121" t="s">
        <v>3449</v>
      </c>
      <c r="C27" s="34">
        <v>3</v>
      </c>
    </row>
    <row r="28" spans="1:3" ht="15">
      <c r="A28" s="121" t="s">
        <v>3450</v>
      </c>
      <c r="B28" s="121" t="s">
        <v>3450</v>
      </c>
      <c r="C28" s="34">
        <v>1</v>
      </c>
    </row>
    <row r="29" spans="1:3" ht="15">
      <c r="A29" s="121" t="s">
        <v>3451</v>
      </c>
      <c r="B29" s="121" t="s">
        <v>3451</v>
      </c>
      <c r="C29" s="34">
        <v>1</v>
      </c>
    </row>
    <row r="30" spans="1:3" ht="15">
      <c r="A30" s="121" t="s">
        <v>3452</v>
      </c>
      <c r="B30" s="121" t="s">
        <v>3452</v>
      </c>
      <c r="C30" s="34">
        <v>2</v>
      </c>
    </row>
    <row r="31" spans="1:3" ht="15">
      <c r="A31" s="121" t="s">
        <v>3453</v>
      </c>
      <c r="B31" s="121" t="s">
        <v>3453</v>
      </c>
      <c r="C31" s="34">
        <v>1</v>
      </c>
    </row>
    <row r="32" spans="1:3" ht="15">
      <c r="A32" s="121" t="s">
        <v>3454</v>
      </c>
      <c r="B32" s="121" t="s">
        <v>3454</v>
      </c>
      <c r="C32" s="34">
        <v>1</v>
      </c>
    </row>
    <row r="33" spans="1:3" ht="15">
      <c r="A33" s="121" t="s">
        <v>3455</v>
      </c>
      <c r="B33" s="121" t="s">
        <v>3455</v>
      </c>
      <c r="C33" s="34">
        <v>1</v>
      </c>
    </row>
    <row r="34" spans="1:3" ht="15">
      <c r="A34" s="121" t="s">
        <v>3456</v>
      </c>
      <c r="B34" s="121" t="s">
        <v>3456</v>
      </c>
      <c r="C34" s="34">
        <v>2</v>
      </c>
    </row>
    <row r="35" spans="1:3" ht="15">
      <c r="A35" s="121" t="s">
        <v>3457</v>
      </c>
      <c r="B35" s="121" t="s">
        <v>3457</v>
      </c>
      <c r="C35" s="34">
        <v>3</v>
      </c>
    </row>
    <row r="36" spans="1:3" ht="15">
      <c r="A36" s="121" t="s">
        <v>3458</v>
      </c>
      <c r="B36" s="121" t="s">
        <v>3458</v>
      </c>
      <c r="C36" s="34">
        <v>2</v>
      </c>
    </row>
    <row r="37" spans="1:3" ht="15">
      <c r="A37" s="121" t="s">
        <v>3459</v>
      </c>
      <c r="B37" s="121" t="s">
        <v>3459</v>
      </c>
      <c r="C37" s="34">
        <v>2</v>
      </c>
    </row>
    <row r="38" spans="1:3" ht="15">
      <c r="A38" s="121" t="s">
        <v>3460</v>
      </c>
      <c r="B38" s="121" t="s">
        <v>3460</v>
      </c>
      <c r="C38" s="34">
        <v>2</v>
      </c>
    </row>
    <row r="39" spans="1:3" ht="15">
      <c r="A39" s="121" t="s">
        <v>3461</v>
      </c>
      <c r="B39" s="121" t="s">
        <v>3461</v>
      </c>
      <c r="C39" s="34">
        <v>2</v>
      </c>
    </row>
    <row r="40" spans="1:3" ht="15">
      <c r="A40" s="121" t="s">
        <v>3462</v>
      </c>
      <c r="B40" s="121" t="s">
        <v>3462</v>
      </c>
      <c r="C40" s="34">
        <v>2</v>
      </c>
    </row>
    <row r="41" spans="1:3" ht="15">
      <c r="A41" s="121" t="s">
        <v>3463</v>
      </c>
      <c r="B41" s="121" t="s">
        <v>3463</v>
      </c>
      <c r="C41" s="34">
        <v>1</v>
      </c>
    </row>
    <row r="42" spans="1:3" ht="15">
      <c r="A42" s="121" t="s">
        <v>3464</v>
      </c>
      <c r="B42" s="121" t="s">
        <v>3464</v>
      </c>
      <c r="C42" s="34">
        <v>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4630</v>
      </c>
      <c r="B1" s="13" t="s">
        <v>17</v>
      </c>
    </row>
    <row r="2" spans="1:2" ht="15">
      <c r="A2" s="78" t="s">
        <v>4631</v>
      </c>
      <c r="B2" s="78" t="s">
        <v>4637</v>
      </c>
    </row>
    <row r="3" spans="1:2" ht="15">
      <c r="A3" s="78" t="s">
        <v>4632</v>
      </c>
      <c r="B3" s="78" t="s">
        <v>4638</v>
      </c>
    </row>
    <row r="4" spans="1:2" ht="15">
      <c r="A4" s="78" t="s">
        <v>4633</v>
      </c>
      <c r="B4" s="78" t="s">
        <v>4639</v>
      </c>
    </row>
    <row r="5" spans="1:2" ht="15">
      <c r="A5" s="78" t="s">
        <v>4634</v>
      </c>
      <c r="B5" s="78" t="s">
        <v>4640</v>
      </c>
    </row>
    <row r="6" spans="1:2" ht="15">
      <c r="A6" s="78" t="s">
        <v>4635</v>
      </c>
      <c r="B6" s="78" t="s">
        <v>4641</v>
      </c>
    </row>
    <row r="7" spans="1:2" ht="15">
      <c r="A7" s="78" t="s">
        <v>4636</v>
      </c>
      <c r="B7" s="78" t="s">
        <v>4638</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44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3425</v>
      </c>
      <c r="BB2" s="13" t="s">
        <v>3478</v>
      </c>
      <c r="BC2" s="13" t="s">
        <v>3479</v>
      </c>
      <c r="BD2" s="119" t="s">
        <v>4611</v>
      </c>
      <c r="BE2" s="119" t="s">
        <v>4612</v>
      </c>
      <c r="BF2" s="119" t="s">
        <v>4613</v>
      </c>
      <c r="BG2" s="119" t="s">
        <v>4614</v>
      </c>
      <c r="BH2" s="119" t="s">
        <v>4615</v>
      </c>
      <c r="BI2" s="119" t="s">
        <v>4616</v>
      </c>
      <c r="BJ2" s="119" t="s">
        <v>4617</v>
      </c>
      <c r="BK2" s="119" t="s">
        <v>4618</v>
      </c>
      <c r="BL2" s="119" t="s">
        <v>4619</v>
      </c>
    </row>
    <row r="3" spans="1:64" ht="15" customHeight="1">
      <c r="A3" s="64" t="s">
        <v>212</v>
      </c>
      <c r="B3" s="64" t="s">
        <v>392</v>
      </c>
      <c r="C3" s="65"/>
      <c r="D3" s="66"/>
      <c r="E3" s="67"/>
      <c r="F3" s="68"/>
      <c r="G3" s="65"/>
      <c r="H3" s="69"/>
      <c r="I3" s="70"/>
      <c r="J3" s="70"/>
      <c r="K3" s="34" t="s">
        <v>65</v>
      </c>
      <c r="L3" s="71">
        <v>3</v>
      </c>
      <c r="M3" s="71"/>
      <c r="N3" s="72"/>
      <c r="O3" s="78" t="s">
        <v>444</v>
      </c>
      <c r="P3" s="80">
        <v>43671.297372685185</v>
      </c>
      <c r="Q3" s="78" t="s">
        <v>446</v>
      </c>
      <c r="R3" s="78"/>
      <c r="S3" s="78"/>
      <c r="T3" s="78" t="s">
        <v>764</v>
      </c>
      <c r="U3" s="78"/>
      <c r="V3" s="83" t="s">
        <v>892</v>
      </c>
      <c r="W3" s="80">
        <v>43671.297372685185</v>
      </c>
      <c r="X3" s="83" t="s">
        <v>1036</v>
      </c>
      <c r="Y3" s="78"/>
      <c r="Z3" s="78"/>
      <c r="AA3" s="84" t="s">
        <v>1393</v>
      </c>
      <c r="AB3" s="84" t="s">
        <v>1750</v>
      </c>
      <c r="AC3" s="78" t="b">
        <v>0</v>
      </c>
      <c r="AD3" s="78">
        <v>12</v>
      </c>
      <c r="AE3" s="84" t="s">
        <v>1760</v>
      </c>
      <c r="AF3" s="78" t="b">
        <v>0</v>
      </c>
      <c r="AG3" s="78" t="s">
        <v>1774</v>
      </c>
      <c r="AH3" s="78"/>
      <c r="AI3" s="84" t="s">
        <v>1761</v>
      </c>
      <c r="AJ3" s="78" t="b">
        <v>0</v>
      </c>
      <c r="AK3" s="78">
        <v>3</v>
      </c>
      <c r="AL3" s="84" t="s">
        <v>1761</v>
      </c>
      <c r="AM3" s="78" t="s">
        <v>1789</v>
      </c>
      <c r="AN3" s="78" t="b">
        <v>0</v>
      </c>
      <c r="AO3" s="84" t="s">
        <v>1750</v>
      </c>
      <c r="AP3" s="78" t="s">
        <v>1829</v>
      </c>
      <c r="AQ3" s="78">
        <v>0</v>
      </c>
      <c r="AR3" s="78">
        <v>0</v>
      </c>
      <c r="AS3" s="78"/>
      <c r="AT3" s="78"/>
      <c r="AU3" s="78"/>
      <c r="AV3" s="78"/>
      <c r="AW3" s="78"/>
      <c r="AX3" s="78"/>
      <c r="AY3" s="78"/>
      <c r="AZ3" s="78"/>
      <c r="BA3">
        <v>1</v>
      </c>
      <c r="BB3" s="78" t="str">
        <f>REPLACE(INDEX(GroupVertices[Group],MATCH(Edges25[[#This Row],[Vertex 1]],GroupVertices[Vertex],0)),1,1,"")</f>
        <v>10</v>
      </c>
      <c r="BC3" s="78" t="str">
        <f>REPLACE(INDEX(GroupVertices[Group],MATCH(Edges25[[#This Row],[Vertex 2]],GroupVertices[Vertex],0)),1,1,"")</f>
        <v>10</v>
      </c>
      <c r="BD3" s="48"/>
      <c r="BE3" s="49"/>
      <c r="BF3" s="48"/>
      <c r="BG3" s="49"/>
      <c r="BH3" s="48"/>
      <c r="BI3" s="49"/>
      <c r="BJ3" s="48"/>
      <c r="BK3" s="49"/>
      <c r="BL3" s="48"/>
    </row>
    <row r="4" spans="1:64" ht="15" customHeight="1">
      <c r="A4" s="64" t="s">
        <v>213</v>
      </c>
      <c r="B4" s="64" t="s">
        <v>396</v>
      </c>
      <c r="C4" s="65"/>
      <c r="D4" s="66"/>
      <c r="E4" s="67"/>
      <c r="F4" s="68"/>
      <c r="G4" s="65"/>
      <c r="H4" s="69"/>
      <c r="I4" s="70"/>
      <c r="J4" s="70"/>
      <c r="K4" s="34" t="s">
        <v>65</v>
      </c>
      <c r="L4" s="77">
        <v>7</v>
      </c>
      <c r="M4" s="77"/>
      <c r="N4" s="72"/>
      <c r="O4" s="79" t="s">
        <v>444</v>
      </c>
      <c r="P4" s="81">
        <v>43638.86685185185</v>
      </c>
      <c r="Q4" s="79" t="s">
        <v>447</v>
      </c>
      <c r="R4" s="79"/>
      <c r="S4" s="79"/>
      <c r="T4" s="79" t="s">
        <v>765</v>
      </c>
      <c r="U4" s="82" t="s">
        <v>845</v>
      </c>
      <c r="V4" s="82" t="s">
        <v>845</v>
      </c>
      <c r="W4" s="81">
        <v>43638.86685185185</v>
      </c>
      <c r="X4" s="82" t="s">
        <v>1037</v>
      </c>
      <c r="Y4" s="79"/>
      <c r="Z4" s="79"/>
      <c r="AA4" s="85" t="s">
        <v>1394</v>
      </c>
      <c r="AB4" s="79"/>
      <c r="AC4" s="79" t="b">
        <v>0</v>
      </c>
      <c r="AD4" s="79">
        <v>16</v>
      </c>
      <c r="AE4" s="85" t="s">
        <v>1761</v>
      </c>
      <c r="AF4" s="79" t="b">
        <v>0</v>
      </c>
      <c r="AG4" s="79" t="s">
        <v>1774</v>
      </c>
      <c r="AH4" s="79"/>
      <c r="AI4" s="85" t="s">
        <v>1761</v>
      </c>
      <c r="AJ4" s="79" t="b">
        <v>0</v>
      </c>
      <c r="AK4" s="79">
        <v>2</v>
      </c>
      <c r="AL4" s="85" t="s">
        <v>1761</v>
      </c>
      <c r="AM4" s="79" t="s">
        <v>1790</v>
      </c>
      <c r="AN4" s="79" t="b">
        <v>0</v>
      </c>
      <c r="AO4" s="85" t="s">
        <v>1394</v>
      </c>
      <c r="AP4" s="79" t="s">
        <v>1829</v>
      </c>
      <c r="AQ4" s="79">
        <v>0</v>
      </c>
      <c r="AR4" s="79">
        <v>0</v>
      </c>
      <c r="AS4" s="79"/>
      <c r="AT4" s="79"/>
      <c r="AU4" s="79"/>
      <c r="AV4" s="79"/>
      <c r="AW4" s="79"/>
      <c r="AX4" s="79"/>
      <c r="AY4" s="79"/>
      <c r="AZ4" s="79"/>
      <c r="BA4">
        <v>1</v>
      </c>
      <c r="BB4" s="78" t="str">
        <f>REPLACE(INDEX(GroupVertices[Group],MATCH(Edges25[[#This Row],[Vertex 1]],GroupVertices[Vertex],0)),1,1,"")</f>
        <v>9</v>
      </c>
      <c r="BC4" s="78" t="str">
        <f>REPLACE(INDEX(GroupVertices[Group],MATCH(Edges25[[#This Row],[Vertex 2]],GroupVertices[Vertex],0)),1,1,"")</f>
        <v>9</v>
      </c>
      <c r="BD4" s="48"/>
      <c r="BE4" s="49"/>
      <c r="BF4" s="48"/>
      <c r="BG4" s="49"/>
      <c r="BH4" s="48"/>
      <c r="BI4" s="49"/>
      <c r="BJ4" s="48"/>
      <c r="BK4" s="49"/>
      <c r="BL4" s="48"/>
    </row>
    <row r="5" spans="1:64" ht="15">
      <c r="A5" s="64" t="s">
        <v>214</v>
      </c>
      <c r="B5" s="64" t="s">
        <v>398</v>
      </c>
      <c r="C5" s="65"/>
      <c r="D5" s="66"/>
      <c r="E5" s="67"/>
      <c r="F5" s="68"/>
      <c r="G5" s="65"/>
      <c r="H5" s="69"/>
      <c r="I5" s="70"/>
      <c r="J5" s="70"/>
      <c r="K5" s="34" t="s">
        <v>65</v>
      </c>
      <c r="L5" s="77">
        <v>9</v>
      </c>
      <c r="M5" s="77"/>
      <c r="N5" s="72"/>
      <c r="O5" s="79" t="s">
        <v>444</v>
      </c>
      <c r="P5" s="81">
        <v>43677.179872685185</v>
      </c>
      <c r="Q5" s="79" t="s">
        <v>448</v>
      </c>
      <c r="R5" s="79"/>
      <c r="S5" s="79"/>
      <c r="T5" s="79"/>
      <c r="U5" s="79"/>
      <c r="V5" s="82" t="s">
        <v>893</v>
      </c>
      <c r="W5" s="81">
        <v>43677.179872685185</v>
      </c>
      <c r="X5" s="82" t="s">
        <v>1038</v>
      </c>
      <c r="Y5" s="79"/>
      <c r="Z5" s="79"/>
      <c r="AA5" s="85" t="s">
        <v>1395</v>
      </c>
      <c r="AB5" s="79"/>
      <c r="AC5" s="79" t="b">
        <v>0</v>
      </c>
      <c r="AD5" s="79">
        <v>0</v>
      </c>
      <c r="AE5" s="85" t="s">
        <v>1761</v>
      </c>
      <c r="AF5" s="79" t="b">
        <v>0</v>
      </c>
      <c r="AG5" s="79" t="s">
        <v>1774</v>
      </c>
      <c r="AH5" s="79"/>
      <c r="AI5" s="85" t="s">
        <v>1761</v>
      </c>
      <c r="AJ5" s="79" t="b">
        <v>0</v>
      </c>
      <c r="AK5" s="79">
        <v>8</v>
      </c>
      <c r="AL5" s="85" t="s">
        <v>1708</v>
      </c>
      <c r="AM5" s="79" t="s">
        <v>1789</v>
      </c>
      <c r="AN5" s="79" t="b">
        <v>0</v>
      </c>
      <c r="AO5" s="85" t="s">
        <v>1708</v>
      </c>
      <c r="AP5" s="79" t="s">
        <v>176</v>
      </c>
      <c r="AQ5" s="79">
        <v>0</v>
      </c>
      <c r="AR5" s="79">
        <v>0</v>
      </c>
      <c r="AS5" s="79"/>
      <c r="AT5" s="79"/>
      <c r="AU5" s="79"/>
      <c r="AV5" s="79"/>
      <c r="AW5" s="79"/>
      <c r="AX5" s="79"/>
      <c r="AY5" s="79"/>
      <c r="AZ5" s="79"/>
      <c r="BA5">
        <v>1</v>
      </c>
      <c r="BB5" s="78" t="str">
        <f>REPLACE(INDEX(GroupVertices[Group],MATCH(Edges25[[#This Row],[Vertex 1]],GroupVertices[Vertex],0)),1,1,"")</f>
        <v>3</v>
      </c>
      <c r="BC5" s="78" t="str">
        <f>REPLACE(INDEX(GroupVertices[Group],MATCH(Edges25[[#This Row],[Vertex 2]],GroupVertices[Vertex],0)),1,1,"")</f>
        <v>3</v>
      </c>
      <c r="BD5" s="48"/>
      <c r="BE5" s="49"/>
      <c r="BF5" s="48"/>
      <c r="BG5" s="49"/>
      <c r="BH5" s="48"/>
      <c r="BI5" s="49"/>
      <c r="BJ5" s="48"/>
      <c r="BK5" s="49"/>
      <c r="BL5" s="48"/>
    </row>
    <row r="6" spans="1:64" ht="15">
      <c r="A6" s="64" t="s">
        <v>215</v>
      </c>
      <c r="B6" s="64" t="s">
        <v>399</v>
      </c>
      <c r="C6" s="65"/>
      <c r="D6" s="66"/>
      <c r="E6" s="67"/>
      <c r="F6" s="68"/>
      <c r="G6" s="65"/>
      <c r="H6" s="69"/>
      <c r="I6" s="70"/>
      <c r="J6" s="70"/>
      <c r="K6" s="34" t="s">
        <v>65</v>
      </c>
      <c r="L6" s="77">
        <v>11</v>
      </c>
      <c r="M6" s="77"/>
      <c r="N6" s="72"/>
      <c r="O6" s="79" t="s">
        <v>444</v>
      </c>
      <c r="P6" s="81">
        <v>43677.43763888889</v>
      </c>
      <c r="Q6" s="79" t="s">
        <v>449</v>
      </c>
      <c r="R6" s="82" t="s">
        <v>628</v>
      </c>
      <c r="S6" s="79" t="s">
        <v>734</v>
      </c>
      <c r="T6" s="79" t="s">
        <v>766</v>
      </c>
      <c r="U6" s="82" t="s">
        <v>846</v>
      </c>
      <c r="V6" s="82" t="s">
        <v>846</v>
      </c>
      <c r="W6" s="81">
        <v>43677.43763888889</v>
      </c>
      <c r="X6" s="82" t="s">
        <v>1039</v>
      </c>
      <c r="Y6" s="79"/>
      <c r="Z6" s="79"/>
      <c r="AA6" s="85" t="s">
        <v>1396</v>
      </c>
      <c r="AB6" s="79"/>
      <c r="AC6" s="79" t="b">
        <v>0</v>
      </c>
      <c r="AD6" s="79">
        <v>0</v>
      </c>
      <c r="AE6" s="85" t="s">
        <v>1761</v>
      </c>
      <c r="AF6" s="79" t="b">
        <v>0</v>
      </c>
      <c r="AG6" s="79" t="s">
        <v>1774</v>
      </c>
      <c r="AH6" s="79"/>
      <c r="AI6" s="85" t="s">
        <v>1761</v>
      </c>
      <c r="AJ6" s="79" t="b">
        <v>0</v>
      </c>
      <c r="AK6" s="79">
        <v>0</v>
      </c>
      <c r="AL6" s="85" t="s">
        <v>1761</v>
      </c>
      <c r="AM6" s="79" t="s">
        <v>1791</v>
      </c>
      <c r="AN6" s="79" t="b">
        <v>0</v>
      </c>
      <c r="AO6" s="85" t="s">
        <v>1396</v>
      </c>
      <c r="AP6" s="79" t="s">
        <v>176</v>
      </c>
      <c r="AQ6" s="79">
        <v>0</v>
      </c>
      <c r="AR6" s="79">
        <v>0</v>
      </c>
      <c r="AS6" s="79"/>
      <c r="AT6" s="79"/>
      <c r="AU6" s="79"/>
      <c r="AV6" s="79"/>
      <c r="AW6" s="79"/>
      <c r="AX6" s="79"/>
      <c r="AY6" s="79"/>
      <c r="AZ6" s="79"/>
      <c r="BA6">
        <v>1</v>
      </c>
      <c r="BB6" s="78" t="str">
        <f>REPLACE(INDEX(GroupVertices[Group],MATCH(Edges25[[#This Row],[Vertex 1]],GroupVertices[Vertex],0)),1,1,"")</f>
        <v>6</v>
      </c>
      <c r="BC6" s="78" t="str">
        <f>REPLACE(INDEX(GroupVertices[Group],MATCH(Edges25[[#This Row],[Vertex 2]],GroupVertices[Vertex],0)),1,1,"")</f>
        <v>6</v>
      </c>
      <c r="BD6" s="48"/>
      <c r="BE6" s="49"/>
      <c r="BF6" s="48"/>
      <c r="BG6" s="49"/>
      <c r="BH6" s="48"/>
      <c r="BI6" s="49"/>
      <c r="BJ6" s="48"/>
      <c r="BK6" s="49"/>
      <c r="BL6" s="48"/>
    </row>
    <row r="7" spans="1:64" ht="15">
      <c r="A7" s="64" t="s">
        <v>216</v>
      </c>
      <c r="B7" s="64" t="s">
        <v>220</v>
      </c>
      <c r="C7" s="65"/>
      <c r="D7" s="66"/>
      <c r="E7" s="67"/>
      <c r="F7" s="68"/>
      <c r="G7" s="65"/>
      <c r="H7" s="69"/>
      <c r="I7" s="70"/>
      <c r="J7" s="70"/>
      <c r="K7" s="34" t="s">
        <v>65</v>
      </c>
      <c r="L7" s="77">
        <v>13</v>
      </c>
      <c r="M7" s="77"/>
      <c r="N7" s="72"/>
      <c r="O7" s="79" t="s">
        <v>445</v>
      </c>
      <c r="P7" s="81">
        <v>43677.4447337963</v>
      </c>
      <c r="Q7" s="79" t="s">
        <v>450</v>
      </c>
      <c r="R7" s="79"/>
      <c r="S7" s="79"/>
      <c r="T7" s="79" t="s">
        <v>767</v>
      </c>
      <c r="U7" s="82" t="s">
        <v>847</v>
      </c>
      <c r="V7" s="82" t="s">
        <v>847</v>
      </c>
      <c r="W7" s="81">
        <v>43677.4447337963</v>
      </c>
      <c r="X7" s="82" t="s">
        <v>1040</v>
      </c>
      <c r="Y7" s="79"/>
      <c r="Z7" s="79"/>
      <c r="AA7" s="85" t="s">
        <v>1397</v>
      </c>
      <c r="AB7" s="79"/>
      <c r="AC7" s="79" t="b">
        <v>0</v>
      </c>
      <c r="AD7" s="79">
        <v>2</v>
      </c>
      <c r="AE7" s="85" t="s">
        <v>1762</v>
      </c>
      <c r="AF7" s="79" t="b">
        <v>0</v>
      </c>
      <c r="AG7" s="79" t="s">
        <v>1774</v>
      </c>
      <c r="AH7" s="79"/>
      <c r="AI7" s="85" t="s">
        <v>1761</v>
      </c>
      <c r="AJ7" s="79" t="b">
        <v>0</v>
      </c>
      <c r="AK7" s="79">
        <v>0</v>
      </c>
      <c r="AL7" s="85" t="s">
        <v>1761</v>
      </c>
      <c r="AM7" s="79" t="s">
        <v>1790</v>
      </c>
      <c r="AN7" s="79" t="b">
        <v>0</v>
      </c>
      <c r="AO7" s="85" t="s">
        <v>1397</v>
      </c>
      <c r="AP7" s="79" t="s">
        <v>176</v>
      </c>
      <c r="AQ7" s="79">
        <v>0</v>
      </c>
      <c r="AR7" s="79">
        <v>0</v>
      </c>
      <c r="AS7" s="79"/>
      <c r="AT7" s="79"/>
      <c r="AU7" s="79"/>
      <c r="AV7" s="79"/>
      <c r="AW7" s="79"/>
      <c r="AX7" s="79"/>
      <c r="AY7" s="79"/>
      <c r="AZ7" s="79"/>
      <c r="BA7">
        <v>1</v>
      </c>
      <c r="BB7" s="78" t="str">
        <f>REPLACE(INDEX(GroupVertices[Group],MATCH(Edges25[[#This Row],[Vertex 1]],GroupVertices[Vertex],0)),1,1,"")</f>
        <v>6</v>
      </c>
      <c r="BC7" s="78" t="str">
        <f>REPLACE(INDEX(GroupVertices[Group],MATCH(Edges25[[#This Row],[Vertex 2]],GroupVertices[Vertex],0)),1,1,"")</f>
        <v>6</v>
      </c>
      <c r="BD7" s="48">
        <v>2</v>
      </c>
      <c r="BE7" s="49">
        <v>20</v>
      </c>
      <c r="BF7" s="48">
        <v>0</v>
      </c>
      <c r="BG7" s="49">
        <v>0</v>
      </c>
      <c r="BH7" s="48">
        <v>0</v>
      </c>
      <c r="BI7" s="49">
        <v>0</v>
      </c>
      <c r="BJ7" s="48">
        <v>8</v>
      </c>
      <c r="BK7" s="49">
        <v>80</v>
      </c>
      <c r="BL7" s="48">
        <v>10</v>
      </c>
    </row>
    <row r="8" spans="1:64" ht="15">
      <c r="A8" s="64" t="s">
        <v>217</v>
      </c>
      <c r="B8" s="64" t="s">
        <v>217</v>
      </c>
      <c r="C8" s="65"/>
      <c r="D8" s="66"/>
      <c r="E8" s="67"/>
      <c r="F8" s="68"/>
      <c r="G8" s="65"/>
      <c r="H8" s="69"/>
      <c r="I8" s="70"/>
      <c r="J8" s="70"/>
      <c r="K8" s="34" t="s">
        <v>65</v>
      </c>
      <c r="L8" s="77">
        <v>14</v>
      </c>
      <c r="M8" s="77"/>
      <c r="N8" s="72"/>
      <c r="O8" s="79" t="s">
        <v>176</v>
      </c>
      <c r="P8" s="81">
        <v>43187.777546296296</v>
      </c>
      <c r="Q8" s="79" t="s">
        <v>451</v>
      </c>
      <c r="R8" s="79"/>
      <c r="S8" s="79"/>
      <c r="T8" s="79" t="s">
        <v>768</v>
      </c>
      <c r="U8" s="82" t="s">
        <v>848</v>
      </c>
      <c r="V8" s="82" t="s">
        <v>848</v>
      </c>
      <c r="W8" s="81">
        <v>43187.777546296296</v>
      </c>
      <c r="X8" s="82" t="s">
        <v>1041</v>
      </c>
      <c r="Y8" s="79"/>
      <c r="Z8" s="79"/>
      <c r="AA8" s="85" t="s">
        <v>1398</v>
      </c>
      <c r="AB8" s="79"/>
      <c r="AC8" s="79" t="b">
        <v>0</v>
      </c>
      <c r="AD8" s="79">
        <v>0</v>
      </c>
      <c r="AE8" s="85" t="s">
        <v>1761</v>
      </c>
      <c r="AF8" s="79" t="b">
        <v>0</v>
      </c>
      <c r="AG8" s="79" t="s">
        <v>1775</v>
      </c>
      <c r="AH8" s="79"/>
      <c r="AI8" s="85" t="s">
        <v>1761</v>
      </c>
      <c r="AJ8" s="79" t="b">
        <v>0</v>
      </c>
      <c r="AK8" s="79">
        <v>1</v>
      </c>
      <c r="AL8" s="85" t="s">
        <v>1761</v>
      </c>
      <c r="AM8" s="79" t="s">
        <v>1792</v>
      </c>
      <c r="AN8" s="79" t="b">
        <v>0</v>
      </c>
      <c r="AO8" s="85" t="s">
        <v>1398</v>
      </c>
      <c r="AP8" s="79" t="s">
        <v>1829</v>
      </c>
      <c r="AQ8" s="79">
        <v>0</v>
      </c>
      <c r="AR8" s="79">
        <v>0</v>
      </c>
      <c r="AS8" s="79"/>
      <c r="AT8" s="79"/>
      <c r="AU8" s="79"/>
      <c r="AV8" s="79"/>
      <c r="AW8" s="79"/>
      <c r="AX8" s="79"/>
      <c r="AY8" s="79"/>
      <c r="AZ8" s="79"/>
      <c r="BA8">
        <v>2</v>
      </c>
      <c r="BB8" s="78" t="str">
        <f>REPLACE(INDEX(GroupVertices[Group],MATCH(Edges25[[#This Row],[Vertex 1]],GroupVertices[Vertex],0)),1,1,"")</f>
        <v>1</v>
      </c>
      <c r="BC8" s="78" t="str">
        <f>REPLACE(INDEX(GroupVertices[Group],MATCH(Edges25[[#This Row],[Vertex 2]],GroupVertices[Vertex],0)),1,1,"")</f>
        <v>1</v>
      </c>
      <c r="BD8" s="48">
        <v>0</v>
      </c>
      <c r="BE8" s="49">
        <v>0</v>
      </c>
      <c r="BF8" s="48">
        <v>0</v>
      </c>
      <c r="BG8" s="49">
        <v>0</v>
      </c>
      <c r="BH8" s="48">
        <v>0</v>
      </c>
      <c r="BI8" s="49">
        <v>0</v>
      </c>
      <c r="BJ8" s="48">
        <v>15</v>
      </c>
      <c r="BK8" s="49">
        <v>100</v>
      </c>
      <c r="BL8" s="48">
        <v>15</v>
      </c>
    </row>
    <row r="9" spans="1:64" ht="15">
      <c r="A9" s="64" t="s">
        <v>217</v>
      </c>
      <c r="B9" s="64" t="s">
        <v>217</v>
      </c>
      <c r="C9" s="65"/>
      <c r="D9" s="66"/>
      <c r="E9" s="67"/>
      <c r="F9" s="68"/>
      <c r="G9" s="65"/>
      <c r="H9" s="69"/>
      <c r="I9" s="70"/>
      <c r="J9" s="70"/>
      <c r="K9" s="34" t="s">
        <v>65</v>
      </c>
      <c r="L9" s="77">
        <v>15</v>
      </c>
      <c r="M9" s="77"/>
      <c r="N9" s="72"/>
      <c r="O9" s="79" t="s">
        <v>176</v>
      </c>
      <c r="P9" s="81">
        <v>43678.137650462966</v>
      </c>
      <c r="Q9" s="79" t="s">
        <v>452</v>
      </c>
      <c r="R9" s="79"/>
      <c r="S9" s="79"/>
      <c r="T9" s="79" t="s">
        <v>768</v>
      </c>
      <c r="U9" s="79"/>
      <c r="V9" s="82" t="s">
        <v>894</v>
      </c>
      <c r="W9" s="81">
        <v>43678.137650462966</v>
      </c>
      <c r="X9" s="82" t="s">
        <v>1042</v>
      </c>
      <c r="Y9" s="79"/>
      <c r="Z9" s="79"/>
      <c r="AA9" s="85" t="s">
        <v>1399</v>
      </c>
      <c r="AB9" s="79"/>
      <c r="AC9" s="79" t="b">
        <v>0</v>
      </c>
      <c r="AD9" s="79">
        <v>0</v>
      </c>
      <c r="AE9" s="85" t="s">
        <v>1761</v>
      </c>
      <c r="AF9" s="79" t="b">
        <v>0</v>
      </c>
      <c r="AG9" s="79" t="s">
        <v>1775</v>
      </c>
      <c r="AH9" s="79"/>
      <c r="AI9" s="85" t="s">
        <v>1761</v>
      </c>
      <c r="AJ9" s="79" t="b">
        <v>0</v>
      </c>
      <c r="AK9" s="79">
        <v>1</v>
      </c>
      <c r="AL9" s="85" t="s">
        <v>1398</v>
      </c>
      <c r="AM9" s="79" t="s">
        <v>1793</v>
      </c>
      <c r="AN9" s="79" t="b">
        <v>0</v>
      </c>
      <c r="AO9" s="85" t="s">
        <v>1398</v>
      </c>
      <c r="AP9" s="79" t="s">
        <v>176</v>
      </c>
      <c r="AQ9" s="79">
        <v>0</v>
      </c>
      <c r="AR9" s="79">
        <v>0</v>
      </c>
      <c r="AS9" s="79"/>
      <c r="AT9" s="79"/>
      <c r="AU9" s="79"/>
      <c r="AV9" s="79"/>
      <c r="AW9" s="79"/>
      <c r="AX9" s="79"/>
      <c r="AY9" s="79"/>
      <c r="AZ9" s="79"/>
      <c r="BA9">
        <v>2</v>
      </c>
      <c r="BB9" s="78" t="str">
        <f>REPLACE(INDEX(GroupVertices[Group],MATCH(Edges25[[#This Row],[Vertex 1]],GroupVertices[Vertex],0)),1,1,"")</f>
        <v>1</v>
      </c>
      <c r="BC9" s="78" t="str">
        <f>REPLACE(INDEX(GroupVertices[Group],MATCH(Edges25[[#This Row],[Vertex 2]],GroupVertices[Vertex],0)),1,1,"")</f>
        <v>1</v>
      </c>
      <c r="BD9" s="48">
        <v>0</v>
      </c>
      <c r="BE9" s="49">
        <v>0</v>
      </c>
      <c r="BF9" s="48">
        <v>0</v>
      </c>
      <c r="BG9" s="49">
        <v>0</v>
      </c>
      <c r="BH9" s="48">
        <v>0</v>
      </c>
      <c r="BI9" s="49">
        <v>0</v>
      </c>
      <c r="BJ9" s="48">
        <v>17</v>
      </c>
      <c r="BK9" s="49">
        <v>100</v>
      </c>
      <c r="BL9" s="48">
        <v>17</v>
      </c>
    </row>
    <row r="10" spans="1:64" ht="15">
      <c r="A10" s="64" t="s">
        <v>218</v>
      </c>
      <c r="B10" s="64" t="s">
        <v>218</v>
      </c>
      <c r="C10" s="65"/>
      <c r="D10" s="66"/>
      <c r="E10" s="67"/>
      <c r="F10" s="68"/>
      <c r="G10" s="65"/>
      <c r="H10" s="69"/>
      <c r="I10" s="70"/>
      <c r="J10" s="70"/>
      <c r="K10" s="34" t="s">
        <v>65</v>
      </c>
      <c r="L10" s="77">
        <v>16</v>
      </c>
      <c r="M10" s="77"/>
      <c r="N10" s="72"/>
      <c r="O10" s="79" t="s">
        <v>176</v>
      </c>
      <c r="P10" s="81">
        <v>43678.29760416667</v>
      </c>
      <c r="Q10" s="79" t="s">
        <v>453</v>
      </c>
      <c r="R10" s="82" t="s">
        <v>629</v>
      </c>
      <c r="S10" s="79" t="s">
        <v>735</v>
      </c>
      <c r="T10" s="79" t="s">
        <v>769</v>
      </c>
      <c r="U10" s="79"/>
      <c r="V10" s="82" t="s">
        <v>895</v>
      </c>
      <c r="W10" s="81">
        <v>43678.29760416667</v>
      </c>
      <c r="X10" s="82" t="s">
        <v>1043</v>
      </c>
      <c r="Y10" s="79"/>
      <c r="Z10" s="79"/>
      <c r="AA10" s="85" t="s">
        <v>1400</v>
      </c>
      <c r="AB10" s="79"/>
      <c r="AC10" s="79" t="b">
        <v>0</v>
      </c>
      <c r="AD10" s="79">
        <v>2</v>
      </c>
      <c r="AE10" s="85" t="s">
        <v>1761</v>
      </c>
      <c r="AF10" s="79" t="b">
        <v>0</v>
      </c>
      <c r="AG10" s="79" t="s">
        <v>1774</v>
      </c>
      <c r="AH10" s="79"/>
      <c r="AI10" s="85" t="s">
        <v>1761</v>
      </c>
      <c r="AJ10" s="79" t="b">
        <v>0</v>
      </c>
      <c r="AK10" s="79">
        <v>1</v>
      </c>
      <c r="AL10" s="85" t="s">
        <v>1761</v>
      </c>
      <c r="AM10" s="79" t="s">
        <v>1793</v>
      </c>
      <c r="AN10" s="79" t="b">
        <v>0</v>
      </c>
      <c r="AO10" s="85" t="s">
        <v>1400</v>
      </c>
      <c r="AP10" s="79" t="s">
        <v>176</v>
      </c>
      <c r="AQ10" s="79">
        <v>0</v>
      </c>
      <c r="AR10" s="79">
        <v>0</v>
      </c>
      <c r="AS10" s="79"/>
      <c r="AT10" s="79"/>
      <c r="AU10" s="79"/>
      <c r="AV10" s="79"/>
      <c r="AW10" s="79"/>
      <c r="AX10" s="79"/>
      <c r="AY10" s="79"/>
      <c r="AZ10" s="79"/>
      <c r="BA10">
        <v>1</v>
      </c>
      <c r="BB10" s="78" t="str">
        <f>REPLACE(INDEX(GroupVertices[Group],MATCH(Edges25[[#This Row],[Vertex 1]],GroupVertices[Vertex],0)),1,1,"")</f>
        <v>39</v>
      </c>
      <c r="BC10" s="78" t="str">
        <f>REPLACE(INDEX(GroupVertices[Group],MATCH(Edges25[[#This Row],[Vertex 2]],GroupVertices[Vertex],0)),1,1,"")</f>
        <v>39</v>
      </c>
      <c r="BD10" s="48">
        <v>1</v>
      </c>
      <c r="BE10" s="49">
        <v>2.7027027027027026</v>
      </c>
      <c r="BF10" s="48">
        <v>0</v>
      </c>
      <c r="BG10" s="49">
        <v>0</v>
      </c>
      <c r="BH10" s="48">
        <v>0</v>
      </c>
      <c r="BI10" s="49">
        <v>0</v>
      </c>
      <c r="BJ10" s="48">
        <v>36</v>
      </c>
      <c r="BK10" s="49">
        <v>97.29729729729729</v>
      </c>
      <c r="BL10" s="48">
        <v>37</v>
      </c>
    </row>
    <row r="11" spans="1:64" ht="15">
      <c r="A11" s="64" t="s">
        <v>219</v>
      </c>
      <c r="B11" s="64" t="s">
        <v>218</v>
      </c>
      <c r="C11" s="65"/>
      <c r="D11" s="66"/>
      <c r="E11" s="67"/>
      <c r="F11" s="68"/>
      <c r="G11" s="65"/>
      <c r="H11" s="69"/>
      <c r="I11" s="70"/>
      <c r="J11" s="70"/>
      <c r="K11" s="34" t="s">
        <v>65</v>
      </c>
      <c r="L11" s="77">
        <v>17</v>
      </c>
      <c r="M11" s="77"/>
      <c r="N11" s="72"/>
      <c r="O11" s="79" t="s">
        <v>444</v>
      </c>
      <c r="P11" s="81">
        <v>43678.367638888885</v>
      </c>
      <c r="Q11" s="79" t="s">
        <v>454</v>
      </c>
      <c r="R11" s="79"/>
      <c r="S11" s="79"/>
      <c r="T11" s="79"/>
      <c r="U11" s="79"/>
      <c r="V11" s="82" t="s">
        <v>896</v>
      </c>
      <c r="W11" s="81">
        <v>43678.367638888885</v>
      </c>
      <c r="X11" s="82" t="s">
        <v>1044</v>
      </c>
      <c r="Y11" s="79"/>
      <c r="Z11" s="79"/>
      <c r="AA11" s="85" t="s">
        <v>1401</v>
      </c>
      <c r="AB11" s="79"/>
      <c r="AC11" s="79" t="b">
        <v>0</v>
      </c>
      <c r="AD11" s="79">
        <v>0</v>
      </c>
      <c r="AE11" s="85" t="s">
        <v>1761</v>
      </c>
      <c r="AF11" s="79" t="b">
        <v>0</v>
      </c>
      <c r="AG11" s="79" t="s">
        <v>1774</v>
      </c>
      <c r="AH11" s="79"/>
      <c r="AI11" s="85" t="s">
        <v>1761</v>
      </c>
      <c r="AJ11" s="79" t="b">
        <v>0</v>
      </c>
      <c r="AK11" s="79">
        <v>1</v>
      </c>
      <c r="AL11" s="85" t="s">
        <v>1400</v>
      </c>
      <c r="AM11" s="79" t="s">
        <v>1794</v>
      </c>
      <c r="AN11" s="79" t="b">
        <v>0</v>
      </c>
      <c r="AO11" s="85" t="s">
        <v>1400</v>
      </c>
      <c r="AP11" s="79" t="s">
        <v>176</v>
      </c>
      <c r="AQ11" s="79">
        <v>0</v>
      </c>
      <c r="AR11" s="79">
        <v>0</v>
      </c>
      <c r="AS11" s="79"/>
      <c r="AT11" s="79"/>
      <c r="AU11" s="79"/>
      <c r="AV11" s="79"/>
      <c r="AW11" s="79"/>
      <c r="AX11" s="79"/>
      <c r="AY11" s="79"/>
      <c r="AZ11" s="79"/>
      <c r="BA11">
        <v>1</v>
      </c>
      <c r="BB11" s="78" t="str">
        <f>REPLACE(INDEX(GroupVertices[Group],MATCH(Edges25[[#This Row],[Vertex 1]],GroupVertices[Vertex],0)),1,1,"")</f>
        <v>39</v>
      </c>
      <c r="BC11" s="78" t="str">
        <f>REPLACE(INDEX(GroupVertices[Group],MATCH(Edges25[[#This Row],[Vertex 2]],GroupVertices[Vertex],0)),1,1,"")</f>
        <v>39</v>
      </c>
      <c r="BD11" s="48">
        <v>1</v>
      </c>
      <c r="BE11" s="49">
        <v>4.545454545454546</v>
      </c>
      <c r="BF11" s="48">
        <v>0</v>
      </c>
      <c r="BG11" s="49">
        <v>0</v>
      </c>
      <c r="BH11" s="48">
        <v>0</v>
      </c>
      <c r="BI11" s="49">
        <v>0</v>
      </c>
      <c r="BJ11" s="48">
        <v>21</v>
      </c>
      <c r="BK11" s="49">
        <v>95.45454545454545</v>
      </c>
      <c r="BL11" s="48">
        <v>22</v>
      </c>
    </row>
    <row r="12" spans="1:64" ht="15">
      <c r="A12" s="64" t="s">
        <v>220</v>
      </c>
      <c r="B12" s="64" t="s">
        <v>400</v>
      </c>
      <c r="C12" s="65"/>
      <c r="D12" s="66"/>
      <c r="E12" s="67"/>
      <c r="F12" s="68"/>
      <c r="G12" s="65"/>
      <c r="H12" s="69"/>
      <c r="I12" s="70"/>
      <c r="J12" s="70"/>
      <c r="K12" s="34" t="s">
        <v>65</v>
      </c>
      <c r="L12" s="77">
        <v>18</v>
      </c>
      <c r="M12" s="77"/>
      <c r="N12" s="72"/>
      <c r="O12" s="79" t="s">
        <v>444</v>
      </c>
      <c r="P12" s="81">
        <v>43632.447696759256</v>
      </c>
      <c r="Q12" s="79" t="s">
        <v>455</v>
      </c>
      <c r="R12" s="79"/>
      <c r="S12" s="79"/>
      <c r="T12" s="79" t="s">
        <v>770</v>
      </c>
      <c r="U12" s="82" t="s">
        <v>849</v>
      </c>
      <c r="V12" s="82" t="s">
        <v>849</v>
      </c>
      <c r="W12" s="81">
        <v>43632.447696759256</v>
      </c>
      <c r="X12" s="82" t="s">
        <v>1045</v>
      </c>
      <c r="Y12" s="79"/>
      <c r="Z12" s="79"/>
      <c r="AA12" s="85" t="s">
        <v>1402</v>
      </c>
      <c r="AB12" s="79"/>
      <c r="AC12" s="79" t="b">
        <v>0</v>
      </c>
      <c r="AD12" s="79">
        <v>148</v>
      </c>
      <c r="AE12" s="85" t="s">
        <v>1761</v>
      </c>
      <c r="AF12" s="79" t="b">
        <v>0</v>
      </c>
      <c r="AG12" s="79" t="s">
        <v>1774</v>
      </c>
      <c r="AH12" s="79"/>
      <c r="AI12" s="85" t="s">
        <v>1761</v>
      </c>
      <c r="AJ12" s="79" t="b">
        <v>0</v>
      </c>
      <c r="AK12" s="79">
        <v>70</v>
      </c>
      <c r="AL12" s="85" t="s">
        <v>1761</v>
      </c>
      <c r="AM12" s="79" t="s">
        <v>1790</v>
      </c>
      <c r="AN12" s="79" t="b">
        <v>0</v>
      </c>
      <c r="AO12" s="85" t="s">
        <v>1402</v>
      </c>
      <c r="AP12" s="79" t="s">
        <v>1829</v>
      </c>
      <c r="AQ12" s="79">
        <v>0</v>
      </c>
      <c r="AR12" s="79">
        <v>0</v>
      </c>
      <c r="AS12" s="79"/>
      <c r="AT12" s="79"/>
      <c r="AU12" s="79"/>
      <c r="AV12" s="79"/>
      <c r="AW12" s="79"/>
      <c r="AX12" s="79"/>
      <c r="AY12" s="79"/>
      <c r="AZ12" s="79"/>
      <c r="BA12">
        <v>1</v>
      </c>
      <c r="BB12" s="78" t="str">
        <f>REPLACE(INDEX(GroupVertices[Group],MATCH(Edges25[[#This Row],[Vertex 1]],GroupVertices[Vertex],0)),1,1,"")</f>
        <v>6</v>
      </c>
      <c r="BC12" s="78" t="str">
        <f>REPLACE(INDEX(GroupVertices[Group],MATCH(Edges25[[#This Row],[Vertex 2]],GroupVertices[Vertex],0)),1,1,"")</f>
        <v>6</v>
      </c>
      <c r="BD12" s="48">
        <v>3</v>
      </c>
      <c r="BE12" s="49">
        <v>6.382978723404255</v>
      </c>
      <c r="BF12" s="48">
        <v>0</v>
      </c>
      <c r="BG12" s="49">
        <v>0</v>
      </c>
      <c r="BH12" s="48">
        <v>0</v>
      </c>
      <c r="BI12" s="49">
        <v>0</v>
      </c>
      <c r="BJ12" s="48">
        <v>44</v>
      </c>
      <c r="BK12" s="49">
        <v>93.61702127659575</v>
      </c>
      <c r="BL12" s="48">
        <v>47</v>
      </c>
    </row>
    <row r="13" spans="1:64" ht="15">
      <c r="A13" s="64" t="s">
        <v>221</v>
      </c>
      <c r="B13" s="64" t="s">
        <v>400</v>
      </c>
      <c r="C13" s="65"/>
      <c r="D13" s="66"/>
      <c r="E13" s="67"/>
      <c r="F13" s="68"/>
      <c r="G13" s="65"/>
      <c r="H13" s="69"/>
      <c r="I13" s="70"/>
      <c r="J13" s="70"/>
      <c r="K13" s="34" t="s">
        <v>65</v>
      </c>
      <c r="L13" s="77">
        <v>19</v>
      </c>
      <c r="M13" s="77"/>
      <c r="N13" s="72"/>
      <c r="O13" s="79" t="s">
        <v>444</v>
      </c>
      <c r="P13" s="81">
        <v>43678.426840277774</v>
      </c>
      <c r="Q13" s="79" t="s">
        <v>456</v>
      </c>
      <c r="R13" s="79"/>
      <c r="S13" s="79"/>
      <c r="T13" s="79"/>
      <c r="U13" s="79"/>
      <c r="V13" s="82" t="s">
        <v>893</v>
      </c>
      <c r="W13" s="81">
        <v>43678.426840277774</v>
      </c>
      <c r="X13" s="82" t="s">
        <v>1046</v>
      </c>
      <c r="Y13" s="79"/>
      <c r="Z13" s="79"/>
      <c r="AA13" s="85" t="s">
        <v>1403</v>
      </c>
      <c r="AB13" s="79"/>
      <c r="AC13" s="79" t="b">
        <v>0</v>
      </c>
      <c r="AD13" s="79">
        <v>0</v>
      </c>
      <c r="AE13" s="85" t="s">
        <v>1761</v>
      </c>
      <c r="AF13" s="79" t="b">
        <v>0</v>
      </c>
      <c r="AG13" s="79" t="s">
        <v>1774</v>
      </c>
      <c r="AH13" s="79"/>
      <c r="AI13" s="85" t="s">
        <v>1761</v>
      </c>
      <c r="AJ13" s="79" t="b">
        <v>0</v>
      </c>
      <c r="AK13" s="79">
        <v>70</v>
      </c>
      <c r="AL13" s="85" t="s">
        <v>1402</v>
      </c>
      <c r="AM13" s="79" t="s">
        <v>1789</v>
      </c>
      <c r="AN13" s="79" t="b">
        <v>0</v>
      </c>
      <c r="AO13" s="85" t="s">
        <v>1402</v>
      </c>
      <c r="AP13" s="79" t="s">
        <v>176</v>
      </c>
      <c r="AQ13" s="79">
        <v>0</v>
      </c>
      <c r="AR13" s="79">
        <v>0</v>
      </c>
      <c r="AS13" s="79"/>
      <c r="AT13" s="79"/>
      <c r="AU13" s="79"/>
      <c r="AV13" s="79"/>
      <c r="AW13" s="79"/>
      <c r="AX13" s="79"/>
      <c r="AY13" s="79"/>
      <c r="AZ13" s="79"/>
      <c r="BA13">
        <v>1</v>
      </c>
      <c r="BB13" s="78" t="str">
        <f>REPLACE(INDEX(GroupVertices[Group],MATCH(Edges25[[#This Row],[Vertex 1]],GroupVertices[Vertex],0)),1,1,"")</f>
        <v>6</v>
      </c>
      <c r="BC13" s="78" t="str">
        <f>REPLACE(INDEX(GroupVertices[Group],MATCH(Edges25[[#This Row],[Vertex 2]],GroupVertices[Vertex],0)),1,1,"")</f>
        <v>6</v>
      </c>
      <c r="BD13" s="48"/>
      <c r="BE13" s="49"/>
      <c r="BF13" s="48"/>
      <c r="BG13" s="49"/>
      <c r="BH13" s="48"/>
      <c r="BI13" s="49"/>
      <c r="BJ13" s="48"/>
      <c r="BK13" s="49"/>
      <c r="BL13" s="48"/>
    </row>
    <row r="14" spans="1:64" ht="15">
      <c r="A14" s="64" t="s">
        <v>222</v>
      </c>
      <c r="B14" s="64" t="s">
        <v>356</v>
      </c>
      <c r="C14" s="65"/>
      <c r="D14" s="66"/>
      <c r="E14" s="67"/>
      <c r="F14" s="68"/>
      <c r="G14" s="65"/>
      <c r="H14" s="69"/>
      <c r="I14" s="70"/>
      <c r="J14" s="70"/>
      <c r="K14" s="34" t="s">
        <v>65</v>
      </c>
      <c r="L14" s="77">
        <v>21</v>
      </c>
      <c r="M14" s="77"/>
      <c r="N14" s="72"/>
      <c r="O14" s="79" t="s">
        <v>444</v>
      </c>
      <c r="P14" s="81">
        <v>43678.60517361111</v>
      </c>
      <c r="Q14" s="79" t="s">
        <v>457</v>
      </c>
      <c r="R14" s="79"/>
      <c r="S14" s="79"/>
      <c r="T14" s="79" t="s">
        <v>771</v>
      </c>
      <c r="U14" s="79"/>
      <c r="V14" s="82" t="s">
        <v>897</v>
      </c>
      <c r="W14" s="81">
        <v>43678.60517361111</v>
      </c>
      <c r="X14" s="82" t="s">
        <v>1047</v>
      </c>
      <c r="Y14" s="79"/>
      <c r="Z14" s="79"/>
      <c r="AA14" s="85" t="s">
        <v>1404</v>
      </c>
      <c r="AB14" s="79"/>
      <c r="AC14" s="79" t="b">
        <v>0</v>
      </c>
      <c r="AD14" s="79">
        <v>0</v>
      </c>
      <c r="AE14" s="85" t="s">
        <v>1761</v>
      </c>
      <c r="AF14" s="79" t="b">
        <v>0</v>
      </c>
      <c r="AG14" s="79" t="s">
        <v>1774</v>
      </c>
      <c r="AH14" s="79"/>
      <c r="AI14" s="85" t="s">
        <v>1761</v>
      </c>
      <c r="AJ14" s="79" t="b">
        <v>0</v>
      </c>
      <c r="AK14" s="79">
        <v>1</v>
      </c>
      <c r="AL14" s="85" t="s">
        <v>1586</v>
      </c>
      <c r="AM14" s="79" t="s">
        <v>1789</v>
      </c>
      <c r="AN14" s="79" t="b">
        <v>0</v>
      </c>
      <c r="AO14" s="85" t="s">
        <v>1586</v>
      </c>
      <c r="AP14" s="79" t="s">
        <v>176</v>
      </c>
      <c r="AQ14" s="79">
        <v>0</v>
      </c>
      <c r="AR14" s="79">
        <v>0</v>
      </c>
      <c r="AS14" s="79"/>
      <c r="AT14" s="79"/>
      <c r="AU14" s="79"/>
      <c r="AV14" s="79"/>
      <c r="AW14" s="79"/>
      <c r="AX14" s="79"/>
      <c r="AY14" s="79"/>
      <c r="AZ14" s="79"/>
      <c r="BA14">
        <v>1</v>
      </c>
      <c r="BB14" s="78" t="str">
        <f>REPLACE(INDEX(GroupVertices[Group],MATCH(Edges25[[#This Row],[Vertex 1]],GroupVertices[Vertex],0)),1,1,"")</f>
        <v>4</v>
      </c>
      <c r="BC14" s="78" t="str">
        <f>REPLACE(INDEX(GroupVertices[Group],MATCH(Edges25[[#This Row],[Vertex 2]],GroupVertices[Vertex],0)),1,1,"")</f>
        <v>4</v>
      </c>
      <c r="BD14" s="48">
        <v>1</v>
      </c>
      <c r="BE14" s="49">
        <v>6.25</v>
      </c>
      <c r="BF14" s="48">
        <v>0</v>
      </c>
      <c r="BG14" s="49">
        <v>0</v>
      </c>
      <c r="BH14" s="48">
        <v>0</v>
      </c>
      <c r="BI14" s="49">
        <v>0</v>
      </c>
      <c r="BJ14" s="48">
        <v>15</v>
      </c>
      <c r="BK14" s="49">
        <v>93.75</v>
      </c>
      <c r="BL14" s="48">
        <v>16</v>
      </c>
    </row>
    <row r="15" spans="1:64" ht="15">
      <c r="A15" s="64" t="s">
        <v>223</v>
      </c>
      <c r="B15" s="64" t="s">
        <v>223</v>
      </c>
      <c r="C15" s="65"/>
      <c r="D15" s="66"/>
      <c r="E15" s="67"/>
      <c r="F15" s="68"/>
      <c r="G15" s="65"/>
      <c r="H15" s="69"/>
      <c r="I15" s="70"/>
      <c r="J15" s="70"/>
      <c r="K15" s="34" t="s">
        <v>65</v>
      </c>
      <c r="L15" s="77">
        <v>22</v>
      </c>
      <c r="M15" s="77"/>
      <c r="N15" s="72"/>
      <c r="O15" s="79" t="s">
        <v>176</v>
      </c>
      <c r="P15" s="81">
        <v>43678.65373842593</v>
      </c>
      <c r="Q15" s="79" t="s">
        <v>458</v>
      </c>
      <c r="R15" s="82" t="s">
        <v>630</v>
      </c>
      <c r="S15" s="79" t="s">
        <v>736</v>
      </c>
      <c r="T15" s="79" t="s">
        <v>772</v>
      </c>
      <c r="U15" s="79"/>
      <c r="V15" s="82" t="s">
        <v>898</v>
      </c>
      <c r="W15" s="81">
        <v>43678.65373842593</v>
      </c>
      <c r="X15" s="82" t="s">
        <v>1048</v>
      </c>
      <c r="Y15" s="79"/>
      <c r="Z15" s="79"/>
      <c r="AA15" s="85" t="s">
        <v>1405</v>
      </c>
      <c r="AB15" s="79"/>
      <c r="AC15" s="79" t="b">
        <v>0</v>
      </c>
      <c r="AD15" s="79">
        <v>0</v>
      </c>
      <c r="AE15" s="85" t="s">
        <v>1761</v>
      </c>
      <c r="AF15" s="79" t="b">
        <v>0</v>
      </c>
      <c r="AG15" s="79" t="s">
        <v>1774</v>
      </c>
      <c r="AH15" s="79"/>
      <c r="AI15" s="85" t="s">
        <v>1761</v>
      </c>
      <c r="AJ15" s="79" t="b">
        <v>0</v>
      </c>
      <c r="AK15" s="79">
        <v>0</v>
      </c>
      <c r="AL15" s="85" t="s">
        <v>1761</v>
      </c>
      <c r="AM15" s="79" t="s">
        <v>1792</v>
      </c>
      <c r="AN15" s="79" t="b">
        <v>0</v>
      </c>
      <c r="AO15" s="85" t="s">
        <v>1405</v>
      </c>
      <c r="AP15" s="79" t="s">
        <v>176</v>
      </c>
      <c r="AQ15" s="79">
        <v>0</v>
      </c>
      <c r="AR15" s="79">
        <v>0</v>
      </c>
      <c r="AS15" s="79"/>
      <c r="AT15" s="79"/>
      <c r="AU15" s="79"/>
      <c r="AV15" s="79"/>
      <c r="AW15" s="79"/>
      <c r="AX15" s="79"/>
      <c r="AY15" s="79"/>
      <c r="AZ15" s="79"/>
      <c r="BA15">
        <v>1</v>
      </c>
      <c r="BB15" s="78" t="str">
        <f>REPLACE(INDEX(GroupVertices[Group],MATCH(Edges25[[#This Row],[Vertex 1]],GroupVertices[Vertex],0)),1,1,"")</f>
        <v>1</v>
      </c>
      <c r="BC15" s="78" t="str">
        <f>REPLACE(INDEX(GroupVertices[Group],MATCH(Edges25[[#This Row],[Vertex 2]],GroupVertices[Vertex],0)),1,1,"")</f>
        <v>1</v>
      </c>
      <c r="BD15" s="48">
        <v>1</v>
      </c>
      <c r="BE15" s="49">
        <v>4.545454545454546</v>
      </c>
      <c r="BF15" s="48">
        <v>0</v>
      </c>
      <c r="BG15" s="49">
        <v>0</v>
      </c>
      <c r="BH15" s="48">
        <v>0</v>
      </c>
      <c r="BI15" s="49">
        <v>0</v>
      </c>
      <c r="BJ15" s="48">
        <v>21</v>
      </c>
      <c r="BK15" s="49">
        <v>95.45454545454545</v>
      </c>
      <c r="BL15" s="48">
        <v>22</v>
      </c>
    </row>
    <row r="16" spans="1:64" ht="15">
      <c r="A16" s="64" t="s">
        <v>224</v>
      </c>
      <c r="B16" s="64" t="s">
        <v>356</v>
      </c>
      <c r="C16" s="65"/>
      <c r="D16" s="66"/>
      <c r="E16" s="67"/>
      <c r="F16" s="68"/>
      <c r="G16" s="65"/>
      <c r="H16" s="69"/>
      <c r="I16" s="70"/>
      <c r="J16" s="70"/>
      <c r="K16" s="34" t="s">
        <v>65</v>
      </c>
      <c r="L16" s="77">
        <v>23</v>
      </c>
      <c r="M16" s="77"/>
      <c r="N16" s="72"/>
      <c r="O16" s="79" t="s">
        <v>444</v>
      </c>
      <c r="P16" s="81">
        <v>43678.807962962965</v>
      </c>
      <c r="Q16" s="79" t="s">
        <v>457</v>
      </c>
      <c r="R16" s="79"/>
      <c r="S16" s="79"/>
      <c r="T16" s="79" t="s">
        <v>771</v>
      </c>
      <c r="U16" s="79"/>
      <c r="V16" s="82" t="s">
        <v>899</v>
      </c>
      <c r="W16" s="81">
        <v>43678.807962962965</v>
      </c>
      <c r="X16" s="82" t="s">
        <v>1049</v>
      </c>
      <c r="Y16" s="79"/>
      <c r="Z16" s="79"/>
      <c r="AA16" s="85" t="s">
        <v>1406</v>
      </c>
      <c r="AB16" s="79"/>
      <c r="AC16" s="79" t="b">
        <v>0</v>
      </c>
      <c r="AD16" s="79">
        <v>0</v>
      </c>
      <c r="AE16" s="85" t="s">
        <v>1761</v>
      </c>
      <c r="AF16" s="79" t="b">
        <v>0</v>
      </c>
      <c r="AG16" s="79" t="s">
        <v>1774</v>
      </c>
      <c r="AH16" s="79"/>
      <c r="AI16" s="85" t="s">
        <v>1761</v>
      </c>
      <c r="AJ16" s="79" t="b">
        <v>0</v>
      </c>
      <c r="AK16" s="79">
        <v>2</v>
      </c>
      <c r="AL16" s="85" t="s">
        <v>1590</v>
      </c>
      <c r="AM16" s="79" t="s">
        <v>1789</v>
      </c>
      <c r="AN16" s="79" t="b">
        <v>0</v>
      </c>
      <c r="AO16" s="85" t="s">
        <v>1590</v>
      </c>
      <c r="AP16" s="79" t="s">
        <v>176</v>
      </c>
      <c r="AQ16" s="79">
        <v>0</v>
      </c>
      <c r="AR16" s="79">
        <v>0</v>
      </c>
      <c r="AS16" s="79"/>
      <c r="AT16" s="79"/>
      <c r="AU16" s="79"/>
      <c r="AV16" s="79"/>
      <c r="AW16" s="79"/>
      <c r="AX16" s="79"/>
      <c r="AY16" s="79"/>
      <c r="AZ16" s="79"/>
      <c r="BA16">
        <v>1</v>
      </c>
      <c r="BB16" s="78" t="str">
        <f>REPLACE(INDEX(GroupVertices[Group],MATCH(Edges25[[#This Row],[Vertex 1]],GroupVertices[Vertex],0)),1,1,"")</f>
        <v>4</v>
      </c>
      <c r="BC16" s="78" t="str">
        <f>REPLACE(INDEX(GroupVertices[Group],MATCH(Edges25[[#This Row],[Vertex 2]],GroupVertices[Vertex],0)),1,1,"")</f>
        <v>4</v>
      </c>
      <c r="BD16" s="48">
        <v>1</v>
      </c>
      <c r="BE16" s="49">
        <v>6.25</v>
      </c>
      <c r="BF16" s="48">
        <v>0</v>
      </c>
      <c r="BG16" s="49">
        <v>0</v>
      </c>
      <c r="BH16" s="48">
        <v>0</v>
      </c>
      <c r="BI16" s="49">
        <v>0</v>
      </c>
      <c r="BJ16" s="48">
        <v>15</v>
      </c>
      <c r="BK16" s="49">
        <v>93.75</v>
      </c>
      <c r="BL16" s="48">
        <v>16</v>
      </c>
    </row>
    <row r="17" spans="1:64" ht="15">
      <c r="A17" s="64" t="s">
        <v>225</v>
      </c>
      <c r="B17" s="64" t="s">
        <v>225</v>
      </c>
      <c r="C17" s="65"/>
      <c r="D17" s="66"/>
      <c r="E17" s="67"/>
      <c r="F17" s="68"/>
      <c r="G17" s="65"/>
      <c r="H17" s="69"/>
      <c r="I17" s="70"/>
      <c r="J17" s="70"/>
      <c r="K17" s="34" t="s">
        <v>65</v>
      </c>
      <c r="L17" s="77">
        <v>24</v>
      </c>
      <c r="M17" s="77"/>
      <c r="N17" s="72"/>
      <c r="O17" s="79" t="s">
        <v>176</v>
      </c>
      <c r="P17" s="81">
        <v>43678.85686342593</v>
      </c>
      <c r="Q17" s="79" t="s">
        <v>459</v>
      </c>
      <c r="R17" s="82" t="s">
        <v>631</v>
      </c>
      <c r="S17" s="79" t="s">
        <v>737</v>
      </c>
      <c r="T17" s="79" t="s">
        <v>773</v>
      </c>
      <c r="U17" s="79"/>
      <c r="V17" s="82" t="s">
        <v>900</v>
      </c>
      <c r="W17" s="81">
        <v>43678.85686342593</v>
      </c>
      <c r="X17" s="82" t="s">
        <v>1050</v>
      </c>
      <c r="Y17" s="79"/>
      <c r="Z17" s="79"/>
      <c r="AA17" s="85" t="s">
        <v>1407</v>
      </c>
      <c r="AB17" s="79"/>
      <c r="AC17" s="79" t="b">
        <v>0</v>
      </c>
      <c r="AD17" s="79">
        <v>0</v>
      </c>
      <c r="AE17" s="85" t="s">
        <v>1761</v>
      </c>
      <c r="AF17" s="79" t="b">
        <v>0</v>
      </c>
      <c r="AG17" s="79" t="s">
        <v>1774</v>
      </c>
      <c r="AH17" s="79"/>
      <c r="AI17" s="85" t="s">
        <v>1761</v>
      </c>
      <c r="AJ17" s="79" t="b">
        <v>0</v>
      </c>
      <c r="AK17" s="79">
        <v>0</v>
      </c>
      <c r="AL17" s="85" t="s">
        <v>1761</v>
      </c>
      <c r="AM17" s="79" t="s">
        <v>1791</v>
      </c>
      <c r="AN17" s="79" t="b">
        <v>0</v>
      </c>
      <c r="AO17" s="85" t="s">
        <v>1407</v>
      </c>
      <c r="AP17" s="79" t="s">
        <v>176</v>
      </c>
      <c r="AQ17" s="79">
        <v>0</v>
      </c>
      <c r="AR17" s="79">
        <v>0</v>
      </c>
      <c r="AS17" s="79"/>
      <c r="AT17" s="79"/>
      <c r="AU17" s="79"/>
      <c r="AV17" s="79"/>
      <c r="AW17" s="79"/>
      <c r="AX17" s="79"/>
      <c r="AY17" s="79"/>
      <c r="AZ17" s="79"/>
      <c r="BA17">
        <v>1</v>
      </c>
      <c r="BB17" s="78" t="str">
        <f>REPLACE(INDEX(GroupVertices[Group],MATCH(Edges25[[#This Row],[Vertex 1]],GroupVertices[Vertex],0)),1,1,"")</f>
        <v>1</v>
      </c>
      <c r="BC17" s="78" t="str">
        <f>REPLACE(INDEX(GroupVertices[Group],MATCH(Edges25[[#This Row],[Vertex 2]],GroupVertices[Vertex],0)),1,1,"")</f>
        <v>1</v>
      </c>
      <c r="BD17" s="48">
        <v>2</v>
      </c>
      <c r="BE17" s="49">
        <v>7.142857142857143</v>
      </c>
      <c r="BF17" s="48">
        <v>2</v>
      </c>
      <c r="BG17" s="49">
        <v>7.142857142857143</v>
      </c>
      <c r="BH17" s="48">
        <v>0</v>
      </c>
      <c r="BI17" s="49">
        <v>0</v>
      </c>
      <c r="BJ17" s="48">
        <v>24</v>
      </c>
      <c r="BK17" s="49">
        <v>85.71428571428571</v>
      </c>
      <c r="BL17" s="48">
        <v>28</v>
      </c>
    </row>
    <row r="18" spans="1:64" ht="15">
      <c r="A18" s="64" t="s">
        <v>226</v>
      </c>
      <c r="B18" s="64" t="s">
        <v>401</v>
      </c>
      <c r="C18" s="65"/>
      <c r="D18" s="66"/>
      <c r="E18" s="67"/>
      <c r="F18" s="68"/>
      <c r="G18" s="65"/>
      <c r="H18" s="69"/>
      <c r="I18" s="70"/>
      <c r="J18" s="70"/>
      <c r="K18" s="34" t="s">
        <v>65</v>
      </c>
      <c r="L18" s="77">
        <v>25</v>
      </c>
      <c r="M18" s="77"/>
      <c r="N18" s="72"/>
      <c r="O18" s="79" t="s">
        <v>444</v>
      </c>
      <c r="P18" s="81">
        <v>43678.973333333335</v>
      </c>
      <c r="Q18" s="79" t="s">
        <v>460</v>
      </c>
      <c r="R18" s="79"/>
      <c r="S18" s="79"/>
      <c r="T18" s="79" t="s">
        <v>774</v>
      </c>
      <c r="U18" s="82" t="s">
        <v>850</v>
      </c>
      <c r="V18" s="82" t="s">
        <v>850</v>
      </c>
      <c r="W18" s="81">
        <v>43678.973333333335</v>
      </c>
      <c r="X18" s="82" t="s">
        <v>1051</v>
      </c>
      <c r="Y18" s="79"/>
      <c r="Z18" s="79"/>
      <c r="AA18" s="85" t="s">
        <v>1408</v>
      </c>
      <c r="AB18" s="79"/>
      <c r="AC18" s="79" t="b">
        <v>0</v>
      </c>
      <c r="AD18" s="79">
        <v>0</v>
      </c>
      <c r="AE18" s="85" t="s">
        <v>1761</v>
      </c>
      <c r="AF18" s="79" t="b">
        <v>0</v>
      </c>
      <c r="AG18" s="79" t="s">
        <v>1774</v>
      </c>
      <c r="AH18" s="79"/>
      <c r="AI18" s="85" t="s">
        <v>1761</v>
      </c>
      <c r="AJ18" s="79" t="b">
        <v>0</v>
      </c>
      <c r="AK18" s="79">
        <v>0</v>
      </c>
      <c r="AL18" s="85" t="s">
        <v>1761</v>
      </c>
      <c r="AM18" s="79" t="s">
        <v>1793</v>
      </c>
      <c r="AN18" s="79" t="b">
        <v>0</v>
      </c>
      <c r="AO18" s="85" t="s">
        <v>1408</v>
      </c>
      <c r="AP18" s="79" t="s">
        <v>176</v>
      </c>
      <c r="AQ18" s="79">
        <v>0</v>
      </c>
      <c r="AR18" s="79">
        <v>0</v>
      </c>
      <c r="AS18" s="79"/>
      <c r="AT18" s="79"/>
      <c r="AU18" s="79"/>
      <c r="AV18" s="79"/>
      <c r="AW18" s="79"/>
      <c r="AX18" s="79"/>
      <c r="AY18" s="79"/>
      <c r="AZ18" s="79"/>
      <c r="BA18">
        <v>1</v>
      </c>
      <c r="BB18" s="78" t="str">
        <f>REPLACE(INDEX(GroupVertices[Group],MATCH(Edges25[[#This Row],[Vertex 1]],GroupVertices[Vertex],0)),1,1,"")</f>
        <v>38</v>
      </c>
      <c r="BC18" s="78" t="str">
        <f>REPLACE(INDEX(GroupVertices[Group],MATCH(Edges25[[#This Row],[Vertex 2]],GroupVertices[Vertex],0)),1,1,"")</f>
        <v>38</v>
      </c>
      <c r="BD18" s="48">
        <v>0</v>
      </c>
      <c r="BE18" s="49">
        <v>0</v>
      </c>
      <c r="BF18" s="48">
        <v>2</v>
      </c>
      <c r="BG18" s="49">
        <v>7.407407407407407</v>
      </c>
      <c r="BH18" s="48">
        <v>0</v>
      </c>
      <c r="BI18" s="49">
        <v>0</v>
      </c>
      <c r="BJ18" s="48">
        <v>25</v>
      </c>
      <c r="BK18" s="49">
        <v>92.5925925925926</v>
      </c>
      <c r="BL18" s="48">
        <v>27</v>
      </c>
    </row>
    <row r="19" spans="1:64" ht="15">
      <c r="A19" s="64" t="s">
        <v>227</v>
      </c>
      <c r="B19" s="64" t="s">
        <v>227</v>
      </c>
      <c r="C19" s="65"/>
      <c r="D19" s="66"/>
      <c r="E19" s="67"/>
      <c r="F19" s="68"/>
      <c r="G19" s="65"/>
      <c r="H19" s="69"/>
      <c r="I19" s="70"/>
      <c r="J19" s="70"/>
      <c r="K19" s="34" t="s">
        <v>65</v>
      </c>
      <c r="L19" s="77">
        <v>26</v>
      </c>
      <c r="M19" s="77"/>
      <c r="N19" s="72"/>
      <c r="O19" s="79" t="s">
        <v>176</v>
      </c>
      <c r="P19" s="81">
        <v>43679.14842592592</v>
      </c>
      <c r="Q19" s="79" t="s">
        <v>461</v>
      </c>
      <c r="R19" s="82" t="s">
        <v>632</v>
      </c>
      <c r="S19" s="79" t="s">
        <v>738</v>
      </c>
      <c r="T19" s="79" t="s">
        <v>775</v>
      </c>
      <c r="U19" s="79"/>
      <c r="V19" s="82" t="s">
        <v>901</v>
      </c>
      <c r="W19" s="81">
        <v>43679.14842592592</v>
      </c>
      <c r="X19" s="82" t="s">
        <v>1052</v>
      </c>
      <c r="Y19" s="79">
        <v>-42</v>
      </c>
      <c r="Z19" s="79">
        <v>174</v>
      </c>
      <c r="AA19" s="85" t="s">
        <v>1409</v>
      </c>
      <c r="AB19" s="79"/>
      <c r="AC19" s="79" t="b">
        <v>0</v>
      </c>
      <c r="AD19" s="79">
        <v>0</v>
      </c>
      <c r="AE19" s="85" t="s">
        <v>1761</v>
      </c>
      <c r="AF19" s="79" t="b">
        <v>0</v>
      </c>
      <c r="AG19" s="79" t="s">
        <v>1774</v>
      </c>
      <c r="AH19" s="79"/>
      <c r="AI19" s="85" t="s">
        <v>1761</v>
      </c>
      <c r="AJ19" s="79" t="b">
        <v>0</v>
      </c>
      <c r="AK19" s="79">
        <v>0</v>
      </c>
      <c r="AL19" s="85" t="s">
        <v>1761</v>
      </c>
      <c r="AM19" s="79" t="s">
        <v>1795</v>
      </c>
      <c r="AN19" s="79" t="b">
        <v>0</v>
      </c>
      <c r="AO19" s="85" t="s">
        <v>1409</v>
      </c>
      <c r="AP19" s="79" t="s">
        <v>176</v>
      </c>
      <c r="AQ19" s="79">
        <v>0</v>
      </c>
      <c r="AR19" s="79">
        <v>0</v>
      </c>
      <c r="AS19" s="79" t="s">
        <v>1830</v>
      </c>
      <c r="AT19" s="79" t="s">
        <v>1836</v>
      </c>
      <c r="AU19" s="79" t="s">
        <v>1840</v>
      </c>
      <c r="AV19" s="79" t="s">
        <v>1844</v>
      </c>
      <c r="AW19" s="79" t="s">
        <v>1850</v>
      </c>
      <c r="AX19" s="79" t="s">
        <v>1856</v>
      </c>
      <c r="AY19" s="79" t="s">
        <v>1862</v>
      </c>
      <c r="AZ19" s="82" t="s">
        <v>1864</v>
      </c>
      <c r="BA19">
        <v>1</v>
      </c>
      <c r="BB19" s="78" t="str">
        <f>REPLACE(INDEX(GroupVertices[Group],MATCH(Edges25[[#This Row],[Vertex 1]],GroupVertices[Vertex],0)),1,1,"")</f>
        <v>1</v>
      </c>
      <c r="BC19" s="78" t="str">
        <f>REPLACE(INDEX(GroupVertices[Group],MATCH(Edges25[[#This Row],[Vertex 2]],GroupVertices[Vertex],0)),1,1,"")</f>
        <v>1</v>
      </c>
      <c r="BD19" s="48">
        <v>2</v>
      </c>
      <c r="BE19" s="49">
        <v>7.142857142857143</v>
      </c>
      <c r="BF19" s="48">
        <v>0</v>
      </c>
      <c r="BG19" s="49">
        <v>0</v>
      </c>
      <c r="BH19" s="48">
        <v>0</v>
      </c>
      <c r="BI19" s="49">
        <v>0</v>
      </c>
      <c r="BJ19" s="48">
        <v>26</v>
      </c>
      <c r="BK19" s="49">
        <v>92.85714285714286</v>
      </c>
      <c r="BL19" s="48">
        <v>28</v>
      </c>
    </row>
    <row r="20" spans="1:64" ht="15">
      <c r="A20" s="64" t="s">
        <v>228</v>
      </c>
      <c r="B20" s="64" t="s">
        <v>398</v>
      </c>
      <c r="C20" s="65"/>
      <c r="D20" s="66"/>
      <c r="E20" s="67"/>
      <c r="F20" s="68"/>
      <c r="G20" s="65"/>
      <c r="H20" s="69"/>
      <c r="I20" s="70"/>
      <c r="J20" s="70"/>
      <c r="K20" s="34" t="s">
        <v>65</v>
      </c>
      <c r="L20" s="77">
        <v>27</v>
      </c>
      <c r="M20" s="77"/>
      <c r="N20" s="72"/>
      <c r="O20" s="79" t="s">
        <v>444</v>
      </c>
      <c r="P20" s="81">
        <v>43679.526504629626</v>
      </c>
      <c r="Q20" s="79" t="s">
        <v>448</v>
      </c>
      <c r="R20" s="79"/>
      <c r="S20" s="79"/>
      <c r="T20" s="79"/>
      <c r="U20" s="79"/>
      <c r="V20" s="82" t="s">
        <v>902</v>
      </c>
      <c r="W20" s="81">
        <v>43679.526504629626</v>
      </c>
      <c r="X20" s="82" t="s">
        <v>1053</v>
      </c>
      <c r="Y20" s="79"/>
      <c r="Z20" s="79"/>
      <c r="AA20" s="85" t="s">
        <v>1410</v>
      </c>
      <c r="AB20" s="79"/>
      <c r="AC20" s="79" t="b">
        <v>0</v>
      </c>
      <c r="AD20" s="79">
        <v>0</v>
      </c>
      <c r="AE20" s="85" t="s">
        <v>1761</v>
      </c>
      <c r="AF20" s="79" t="b">
        <v>0</v>
      </c>
      <c r="AG20" s="79" t="s">
        <v>1774</v>
      </c>
      <c r="AH20" s="79"/>
      <c r="AI20" s="85" t="s">
        <v>1761</v>
      </c>
      <c r="AJ20" s="79" t="b">
        <v>0</v>
      </c>
      <c r="AK20" s="79">
        <v>8</v>
      </c>
      <c r="AL20" s="85" t="s">
        <v>1708</v>
      </c>
      <c r="AM20" s="79" t="s">
        <v>1789</v>
      </c>
      <c r="AN20" s="79" t="b">
        <v>0</v>
      </c>
      <c r="AO20" s="85" t="s">
        <v>1708</v>
      </c>
      <c r="AP20" s="79" t="s">
        <v>176</v>
      </c>
      <c r="AQ20" s="79">
        <v>0</v>
      </c>
      <c r="AR20" s="79">
        <v>0</v>
      </c>
      <c r="AS20" s="79"/>
      <c r="AT20" s="79"/>
      <c r="AU20" s="79"/>
      <c r="AV20" s="79"/>
      <c r="AW20" s="79"/>
      <c r="AX20" s="79"/>
      <c r="AY20" s="79"/>
      <c r="AZ20" s="79"/>
      <c r="BA20">
        <v>1</v>
      </c>
      <c r="BB20" s="78" t="str">
        <f>REPLACE(INDEX(GroupVertices[Group],MATCH(Edges25[[#This Row],[Vertex 1]],GroupVertices[Vertex],0)),1,1,"")</f>
        <v>3</v>
      </c>
      <c r="BC20" s="78" t="str">
        <f>REPLACE(INDEX(GroupVertices[Group],MATCH(Edges25[[#This Row],[Vertex 2]],GroupVertices[Vertex],0)),1,1,"")</f>
        <v>3</v>
      </c>
      <c r="BD20" s="48"/>
      <c r="BE20" s="49"/>
      <c r="BF20" s="48"/>
      <c r="BG20" s="49"/>
      <c r="BH20" s="48"/>
      <c r="BI20" s="49"/>
      <c r="BJ20" s="48"/>
      <c r="BK20" s="49"/>
      <c r="BL20" s="48"/>
    </row>
    <row r="21" spans="1:64" ht="15">
      <c r="A21" s="64" t="s">
        <v>229</v>
      </c>
      <c r="B21" s="64" t="s">
        <v>402</v>
      </c>
      <c r="C21" s="65"/>
      <c r="D21" s="66"/>
      <c r="E21" s="67"/>
      <c r="F21" s="68"/>
      <c r="G21" s="65"/>
      <c r="H21" s="69"/>
      <c r="I21" s="70"/>
      <c r="J21" s="70"/>
      <c r="K21" s="34" t="s">
        <v>65</v>
      </c>
      <c r="L21" s="77">
        <v>29</v>
      </c>
      <c r="M21" s="77"/>
      <c r="N21" s="72"/>
      <c r="O21" s="79" t="s">
        <v>445</v>
      </c>
      <c r="P21" s="81">
        <v>43679.547476851854</v>
      </c>
      <c r="Q21" s="79" t="s">
        <v>462</v>
      </c>
      <c r="R21" s="82" t="s">
        <v>633</v>
      </c>
      <c r="S21" s="79" t="s">
        <v>739</v>
      </c>
      <c r="T21" s="79" t="s">
        <v>403</v>
      </c>
      <c r="U21" s="82" t="s">
        <v>851</v>
      </c>
      <c r="V21" s="82" t="s">
        <v>851</v>
      </c>
      <c r="W21" s="81">
        <v>43679.547476851854</v>
      </c>
      <c r="X21" s="82" t="s">
        <v>1054</v>
      </c>
      <c r="Y21" s="79"/>
      <c r="Z21" s="79"/>
      <c r="AA21" s="85" t="s">
        <v>1411</v>
      </c>
      <c r="AB21" s="79"/>
      <c r="AC21" s="79" t="b">
        <v>0</v>
      </c>
      <c r="AD21" s="79">
        <v>0</v>
      </c>
      <c r="AE21" s="85" t="s">
        <v>1763</v>
      </c>
      <c r="AF21" s="79" t="b">
        <v>0</v>
      </c>
      <c r="AG21" s="79" t="s">
        <v>1774</v>
      </c>
      <c r="AH21" s="79"/>
      <c r="AI21" s="85" t="s">
        <v>1761</v>
      </c>
      <c r="AJ21" s="79" t="b">
        <v>0</v>
      </c>
      <c r="AK21" s="79">
        <v>0</v>
      </c>
      <c r="AL21" s="85" t="s">
        <v>1761</v>
      </c>
      <c r="AM21" s="79" t="s">
        <v>1790</v>
      </c>
      <c r="AN21" s="79" t="b">
        <v>0</v>
      </c>
      <c r="AO21" s="85" t="s">
        <v>1411</v>
      </c>
      <c r="AP21" s="79" t="s">
        <v>176</v>
      </c>
      <c r="AQ21" s="79">
        <v>0</v>
      </c>
      <c r="AR21" s="79">
        <v>0</v>
      </c>
      <c r="AS21" s="79"/>
      <c r="AT21" s="79"/>
      <c r="AU21" s="79"/>
      <c r="AV21" s="79"/>
      <c r="AW21" s="79"/>
      <c r="AX21" s="79"/>
      <c r="AY21" s="79"/>
      <c r="AZ21" s="79"/>
      <c r="BA21">
        <v>1</v>
      </c>
      <c r="BB21" s="78" t="str">
        <f>REPLACE(INDEX(GroupVertices[Group],MATCH(Edges25[[#This Row],[Vertex 1]],GroupVertices[Vertex],0)),1,1,"")</f>
        <v>5</v>
      </c>
      <c r="BC21" s="78" t="str">
        <f>REPLACE(INDEX(GroupVertices[Group],MATCH(Edges25[[#This Row],[Vertex 2]],GroupVertices[Vertex],0)),1,1,"")</f>
        <v>5</v>
      </c>
      <c r="BD21" s="48"/>
      <c r="BE21" s="49"/>
      <c r="BF21" s="48"/>
      <c r="BG21" s="49"/>
      <c r="BH21" s="48"/>
      <c r="BI21" s="49"/>
      <c r="BJ21" s="48"/>
      <c r="BK21" s="49"/>
      <c r="BL21" s="48"/>
    </row>
    <row r="22" spans="1:64" ht="15">
      <c r="A22" s="64" t="s">
        <v>230</v>
      </c>
      <c r="B22" s="64" t="s">
        <v>230</v>
      </c>
      <c r="C22" s="65"/>
      <c r="D22" s="66"/>
      <c r="E22" s="67"/>
      <c r="F22" s="68"/>
      <c r="G22" s="65"/>
      <c r="H22" s="69"/>
      <c r="I22" s="70"/>
      <c r="J22" s="70"/>
      <c r="K22" s="34" t="s">
        <v>65</v>
      </c>
      <c r="L22" s="77">
        <v>31</v>
      </c>
      <c r="M22" s="77"/>
      <c r="N22" s="72"/>
      <c r="O22" s="79" t="s">
        <v>176</v>
      </c>
      <c r="P22" s="81">
        <v>43679.60931712963</v>
      </c>
      <c r="Q22" s="79" t="s">
        <v>463</v>
      </c>
      <c r="R22" s="82" t="s">
        <v>634</v>
      </c>
      <c r="S22" s="79" t="s">
        <v>740</v>
      </c>
      <c r="T22" s="79" t="s">
        <v>776</v>
      </c>
      <c r="U22" s="79"/>
      <c r="V22" s="82" t="s">
        <v>903</v>
      </c>
      <c r="W22" s="81">
        <v>43679.60931712963</v>
      </c>
      <c r="X22" s="82" t="s">
        <v>1055</v>
      </c>
      <c r="Y22" s="79"/>
      <c r="Z22" s="79"/>
      <c r="AA22" s="85" t="s">
        <v>1412</v>
      </c>
      <c r="AB22" s="79"/>
      <c r="AC22" s="79" t="b">
        <v>0</v>
      </c>
      <c r="AD22" s="79">
        <v>1</v>
      </c>
      <c r="AE22" s="85" t="s">
        <v>1761</v>
      </c>
      <c r="AF22" s="79" t="b">
        <v>1</v>
      </c>
      <c r="AG22" s="79" t="s">
        <v>1774</v>
      </c>
      <c r="AH22" s="79"/>
      <c r="AI22" s="85" t="s">
        <v>1783</v>
      </c>
      <c r="AJ22" s="79" t="b">
        <v>0</v>
      </c>
      <c r="AK22" s="79">
        <v>0</v>
      </c>
      <c r="AL22" s="85" t="s">
        <v>1761</v>
      </c>
      <c r="AM22" s="79" t="s">
        <v>1790</v>
      </c>
      <c r="AN22" s="79" t="b">
        <v>0</v>
      </c>
      <c r="AO22" s="85" t="s">
        <v>1412</v>
      </c>
      <c r="AP22" s="79" t="s">
        <v>176</v>
      </c>
      <c r="AQ22" s="79">
        <v>0</v>
      </c>
      <c r="AR22" s="79">
        <v>0</v>
      </c>
      <c r="AS22" s="79"/>
      <c r="AT22" s="79"/>
      <c r="AU22" s="79"/>
      <c r="AV22" s="79"/>
      <c r="AW22" s="79"/>
      <c r="AX22" s="79"/>
      <c r="AY22" s="79"/>
      <c r="AZ22" s="79"/>
      <c r="BA22">
        <v>1</v>
      </c>
      <c r="BB22" s="78" t="str">
        <f>REPLACE(INDEX(GroupVertices[Group],MATCH(Edges25[[#This Row],[Vertex 1]],GroupVertices[Vertex],0)),1,1,"")</f>
        <v>1</v>
      </c>
      <c r="BC22" s="78" t="str">
        <f>REPLACE(INDEX(GroupVertices[Group],MATCH(Edges25[[#This Row],[Vertex 2]],GroupVertices[Vertex],0)),1,1,"")</f>
        <v>1</v>
      </c>
      <c r="BD22" s="48">
        <v>2</v>
      </c>
      <c r="BE22" s="49">
        <v>7.142857142857143</v>
      </c>
      <c r="BF22" s="48">
        <v>0</v>
      </c>
      <c r="BG22" s="49">
        <v>0</v>
      </c>
      <c r="BH22" s="48">
        <v>0</v>
      </c>
      <c r="BI22" s="49">
        <v>0</v>
      </c>
      <c r="BJ22" s="48">
        <v>26</v>
      </c>
      <c r="BK22" s="49">
        <v>92.85714285714286</v>
      </c>
      <c r="BL22" s="48">
        <v>28</v>
      </c>
    </row>
    <row r="23" spans="1:64" ht="15">
      <c r="A23" s="64" t="s">
        <v>231</v>
      </c>
      <c r="B23" s="64" t="s">
        <v>404</v>
      </c>
      <c r="C23" s="65"/>
      <c r="D23" s="66"/>
      <c r="E23" s="67"/>
      <c r="F23" s="68"/>
      <c r="G23" s="65"/>
      <c r="H23" s="69"/>
      <c r="I23" s="70"/>
      <c r="J23" s="70"/>
      <c r="K23" s="34" t="s">
        <v>65</v>
      </c>
      <c r="L23" s="77">
        <v>32</v>
      </c>
      <c r="M23" s="77"/>
      <c r="N23" s="72"/>
      <c r="O23" s="79" t="s">
        <v>444</v>
      </c>
      <c r="P23" s="81">
        <v>43679.65828703704</v>
      </c>
      <c r="Q23" s="79" t="s">
        <v>464</v>
      </c>
      <c r="R23" s="79"/>
      <c r="S23" s="79"/>
      <c r="T23" s="79" t="s">
        <v>403</v>
      </c>
      <c r="U23" s="79"/>
      <c r="V23" s="82" t="s">
        <v>904</v>
      </c>
      <c r="W23" s="81">
        <v>43679.65828703704</v>
      </c>
      <c r="X23" s="82" t="s">
        <v>1056</v>
      </c>
      <c r="Y23" s="79"/>
      <c r="Z23" s="79"/>
      <c r="AA23" s="85" t="s">
        <v>1413</v>
      </c>
      <c r="AB23" s="85" t="s">
        <v>1751</v>
      </c>
      <c r="AC23" s="79" t="b">
        <v>0</v>
      </c>
      <c r="AD23" s="79">
        <v>0</v>
      </c>
      <c r="AE23" s="85" t="s">
        <v>1764</v>
      </c>
      <c r="AF23" s="79" t="b">
        <v>0</v>
      </c>
      <c r="AG23" s="79" t="s">
        <v>1774</v>
      </c>
      <c r="AH23" s="79"/>
      <c r="AI23" s="85" t="s">
        <v>1761</v>
      </c>
      <c r="AJ23" s="79" t="b">
        <v>0</v>
      </c>
      <c r="AK23" s="79">
        <v>0</v>
      </c>
      <c r="AL23" s="85" t="s">
        <v>1761</v>
      </c>
      <c r="AM23" s="79" t="s">
        <v>1789</v>
      </c>
      <c r="AN23" s="79" t="b">
        <v>0</v>
      </c>
      <c r="AO23" s="85" t="s">
        <v>1751</v>
      </c>
      <c r="AP23" s="79" t="s">
        <v>176</v>
      </c>
      <c r="AQ23" s="79">
        <v>0</v>
      </c>
      <c r="AR23" s="79">
        <v>0</v>
      </c>
      <c r="AS23" s="79"/>
      <c r="AT23" s="79"/>
      <c r="AU23" s="79"/>
      <c r="AV23" s="79"/>
      <c r="AW23" s="79"/>
      <c r="AX23" s="79"/>
      <c r="AY23" s="79"/>
      <c r="AZ23" s="79"/>
      <c r="BA23">
        <v>1</v>
      </c>
      <c r="BB23" s="78" t="str">
        <f>REPLACE(INDEX(GroupVertices[Group],MATCH(Edges25[[#This Row],[Vertex 1]],GroupVertices[Vertex],0)),1,1,"")</f>
        <v>12</v>
      </c>
      <c r="BC23" s="78" t="str">
        <f>REPLACE(INDEX(GroupVertices[Group],MATCH(Edges25[[#This Row],[Vertex 2]],GroupVertices[Vertex],0)),1,1,"")</f>
        <v>12</v>
      </c>
      <c r="BD23" s="48"/>
      <c r="BE23" s="49"/>
      <c r="BF23" s="48"/>
      <c r="BG23" s="49"/>
      <c r="BH23" s="48"/>
      <c r="BI23" s="49"/>
      <c r="BJ23" s="48"/>
      <c r="BK23" s="49"/>
      <c r="BL23" s="48"/>
    </row>
    <row r="24" spans="1:64" ht="15">
      <c r="A24" s="64" t="s">
        <v>232</v>
      </c>
      <c r="B24" s="64" t="s">
        <v>232</v>
      </c>
      <c r="C24" s="65"/>
      <c r="D24" s="66"/>
      <c r="E24" s="67"/>
      <c r="F24" s="68"/>
      <c r="G24" s="65"/>
      <c r="H24" s="69"/>
      <c r="I24" s="70"/>
      <c r="J24" s="70"/>
      <c r="K24" s="34" t="s">
        <v>65</v>
      </c>
      <c r="L24" s="77">
        <v>35</v>
      </c>
      <c r="M24" s="77"/>
      <c r="N24" s="72"/>
      <c r="O24" s="79" t="s">
        <v>176</v>
      </c>
      <c r="P24" s="81">
        <v>43680.240277777775</v>
      </c>
      <c r="Q24" s="79" t="s">
        <v>465</v>
      </c>
      <c r="R24" s="82" t="s">
        <v>635</v>
      </c>
      <c r="S24" s="79" t="s">
        <v>739</v>
      </c>
      <c r="T24" s="79" t="s">
        <v>777</v>
      </c>
      <c r="U24" s="79"/>
      <c r="V24" s="82" t="s">
        <v>905</v>
      </c>
      <c r="W24" s="81">
        <v>43680.240277777775</v>
      </c>
      <c r="X24" s="82" t="s">
        <v>1057</v>
      </c>
      <c r="Y24" s="79"/>
      <c r="Z24" s="79"/>
      <c r="AA24" s="85" t="s">
        <v>1414</v>
      </c>
      <c r="AB24" s="79"/>
      <c r="AC24" s="79" t="b">
        <v>0</v>
      </c>
      <c r="AD24" s="79">
        <v>0</v>
      </c>
      <c r="AE24" s="85" t="s">
        <v>1761</v>
      </c>
      <c r="AF24" s="79" t="b">
        <v>0</v>
      </c>
      <c r="AG24" s="79" t="s">
        <v>1774</v>
      </c>
      <c r="AH24" s="79"/>
      <c r="AI24" s="85" t="s">
        <v>1761</v>
      </c>
      <c r="AJ24" s="79" t="b">
        <v>0</v>
      </c>
      <c r="AK24" s="79">
        <v>0</v>
      </c>
      <c r="AL24" s="85" t="s">
        <v>1761</v>
      </c>
      <c r="AM24" s="79" t="s">
        <v>1789</v>
      </c>
      <c r="AN24" s="79" t="b">
        <v>0</v>
      </c>
      <c r="AO24" s="85" t="s">
        <v>1414</v>
      </c>
      <c r="AP24" s="79" t="s">
        <v>176</v>
      </c>
      <c r="AQ24" s="79">
        <v>0</v>
      </c>
      <c r="AR24" s="79">
        <v>0</v>
      </c>
      <c r="AS24" s="79"/>
      <c r="AT24" s="79"/>
      <c r="AU24" s="79"/>
      <c r="AV24" s="79"/>
      <c r="AW24" s="79"/>
      <c r="AX24" s="79"/>
      <c r="AY24" s="79"/>
      <c r="AZ24" s="79"/>
      <c r="BA24">
        <v>1</v>
      </c>
      <c r="BB24" s="78" t="str">
        <f>REPLACE(INDEX(GroupVertices[Group],MATCH(Edges25[[#This Row],[Vertex 1]],GroupVertices[Vertex],0)),1,1,"")</f>
        <v>1</v>
      </c>
      <c r="BC24" s="78" t="str">
        <f>REPLACE(INDEX(GroupVertices[Group],MATCH(Edges25[[#This Row],[Vertex 2]],GroupVertices[Vertex],0)),1,1,"")</f>
        <v>1</v>
      </c>
      <c r="BD24" s="48">
        <v>1</v>
      </c>
      <c r="BE24" s="49">
        <v>5.2631578947368425</v>
      </c>
      <c r="BF24" s="48">
        <v>0</v>
      </c>
      <c r="BG24" s="49">
        <v>0</v>
      </c>
      <c r="BH24" s="48">
        <v>0</v>
      </c>
      <c r="BI24" s="49">
        <v>0</v>
      </c>
      <c r="BJ24" s="48">
        <v>18</v>
      </c>
      <c r="BK24" s="49">
        <v>94.73684210526316</v>
      </c>
      <c r="BL24" s="48">
        <v>19</v>
      </c>
    </row>
    <row r="25" spans="1:64" ht="15">
      <c r="A25" s="64" t="s">
        <v>233</v>
      </c>
      <c r="B25" s="64" t="s">
        <v>233</v>
      </c>
      <c r="C25" s="65"/>
      <c r="D25" s="66"/>
      <c r="E25" s="67"/>
      <c r="F25" s="68"/>
      <c r="G25" s="65"/>
      <c r="H25" s="69"/>
      <c r="I25" s="70"/>
      <c r="J25" s="70"/>
      <c r="K25" s="34" t="s">
        <v>65</v>
      </c>
      <c r="L25" s="77">
        <v>36</v>
      </c>
      <c r="M25" s="77"/>
      <c r="N25" s="72"/>
      <c r="O25" s="79" t="s">
        <v>176</v>
      </c>
      <c r="P25" s="81">
        <v>43680.24207175926</v>
      </c>
      <c r="Q25" s="79" t="s">
        <v>466</v>
      </c>
      <c r="R25" s="82" t="s">
        <v>635</v>
      </c>
      <c r="S25" s="79" t="s">
        <v>739</v>
      </c>
      <c r="T25" s="79" t="s">
        <v>777</v>
      </c>
      <c r="U25" s="79"/>
      <c r="V25" s="82" t="s">
        <v>906</v>
      </c>
      <c r="W25" s="81">
        <v>43680.24207175926</v>
      </c>
      <c r="X25" s="82" t="s">
        <v>1058</v>
      </c>
      <c r="Y25" s="79"/>
      <c r="Z25" s="79"/>
      <c r="AA25" s="85" t="s">
        <v>1415</v>
      </c>
      <c r="AB25" s="79"/>
      <c r="AC25" s="79" t="b">
        <v>0</v>
      </c>
      <c r="AD25" s="79">
        <v>0</v>
      </c>
      <c r="AE25" s="85" t="s">
        <v>1761</v>
      </c>
      <c r="AF25" s="79" t="b">
        <v>0</v>
      </c>
      <c r="AG25" s="79" t="s">
        <v>1774</v>
      </c>
      <c r="AH25" s="79"/>
      <c r="AI25" s="85" t="s">
        <v>1761</v>
      </c>
      <c r="AJ25" s="79" t="b">
        <v>0</v>
      </c>
      <c r="AK25" s="79">
        <v>1</v>
      </c>
      <c r="AL25" s="85" t="s">
        <v>1761</v>
      </c>
      <c r="AM25" s="79" t="s">
        <v>1789</v>
      </c>
      <c r="AN25" s="79" t="b">
        <v>0</v>
      </c>
      <c r="AO25" s="85" t="s">
        <v>1415</v>
      </c>
      <c r="AP25" s="79" t="s">
        <v>176</v>
      </c>
      <c r="AQ25" s="79">
        <v>0</v>
      </c>
      <c r="AR25" s="79">
        <v>0</v>
      </c>
      <c r="AS25" s="79"/>
      <c r="AT25" s="79"/>
      <c r="AU25" s="79"/>
      <c r="AV25" s="79"/>
      <c r="AW25" s="79"/>
      <c r="AX25" s="79"/>
      <c r="AY25" s="79"/>
      <c r="AZ25" s="79"/>
      <c r="BA25">
        <v>1</v>
      </c>
      <c r="BB25" s="78" t="str">
        <f>REPLACE(INDEX(GroupVertices[Group],MATCH(Edges25[[#This Row],[Vertex 1]],GroupVertices[Vertex],0)),1,1,"")</f>
        <v>37</v>
      </c>
      <c r="BC25" s="78" t="str">
        <f>REPLACE(INDEX(GroupVertices[Group],MATCH(Edges25[[#This Row],[Vertex 2]],GroupVertices[Vertex],0)),1,1,"")</f>
        <v>37</v>
      </c>
      <c r="BD25" s="48">
        <v>1</v>
      </c>
      <c r="BE25" s="49">
        <v>5.2631578947368425</v>
      </c>
      <c r="BF25" s="48">
        <v>0</v>
      </c>
      <c r="BG25" s="49">
        <v>0</v>
      </c>
      <c r="BH25" s="48">
        <v>0</v>
      </c>
      <c r="BI25" s="49">
        <v>0</v>
      </c>
      <c r="BJ25" s="48">
        <v>18</v>
      </c>
      <c r="BK25" s="49">
        <v>94.73684210526316</v>
      </c>
      <c r="BL25" s="48">
        <v>19</v>
      </c>
    </row>
    <row r="26" spans="1:64" ht="15">
      <c r="A26" s="64" t="s">
        <v>234</v>
      </c>
      <c r="B26" s="64" t="s">
        <v>233</v>
      </c>
      <c r="C26" s="65"/>
      <c r="D26" s="66"/>
      <c r="E26" s="67"/>
      <c r="F26" s="68"/>
      <c r="G26" s="65"/>
      <c r="H26" s="69"/>
      <c r="I26" s="70"/>
      <c r="J26" s="70"/>
      <c r="K26" s="34" t="s">
        <v>65</v>
      </c>
      <c r="L26" s="77">
        <v>37</v>
      </c>
      <c r="M26" s="77"/>
      <c r="N26" s="72"/>
      <c r="O26" s="79" t="s">
        <v>444</v>
      </c>
      <c r="P26" s="81">
        <v>43680.25546296296</v>
      </c>
      <c r="Q26" s="79" t="s">
        <v>467</v>
      </c>
      <c r="R26" s="82" t="s">
        <v>635</v>
      </c>
      <c r="S26" s="79" t="s">
        <v>739</v>
      </c>
      <c r="T26" s="79" t="s">
        <v>373</v>
      </c>
      <c r="U26" s="79"/>
      <c r="V26" s="82" t="s">
        <v>907</v>
      </c>
      <c r="W26" s="81">
        <v>43680.25546296296</v>
      </c>
      <c r="X26" s="82" t="s">
        <v>1059</v>
      </c>
      <c r="Y26" s="79"/>
      <c r="Z26" s="79"/>
      <c r="AA26" s="85" t="s">
        <v>1416</v>
      </c>
      <c r="AB26" s="79"/>
      <c r="AC26" s="79" t="b">
        <v>0</v>
      </c>
      <c r="AD26" s="79">
        <v>0</v>
      </c>
      <c r="AE26" s="85" t="s">
        <v>1761</v>
      </c>
      <c r="AF26" s="79" t="b">
        <v>0</v>
      </c>
      <c r="AG26" s="79" t="s">
        <v>1774</v>
      </c>
      <c r="AH26" s="79"/>
      <c r="AI26" s="85" t="s">
        <v>1761</v>
      </c>
      <c r="AJ26" s="79" t="b">
        <v>0</v>
      </c>
      <c r="AK26" s="79">
        <v>1</v>
      </c>
      <c r="AL26" s="85" t="s">
        <v>1415</v>
      </c>
      <c r="AM26" s="79" t="s">
        <v>1796</v>
      </c>
      <c r="AN26" s="79" t="b">
        <v>0</v>
      </c>
      <c r="AO26" s="85" t="s">
        <v>1415</v>
      </c>
      <c r="AP26" s="79" t="s">
        <v>176</v>
      </c>
      <c r="AQ26" s="79">
        <v>0</v>
      </c>
      <c r="AR26" s="79">
        <v>0</v>
      </c>
      <c r="AS26" s="79"/>
      <c r="AT26" s="79"/>
      <c r="AU26" s="79"/>
      <c r="AV26" s="79"/>
      <c r="AW26" s="79"/>
      <c r="AX26" s="79"/>
      <c r="AY26" s="79"/>
      <c r="AZ26" s="79"/>
      <c r="BA26">
        <v>1</v>
      </c>
      <c r="BB26" s="78" t="str">
        <f>REPLACE(INDEX(GroupVertices[Group],MATCH(Edges25[[#This Row],[Vertex 1]],GroupVertices[Vertex],0)),1,1,"")</f>
        <v>37</v>
      </c>
      <c r="BC26" s="78" t="str">
        <f>REPLACE(INDEX(GroupVertices[Group],MATCH(Edges25[[#This Row],[Vertex 2]],GroupVertices[Vertex],0)),1,1,"")</f>
        <v>37</v>
      </c>
      <c r="BD26" s="48">
        <v>1</v>
      </c>
      <c r="BE26" s="49">
        <v>5.555555555555555</v>
      </c>
      <c r="BF26" s="48">
        <v>0</v>
      </c>
      <c r="BG26" s="49">
        <v>0</v>
      </c>
      <c r="BH26" s="48">
        <v>0</v>
      </c>
      <c r="BI26" s="49">
        <v>0</v>
      </c>
      <c r="BJ26" s="48">
        <v>17</v>
      </c>
      <c r="BK26" s="49">
        <v>94.44444444444444</v>
      </c>
      <c r="BL26" s="48">
        <v>18</v>
      </c>
    </row>
    <row r="27" spans="1:64" ht="15">
      <c r="A27" s="64" t="s">
        <v>235</v>
      </c>
      <c r="B27" s="64" t="s">
        <v>220</v>
      </c>
      <c r="C27" s="65"/>
      <c r="D27" s="66"/>
      <c r="E27" s="67"/>
      <c r="F27" s="68"/>
      <c r="G27" s="65"/>
      <c r="H27" s="69"/>
      <c r="I27" s="70"/>
      <c r="J27" s="70"/>
      <c r="K27" s="34" t="s">
        <v>65</v>
      </c>
      <c r="L27" s="77">
        <v>38</v>
      </c>
      <c r="M27" s="77"/>
      <c r="N27" s="72"/>
      <c r="O27" s="79" t="s">
        <v>444</v>
      </c>
      <c r="P27" s="81">
        <v>43680.52688657407</v>
      </c>
      <c r="Q27" s="79" t="s">
        <v>468</v>
      </c>
      <c r="R27" s="79" t="s">
        <v>636</v>
      </c>
      <c r="S27" s="79" t="s">
        <v>741</v>
      </c>
      <c r="T27" s="79" t="s">
        <v>778</v>
      </c>
      <c r="U27" s="79"/>
      <c r="V27" s="82" t="s">
        <v>908</v>
      </c>
      <c r="W27" s="81">
        <v>43680.52688657407</v>
      </c>
      <c r="X27" s="82" t="s">
        <v>1060</v>
      </c>
      <c r="Y27" s="79"/>
      <c r="Z27" s="79"/>
      <c r="AA27" s="85" t="s">
        <v>1417</v>
      </c>
      <c r="AB27" s="79"/>
      <c r="AC27" s="79" t="b">
        <v>0</v>
      </c>
      <c r="AD27" s="79">
        <v>0</v>
      </c>
      <c r="AE27" s="85" t="s">
        <v>1761</v>
      </c>
      <c r="AF27" s="79" t="b">
        <v>1</v>
      </c>
      <c r="AG27" s="79" t="s">
        <v>1774</v>
      </c>
      <c r="AH27" s="79"/>
      <c r="AI27" s="85" t="s">
        <v>1784</v>
      </c>
      <c r="AJ27" s="79" t="b">
        <v>0</v>
      </c>
      <c r="AK27" s="79">
        <v>0</v>
      </c>
      <c r="AL27" s="85" t="s">
        <v>1761</v>
      </c>
      <c r="AM27" s="79" t="s">
        <v>1790</v>
      </c>
      <c r="AN27" s="79" t="b">
        <v>0</v>
      </c>
      <c r="AO27" s="85" t="s">
        <v>1417</v>
      </c>
      <c r="AP27" s="79" t="s">
        <v>176</v>
      </c>
      <c r="AQ27" s="79">
        <v>0</v>
      </c>
      <c r="AR27" s="79">
        <v>0</v>
      </c>
      <c r="AS27" s="79"/>
      <c r="AT27" s="79"/>
      <c r="AU27" s="79"/>
      <c r="AV27" s="79"/>
      <c r="AW27" s="79"/>
      <c r="AX27" s="79"/>
      <c r="AY27" s="79"/>
      <c r="AZ27" s="79"/>
      <c r="BA27">
        <v>1</v>
      </c>
      <c r="BB27" s="78" t="str">
        <f>REPLACE(INDEX(GroupVertices[Group],MATCH(Edges25[[#This Row],[Vertex 1]],GroupVertices[Vertex],0)),1,1,"")</f>
        <v>6</v>
      </c>
      <c r="BC27" s="78" t="str">
        <f>REPLACE(INDEX(GroupVertices[Group],MATCH(Edges25[[#This Row],[Vertex 2]],GroupVertices[Vertex],0)),1,1,"")</f>
        <v>6</v>
      </c>
      <c r="BD27" s="48">
        <v>0</v>
      </c>
      <c r="BE27" s="49">
        <v>0</v>
      </c>
      <c r="BF27" s="48">
        <v>0</v>
      </c>
      <c r="BG27" s="49">
        <v>0</v>
      </c>
      <c r="BH27" s="48">
        <v>0</v>
      </c>
      <c r="BI27" s="49">
        <v>0</v>
      </c>
      <c r="BJ27" s="48">
        <v>28</v>
      </c>
      <c r="BK27" s="49">
        <v>100</v>
      </c>
      <c r="BL27" s="48">
        <v>28</v>
      </c>
    </row>
    <row r="28" spans="1:64" ht="15">
      <c r="A28" s="64" t="s">
        <v>236</v>
      </c>
      <c r="B28" s="64" t="s">
        <v>236</v>
      </c>
      <c r="C28" s="65"/>
      <c r="D28" s="66"/>
      <c r="E28" s="67"/>
      <c r="F28" s="68"/>
      <c r="G28" s="65"/>
      <c r="H28" s="69"/>
      <c r="I28" s="70"/>
      <c r="J28" s="70"/>
      <c r="K28" s="34" t="s">
        <v>65</v>
      </c>
      <c r="L28" s="77">
        <v>39</v>
      </c>
      <c r="M28" s="77"/>
      <c r="N28" s="72"/>
      <c r="O28" s="79" t="s">
        <v>176</v>
      </c>
      <c r="P28" s="81">
        <v>43680.61800925926</v>
      </c>
      <c r="Q28" s="79" t="s">
        <v>469</v>
      </c>
      <c r="R28" s="82" t="s">
        <v>637</v>
      </c>
      <c r="S28" s="79" t="s">
        <v>742</v>
      </c>
      <c r="T28" s="79" t="s">
        <v>779</v>
      </c>
      <c r="U28" s="79"/>
      <c r="V28" s="82" t="s">
        <v>909</v>
      </c>
      <c r="W28" s="81">
        <v>43680.61800925926</v>
      </c>
      <c r="X28" s="82" t="s">
        <v>1061</v>
      </c>
      <c r="Y28" s="79"/>
      <c r="Z28" s="79"/>
      <c r="AA28" s="85" t="s">
        <v>1418</v>
      </c>
      <c r="AB28" s="79"/>
      <c r="AC28" s="79" t="b">
        <v>0</v>
      </c>
      <c r="AD28" s="79">
        <v>0</v>
      </c>
      <c r="AE28" s="85" t="s">
        <v>1761</v>
      </c>
      <c r="AF28" s="79" t="b">
        <v>0</v>
      </c>
      <c r="AG28" s="79" t="s">
        <v>1776</v>
      </c>
      <c r="AH28" s="79"/>
      <c r="AI28" s="85" t="s">
        <v>1761</v>
      </c>
      <c r="AJ28" s="79" t="b">
        <v>0</v>
      </c>
      <c r="AK28" s="79">
        <v>0</v>
      </c>
      <c r="AL28" s="85" t="s">
        <v>1761</v>
      </c>
      <c r="AM28" s="79" t="s">
        <v>1797</v>
      </c>
      <c r="AN28" s="79" t="b">
        <v>0</v>
      </c>
      <c r="AO28" s="85" t="s">
        <v>1418</v>
      </c>
      <c r="AP28" s="79" t="s">
        <v>176</v>
      </c>
      <c r="AQ28" s="79">
        <v>0</v>
      </c>
      <c r="AR28" s="79">
        <v>0</v>
      </c>
      <c r="AS28" s="79"/>
      <c r="AT28" s="79"/>
      <c r="AU28" s="79"/>
      <c r="AV28" s="79"/>
      <c r="AW28" s="79"/>
      <c r="AX28" s="79"/>
      <c r="AY28" s="79"/>
      <c r="AZ28" s="79"/>
      <c r="BA28">
        <v>1</v>
      </c>
      <c r="BB28" s="78" t="str">
        <f>REPLACE(INDEX(GroupVertices[Group],MATCH(Edges25[[#This Row],[Vertex 1]],GroupVertices[Vertex],0)),1,1,"")</f>
        <v>1</v>
      </c>
      <c r="BC28" s="78" t="str">
        <f>REPLACE(INDEX(GroupVertices[Group],MATCH(Edges25[[#This Row],[Vertex 2]],GroupVertices[Vertex],0)),1,1,"")</f>
        <v>1</v>
      </c>
      <c r="BD28" s="48">
        <v>0</v>
      </c>
      <c r="BE28" s="49">
        <v>0</v>
      </c>
      <c r="BF28" s="48">
        <v>2</v>
      </c>
      <c r="BG28" s="49">
        <v>15.384615384615385</v>
      </c>
      <c r="BH28" s="48">
        <v>0</v>
      </c>
      <c r="BI28" s="49">
        <v>0</v>
      </c>
      <c r="BJ28" s="48">
        <v>11</v>
      </c>
      <c r="BK28" s="49">
        <v>84.61538461538461</v>
      </c>
      <c r="BL28" s="48">
        <v>13</v>
      </c>
    </row>
    <row r="29" spans="1:64" ht="15">
      <c r="A29" s="64" t="s">
        <v>237</v>
      </c>
      <c r="B29" s="64" t="s">
        <v>237</v>
      </c>
      <c r="C29" s="65"/>
      <c r="D29" s="66"/>
      <c r="E29" s="67"/>
      <c r="F29" s="68"/>
      <c r="G29" s="65"/>
      <c r="H29" s="69"/>
      <c r="I29" s="70"/>
      <c r="J29" s="70"/>
      <c r="K29" s="34" t="s">
        <v>65</v>
      </c>
      <c r="L29" s="77">
        <v>40</v>
      </c>
      <c r="M29" s="77"/>
      <c r="N29" s="72"/>
      <c r="O29" s="79" t="s">
        <v>176</v>
      </c>
      <c r="P29" s="81">
        <v>43680.78659722222</v>
      </c>
      <c r="Q29" s="79" t="s">
        <v>470</v>
      </c>
      <c r="R29" s="79"/>
      <c r="S29" s="79"/>
      <c r="T29" s="79" t="s">
        <v>403</v>
      </c>
      <c r="U29" s="79"/>
      <c r="V29" s="82" t="s">
        <v>910</v>
      </c>
      <c r="W29" s="81">
        <v>43680.78659722222</v>
      </c>
      <c r="X29" s="82" t="s">
        <v>1062</v>
      </c>
      <c r="Y29" s="79"/>
      <c r="Z29" s="79"/>
      <c r="AA29" s="85" t="s">
        <v>1419</v>
      </c>
      <c r="AB29" s="79"/>
      <c r="AC29" s="79" t="b">
        <v>0</v>
      </c>
      <c r="AD29" s="79">
        <v>0</v>
      </c>
      <c r="AE29" s="85" t="s">
        <v>1761</v>
      </c>
      <c r="AF29" s="79" t="b">
        <v>0</v>
      </c>
      <c r="AG29" s="79" t="s">
        <v>1774</v>
      </c>
      <c r="AH29" s="79"/>
      <c r="AI29" s="85" t="s">
        <v>1761</v>
      </c>
      <c r="AJ29" s="79" t="b">
        <v>0</v>
      </c>
      <c r="AK29" s="79">
        <v>0</v>
      </c>
      <c r="AL29" s="85" t="s">
        <v>1761</v>
      </c>
      <c r="AM29" s="79" t="s">
        <v>1790</v>
      </c>
      <c r="AN29" s="79" t="b">
        <v>0</v>
      </c>
      <c r="AO29" s="85" t="s">
        <v>1419</v>
      </c>
      <c r="AP29" s="79" t="s">
        <v>176</v>
      </c>
      <c r="AQ29" s="79">
        <v>0</v>
      </c>
      <c r="AR29" s="79">
        <v>0</v>
      </c>
      <c r="AS29" s="79"/>
      <c r="AT29" s="79"/>
      <c r="AU29" s="79"/>
      <c r="AV29" s="79"/>
      <c r="AW29" s="79"/>
      <c r="AX29" s="79"/>
      <c r="AY29" s="79"/>
      <c r="AZ29" s="79"/>
      <c r="BA29">
        <v>1</v>
      </c>
      <c r="BB29" s="78" t="str">
        <f>REPLACE(INDEX(GroupVertices[Group],MATCH(Edges25[[#This Row],[Vertex 1]],GroupVertices[Vertex],0)),1,1,"")</f>
        <v>1</v>
      </c>
      <c r="BC29" s="78" t="str">
        <f>REPLACE(INDEX(GroupVertices[Group],MATCH(Edges25[[#This Row],[Vertex 2]],GroupVertices[Vertex],0)),1,1,"")</f>
        <v>1</v>
      </c>
      <c r="BD29" s="48">
        <v>0</v>
      </c>
      <c r="BE29" s="49">
        <v>0</v>
      </c>
      <c r="BF29" s="48">
        <v>0</v>
      </c>
      <c r="BG29" s="49">
        <v>0</v>
      </c>
      <c r="BH29" s="48">
        <v>0</v>
      </c>
      <c r="BI29" s="49">
        <v>0</v>
      </c>
      <c r="BJ29" s="48">
        <v>22</v>
      </c>
      <c r="BK29" s="49">
        <v>100</v>
      </c>
      <c r="BL29" s="48">
        <v>22</v>
      </c>
    </row>
    <row r="30" spans="1:64" ht="15">
      <c r="A30" s="64" t="s">
        <v>238</v>
      </c>
      <c r="B30" s="64" t="s">
        <v>356</v>
      </c>
      <c r="C30" s="65"/>
      <c r="D30" s="66"/>
      <c r="E30" s="67"/>
      <c r="F30" s="68"/>
      <c r="G30" s="65"/>
      <c r="H30" s="69"/>
      <c r="I30" s="70"/>
      <c r="J30" s="70"/>
      <c r="K30" s="34" t="s">
        <v>65</v>
      </c>
      <c r="L30" s="77">
        <v>41</v>
      </c>
      <c r="M30" s="77"/>
      <c r="N30" s="72"/>
      <c r="O30" s="79" t="s">
        <v>444</v>
      </c>
      <c r="P30" s="81">
        <v>43681.052511574075</v>
      </c>
      <c r="Q30" s="79" t="s">
        <v>471</v>
      </c>
      <c r="R30" s="79"/>
      <c r="S30" s="79"/>
      <c r="T30" s="79" t="s">
        <v>771</v>
      </c>
      <c r="U30" s="79"/>
      <c r="V30" s="82" t="s">
        <v>911</v>
      </c>
      <c r="W30" s="81">
        <v>43681.052511574075</v>
      </c>
      <c r="X30" s="82" t="s">
        <v>1063</v>
      </c>
      <c r="Y30" s="79"/>
      <c r="Z30" s="79"/>
      <c r="AA30" s="85" t="s">
        <v>1420</v>
      </c>
      <c r="AB30" s="79"/>
      <c r="AC30" s="79" t="b">
        <v>0</v>
      </c>
      <c r="AD30" s="79">
        <v>0</v>
      </c>
      <c r="AE30" s="85" t="s">
        <v>1761</v>
      </c>
      <c r="AF30" s="79" t="b">
        <v>0</v>
      </c>
      <c r="AG30" s="79" t="s">
        <v>1774</v>
      </c>
      <c r="AH30" s="79"/>
      <c r="AI30" s="85" t="s">
        <v>1761</v>
      </c>
      <c r="AJ30" s="79" t="b">
        <v>0</v>
      </c>
      <c r="AK30" s="79">
        <v>3</v>
      </c>
      <c r="AL30" s="85" t="s">
        <v>1603</v>
      </c>
      <c r="AM30" s="79" t="s">
        <v>1798</v>
      </c>
      <c r="AN30" s="79" t="b">
        <v>0</v>
      </c>
      <c r="AO30" s="85" t="s">
        <v>1603</v>
      </c>
      <c r="AP30" s="79" t="s">
        <v>176</v>
      </c>
      <c r="AQ30" s="79">
        <v>0</v>
      </c>
      <c r="AR30" s="79">
        <v>0</v>
      </c>
      <c r="AS30" s="79"/>
      <c r="AT30" s="79"/>
      <c r="AU30" s="79"/>
      <c r="AV30" s="79"/>
      <c r="AW30" s="79"/>
      <c r="AX30" s="79"/>
      <c r="AY30" s="79"/>
      <c r="AZ30" s="79"/>
      <c r="BA30">
        <v>1</v>
      </c>
      <c r="BB30" s="78" t="str">
        <f>REPLACE(INDEX(GroupVertices[Group],MATCH(Edges25[[#This Row],[Vertex 1]],GroupVertices[Vertex],0)),1,1,"")</f>
        <v>4</v>
      </c>
      <c r="BC30" s="78" t="str">
        <f>REPLACE(INDEX(GroupVertices[Group],MATCH(Edges25[[#This Row],[Vertex 2]],GroupVertices[Vertex],0)),1,1,"")</f>
        <v>4</v>
      </c>
      <c r="BD30" s="48">
        <v>1</v>
      </c>
      <c r="BE30" s="49">
        <v>6.25</v>
      </c>
      <c r="BF30" s="48">
        <v>0</v>
      </c>
      <c r="BG30" s="49">
        <v>0</v>
      </c>
      <c r="BH30" s="48">
        <v>0</v>
      </c>
      <c r="BI30" s="49">
        <v>0</v>
      </c>
      <c r="BJ30" s="48">
        <v>15</v>
      </c>
      <c r="BK30" s="49">
        <v>93.75</v>
      </c>
      <c r="BL30" s="48">
        <v>16</v>
      </c>
    </row>
    <row r="31" spans="1:64" ht="15">
      <c r="A31" s="64" t="s">
        <v>239</v>
      </c>
      <c r="B31" s="64" t="s">
        <v>239</v>
      </c>
      <c r="C31" s="65"/>
      <c r="D31" s="66"/>
      <c r="E31" s="67"/>
      <c r="F31" s="68"/>
      <c r="G31" s="65"/>
      <c r="H31" s="69"/>
      <c r="I31" s="70"/>
      <c r="J31" s="70"/>
      <c r="K31" s="34" t="s">
        <v>65</v>
      </c>
      <c r="L31" s="77">
        <v>42</v>
      </c>
      <c r="M31" s="77"/>
      <c r="N31" s="72"/>
      <c r="O31" s="79" t="s">
        <v>176</v>
      </c>
      <c r="P31" s="81">
        <v>43681.10400462963</v>
      </c>
      <c r="Q31" s="79" t="s">
        <v>472</v>
      </c>
      <c r="R31" s="82" t="s">
        <v>638</v>
      </c>
      <c r="S31" s="79" t="s">
        <v>738</v>
      </c>
      <c r="T31" s="79" t="s">
        <v>780</v>
      </c>
      <c r="U31" s="79"/>
      <c r="V31" s="82" t="s">
        <v>912</v>
      </c>
      <c r="W31" s="81">
        <v>43681.10400462963</v>
      </c>
      <c r="X31" s="82" t="s">
        <v>1064</v>
      </c>
      <c r="Y31" s="79">
        <v>37.83973812</v>
      </c>
      <c r="Z31" s="79">
        <v>-122.12615354</v>
      </c>
      <c r="AA31" s="85" t="s">
        <v>1421</v>
      </c>
      <c r="AB31" s="79"/>
      <c r="AC31" s="79" t="b">
        <v>0</v>
      </c>
      <c r="AD31" s="79">
        <v>2</v>
      </c>
      <c r="AE31" s="85" t="s">
        <v>1761</v>
      </c>
      <c r="AF31" s="79" t="b">
        <v>0</v>
      </c>
      <c r="AG31" s="79" t="s">
        <v>1774</v>
      </c>
      <c r="AH31" s="79"/>
      <c r="AI31" s="85" t="s">
        <v>1761</v>
      </c>
      <c r="AJ31" s="79" t="b">
        <v>0</v>
      </c>
      <c r="AK31" s="79">
        <v>0</v>
      </c>
      <c r="AL31" s="85" t="s">
        <v>1761</v>
      </c>
      <c r="AM31" s="79" t="s">
        <v>1795</v>
      </c>
      <c r="AN31" s="79" t="b">
        <v>0</v>
      </c>
      <c r="AO31" s="85" t="s">
        <v>1421</v>
      </c>
      <c r="AP31" s="79" t="s">
        <v>176</v>
      </c>
      <c r="AQ31" s="79">
        <v>0</v>
      </c>
      <c r="AR31" s="79">
        <v>0</v>
      </c>
      <c r="AS31" s="79" t="s">
        <v>1831</v>
      </c>
      <c r="AT31" s="79" t="s">
        <v>1837</v>
      </c>
      <c r="AU31" s="79" t="s">
        <v>1841</v>
      </c>
      <c r="AV31" s="79" t="s">
        <v>1845</v>
      </c>
      <c r="AW31" s="79" t="s">
        <v>1851</v>
      </c>
      <c r="AX31" s="79" t="s">
        <v>1857</v>
      </c>
      <c r="AY31" s="79" t="s">
        <v>1862</v>
      </c>
      <c r="AZ31" s="82" t="s">
        <v>1865</v>
      </c>
      <c r="BA31">
        <v>1</v>
      </c>
      <c r="BB31" s="78" t="str">
        <f>REPLACE(INDEX(GroupVertices[Group],MATCH(Edges25[[#This Row],[Vertex 1]],GroupVertices[Vertex],0)),1,1,"")</f>
        <v>1</v>
      </c>
      <c r="BC31" s="78" t="str">
        <f>REPLACE(INDEX(GroupVertices[Group],MATCH(Edges25[[#This Row],[Vertex 2]],GroupVertices[Vertex],0)),1,1,"")</f>
        <v>1</v>
      </c>
      <c r="BD31" s="48">
        <v>2</v>
      </c>
      <c r="BE31" s="49">
        <v>6.896551724137931</v>
      </c>
      <c r="BF31" s="48">
        <v>2</v>
      </c>
      <c r="BG31" s="49">
        <v>6.896551724137931</v>
      </c>
      <c r="BH31" s="48">
        <v>0</v>
      </c>
      <c r="BI31" s="49">
        <v>0</v>
      </c>
      <c r="BJ31" s="48">
        <v>25</v>
      </c>
      <c r="BK31" s="49">
        <v>86.20689655172414</v>
      </c>
      <c r="BL31" s="48">
        <v>29</v>
      </c>
    </row>
    <row r="32" spans="1:64" ht="15">
      <c r="A32" s="64" t="s">
        <v>240</v>
      </c>
      <c r="B32" s="64" t="s">
        <v>240</v>
      </c>
      <c r="C32" s="65"/>
      <c r="D32" s="66"/>
      <c r="E32" s="67"/>
      <c r="F32" s="68"/>
      <c r="G32" s="65"/>
      <c r="H32" s="69"/>
      <c r="I32" s="70"/>
      <c r="J32" s="70"/>
      <c r="K32" s="34" t="s">
        <v>65</v>
      </c>
      <c r="L32" s="77">
        <v>43</v>
      </c>
      <c r="M32" s="77"/>
      <c r="N32" s="72"/>
      <c r="O32" s="79" t="s">
        <v>176</v>
      </c>
      <c r="P32" s="81">
        <v>43681.155277777776</v>
      </c>
      <c r="Q32" s="79" t="s">
        <v>473</v>
      </c>
      <c r="R32" s="79"/>
      <c r="S32" s="79"/>
      <c r="T32" s="79" t="s">
        <v>403</v>
      </c>
      <c r="U32" s="79"/>
      <c r="V32" s="82" t="s">
        <v>913</v>
      </c>
      <c r="W32" s="81">
        <v>43681.155277777776</v>
      </c>
      <c r="X32" s="82" t="s">
        <v>1065</v>
      </c>
      <c r="Y32" s="79"/>
      <c r="Z32" s="79"/>
      <c r="AA32" s="85" t="s">
        <v>1422</v>
      </c>
      <c r="AB32" s="79"/>
      <c r="AC32" s="79" t="b">
        <v>0</v>
      </c>
      <c r="AD32" s="79">
        <v>0</v>
      </c>
      <c r="AE32" s="85" t="s">
        <v>1761</v>
      </c>
      <c r="AF32" s="79" t="b">
        <v>0</v>
      </c>
      <c r="AG32" s="79" t="s">
        <v>1774</v>
      </c>
      <c r="AH32" s="79"/>
      <c r="AI32" s="85" t="s">
        <v>1761</v>
      </c>
      <c r="AJ32" s="79" t="b">
        <v>0</v>
      </c>
      <c r="AK32" s="79">
        <v>0</v>
      </c>
      <c r="AL32" s="85" t="s">
        <v>1761</v>
      </c>
      <c r="AM32" s="79" t="s">
        <v>1790</v>
      </c>
      <c r="AN32" s="79" t="b">
        <v>0</v>
      </c>
      <c r="AO32" s="85" t="s">
        <v>1422</v>
      </c>
      <c r="AP32" s="79" t="s">
        <v>176</v>
      </c>
      <c r="AQ32" s="79">
        <v>0</v>
      </c>
      <c r="AR32" s="79">
        <v>0</v>
      </c>
      <c r="AS32" s="79"/>
      <c r="AT32" s="79"/>
      <c r="AU32" s="79"/>
      <c r="AV32" s="79"/>
      <c r="AW32" s="79"/>
      <c r="AX32" s="79"/>
      <c r="AY32" s="79"/>
      <c r="AZ32" s="79"/>
      <c r="BA32">
        <v>1</v>
      </c>
      <c r="BB32" s="78" t="str">
        <f>REPLACE(INDEX(GroupVertices[Group],MATCH(Edges25[[#This Row],[Vertex 1]],GroupVertices[Vertex],0)),1,1,"")</f>
        <v>1</v>
      </c>
      <c r="BC32" s="78" t="str">
        <f>REPLACE(INDEX(GroupVertices[Group],MATCH(Edges25[[#This Row],[Vertex 2]],GroupVertices[Vertex],0)),1,1,"")</f>
        <v>1</v>
      </c>
      <c r="BD32" s="48">
        <v>2</v>
      </c>
      <c r="BE32" s="49">
        <v>5.2631578947368425</v>
      </c>
      <c r="BF32" s="48">
        <v>0</v>
      </c>
      <c r="BG32" s="49">
        <v>0</v>
      </c>
      <c r="BH32" s="48">
        <v>0</v>
      </c>
      <c r="BI32" s="49">
        <v>0</v>
      </c>
      <c r="BJ32" s="48">
        <v>36</v>
      </c>
      <c r="BK32" s="49">
        <v>94.73684210526316</v>
      </c>
      <c r="BL32" s="48">
        <v>38</v>
      </c>
    </row>
    <row r="33" spans="1:64" ht="15">
      <c r="A33" s="64" t="s">
        <v>241</v>
      </c>
      <c r="B33" s="64" t="s">
        <v>241</v>
      </c>
      <c r="C33" s="65"/>
      <c r="D33" s="66"/>
      <c r="E33" s="67"/>
      <c r="F33" s="68"/>
      <c r="G33" s="65"/>
      <c r="H33" s="69"/>
      <c r="I33" s="70"/>
      <c r="J33" s="70"/>
      <c r="K33" s="34" t="s">
        <v>65</v>
      </c>
      <c r="L33" s="77">
        <v>44</v>
      </c>
      <c r="M33" s="77"/>
      <c r="N33" s="72"/>
      <c r="O33" s="79" t="s">
        <v>176</v>
      </c>
      <c r="P33" s="81">
        <v>43681.72033564815</v>
      </c>
      <c r="Q33" s="79" t="s">
        <v>474</v>
      </c>
      <c r="R33" s="82" t="s">
        <v>639</v>
      </c>
      <c r="S33" s="79" t="s">
        <v>738</v>
      </c>
      <c r="T33" s="79" t="s">
        <v>781</v>
      </c>
      <c r="U33" s="82" t="s">
        <v>852</v>
      </c>
      <c r="V33" s="82" t="s">
        <v>852</v>
      </c>
      <c r="W33" s="81">
        <v>43681.72033564815</v>
      </c>
      <c r="X33" s="82" t="s">
        <v>1066</v>
      </c>
      <c r="Y33" s="79"/>
      <c r="Z33" s="79"/>
      <c r="AA33" s="85" t="s">
        <v>1423</v>
      </c>
      <c r="AB33" s="79"/>
      <c r="AC33" s="79" t="b">
        <v>0</v>
      </c>
      <c r="AD33" s="79">
        <v>0</v>
      </c>
      <c r="AE33" s="85" t="s">
        <v>1761</v>
      </c>
      <c r="AF33" s="79" t="b">
        <v>0</v>
      </c>
      <c r="AG33" s="79" t="s">
        <v>1774</v>
      </c>
      <c r="AH33" s="79"/>
      <c r="AI33" s="85" t="s">
        <v>1761</v>
      </c>
      <c r="AJ33" s="79" t="b">
        <v>0</v>
      </c>
      <c r="AK33" s="79">
        <v>0</v>
      </c>
      <c r="AL33" s="85" t="s">
        <v>1761</v>
      </c>
      <c r="AM33" s="79" t="s">
        <v>1799</v>
      </c>
      <c r="AN33" s="79" t="b">
        <v>0</v>
      </c>
      <c r="AO33" s="85" t="s">
        <v>1423</v>
      </c>
      <c r="AP33" s="79" t="s">
        <v>176</v>
      </c>
      <c r="AQ33" s="79">
        <v>0</v>
      </c>
      <c r="AR33" s="79">
        <v>0</v>
      </c>
      <c r="AS33" s="79"/>
      <c r="AT33" s="79"/>
      <c r="AU33" s="79"/>
      <c r="AV33" s="79"/>
      <c r="AW33" s="79"/>
      <c r="AX33" s="79"/>
      <c r="AY33" s="79"/>
      <c r="AZ33" s="79"/>
      <c r="BA33">
        <v>1</v>
      </c>
      <c r="BB33" s="78" t="str">
        <f>REPLACE(INDEX(GroupVertices[Group],MATCH(Edges25[[#This Row],[Vertex 1]],GroupVertices[Vertex],0)),1,1,"")</f>
        <v>1</v>
      </c>
      <c r="BC33" s="78" t="str">
        <f>REPLACE(INDEX(GroupVertices[Group],MATCH(Edges25[[#This Row],[Vertex 2]],GroupVertices[Vertex],0)),1,1,"")</f>
        <v>1</v>
      </c>
      <c r="BD33" s="48">
        <v>0</v>
      </c>
      <c r="BE33" s="49">
        <v>0</v>
      </c>
      <c r="BF33" s="48">
        <v>0</v>
      </c>
      <c r="BG33" s="49">
        <v>0</v>
      </c>
      <c r="BH33" s="48">
        <v>0</v>
      </c>
      <c r="BI33" s="49">
        <v>0</v>
      </c>
      <c r="BJ33" s="48">
        <v>11</v>
      </c>
      <c r="BK33" s="49">
        <v>100</v>
      </c>
      <c r="BL33" s="48">
        <v>11</v>
      </c>
    </row>
    <row r="34" spans="1:64" ht="15">
      <c r="A34" s="64" t="s">
        <v>242</v>
      </c>
      <c r="B34" s="64" t="s">
        <v>242</v>
      </c>
      <c r="C34" s="65"/>
      <c r="D34" s="66"/>
      <c r="E34" s="67"/>
      <c r="F34" s="68"/>
      <c r="G34" s="65"/>
      <c r="H34" s="69"/>
      <c r="I34" s="70"/>
      <c r="J34" s="70"/>
      <c r="K34" s="34" t="s">
        <v>65</v>
      </c>
      <c r="L34" s="77">
        <v>45</v>
      </c>
      <c r="M34" s="77"/>
      <c r="N34" s="72"/>
      <c r="O34" s="79" t="s">
        <v>176</v>
      </c>
      <c r="P34" s="81">
        <v>43405.39025462963</v>
      </c>
      <c r="Q34" s="79" t="s">
        <v>475</v>
      </c>
      <c r="R34" s="82" t="s">
        <v>640</v>
      </c>
      <c r="S34" s="79" t="s">
        <v>740</v>
      </c>
      <c r="T34" s="79" t="s">
        <v>782</v>
      </c>
      <c r="U34" s="79"/>
      <c r="V34" s="82" t="s">
        <v>914</v>
      </c>
      <c r="W34" s="81">
        <v>43405.39025462963</v>
      </c>
      <c r="X34" s="82" t="s">
        <v>1067</v>
      </c>
      <c r="Y34" s="79"/>
      <c r="Z34" s="79"/>
      <c r="AA34" s="85" t="s">
        <v>1424</v>
      </c>
      <c r="AB34" s="79"/>
      <c r="AC34" s="79" t="b">
        <v>0</v>
      </c>
      <c r="AD34" s="79">
        <v>1</v>
      </c>
      <c r="AE34" s="85" t="s">
        <v>1761</v>
      </c>
      <c r="AF34" s="79" t="b">
        <v>0</v>
      </c>
      <c r="AG34" s="79" t="s">
        <v>1774</v>
      </c>
      <c r="AH34" s="79"/>
      <c r="AI34" s="85" t="s">
        <v>1761</v>
      </c>
      <c r="AJ34" s="79" t="b">
        <v>0</v>
      </c>
      <c r="AK34" s="79">
        <v>1</v>
      </c>
      <c r="AL34" s="85" t="s">
        <v>1761</v>
      </c>
      <c r="AM34" s="79" t="s">
        <v>1792</v>
      </c>
      <c r="AN34" s="79" t="b">
        <v>0</v>
      </c>
      <c r="AO34" s="85" t="s">
        <v>1424</v>
      </c>
      <c r="AP34" s="79" t="s">
        <v>1829</v>
      </c>
      <c r="AQ34" s="79">
        <v>0</v>
      </c>
      <c r="AR34" s="79">
        <v>0</v>
      </c>
      <c r="AS34" s="79"/>
      <c r="AT34" s="79"/>
      <c r="AU34" s="79"/>
      <c r="AV34" s="79"/>
      <c r="AW34" s="79"/>
      <c r="AX34" s="79"/>
      <c r="AY34" s="79"/>
      <c r="AZ34" s="79"/>
      <c r="BA34">
        <v>1</v>
      </c>
      <c r="BB34" s="78" t="str">
        <f>REPLACE(INDEX(GroupVertices[Group],MATCH(Edges25[[#This Row],[Vertex 1]],GroupVertices[Vertex],0)),1,1,"")</f>
        <v>36</v>
      </c>
      <c r="BC34" s="78" t="str">
        <f>REPLACE(INDEX(GroupVertices[Group],MATCH(Edges25[[#This Row],[Vertex 2]],GroupVertices[Vertex],0)),1,1,"")</f>
        <v>36</v>
      </c>
      <c r="BD34" s="48">
        <v>0</v>
      </c>
      <c r="BE34" s="49">
        <v>0</v>
      </c>
      <c r="BF34" s="48">
        <v>1</v>
      </c>
      <c r="BG34" s="49">
        <v>3.5714285714285716</v>
      </c>
      <c r="BH34" s="48">
        <v>0</v>
      </c>
      <c r="BI34" s="49">
        <v>0</v>
      </c>
      <c r="BJ34" s="48">
        <v>27</v>
      </c>
      <c r="BK34" s="49">
        <v>96.42857142857143</v>
      </c>
      <c r="BL34" s="48">
        <v>28</v>
      </c>
    </row>
    <row r="35" spans="1:64" ht="15">
      <c r="A35" s="64" t="s">
        <v>243</v>
      </c>
      <c r="B35" s="64" t="s">
        <v>242</v>
      </c>
      <c r="C35" s="65"/>
      <c r="D35" s="66"/>
      <c r="E35" s="67"/>
      <c r="F35" s="68"/>
      <c r="G35" s="65"/>
      <c r="H35" s="69"/>
      <c r="I35" s="70"/>
      <c r="J35" s="70"/>
      <c r="K35" s="34" t="s">
        <v>65</v>
      </c>
      <c r="L35" s="77">
        <v>46</v>
      </c>
      <c r="M35" s="77"/>
      <c r="N35" s="72"/>
      <c r="O35" s="79" t="s">
        <v>444</v>
      </c>
      <c r="P35" s="81">
        <v>43681.79655092592</v>
      </c>
      <c r="Q35" s="79" t="s">
        <v>476</v>
      </c>
      <c r="R35" s="79"/>
      <c r="S35" s="79"/>
      <c r="T35" s="79" t="s">
        <v>782</v>
      </c>
      <c r="U35" s="79"/>
      <c r="V35" s="82" t="s">
        <v>915</v>
      </c>
      <c r="W35" s="81">
        <v>43681.79655092592</v>
      </c>
      <c r="X35" s="82" t="s">
        <v>1068</v>
      </c>
      <c r="Y35" s="79"/>
      <c r="Z35" s="79"/>
      <c r="AA35" s="85" t="s">
        <v>1425</v>
      </c>
      <c r="AB35" s="79"/>
      <c r="AC35" s="79" t="b">
        <v>0</v>
      </c>
      <c r="AD35" s="79">
        <v>0</v>
      </c>
      <c r="AE35" s="85" t="s">
        <v>1761</v>
      </c>
      <c r="AF35" s="79" t="b">
        <v>0</v>
      </c>
      <c r="AG35" s="79" t="s">
        <v>1774</v>
      </c>
      <c r="AH35" s="79"/>
      <c r="AI35" s="85" t="s">
        <v>1761</v>
      </c>
      <c r="AJ35" s="79" t="b">
        <v>0</v>
      </c>
      <c r="AK35" s="79">
        <v>1</v>
      </c>
      <c r="AL35" s="85" t="s">
        <v>1424</v>
      </c>
      <c r="AM35" s="79" t="s">
        <v>1789</v>
      </c>
      <c r="AN35" s="79" t="b">
        <v>0</v>
      </c>
      <c r="AO35" s="85" t="s">
        <v>1424</v>
      </c>
      <c r="AP35" s="79" t="s">
        <v>176</v>
      </c>
      <c r="AQ35" s="79">
        <v>0</v>
      </c>
      <c r="AR35" s="79">
        <v>0</v>
      </c>
      <c r="AS35" s="79"/>
      <c r="AT35" s="79"/>
      <c r="AU35" s="79"/>
      <c r="AV35" s="79"/>
      <c r="AW35" s="79"/>
      <c r="AX35" s="79"/>
      <c r="AY35" s="79"/>
      <c r="AZ35" s="79"/>
      <c r="BA35">
        <v>1</v>
      </c>
      <c r="BB35" s="78" t="str">
        <f>REPLACE(INDEX(GroupVertices[Group],MATCH(Edges25[[#This Row],[Vertex 1]],GroupVertices[Vertex],0)),1,1,"")</f>
        <v>36</v>
      </c>
      <c r="BC35" s="78" t="str">
        <f>REPLACE(INDEX(GroupVertices[Group],MATCH(Edges25[[#This Row],[Vertex 2]],GroupVertices[Vertex],0)),1,1,"")</f>
        <v>36</v>
      </c>
      <c r="BD35" s="48">
        <v>0</v>
      </c>
      <c r="BE35" s="49">
        <v>0</v>
      </c>
      <c r="BF35" s="48">
        <v>0</v>
      </c>
      <c r="BG35" s="49">
        <v>0</v>
      </c>
      <c r="BH35" s="48">
        <v>0</v>
      </c>
      <c r="BI35" s="49">
        <v>0</v>
      </c>
      <c r="BJ35" s="48">
        <v>24</v>
      </c>
      <c r="BK35" s="49">
        <v>100</v>
      </c>
      <c r="BL35" s="48">
        <v>24</v>
      </c>
    </row>
    <row r="36" spans="1:64" ht="15">
      <c r="A36" s="64" t="s">
        <v>244</v>
      </c>
      <c r="B36" s="64" t="s">
        <v>244</v>
      </c>
      <c r="C36" s="65"/>
      <c r="D36" s="66"/>
      <c r="E36" s="67"/>
      <c r="F36" s="68"/>
      <c r="G36" s="65"/>
      <c r="H36" s="69"/>
      <c r="I36" s="70"/>
      <c r="J36" s="70"/>
      <c r="K36" s="34" t="s">
        <v>65</v>
      </c>
      <c r="L36" s="77">
        <v>47</v>
      </c>
      <c r="M36" s="77"/>
      <c r="N36" s="72"/>
      <c r="O36" s="79" t="s">
        <v>176</v>
      </c>
      <c r="P36" s="81">
        <v>43682.210694444446</v>
      </c>
      <c r="Q36" s="79" t="s">
        <v>477</v>
      </c>
      <c r="R36" s="82" t="s">
        <v>641</v>
      </c>
      <c r="S36" s="79" t="s">
        <v>740</v>
      </c>
      <c r="T36" s="79" t="s">
        <v>773</v>
      </c>
      <c r="U36" s="79"/>
      <c r="V36" s="82" t="s">
        <v>916</v>
      </c>
      <c r="W36" s="81">
        <v>43682.210694444446</v>
      </c>
      <c r="X36" s="82" t="s">
        <v>1069</v>
      </c>
      <c r="Y36" s="79"/>
      <c r="Z36" s="79"/>
      <c r="AA36" s="85" t="s">
        <v>1426</v>
      </c>
      <c r="AB36" s="79"/>
      <c r="AC36" s="79" t="b">
        <v>0</v>
      </c>
      <c r="AD36" s="79">
        <v>2</v>
      </c>
      <c r="AE36" s="85" t="s">
        <v>1761</v>
      </c>
      <c r="AF36" s="79" t="b">
        <v>1</v>
      </c>
      <c r="AG36" s="79" t="s">
        <v>1774</v>
      </c>
      <c r="AH36" s="79"/>
      <c r="AI36" s="85" t="s">
        <v>1785</v>
      </c>
      <c r="AJ36" s="79" t="b">
        <v>0</v>
      </c>
      <c r="AK36" s="79">
        <v>0</v>
      </c>
      <c r="AL36" s="85" t="s">
        <v>1761</v>
      </c>
      <c r="AM36" s="79" t="s">
        <v>1789</v>
      </c>
      <c r="AN36" s="79" t="b">
        <v>0</v>
      </c>
      <c r="AO36" s="85" t="s">
        <v>1426</v>
      </c>
      <c r="AP36" s="79" t="s">
        <v>176</v>
      </c>
      <c r="AQ36" s="79">
        <v>0</v>
      </c>
      <c r="AR36" s="79">
        <v>0</v>
      </c>
      <c r="AS36" s="79"/>
      <c r="AT36" s="79"/>
      <c r="AU36" s="79"/>
      <c r="AV36" s="79"/>
      <c r="AW36" s="79"/>
      <c r="AX36" s="79"/>
      <c r="AY36" s="79"/>
      <c r="AZ36" s="79"/>
      <c r="BA36">
        <v>1</v>
      </c>
      <c r="BB36" s="78" t="str">
        <f>REPLACE(INDEX(GroupVertices[Group],MATCH(Edges25[[#This Row],[Vertex 1]],GroupVertices[Vertex],0)),1,1,"")</f>
        <v>1</v>
      </c>
      <c r="BC36" s="78" t="str">
        <f>REPLACE(INDEX(GroupVertices[Group],MATCH(Edges25[[#This Row],[Vertex 2]],GroupVertices[Vertex],0)),1,1,"")</f>
        <v>1</v>
      </c>
      <c r="BD36" s="48">
        <v>1</v>
      </c>
      <c r="BE36" s="49">
        <v>14.285714285714286</v>
      </c>
      <c r="BF36" s="48">
        <v>0</v>
      </c>
      <c r="BG36" s="49">
        <v>0</v>
      </c>
      <c r="BH36" s="48">
        <v>0</v>
      </c>
      <c r="BI36" s="49">
        <v>0</v>
      </c>
      <c r="BJ36" s="48">
        <v>6</v>
      </c>
      <c r="BK36" s="49">
        <v>85.71428571428571</v>
      </c>
      <c r="BL36" s="48">
        <v>7</v>
      </c>
    </row>
    <row r="37" spans="1:64" ht="15">
      <c r="A37" s="64" t="s">
        <v>245</v>
      </c>
      <c r="B37" s="64" t="s">
        <v>260</v>
      </c>
      <c r="C37" s="65"/>
      <c r="D37" s="66"/>
      <c r="E37" s="67"/>
      <c r="F37" s="68"/>
      <c r="G37" s="65"/>
      <c r="H37" s="69"/>
      <c r="I37" s="70"/>
      <c r="J37" s="70"/>
      <c r="K37" s="34" t="s">
        <v>65</v>
      </c>
      <c r="L37" s="77">
        <v>48</v>
      </c>
      <c r="M37" s="77"/>
      <c r="N37" s="72"/>
      <c r="O37" s="79" t="s">
        <v>444</v>
      </c>
      <c r="P37" s="81">
        <v>43682.76162037037</v>
      </c>
      <c r="Q37" s="79" t="s">
        <v>478</v>
      </c>
      <c r="R37" s="79"/>
      <c r="S37" s="79"/>
      <c r="T37" s="79" t="s">
        <v>783</v>
      </c>
      <c r="U37" s="79"/>
      <c r="V37" s="82" t="s">
        <v>917</v>
      </c>
      <c r="W37" s="81">
        <v>43682.76162037037</v>
      </c>
      <c r="X37" s="82" t="s">
        <v>1070</v>
      </c>
      <c r="Y37" s="79"/>
      <c r="Z37" s="79"/>
      <c r="AA37" s="85" t="s">
        <v>1427</v>
      </c>
      <c r="AB37" s="79"/>
      <c r="AC37" s="79" t="b">
        <v>0</v>
      </c>
      <c r="AD37" s="79">
        <v>0</v>
      </c>
      <c r="AE37" s="85" t="s">
        <v>1761</v>
      </c>
      <c r="AF37" s="79" t="b">
        <v>0</v>
      </c>
      <c r="AG37" s="79" t="s">
        <v>1774</v>
      </c>
      <c r="AH37" s="79"/>
      <c r="AI37" s="85" t="s">
        <v>1761</v>
      </c>
      <c r="AJ37" s="79" t="b">
        <v>0</v>
      </c>
      <c r="AK37" s="79">
        <v>1</v>
      </c>
      <c r="AL37" s="85" t="s">
        <v>1442</v>
      </c>
      <c r="AM37" s="79" t="s">
        <v>1800</v>
      </c>
      <c r="AN37" s="79" t="b">
        <v>0</v>
      </c>
      <c r="AO37" s="85" t="s">
        <v>1442</v>
      </c>
      <c r="AP37" s="79" t="s">
        <v>176</v>
      </c>
      <c r="AQ37" s="79">
        <v>0</v>
      </c>
      <c r="AR37" s="79">
        <v>0</v>
      </c>
      <c r="AS37" s="79"/>
      <c r="AT37" s="79"/>
      <c r="AU37" s="79"/>
      <c r="AV37" s="79"/>
      <c r="AW37" s="79"/>
      <c r="AX37" s="79"/>
      <c r="AY37" s="79"/>
      <c r="AZ37" s="79"/>
      <c r="BA37">
        <v>1</v>
      </c>
      <c r="BB37" s="78" t="str">
        <f>REPLACE(INDEX(GroupVertices[Group],MATCH(Edges25[[#This Row],[Vertex 1]],GroupVertices[Vertex],0)),1,1,"")</f>
        <v>5</v>
      </c>
      <c r="BC37" s="78" t="str">
        <f>REPLACE(INDEX(GroupVertices[Group],MATCH(Edges25[[#This Row],[Vertex 2]],GroupVertices[Vertex],0)),1,1,"")</f>
        <v>5</v>
      </c>
      <c r="BD37" s="48">
        <v>0</v>
      </c>
      <c r="BE37" s="49">
        <v>0</v>
      </c>
      <c r="BF37" s="48">
        <v>0</v>
      </c>
      <c r="BG37" s="49">
        <v>0</v>
      </c>
      <c r="BH37" s="48">
        <v>0</v>
      </c>
      <c r="BI37" s="49">
        <v>0</v>
      </c>
      <c r="BJ37" s="48">
        <v>25</v>
      </c>
      <c r="BK37" s="49">
        <v>100</v>
      </c>
      <c r="BL37" s="48">
        <v>25</v>
      </c>
    </row>
    <row r="38" spans="1:64" ht="15">
      <c r="A38" s="64" t="s">
        <v>246</v>
      </c>
      <c r="B38" s="64" t="s">
        <v>356</v>
      </c>
      <c r="C38" s="65"/>
      <c r="D38" s="66"/>
      <c r="E38" s="67"/>
      <c r="F38" s="68"/>
      <c r="G38" s="65"/>
      <c r="H38" s="69"/>
      <c r="I38" s="70"/>
      <c r="J38" s="70"/>
      <c r="K38" s="34" t="s">
        <v>65</v>
      </c>
      <c r="L38" s="77">
        <v>49</v>
      </c>
      <c r="M38" s="77"/>
      <c r="N38" s="72"/>
      <c r="O38" s="79" t="s">
        <v>444</v>
      </c>
      <c r="P38" s="81">
        <v>43682.802708333336</v>
      </c>
      <c r="Q38" s="79" t="s">
        <v>471</v>
      </c>
      <c r="R38" s="79"/>
      <c r="S38" s="79"/>
      <c r="T38" s="79" t="s">
        <v>771</v>
      </c>
      <c r="U38" s="79"/>
      <c r="V38" s="82" t="s">
        <v>918</v>
      </c>
      <c r="W38" s="81">
        <v>43682.802708333336</v>
      </c>
      <c r="X38" s="82" t="s">
        <v>1071</v>
      </c>
      <c r="Y38" s="79"/>
      <c r="Z38" s="79"/>
      <c r="AA38" s="85" t="s">
        <v>1428</v>
      </c>
      <c r="AB38" s="79"/>
      <c r="AC38" s="79" t="b">
        <v>0</v>
      </c>
      <c r="AD38" s="79">
        <v>0</v>
      </c>
      <c r="AE38" s="85" t="s">
        <v>1761</v>
      </c>
      <c r="AF38" s="79" t="b">
        <v>0</v>
      </c>
      <c r="AG38" s="79" t="s">
        <v>1774</v>
      </c>
      <c r="AH38" s="79"/>
      <c r="AI38" s="85" t="s">
        <v>1761</v>
      </c>
      <c r="AJ38" s="79" t="b">
        <v>0</v>
      </c>
      <c r="AK38" s="79">
        <v>1</v>
      </c>
      <c r="AL38" s="85" t="s">
        <v>1614</v>
      </c>
      <c r="AM38" s="79" t="s">
        <v>1801</v>
      </c>
      <c r="AN38" s="79" t="b">
        <v>0</v>
      </c>
      <c r="AO38" s="85" t="s">
        <v>1614</v>
      </c>
      <c r="AP38" s="79" t="s">
        <v>176</v>
      </c>
      <c r="AQ38" s="79">
        <v>0</v>
      </c>
      <c r="AR38" s="79">
        <v>0</v>
      </c>
      <c r="AS38" s="79"/>
      <c r="AT38" s="79"/>
      <c r="AU38" s="79"/>
      <c r="AV38" s="79"/>
      <c r="AW38" s="79"/>
      <c r="AX38" s="79"/>
      <c r="AY38" s="79"/>
      <c r="AZ38" s="79"/>
      <c r="BA38">
        <v>1</v>
      </c>
      <c r="BB38" s="78" t="str">
        <f>REPLACE(INDEX(GroupVertices[Group],MATCH(Edges25[[#This Row],[Vertex 1]],GroupVertices[Vertex],0)),1,1,"")</f>
        <v>4</v>
      </c>
      <c r="BC38" s="78" t="str">
        <f>REPLACE(INDEX(GroupVertices[Group],MATCH(Edges25[[#This Row],[Vertex 2]],GroupVertices[Vertex],0)),1,1,"")</f>
        <v>4</v>
      </c>
      <c r="BD38" s="48">
        <v>1</v>
      </c>
      <c r="BE38" s="49">
        <v>6.25</v>
      </c>
      <c r="BF38" s="48">
        <v>0</v>
      </c>
      <c r="BG38" s="49">
        <v>0</v>
      </c>
      <c r="BH38" s="48">
        <v>0</v>
      </c>
      <c r="BI38" s="49">
        <v>0</v>
      </c>
      <c r="BJ38" s="48">
        <v>15</v>
      </c>
      <c r="BK38" s="49">
        <v>93.75</v>
      </c>
      <c r="BL38" s="48">
        <v>16</v>
      </c>
    </row>
    <row r="39" spans="1:64" ht="15">
      <c r="A39" s="64" t="s">
        <v>247</v>
      </c>
      <c r="B39" s="64" t="s">
        <v>356</v>
      </c>
      <c r="C39" s="65"/>
      <c r="D39" s="66"/>
      <c r="E39" s="67"/>
      <c r="F39" s="68"/>
      <c r="G39" s="65"/>
      <c r="H39" s="69"/>
      <c r="I39" s="70"/>
      <c r="J39" s="70"/>
      <c r="K39" s="34" t="s">
        <v>65</v>
      </c>
      <c r="L39" s="77">
        <v>50</v>
      </c>
      <c r="M39" s="77"/>
      <c r="N39" s="72"/>
      <c r="O39" s="79" t="s">
        <v>444</v>
      </c>
      <c r="P39" s="81">
        <v>43682.80700231482</v>
      </c>
      <c r="Q39" s="79" t="s">
        <v>471</v>
      </c>
      <c r="R39" s="79"/>
      <c r="S39" s="79"/>
      <c r="T39" s="79" t="s">
        <v>771</v>
      </c>
      <c r="U39" s="79"/>
      <c r="V39" s="82" t="s">
        <v>919</v>
      </c>
      <c r="W39" s="81">
        <v>43682.80700231482</v>
      </c>
      <c r="X39" s="82" t="s">
        <v>1072</v>
      </c>
      <c r="Y39" s="79"/>
      <c r="Z39" s="79"/>
      <c r="AA39" s="85" t="s">
        <v>1429</v>
      </c>
      <c r="AB39" s="79"/>
      <c r="AC39" s="79" t="b">
        <v>0</v>
      </c>
      <c r="AD39" s="79">
        <v>0</v>
      </c>
      <c r="AE39" s="85" t="s">
        <v>1761</v>
      </c>
      <c r="AF39" s="79" t="b">
        <v>0</v>
      </c>
      <c r="AG39" s="79" t="s">
        <v>1774</v>
      </c>
      <c r="AH39" s="79"/>
      <c r="AI39" s="85" t="s">
        <v>1761</v>
      </c>
      <c r="AJ39" s="79" t="b">
        <v>0</v>
      </c>
      <c r="AK39" s="79">
        <v>4</v>
      </c>
      <c r="AL39" s="85" t="s">
        <v>1615</v>
      </c>
      <c r="AM39" s="79" t="s">
        <v>1802</v>
      </c>
      <c r="AN39" s="79" t="b">
        <v>0</v>
      </c>
      <c r="AO39" s="85" t="s">
        <v>1615</v>
      </c>
      <c r="AP39" s="79" t="s">
        <v>176</v>
      </c>
      <c r="AQ39" s="79">
        <v>0</v>
      </c>
      <c r="AR39" s="79">
        <v>0</v>
      </c>
      <c r="AS39" s="79"/>
      <c r="AT39" s="79"/>
      <c r="AU39" s="79"/>
      <c r="AV39" s="79"/>
      <c r="AW39" s="79"/>
      <c r="AX39" s="79"/>
      <c r="AY39" s="79"/>
      <c r="AZ39" s="79"/>
      <c r="BA39">
        <v>1</v>
      </c>
      <c r="BB39" s="78" t="str">
        <f>REPLACE(INDEX(GroupVertices[Group],MATCH(Edges25[[#This Row],[Vertex 1]],GroupVertices[Vertex],0)),1,1,"")</f>
        <v>4</v>
      </c>
      <c r="BC39" s="78" t="str">
        <f>REPLACE(INDEX(GroupVertices[Group],MATCH(Edges25[[#This Row],[Vertex 2]],GroupVertices[Vertex],0)),1,1,"")</f>
        <v>4</v>
      </c>
      <c r="BD39" s="48">
        <v>1</v>
      </c>
      <c r="BE39" s="49">
        <v>6.25</v>
      </c>
      <c r="BF39" s="48">
        <v>0</v>
      </c>
      <c r="BG39" s="49">
        <v>0</v>
      </c>
      <c r="BH39" s="48">
        <v>0</v>
      </c>
      <c r="BI39" s="49">
        <v>0</v>
      </c>
      <c r="BJ39" s="48">
        <v>15</v>
      </c>
      <c r="BK39" s="49">
        <v>93.75</v>
      </c>
      <c r="BL39" s="48">
        <v>16</v>
      </c>
    </row>
    <row r="40" spans="1:64" ht="15">
      <c r="A40" s="64" t="s">
        <v>248</v>
      </c>
      <c r="B40" s="64" t="s">
        <v>356</v>
      </c>
      <c r="C40" s="65"/>
      <c r="D40" s="66"/>
      <c r="E40" s="67"/>
      <c r="F40" s="68"/>
      <c r="G40" s="65"/>
      <c r="H40" s="69"/>
      <c r="I40" s="70"/>
      <c r="J40" s="70"/>
      <c r="K40" s="34" t="s">
        <v>65</v>
      </c>
      <c r="L40" s="77">
        <v>51</v>
      </c>
      <c r="M40" s="77"/>
      <c r="N40" s="72"/>
      <c r="O40" s="79" t="s">
        <v>444</v>
      </c>
      <c r="P40" s="81">
        <v>43682.80716435185</v>
      </c>
      <c r="Q40" s="79" t="s">
        <v>471</v>
      </c>
      <c r="R40" s="79"/>
      <c r="S40" s="79"/>
      <c r="T40" s="79" t="s">
        <v>771</v>
      </c>
      <c r="U40" s="79"/>
      <c r="V40" s="82" t="s">
        <v>893</v>
      </c>
      <c r="W40" s="81">
        <v>43682.80716435185</v>
      </c>
      <c r="X40" s="82" t="s">
        <v>1073</v>
      </c>
      <c r="Y40" s="79"/>
      <c r="Z40" s="79"/>
      <c r="AA40" s="85" t="s">
        <v>1430</v>
      </c>
      <c r="AB40" s="79"/>
      <c r="AC40" s="79" t="b">
        <v>0</v>
      </c>
      <c r="AD40" s="79">
        <v>0</v>
      </c>
      <c r="AE40" s="85" t="s">
        <v>1761</v>
      </c>
      <c r="AF40" s="79" t="b">
        <v>0</v>
      </c>
      <c r="AG40" s="79" t="s">
        <v>1774</v>
      </c>
      <c r="AH40" s="79"/>
      <c r="AI40" s="85" t="s">
        <v>1761</v>
      </c>
      <c r="AJ40" s="79" t="b">
        <v>0</v>
      </c>
      <c r="AK40" s="79">
        <v>4</v>
      </c>
      <c r="AL40" s="85" t="s">
        <v>1615</v>
      </c>
      <c r="AM40" s="79" t="s">
        <v>1803</v>
      </c>
      <c r="AN40" s="79" t="b">
        <v>0</v>
      </c>
      <c r="AO40" s="85" t="s">
        <v>1615</v>
      </c>
      <c r="AP40" s="79" t="s">
        <v>176</v>
      </c>
      <c r="AQ40" s="79">
        <v>0</v>
      </c>
      <c r="AR40" s="79">
        <v>0</v>
      </c>
      <c r="AS40" s="79"/>
      <c r="AT40" s="79"/>
      <c r="AU40" s="79"/>
      <c r="AV40" s="79"/>
      <c r="AW40" s="79"/>
      <c r="AX40" s="79"/>
      <c r="AY40" s="79"/>
      <c r="AZ40" s="79"/>
      <c r="BA40">
        <v>1</v>
      </c>
      <c r="BB40" s="78" t="str">
        <f>REPLACE(INDEX(GroupVertices[Group],MATCH(Edges25[[#This Row],[Vertex 1]],GroupVertices[Vertex],0)),1,1,"")</f>
        <v>4</v>
      </c>
      <c r="BC40" s="78" t="str">
        <f>REPLACE(INDEX(GroupVertices[Group],MATCH(Edges25[[#This Row],[Vertex 2]],GroupVertices[Vertex],0)),1,1,"")</f>
        <v>4</v>
      </c>
      <c r="BD40" s="48">
        <v>1</v>
      </c>
      <c r="BE40" s="49">
        <v>6.25</v>
      </c>
      <c r="BF40" s="48">
        <v>0</v>
      </c>
      <c r="BG40" s="49">
        <v>0</v>
      </c>
      <c r="BH40" s="48">
        <v>0</v>
      </c>
      <c r="BI40" s="49">
        <v>0</v>
      </c>
      <c r="BJ40" s="48">
        <v>15</v>
      </c>
      <c r="BK40" s="49">
        <v>93.75</v>
      </c>
      <c r="BL40" s="48">
        <v>16</v>
      </c>
    </row>
    <row r="41" spans="1:64" ht="15">
      <c r="A41" s="64" t="s">
        <v>249</v>
      </c>
      <c r="B41" s="64" t="s">
        <v>249</v>
      </c>
      <c r="C41" s="65"/>
      <c r="D41" s="66"/>
      <c r="E41" s="67"/>
      <c r="F41" s="68"/>
      <c r="G41" s="65"/>
      <c r="H41" s="69"/>
      <c r="I41" s="70"/>
      <c r="J41" s="70"/>
      <c r="K41" s="34" t="s">
        <v>65</v>
      </c>
      <c r="L41" s="77">
        <v>52</v>
      </c>
      <c r="M41" s="77"/>
      <c r="N41" s="72"/>
      <c r="O41" s="79" t="s">
        <v>176</v>
      </c>
      <c r="P41" s="81">
        <v>43682.82403935185</v>
      </c>
      <c r="Q41" s="79" t="s">
        <v>479</v>
      </c>
      <c r="R41" s="82" t="s">
        <v>642</v>
      </c>
      <c r="S41" s="79" t="s">
        <v>738</v>
      </c>
      <c r="T41" s="79" t="s">
        <v>784</v>
      </c>
      <c r="U41" s="79"/>
      <c r="V41" s="82" t="s">
        <v>920</v>
      </c>
      <c r="W41" s="81">
        <v>43682.82403935185</v>
      </c>
      <c r="X41" s="82" t="s">
        <v>1074</v>
      </c>
      <c r="Y41" s="79">
        <v>-32.9511</v>
      </c>
      <c r="Z41" s="79">
        <v>-60.6664</v>
      </c>
      <c r="AA41" s="85" t="s">
        <v>1431</v>
      </c>
      <c r="AB41" s="79"/>
      <c r="AC41" s="79" t="b">
        <v>0</v>
      </c>
      <c r="AD41" s="79">
        <v>0</v>
      </c>
      <c r="AE41" s="85" t="s">
        <v>1761</v>
      </c>
      <c r="AF41" s="79" t="b">
        <v>0</v>
      </c>
      <c r="AG41" s="79" t="s">
        <v>1777</v>
      </c>
      <c r="AH41" s="79"/>
      <c r="AI41" s="85" t="s">
        <v>1761</v>
      </c>
      <c r="AJ41" s="79" t="b">
        <v>0</v>
      </c>
      <c r="AK41" s="79">
        <v>0</v>
      </c>
      <c r="AL41" s="85" t="s">
        <v>1761</v>
      </c>
      <c r="AM41" s="79" t="s">
        <v>1795</v>
      </c>
      <c r="AN41" s="79" t="b">
        <v>0</v>
      </c>
      <c r="AO41" s="85" t="s">
        <v>1431</v>
      </c>
      <c r="AP41" s="79" t="s">
        <v>176</v>
      </c>
      <c r="AQ41" s="79">
        <v>0</v>
      </c>
      <c r="AR41" s="79">
        <v>0</v>
      </c>
      <c r="AS41" s="79" t="s">
        <v>1832</v>
      </c>
      <c r="AT41" s="79" t="s">
        <v>1838</v>
      </c>
      <c r="AU41" s="79" t="s">
        <v>1842</v>
      </c>
      <c r="AV41" s="79" t="s">
        <v>1846</v>
      </c>
      <c r="AW41" s="79" t="s">
        <v>1852</v>
      </c>
      <c r="AX41" s="79" t="s">
        <v>1858</v>
      </c>
      <c r="AY41" s="79" t="s">
        <v>1862</v>
      </c>
      <c r="AZ41" s="82" t="s">
        <v>1866</v>
      </c>
      <c r="BA41">
        <v>1</v>
      </c>
      <c r="BB41" s="78" t="str">
        <f>REPLACE(INDEX(GroupVertices[Group],MATCH(Edges25[[#This Row],[Vertex 1]],GroupVertices[Vertex],0)),1,1,"")</f>
        <v>1</v>
      </c>
      <c r="BC41" s="78" t="str">
        <f>REPLACE(INDEX(GroupVertices[Group],MATCH(Edges25[[#This Row],[Vertex 2]],GroupVertices[Vertex],0)),1,1,"")</f>
        <v>1</v>
      </c>
      <c r="BD41" s="48">
        <v>1</v>
      </c>
      <c r="BE41" s="49">
        <v>4.3478260869565215</v>
      </c>
      <c r="BF41" s="48">
        <v>0</v>
      </c>
      <c r="BG41" s="49">
        <v>0</v>
      </c>
      <c r="BH41" s="48">
        <v>0</v>
      </c>
      <c r="BI41" s="49">
        <v>0</v>
      </c>
      <c r="BJ41" s="48">
        <v>22</v>
      </c>
      <c r="BK41" s="49">
        <v>95.65217391304348</v>
      </c>
      <c r="BL41" s="48">
        <v>23</v>
      </c>
    </row>
    <row r="42" spans="1:64" ht="15">
      <c r="A42" s="64" t="s">
        <v>250</v>
      </c>
      <c r="B42" s="64" t="s">
        <v>250</v>
      </c>
      <c r="C42" s="65"/>
      <c r="D42" s="66"/>
      <c r="E42" s="67"/>
      <c r="F42" s="68"/>
      <c r="G42" s="65"/>
      <c r="H42" s="69"/>
      <c r="I42" s="70"/>
      <c r="J42" s="70"/>
      <c r="K42" s="34" t="s">
        <v>65</v>
      </c>
      <c r="L42" s="77">
        <v>53</v>
      </c>
      <c r="M42" s="77"/>
      <c r="N42" s="72"/>
      <c r="O42" s="79" t="s">
        <v>176</v>
      </c>
      <c r="P42" s="81">
        <v>43061.39596064815</v>
      </c>
      <c r="Q42" s="79" t="s">
        <v>480</v>
      </c>
      <c r="R42" s="79"/>
      <c r="S42" s="79"/>
      <c r="T42" s="79" t="s">
        <v>785</v>
      </c>
      <c r="U42" s="82" t="s">
        <v>853</v>
      </c>
      <c r="V42" s="82" t="s">
        <v>853</v>
      </c>
      <c r="W42" s="81">
        <v>43061.39596064815</v>
      </c>
      <c r="X42" s="82" t="s">
        <v>1075</v>
      </c>
      <c r="Y42" s="79"/>
      <c r="Z42" s="79"/>
      <c r="AA42" s="85" t="s">
        <v>1432</v>
      </c>
      <c r="AB42" s="79"/>
      <c r="AC42" s="79" t="b">
        <v>0</v>
      </c>
      <c r="AD42" s="79">
        <v>14</v>
      </c>
      <c r="AE42" s="85" t="s">
        <v>1761</v>
      </c>
      <c r="AF42" s="79" t="b">
        <v>0</v>
      </c>
      <c r="AG42" s="79" t="s">
        <v>1774</v>
      </c>
      <c r="AH42" s="79"/>
      <c r="AI42" s="85" t="s">
        <v>1761</v>
      </c>
      <c r="AJ42" s="79" t="b">
        <v>0</v>
      </c>
      <c r="AK42" s="79">
        <v>9</v>
      </c>
      <c r="AL42" s="85" t="s">
        <v>1761</v>
      </c>
      <c r="AM42" s="79" t="s">
        <v>1804</v>
      </c>
      <c r="AN42" s="79" t="b">
        <v>0</v>
      </c>
      <c r="AO42" s="85" t="s">
        <v>1432</v>
      </c>
      <c r="AP42" s="79" t="s">
        <v>1829</v>
      </c>
      <c r="AQ42" s="79">
        <v>0</v>
      </c>
      <c r="AR42" s="79">
        <v>0</v>
      </c>
      <c r="AS42" s="79"/>
      <c r="AT42" s="79"/>
      <c r="AU42" s="79"/>
      <c r="AV42" s="79"/>
      <c r="AW42" s="79"/>
      <c r="AX42" s="79"/>
      <c r="AY42" s="79"/>
      <c r="AZ42" s="79"/>
      <c r="BA42">
        <v>1</v>
      </c>
      <c r="BB42" s="78" t="str">
        <f>REPLACE(INDEX(GroupVertices[Group],MATCH(Edges25[[#This Row],[Vertex 1]],GroupVertices[Vertex],0)),1,1,"")</f>
        <v>35</v>
      </c>
      <c r="BC42" s="78" t="str">
        <f>REPLACE(INDEX(GroupVertices[Group],MATCH(Edges25[[#This Row],[Vertex 2]],GroupVertices[Vertex],0)),1,1,"")</f>
        <v>35</v>
      </c>
      <c r="BD42" s="48">
        <v>1</v>
      </c>
      <c r="BE42" s="49">
        <v>7.142857142857143</v>
      </c>
      <c r="BF42" s="48">
        <v>0</v>
      </c>
      <c r="BG42" s="49">
        <v>0</v>
      </c>
      <c r="BH42" s="48">
        <v>0</v>
      </c>
      <c r="BI42" s="49">
        <v>0</v>
      </c>
      <c r="BJ42" s="48">
        <v>13</v>
      </c>
      <c r="BK42" s="49">
        <v>92.85714285714286</v>
      </c>
      <c r="BL42" s="48">
        <v>14</v>
      </c>
    </row>
    <row r="43" spans="1:64" ht="15">
      <c r="A43" s="64" t="s">
        <v>251</v>
      </c>
      <c r="B43" s="64" t="s">
        <v>250</v>
      </c>
      <c r="C43" s="65"/>
      <c r="D43" s="66"/>
      <c r="E43" s="67"/>
      <c r="F43" s="68"/>
      <c r="G43" s="65"/>
      <c r="H43" s="69"/>
      <c r="I43" s="70"/>
      <c r="J43" s="70"/>
      <c r="K43" s="34" t="s">
        <v>65</v>
      </c>
      <c r="L43" s="77">
        <v>54</v>
      </c>
      <c r="M43" s="77"/>
      <c r="N43" s="72"/>
      <c r="O43" s="79" t="s">
        <v>444</v>
      </c>
      <c r="P43" s="81">
        <v>43682.89800925926</v>
      </c>
      <c r="Q43" s="79" t="s">
        <v>481</v>
      </c>
      <c r="R43" s="79"/>
      <c r="S43" s="79"/>
      <c r="T43" s="79" t="s">
        <v>785</v>
      </c>
      <c r="U43" s="79"/>
      <c r="V43" s="82" t="s">
        <v>921</v>
      </c>
      <c r="W43" s="81">
        <v>43682.89800925926</v>
      </c>
      <c r="X43" s="82" t="s">
        <v>1076</v>
      </c>
      <c r="Y43" s="79"/>
      <c r="Z43" s="79"/>
      <c r="AA43" s="85" t="s">
        <v>1433</v>
      </c>
      <c r="AB43" s="79"/>
      <c r="AC43" s="79" t="b">
        <v>0</v>
      </c>
      <c r="AD43" s="79">
        <v>0</v>
      </c>
      <c r="AE43" s="85" t="s">
        <v>1761</v>
      </c>
      <c r="AF43" s="79" t="b">
        <v>0</v>
      </c>
      <c r="AG43" s="79" t="s">
        <v>1774</v>
      </c>
      <c r="AH43" s="79"/>
      <c r="AI43" s="85" t="s">
        <v>1761</v>
      </c>
      <c r="AJ43" s="79" t="b">
        <v>0</v>
      </c>
      <c r="AK43" s="79">
        <v>9</v>
      </c>
      <c r="AL43" s="85" t="s">
        <v>1432</v>
      </c>
      <c r="AM43" s="79" t="s">
        <v>1790</v>
      </c>
      <c r="AN43" s="79" t="b">
        <v>0</v>
      </c>
      <c r="AO43" s="85" t="s">
        <v>1432</v>
      </c>
      <c r="AP43" s="79" t="s">
        <v>176</v>
      </c>
      <c r="AQ43" s="79">
        <v>0</v>
      </c>
      <c r="AR43" s="79">
        <v>0</v>
      </c>
      <c r="AS43" s="79"/>
      <c r="AT43" s="79"/>
      <c r="AU43" s="79"/>
      <c r="AV43" s="79"/>
      <c r="AW43" s="79"/>
      <c r="AX43" s="79"/>
      <c r="AY43" s="79"/>
      <c r="AZ43" s="79"/>
      <c r="BA43">
        <v>1</v>
      </c>
      <c r="BB43" s="78" t="str">
        <f>REPLACE(INDEX(GroupVertices[Group],MATCH(Edges25[[#This Row],[Vertex 1]],GroupVertices[Vertex],0)),1,1,"")</f>
        <v>35</v>
      </c>
      <c r="BC43" s="78" t="str">
        <f>REPLACE(INDEX(GroupVertices[Group],MATCH(Edges25[[#This Row],[Vertex 2]],GroupVertices[Vertex],0)),1,1,"")</f>
        <v>35</v>
      </c>
      <c r="BD43" s="48">
        <v>1</v>
      </c>
      <c r="BE43" s="49">
        <v>6.25</v>
      </c>
      <c r="BF43" s="48">
        <v>0</v>
      </c>
      <c r="BG43" s="49">
        <v>0</v>
      </c>
      <c r="BH43" s="48">
        <v>0</v>
      </c>
      <c r="BI43" s="49">
        <v>0</v>
      </c>
      <c r="BJ43" s="48">
        <v>15</v>
      </c>
      <c r="BK43" s="49">
        <v>93.75</v>
      </c>
      <c r="BL43" s="48">
        <v>16</v>
      </c>
    </row>
    <row r="44" spans="1:64" ht="15">
      <c r="A44" s="64" t="s">
        <v>252</v>
      </c>
      <c r="B44" s="64" t="s">
        <v>407</v>
      </c>
      <c r="C44" s="65"/>
      <c r="D44" s="66"/>
      <c r="E44" s="67"/>
      <c r="F44" s="68"/>
      <c r="G44" s="65"/>
      <c r="H44" s="69"/>
      <c r="I44" s="70"/>
      <c r="J44" s="70"/>
      <c r="K44" s="34" t="s">
        <v>65</v>
      </c>
      <c r="L44" s="77">
        <v>55</v>
      </c>
      <c r="M44" s="77"/>
      <c r="N44" s="72"/>
      <c r="O44" s="79" t="s">
        <v>444</v>
      </c>
      <c r="P44" s="81">
        <v>43682.91525462963</v>
      </c>
      <c r="Q44" s="79" t="s">
        <v>482</v>
      </c>
      <c r="R44" s="79"/>
      <c r="S44" s="79"/>
      <c r="T44" s="79" t="s">
        <v>786</v>
      </c>
      <c r="U44" s="79"/>
      <c r="V44" s="82" t="s">
        <v>922</v>
      </c>
      <c r="W44" s="81">
        <v>43682.91525462963</v>
      </c>
      <c r="X44" s="82" t="s">
        <v>1077</v>
      </c>
      <c r="Y44" s="79"/>
      <c r="Z44" s="79"/>
      <c r="AA44" s="85" t="s">
        <v>1434</v>
      </c>
      <c r="AB44" s="85" t="s">
        <v>1752</v>
      </c>
      <c r="AC44" s="79" t="b">
        <v>0</v>
      </c>
      <c r="AD44" s="79">
        <v>44</v>
      </c>
      <c r="AE44" s="85" t="s">
        <v>1765</v>
      </c>
      <c r="AF44" s="79" t="b">
        <v>0</v>
      </c>
      <c r="AG44" s="79" t="s">
        <v>1774</v>
      </c>
      <c r="AH44" s="79"/>
      <c r="AI44" s="85" t="s">
        <v>1761</v>
      </c>
      <c r="AJ44" s="79" t="b">
        <v>0</v>
      </c>
      <c r="AK44" s="79">
        <v>0</v>
      </c>
      <c r="AL44" s="85" t="s">
        <v>1761</v>
      </c>
      <c r="AM44" s="79" t="s">
        <v>1793</v>
      </c>
      <c r="AN44" s="79" t="b">
        <v>0</v>
      </c>
      <c r="AO44" s="85" t="s">
        <v>1752</v>
      </c>
      <c r="AP44" s="79" t="s">
        <v>176</v>
      </c>
      <c r="AQ44" s="79">
        <v>0</v>
      </c>
      <c r="AR44" s="79">
        <v>0</v>
      </c>
      <c r="AS44" s="79"/>
      <c r="AT44" s="79"/>
      <c r="AU44" s="79"/>
      <c r="AV44" s="79"/>
      <c r="AW44" s="79"/>
      <c r="AX44" s="79"/>
      <c r="AY44" s="79"/>
      <c r="AZ44" s="79"/>
      <c r="BA44">
        <v>1</v>
      </c>
      <c r="BB44" s="78" t="str">
        <f>REPLACE(INDEX(GroupVertices[Group],MATCH(Edges25[[#This Row],[Vertex 1]],GroupVertices[Vertex],0)),1,1,"")</f>
        <v>18</v>
      </c>
      <c r="BC44" s="78" t="str">
        <f>REPLACE(INDEX(GroupVertices[Group],MATCH(Edges25[[#This Row],[Vertex 2]],GroupVertices[Vertex],0)),1,1,"")</f>
        <v>18</v>
      </c>
      <c r="BD44" s="48"/>
      <c r="BE44" s="49"/>
      <c r="BF44" s="48"/>
      <c r="BG44" s="49"/>
      <c r="BH44" s="48"/>
      <c r="BI44" s="49"/>
      <c r="BJ44" s="48"/>
      <c r="BK44" s="49"/>
      <c r="BL44" s="48"/>
    </row>
    <row r="45" spans="1:64" ht="15">
      <c r="A45" s="64" t="s">
        <v>253</v>
      </c>
      <c r="B45" s="64" t="s">
        <v>253</v>
      </c>
      <c r="C45" s="65"/>
      <c r="D45" s="66"/>
      <c r="E45" s="67"/>
      <c r="F45" s="68"/>
      <c r="G45" s="65"/>
      <c r="H45" s="69"/>
      <c r="I45" s="70"/>
      <c r="J45" s="70"/>
      <c r="K45" s="34" t="s">
        <v>65</v>
      </c>
      <c r="L45" s="77">
        <v>57</v>
      </c>
      <c r="M45" s="77"/>
      <c r="N45" s="72"/>
      <c r="O45" s="79" t="s">
        <v>176</v>
      </c>
      <c r="P45" s="81">
        <v>42681.812743055554</v>
      </c>
      <c r="Q45" s="79" t="s">
        <v>483</v>
      </c>
      <c r="R45" s="82" t="s">
        <v>643</v>
      </c>
      <c r="S45" s="79" t="s">
        <v>743</v>
      </c>
      <c r="T45" s="79" t="s">
        <v>787</v>
      </c>
      <c r="U45" s="82" t="s">
        <v>854</v>
      </c>
      <c r="V45" s="82" t="s">
        <v>854</v>
      </c>
      <c r="W45" s="81">
        <v>42681.812743055554</v>
      </c>
      <c r="X45" s="82" t="s">
        <v>1078</v>
      </c>
      <c r="Y45" s="79"/>
      <c r="Z45" s="79"/>
      <c r="AA45" s="85" t="s">
        <v>1435</v>
      </c>
      <c r="AB45" s="79"/>
      <c r="AC45" s="79" t="b">
        <v>0</v>
      </c>
      <c r="AD45" s="79">
        <v>1</v>
      </c>
      <c r="AE45" s="85" t="s">
        <v>1761</v>
      </c>
      <c r="AF45" s="79" t="b">
        <v>0</v>
      </c>
      <c r="AG45" s="79" t="s">
        <v>1776</v>
      </c>
      <c r="AH45" s="79"/>
      <c r="AI45" s="85" t="s">
        <v>1761</v>
      </c>
      <c r="AJ45" s="79" t="b">
        <v>0</v>
      </c>
      <c r="AK45" s="79">
        <v>1</v>
      </c>
      <c r="AL45" s="85" t="s">
        <v>1761</v>
      </c>
      <c r="AM45" s="79" t="s">
        <v>1790</v>
      </c>
      <c r="AN45" s="79" t="b">
        <v>0</v>
      </c>
      <c r="AO45" s="85" t="s">
        <v>1435</v>
      </c>
      <c r="AP45" s="79" t="s">
        <v>1829</v>
      </c>
      <c r="AQ45" s="79">
        <v>0</v>
      </c>
      <c r="AR45" s="79">
        <v>0</v>
      </c>
      <c r="AS45" s="79"/>
      <c r="AT45" s="79"/>
      <c r="AU45" s="79"/>
      <c r="AV45" s="79"/>
      <c r="AW45" s="79"/>
      <c r="AX45" s="79"/>
      <c r="AY45" s="79"/>
      <c r="AZ45" s="79"/>
      <c r="BA45">
        <v>1</v>
      </c>
      <c r="BB45" s="78" t="str">
        <f>REPLACE(INDEX(GroupVertices[Group],MATCH(Edges25[[#This Row],[Vertex 1]],GroupVertices[Vertex],0)),1,1,"")</f>
        <v>34</v>
      </c>
      <c r="BC45" s="78" t="str">
        <f>REPLACE(INDEX(GroupVertices[Group],MATCH(Edges25[[#This Row],[Vertex 2]],GroupVertices[Vertex],0)),1,1,"")</f>
        <v>34</v>
      </c>
      <c r="BD45" s="48">
        <v>0</v>
      </c>
      <c r="BE45" s="49">
        <v>0</v>
      </c>
      <c r="BF45" s="48">
        <v>0</v>
      </c>
      <c r="BG45" s="49">
        <v>0</v>
      </c>
      <c r="BH45" s="48">
        <v>0</v>
      </c>
      <c r="BI45" s="49">
        <v>0</v>
      </c>
      <c r="BJ45" s="48">
        <v>3</v>
      </c>
      <c r="BK45" s="49">
        <v>100</v>
      </c>
      <c r="BL45" s="48">
        <v>3</v>
      </c>
    </row>
    <row r="46" spans="1:64" ht="15">
      <c r="A46" s="64" t="s">
        <v>254</v>
      </c>
      <c r="B46" s="64" t="s">
        <v>253</v>
      </c>
      <c r="C46" s="65"/>
      <c r="D46" s="66"/>
      <c r="E46" s="67"/>
      <c r="F46" s="68"/>
      <c r="G46" s="65"/>
      <c r="H46" s="69"/>
      <c r="I46" s="70"/>
      <c r="J46" s="70"/>
      <c r="K46" s="34" t="s">
        <v>65</v>
      </c>
      <c r="L46" s="77">
        <v>58</v>
      </c>
      <c r="M46" s="77"/>
      <c r="N46" s="72"/>
      <c r="O46" s="79" t="s">
        <v>444</v>
      </c>
      <c r="P46" s="81">
        <v>43683.18444444444</v>
      </c>
      <c r="Q46" s="79" t="s">
        <v>484</v>
      </c>
      <c r="R46" s="82" t="s">
        <v>643</v>
      </c>
      <c r="S46" s="79" t="s">
        <v>743</v>
      </c>
      <c r="T46" s="79" t="s">
        <v>787</v>
      </c>
      <c r="U46" s="82" t="s">
        <v>854</v>
      </c>
      <c r="V46" s="82" t="s">
        <v>854</v>
      </c>
      <c r="W46" s="81">
        <v>43683.18444444444</v>
      </c>
      <c r="X46" s="82" t="s">
        <v>1079</v>
      </c>
      <c r="Y46" s="79"/>
      <c r="Z46" s="79"/>
      <c r="AA46" s="85" t="s">
        <v>1436</v>
      </c>
      <c r="AB46" s="79"/>
      <c r="AC46" s="79" t="b">
        <v>0</v>
      </c>
      <c r="AD46" s="79">
        <v>0</v>
      </c>
      <c r="AE46" s="85" t="s">
        <v>1761</v>
      </c>
      <c r="AF46" s="79" t="b">
        <v>0</v>
      </c>
      <c r="AG46" s="79" t="s">
        <v>1776</v>
      </c>
      <c r="AH46" s="79"/>
      <c r="AI46" s="85" t="s">
        <v>1761</v>
      </c>
      <c r="AJ46" s="79" t="b">
        <v>0</v>
      </c>
      <c r="AK46" s="79">
        <v>1</v>
      </c>
      <c r="AL46" s="85" t="s">
        <v>1435</v>
      </c>
      <c r="AM46" s="79" t="s">
        <v>1793</v>
      </c>
      <c r="AN46" s="79" t="b">
        <v>0</v>
      </c>
      <c r="AO46" s="85" t="s">
        <v>1435</v>
      </c>
      <c r="AP46" s="79" t="s">
        <v>176</v>
      </c>
      <c r="AQ46" s="79">
        <v>0</v>
      </c>
      <c r="AR46" s="79">
        <v>0</v>
      </c>
      <c r="AS46" s="79"/>
      <c r="AT46" s="79"/>
      <c r="AU46" s="79"/>
      <c r="AV46" s="79"/>
      <c r="AW46" s="79"/>
      <c r="AX46" s="79"/>
      <c r="AY46" s="79"/>
      <c r="AZ46" s="79"/>
      <c r="BA46">
        <v>1</v>
      </c>
      <c r="BB46" s="78" t="str">
        <f>REPLACE(INDEX(GroupVertices[Group],MATCH(Edges25[[#This Row],[Vertex 1]],GroupVertices[Vertex],0)),1,1,"")</f>
        <v>34</v>
      </c>
      <c r="BC46" s="78" t="str">
        <f>REPLACE(INDEX(GroupVertices[Group],MATCH(Edges25[[#This Row],[Vertex 2]],GroupVertices[Vertex],0)),1,1,"")</f>
        <v>34</v>
      </c>
      <c r="BD46" s="48">
        <v>0</v>
      </c>
      <c r="BE46" s="49">
        <v>0</v>
      </c>
      <c r="BF46" s="48">
        <v>0</v>
      </c>
      <c r="BG46" s="49">
        <v>0</v>
      </c>
      <c r="BH46" s="48">
        <v>0</v>
      </c>
      <c r="BI46" s="49">
        <v>0</v>
      </c>
      <c r="BJ46" s="48">
        <v>5</v>
      </c>
      <c r="BK46" s="49">
        <v>100</v>
      </c>
      <c r="BL46" s="48">
        <v>5</v>
      </c>
    </row>
    <row r="47" spans="1:64" ht="15">
      <c r="A47" s="64" t="s">
        <v>255</v>
      </c>
      <c r="B47" s="64" t="s">
        <v>409</v>
      </c>
      <c r="C47" s="65"/>
      <c r="D47" s="66"/>
      <c r="E47" s="67"/>
      <c r="F47" s="68"/>
      <c r="G47" s="65"/>
      <c r="H47" s="69"/>
      <c r="I47" s="70"/>
      <c r="J47" s="70"/>
      <c r="K47" s="34" t="s">
        <v>65</v>
      </c>
      <c r="L47" s="77">
        <v>59</v>
      </c>
      <c r="M47" s="77"/>
      <c r="N47" s="72"/>
      <c r="O47" s="79" t="s">
        <v>444</v>
      </c>
      <c r="P47" s="81">
        <v>43683.57237268519</v>
      </c>
      <c r="Q47" s="79" t="s">
        <v>485</v>
      </c>
      <c r="R47" s="79"/>
      <c r="S47" s="79"/>
      <c r="T47" s="79"/>
      <c r="U47" s="79"/>
      <c r="V47" s="82" t="s">
        <v>923</v>
      </c>
      <c r="W47" s="81">
        <v>43683.57237268519</v>
      </c>
      <c r="X47" s="82" t="s">
        <v>1080</v>
      </c>
      <c r="Y47" s="79"/>
      <c r="Z47" s="79"/>
      <c r="AA47" s="85" t="s">
        <v>1437</v>
      </c>
      <c r="AB47" s="79"/>
      <c r="AC47" s="79" t="b">
        <v>0</v>
      </c>
      <c r="AD47" s="79">
        <v>0</v>
      </c>
      <c r="AE47" s="85" t="s">
        <v>1761</v>
      </c>
      <c r="AF47" s="79" t="b">
        <v>0</v>
      </c>
      <c r="AG47" s="79" t="s">
        <v>1774</v>
      </c>
      <c r="AH47" s="79"/>
      <c r="AI47" s="85" t="s">
        <v>1761</v>
      </c>
      <c r="AJ47" s="79" t="b">
        <v>0</v>
      </c>
      <c r="AK47" s="79">
        <v>2</v>
      </c>
      <c r="AL47" s="85" t="s">
        <v>1709</v>
      </c>
      <c r="AM47" s="79" t="s">
        <v>1790</v>
      </c>
      <c r="AN47" s="79" t="b">
        <v>0</v>
      </c>
      <c r="AO47" s="85" t="s">
        <v>1709</v>
      </c>
      <c r="AP47" s="79" t="s">
        <v>176</v>
      </c>
      <c r="AQ47" s="79">
        <v>0</v>
      </c>
      <c r="AR47" s="79">
        <v>0</v>
      </c>
      <c r="AS47" s="79"/>
      <c r="AT47" s="79"/>
      <c r="AU47" s="79"/>
      <c r="AV47" s="79"/>
      <c r="AW47" s="79"/>
      <c r="AX47" s="79"/>
      <c r="AY47" s="79"/>
      <c r="AZ47" s="79"/>
      <c r="BA47">
        <v>1</v>
      </c>
      <c r="BB47" s="78" t="str">
        <f>REPLACE(INDEX(GroupVertices[Group],MATCH(Edges25[[#This Row],[Vertex 1]],GroupVertices[Vertex],0)),1,1,"")</f>
        <v>3</v>
      </c>
      <c r="BC47" s="78" t="str">
        <f>REPLACE(INDEX(GroupVertices[Group],MATCH(Edges25[[#This Row],[Vertex 2]],GroupVertices[Vertex],0)),1,1,"")</f>
        <v>3</v>
      </c>
      <c r="BD47" s="48"/>
      <c r="BE47" s="49"/>
      <c r="BF47" s="48"/>
      <c r="BG47" s="49"/>
      <c r="BH47" s="48"/>
      <c r="BI47" s="49"/>
      <c r="BJ47" s="48"/>
      <c r="BK47" s="49"/>
      <c r="BL47" s="48"/>
    </row>
    <row r="48" spans="1:64" ht="15">
      <c r="A48" s="64" t="s">
        <v>256</v>
      </c>
      <c r="B48" s="64" t="s">
        <v>256</v>
      </c>
      <c r="C48" s="65"/>
      <c r="D48" s="66"/>
      <c r="E48" s="67"/>
      <c r="F48" s="68"/>
      <c r="G48" s="65"/>
      <c r="H48" s="69"/>
      <c r="I48" s="70"/>
      <c r="J48" s="70"/>
      <c r="K48" s="34" t="s">
        <v>65</v>
      </c>
      <c r="L48" s="77">
        <v>62</v>
      </c>
      <c r="M48" s="77"/>
      <c r="N48" s="72"/>
      <c r="O48" s="79" t="s">
        <v>176</v>
      </c>
      <c r="P48" s="81">
        <v>43683.60439814815</v>
      </c>
      <c r="Q48" s="79" t="s">
        <v>486</v>
      </c>
      <c r="R48" s="82" t="s">
        <v>644</v>
      </c>
      <c r="S48" s="79" t="s">
        <v>739</v>
      </c>
      <c r="T48" s="79" t="s">
        <v>788</v>
      </c>
      <c r="U48" s="82" t="s">
        <v>855</v>
      </c>
      <c r="V48" s="82" t="s">
        <v>855</v>
      </c>
      <c r="W48" s="81">
        <v>43683.60439814815</v>
      </c>
      <c r="X48" s="82" t="s">
        <v>1081</v>
      </c>
      <c r="Y48" s="79"/>
      <c r="Z48" s="79"/>
      <c r="AA48" s="85" t="s">
        <v>1438</v>
      </c>
      <c r="AB48" s="79"/>
      <c r="AC48" s="79" t="b">
        <v>0</v>
      </c>
      <c r="AD48" s="79">
        <v>1</v>
      </c>
      <c r="AE48" s="85" t="s">
        <v>1761</v>
      </c>
      <c r="AF48" s="79" t="b">
        <v>0</v>
      </c>
      <c r="AG48" s="79" t="s">
        <v>1778</v>
      </c>
      <c r="AH48" s="79"/>
      <c r="AI48" s="85" t="s">
        <v>1761</v>
      </c>
      <c r="AJ48" s="79" t="b">
        <v>0</v>
      </c>
      <c r="AK48" s="79">
        <v>0</v>
      </c>
      <c r="AL48" s="85" t="s">
        <v>1761</v>
      </c>
      <c r="AM48" s="79" t="s">
        <v>1805</v>
      </c>
      <c r="AN48" s="79" t="b">
        <v>0</v>
      </c>
      <c r="AO48" s="85" t="s">
        <v>1438</v>
      </c>
      <c r="AP48" s="79" t="s">
        <v>176</v>
      </c>
      <c r="AQ48" s="79">
        <v>0</v>
      </c>
      <c r="AR48" s="79">
        <v>0</v>
      </c>
      <c r="AS48" s="79"/>
      <c r="AT48" s="79"/>
      <c r="AU48" s="79"/>
      <c r="AV48" s="79"/>
      <c r="AW48" s="79"/>
      <c r="AX48" s="79"/>
      <c r="AY48" s="79"/>
      <c r="AZ48" s="79"/>
      <c r="BA48">
        <v>1</v>
      </c>
      <c r="BB48" s="78" t="str">
        <f>REPLACE(INDEX(GroupVertices[Group],MATCH(Edges25[[#This Row],[Vertex 1]],GroupVertices[Vertex],0)),1,1,"")</f>
        <v>1</v>
      </c>
      <c r="BC48" s="78" t="str">
        <f>REPLACE(INDEX(GroupVertices[Group],MATCH(Edges25[[#This Row],[Vertex 2]],GroupVertices[Vertex],0)),1,1,"")</f>
        <v>1</v>
      </c>
      <c r="BD48" s="48">
        <v>0</v>
      </c>
      <c r="BE48" s="49">
        <v>0</v>
      </c>
      <c r="BF48" s="48">
        <v>0</v>
      </c>
      <c r="BG48" s="49">
        <v>0</v>
      </c>
      <c r="BH48" s="48">
        <v>0</v>
      </c>
      <c r="BI48" s="49">
        <v>0</v>
      </c>
      <c r="BJ48" s="48">
        <v>36</v>
      </c>
      <c r="BK48" s="49">
        <v>100</v>
      </c>
      <c r="BL48" s="48">
        <v>36</v>
      </c>
    </row>
    <row r="49" spans="1:64" ht="15">
      <c r="A49" s="64" t="s">
        <v>257</v>
      </c>
      <c r="B49" s="64" t="s">
        <v>411</v>
      </c>
      <c r="C49" s="65"/>
      <c r="D49" s="66"/>
      <c r="E49" s="67"/>
      <c r="F49" s="68"/>
      <c r="G49" s="65"/>
      <c r="H49" s="69"/>
      <c r="I49" s="70"/>
      <c r="J49" s="70"/>
      <c r="K49" s="34" t="s">
        <v>65</v>
      </c>
      <c r="L49" s="77">
        <v>63</v>
      </c>
      <c r="M49" s="77"/>
      <c r="N49" s="72"/>
      <c r="O49" s="79" t="s">
        <v>444</v>
      </c>
      <c r="P49" s="81">
        <v>43683.61746527778</v>
      </c>
      <c r="Q49" s="79" t="s">
        <v>487</v>
      </c>
      <c r="R49" s="79"/>
      <c r="S49" s="79"/>
      <c r="T49" s="79" t="s">
        <v>403</v>
      </c>
      <c r="U49" s="79"/>
      <c r="V49" s="82" t="s">
        <v>924</v>
      </c>
      <c r="W49" s="81">
        <v>43683.61746527778</v>
      </c>
      <c r="X49" s="82" t="s">
        <v>1082</v>
      </c>
      <c r="Y49" s="79"/>
      <c r="Z49" s="79"/>
      <c r="AA49" s="85" t="s">
        <v>1439</v>
      </c>
      <c r="AB49" s="85" t="s">
        <v>1753</v>
      </c>
      <c r="AC49" s="79" t="b">
        <v>0</v>
      </c>
      <c r="AD49" s="79">
        <v>0</v>
      </c>
      <c r="AE49" s="85" t="s">
        <v>1766</v>
      </c>
      <c r="AF49" s="79" t="b">
        <v>0</v>
      </c>
      <c r="AG49" s="79" t="s">
        <v>1774</v>
      </c>
      <c r="AH49" s="79"/>
      <c r="AI49" s="85" t="s">
        <v>1761</v>
      </c>
      <c r="AJ49" s="79" t="b">
        <v>0</v>
      </c>
      <c r="AK49" s="79">
        <v>0</v>
      </c>
      <c r="AL49" s="85" t="s">
        <v>1761</v>
      </c>
      <c r="AM49" s="79" t="s">
        <v>1792</v>
      </c>
      <c r="AN49" s="79" t="b">
        <v>0</v>
      </c>
      <c r="AO49" s="85" t="s">
        <v>1753</v>
      </c>
      <c r="AP49" s="79" t="s">
        <v>176</v>
      </c>
      <c r="AQ49" s="79">
        <v>0</v>
      </c>
      <c r="AR49" s="79">
        <v>0</v>
      </c>
      <c r="AS49" s="79"/>
      <c r="AT49" s="79"/>
      <c r="AU49" s="79"/>
      <c r="AV49" s="79"/>
      <c r="AW49" s="79"/>
      <c r="AX49" s="79"/>
      <c r="AY49" s="79"/>
      <c r="AZ49" s="79"/>
      <c r="BA49">
        <v>1</v>
      </c>
      <c r="BB49" s="78" t="str">
        <f>REPLACE(INDEX(GroupVertices[Group],MATCH(Edges25[[#This Row],[Vertex 1]],GroupVertices[Vertex],0)),1,1,"")</f>
        <v>17</v>
      </c>
      <c r="BC49" s="78" t="str">
        <f>REPLACE(INDEX(GroupVertices[Group],MATCH(Edges25[[#This Row],[Vertex 2]],GroupVertices[Vertex],0)),1,1,"")</f>
        <v>17</v>
      </c>
      <c r="BD49" s="48"/>
      <c r="BE49" s="49"/>
      <c r="BF49" s="48"/>
      <c r="BG49" s="49"/>
      <c r="BH49" s="48"/>
      <c r="BI49" s="49"/>
      <c r="BJ49" s="48"/>
      <c r="BK49" s="49"/>
      <c r="BL49" s="48"/>
    </row>
    <row r="50" spans="1:64" ht="15">
      <c r="A50" s="64" t="s">
        <v>258</v>
      </c>
      <c r="B50" s="64" t="s">
        <v>413</v>
      </c>
      <c r="C50" s="65"/>
      <c r="D50" s="66"/>
      <c r="E50" s="67"/>
      <c r="F50" s="68"/>
      <c r="G50" s="65"/>
      <c r="H50" s="69"/>
      <c r="I50" s="70"/>
      <c r="J50" s="70"/>
      <c r="K50" s="34" t="s">
        <v>65</v>
      </c>
      <c r="L50" s="77">
        <v>65</v>
      </c>
      <c r="M50" s="77"/>
      <c r="N50" s="72"/>
      <c r="O50" s="79" t="s">
        <v>444</v>
      </c>
      <c r="P50" s="81">
        <v>43683.635671296295</v>
      </c>
      <c r="Q50" s="79" t="s">
        <v>488</v>
      </c>
      <c r="R50" s="79"/>
      <c r="S50" s="79"/>
      <c r="T50" s="79" t="s">
        <v>403</v>
      </c>
      <c r="U50" s="79"/>
      <c r="V50" s="82" t="s">
        <v>925</v>
      </c>
      <c r="W50" s="81">
        <v>43683.635671296295</v>
      </c>
      <c r="X50" s="82" t="s">
        <v>1083</v>
      </c>
      <c r="Y50" s="79"/>
      <c r="Z50" s="79"/>
      <c r="AA50" s="85" t="s">
        <v>1440</v>
      </c>
      <c r="AB50" s="85" t="s">
        <v>1754</v>
      </c>
      <c r="AC50" s="79" t="b">
        <v>0</v>
      </c>
      <c r="AD50" s="79">
        <v>1</v>
      </c>
      <c r="AE50" s="85" t="s">
        <v>1767</v>
      </c>
      <c r="AF50" s="79" t="b">
        <v>0</v>
      </c>
      <c r="AG50" s="79" t="s">
        <v>1779</v>
      </c>
      <c r="AH50" s="79"/>
      <c r="AI50" s="85" t="s">
        <v>1761</v>
      </c>
      <c r="AJ50" s="79" t="b">
        <v>0</v>
      </c>
      <c r="AK50" s="79">
        <v>0</v>
      </c>
      <c r="AL50" s="85" t="s">
        <v>1761</v>
      </c>
      <c r="AM50" s="79" t="s">
        <v>1790</v>
      </c>
      <c r="AN50" s="79" t="b">
        <v>0</v>
      </c>
      <c r="AO50" s="85" t="s">
        <v>1754</v>
      </c>
      <c r="AP50" s="79" t="s">
        <v>176</v>
      </c>
      <c r="AQ50" s="79">
        <v>0</v>
      </c>
      <c r="AR50" s="79">
        <v>0</v>
      </c>
      <c r="AS50" s="79"/>
      <c r="AT50" s="79"/>
      <c r="AU50" s="79"/>
      <c r="AV50" s="79"/>
      <c r="AW50" s="79"/>
      <c r="AX50" s="79"/>
      <c r="AY50" s="79"/>
      <c r="AZ50" s="79"/>
      <c r="BA50">
        <v>1</v>
      </c>
      <c r="BB50" s="78" t="str">
        <f>REPLACE(INDEX(GroupVertices[Group],MATCH(Edges25[[#This Row],[Vertex 1]],GroupVertices[Vertex],0)),1,1,"")</f>
        <v>16</v>
      </c>
      <c r="BC50" s="78" t="str">
        <f>REPLACE(INDEX(GroupVertices[Group],MATCH(Edges25[[#This Row],[Vertex 2]],GroupVertices[Vertex],0)),1,1,"")</f>
        <v>16</v>
      </c>
      <c r="BD50" s="48"/>
      <c r="BE50" s="49"/>
      <c r="BF50" s="48"/>
      <c r="BG50" s="49"/>
      <c r="BH50" s="48"/>
      <c r="BI50" s="49"/>
      <c r="BJ50" s="48"/>
      <c r="BK50" s="49"/>
      <c r="BL50" s="48"/>
    </row>
    <row r="51" spans="1:64" ht="15">
      <c r="A51" s="64" t="s">
        <v>259</v>
      </c>
      <c r="B51" s="64" t="s">
        <v>260</v>
      </c>
      <c r="C51" s="65"/>
      <c r="D51" s="66"/>
      <c r="E51" s="67"/>
      <c r="F51" s="68"/>
      <c r="G51" s="65"/>
      <c r="H51" s="69"/>
      <c r="I51" s="70"/>
      <c r="J51" s="70"/>
      <c r="K51" s="34" t="s">
        <v>65</v>
      </c>
      <c r="L51" s="77">
        <v>67</v>
      </c>
      <c r="M51" s="77"/>
      <c r="N51" s="72"/>
      <c r="O51" s="79" t="s">
        <v>444</v>
      </c>
      <c r="P51" s="81">
        <v>43683.690034722225</v>
      </c>
      <c r="Q51" s="79" t="s">
        <v>478</v>
      </c>
      <c r="R51" s="79"/>
      <c r="S51" s="79"/>
      <c r="T51" s="79" t="s">
        <v>783</v>
      </c>
      <c r="U51" s="79"/>
      <c r="V51" s="82" t="s">
        <v>926</v>
      </c>
      <c r="W51" s="81">
        <v>43683.690034722225</v>
      </c>
      <c r="X51" s="82" t="s">
        <v>1084</v>
      </c>
      <c r="Y51" s="79"/>
      <c r="Z51" s="79"/>
      <c r="AA51" s="85" t="s">
        <v>1441</v>
      </c>
      <c r="AB51" s="79"/>
      <c r="AC51" s="79" t="b">
        <v>0</v>
      </c>
      <c r="AD51" s="79">
        <v>0</v>
      </c>
      <c r="AE51" s="85" t="s">
        <v>1761</v>
      </c>
      <c r="AF51" s="79" t="b">
        <v>0</v>
      </c>
      <c r="AG51" s="79" t="s">
        <v>1774</v>
      </c>
      <c r="AH51" s="79"/>
      <c r="AI51" s="85" t="s">
        <v>1761</v>
      </c>
      <c r="AJ51" s="79" t="b">
        <v>0</v>
      </c>
      <c r="AK51" s="79">
        <v>2</v>
      </c>
      <c r="AL51" s="85" t="s">
        <v>1442</v>
      </c>
      <c r="AM51" s="79" t="s">
        <v>1789</v>
      </c>
      <c r="AN51" s="79" t="b">
        <v>0</v>
      </c>
      <c r="AO51" s="85" t="s">
        <v>1442</v>
      </c>
      <c r="AP51" s="79" t="s">
        <v>176</v>
      </c>
      <c r="AQ51" s="79">
        <v>0</v>
      </c>
      <c r="AR51" s="79">
        <v>0</v>
      </c>
      <c r="AS51" s="79"/>
      <c r="AT51" s="79"/>
      <c r="AU51" s="79"/>
      <c r="AV51" s="79"/>
      <c r="AW51" s="79"/>
      <c r="AX51" s="79"/>
      <c r="AY51" s="79"/>
      <c r="AZ51" s="79"/>
      <c r="BA51">
        <v>1</v>
      </c>
      <c r="BB51" s="78" t="str">
        <f>REPLACE(INDEX(GroupVertices[Group],MATCH(Edges25[[#This Row],[Vertex 1]],GroupVertices[Vertex],0)),1,1,"")</f>
        <v>5</v>
      </c>
      <c r="BC51" s="78" t="str">
        <f>REPLACE(INDEX(GroupVertices[Group],MATCH(Edges25[[#This Row],[Vertex 2]],GroupVertices[Vertex],0)),1,1,"")</f>
        <v>5</v>
      </c>
      <c r="BD51" s="48">
        <v>0</v>
      </c>
      <c r="BE51" s="49">
        <v>0</v>
      </c>
      <c r="BF51" s="48">
        <v>0</v>
      </c>
      <c r="BG51" s="49">
        <v>0</v>
      </c>
      <c r="BH51" s="48">
        <v>0</v>
      </c>
      <c r="BI51" s="49">
        <v>0</v>
      </c>
      <c r="BJ51" s="48">
        <v>25</v>
      </c>
      <c r="BK51" s="49">
        <v>100</v>
      </c>
      <c r="BL51" s="48">
        <v>25</v>
      </c>
    </row>
    <row r="52" spans="1:64" ht="15">
      <c r="A52" s="64" t="s">
        <v>260</v>
      </c>
      <c r="B52" s="64" t="s">
        <v>260</v>
      </c>
      <c r="C52" s="65"/>
      <c r="D52" s="66"/>
      <c r="E52" s="67"/>
      <c r="F52" s="68"/>
      <c r="G52" s="65"/>
      <c r="H52" s="69"/>
      <c r="I52" s="70"/>
      <c r="J52" s="70"/>
      <c r="K52" s="34" t="s">
        <v>65</v>
      </c>
      <c r="L52" s="77">
        <v>68</v>
      </c>
      <c r="M52" s="77"/>
      <c r="N52" s="72"/>
      <c r="O52" s="79" t="s">
        <v>176</v>
      </c>
      <c r="P52" s="81">
        <v>43682.74165509259</v>
      </c>
      <c r="Q52" s="79" t="s">
        <v>489</v>
      </c>
      <c r="R52" s="79"/>
      <c r="S52" s="79"/>
      <c r="T52" s="79" t="s">
        <v>789</v>
      </c>
      <c r="U52" s="82" t="s">
        <v>856</v>
      </c>
      <c r="V52" s="82" t="s">
        <v>856</v>
      </c>
      <c r="W52" s="81">
        <v>43682.74165509259</v>
      </c>
      <c r="X52" s="82" t="s">
        <v>1085</v>
      </c>
      <c r="Y52" s="79"/>
      <c r="Z52" s="79"/>
      <c r="AA52" s="85" t="s">
        <v>1442</v>
      </c>
      <c r="AB52" s="79"/>
      <c r="AC52" s="79" t="b">
        <v>0</v>
      </c>
      <c r="AD52" s="79">
        <v>2</v>
      </c>
      <c r="AE52" s="85" t="s">
        <v>1761</v>
      </c>
      <c r="AF52" s="79" t="b">
        <v>0</v>
      </c>
      <c r="AG52" s="79" t="s">
        <v>1774</v>
      </c>
      <c r="AH52" s="79"/>
      <c r="AI52" s="85" t="s">
        <v>1761</v>
      </c>
      <c r="AJ52" s="79" t="b">
        <v>0</v>
      </c>
      <c r="AK52" s="79">
        <v>1</v>
      </c>
      <c r="AL52" s="85" t="s">
        <v>1761</v>
      </c>
      <c r="AM52" s="79" t="s">
        <v>1790</v>
      </c>
      <c r="AN52" s="79" t="b">
        <v>0</v>
      </c>
      <c r="AO52" s="85" t="s">
        <v>1442</v>
      </c>
      <c r="AP52" s="79" t="s">
        <v>176</v>
      </c>
      <c r="AQ52" s="79">
        <v>0</v>
      </c>
      <c r="AR52" s="79">
        <v>0</v>
      </c>
      <c r="AS52" s="79"/>
      <c r="AT52" s="79"/>
      <c r="AU52" s="79"/>
      <c r="AV52" s="79"/>
      <c r="AW52" s="79"/>
      <c r="AX52" s="79"/>
      <c r="AY52" s="79"/>
      <c r="AZ52" s="79"/>
      <c r="BA52">
        <v>1</v>
      </c>
      <c r="BB52" s="78" t="str">
        <f>REPLACE(INDEX(GroupVertices[Group],MATCH(Edges25[[#This Row],[Vertex 1]],GroupVertices[Vertex],0)),1,1,"")</f>
        <v>5</v>
      </c>
      <c r="BC52" s="78" t="str">
        <f>REPLACE(INDEX(GroupVertices[Group],MATCH(Edges25[[#This Row],[Vertex 2]],GroupVertices[Vertex],0)),1,1,"")</f>
        <v>5</v>
      </c>
      <c r="BD52" s="48">
        <v>0</v>
      </c>
      <c r="BE52" s="49">
        <v>0</v>
      </c>
      <c r="BF52" s="48">
        <v>0</v>
      </c>
      <c r="BG52" s="49">
        <v>0</v>
      </c>
      <c r="BH52" s="48">
        <v>0</v>
      </c>
      <c r="BI52" s="49">
        <v>0</v>
      </c>
      <c r="BJ52" s="48">
        <v>24</v>
      </c>
      <c r="BK52" s="49">
        <v>100</v>
      </c>
      <c r="BL52" s="48">
        <v>24</v>
      </c>
    </row>
    <row r="53" spans="1:64" ht="15">
      <c r="A53" s="64" t="s">
        <v>260</v>
      </c>
      <c r="B53" s="64" t="s">
        <v>403</v>
      </c>
      <c r="C53" s="65"/>
      <c r="D53" s="66"/>
      <c r="E53" s="67"/>
      <c r="F53" s="68"/>
      <c r="G53" s="65"/>
      <c r="H53" s="69"/>
      <c r="I53" s="70"/>
      <c r="J53" s="70"/>
      <c r="K53" s="34" t="s">
        <v>65</v>
      </c>
      <c r="L53" s="77">
        <v>69</v>
      </c>
      <c r="M53" s="77"/>
      <c r="N53" s="72"/>
      <c r="O53" s="79" t="s">
        <v>444</v>
      </c>
      <c r="P53" s="81">
        <v>43683.82199074074</v>
      </c>
      <c r="Q53" s="79" t="s">
        <v>490</v>
      </c>
      <c r="R53" s="82" t="s">
        <v>645</v>
      </c>
      <c r="S53" s="79" t="s">
        <v>737</v>
      </c>
      <c r="T53" s="79" t="s">
        <v>790</v>
      </c>
      <c r="U53" s="79"/>
      <c r="V53" s="82" t="s">
        <v>927</v>
      </c>
      <c r="W53" s="81">
        <v>43683.82199074074</v>
      </c>
      <c r="X53" s="82" t="s">
        <v>1086</v>
      </c>
      <c r="Y53" s="79"/>
      <c r="Z53" s="79"/>
      <c r="AA53" s="85" t="s">
        <v>1443</v>
      </c>
      <c r="AB53" s="79"/>
      <c r="AC53" s="79" t="b">
        <v>0</v>
      </c>
      <c r="AD53" s="79">
        <v>1</v>
      </c>
      <c r="AE53" s="85" t="s">
        <v>1761</v>
      </c>
      <c r="AF53" s="79" t="b">
        <v>0</v>
      </c>
      <c r="AG53" s="79" t="s">
        <v>1774</v>
      </c>
      <c r="AH53" s="79"/>
      <c r="AI53" s="85" t="s">
        <v>1761</v>
      </c>
      <c r="AJ53" s="79" t="b">
        <v>0</v>
      </c>
      <c r="AK53" s="79">
        <v>0</v>
      </c>
      <c r="AL53" s="85" t="s">
        <v>1761</v>
      </c>
      <c r="AM53" s="79" t="s">
        <v>1806</v>
      </c>
      <c r="AN53" s="79" t="b">
        <v>0</v>
      </c>
      <c r="AO53" s="85" t="s">
        <v>1443</v>
      </c>
      <c r="AP53" s="79" t="s">
        <v>176</v>
      </c>
      <c r="AQ53" s="79">
        <v>0</v>
      </c>
      <c r="AR53" s="79">
        <v>0</v>
      </c>
      <c r="AS53" s="79"/>
      <c r="AT53" s="79"/>
      <c r="AU53" s="79"/>
      <c r="AV53" s="79"/>
      <c r="AW53" s="79"/>
      <c r="AX53" s="79"/>
      <c r="AY53" s="79"/>
      <c r="AZ53" s="79"/>
      <c r="BA53">
        <v>1</v>
      </c>
      <c r="BB53" s="78" t="str">
        <f>REPLACE(INDEX(GroupVertices[Group],MATCH(Edges25[[#This Row],[Vertex 1]],GroupVertices[Vertex],0)),1,1,"")</f>
        <v>5</v>
      </c>
      <c r="BC53" s="78" t="str">
        <f>REPLACE(INDEX(GroupVertices[Group],MATCH(Edges25[[#This Row],[Vertex 2]],GroupVertices[Vertex],0)),1,1,"")</f>
        <v>5</v>
      </c>
      <c r="BD53" s="48">
        <v>0</v>
      </c>
      <c r="BE53" s="49">
        <v>0</v>
      </c>
      <c r="BF53" s="48">
        <v>1</v>
      </c>
      <c r="BG53" s="49">
        <v>7.6923076923076925</v>
      </c>
      <c r="BH53" s="48">
        <v>0</v>
      </c>
      <c r="BI53" s="49">
        <v>0</v>
      </c>
      <c r="BJ53" s="48">
        <v>12</v>
      </c>
      <c r="BK53" s="49">
        <v>92.3076923076923</v>
      </c>
      <c r="BL53" s="48">
        <v>13</v>
      </c>
    </row>
    <row r="54" spans="1:64" ht="15">
      <c r="A54" s="64" t="s">
        <v>261</v>
      </c>
      <c r="B54" s="64" t="s">
        <v>261</v>
      </c>
      <c r="C54" s="65"/>
      <c r="D54" s="66"/>
      <c r="E54" s="67"/>
      <c r="F54" s="68"/>
      <c r="G54" s="65"/>
      <c r="H54" s="69"/>
      <c r="I54" s="70"/>
      <c r="J54" s="70"/>
      <c r="K54" s="34" t="s">
        <v>65</v>
      </c>
      <c r="L54" s="77">
        <v>70</v>
      </c>
      <c r="M54" s="77"/>
      <c r="N54" s="72"/>
      <c r="O54" s="79" t="s">
        <v>176</v>
      </c>
      <c r="P54" s="81">
        <v>41214.60269675926</v>
      </c>
      <c r="Q54" s="79" t="s">
        <v>491</v>
      </c>
      <c r="R54" s="79"/>
      <c r="S54" s="79"/>
      <c r="T54" s="79" t="s">
        <v>403</v>
      </c>
      <c r="U54" s="79"/>
      <c r="V54" s="82" t="s">
        <v>928</v>
      </c>
      <c r="W54" s="81">
        <v>41214.60269675926</v>
      </c>
      <c r="X54" s="82" t="s">
        <v>1087</v>
      </c>
      <c r="Y54" s="79"/>
      <c r="Z54" s="79"/>
      <c r="AA54" s="85" t="s">
        <v>1444</v>
      </c>
      <c r="AB54" s="79"/>
      <c r="AC54" s="79" t="b">
        <v>0</v>
      </c>
      <c r="AD54" s="79">
        <v>4</v>
      </c>
      <c r="AE54" s="85" t="s">
        <v>1761</v>
      </c>
      <c r="AF54" s="79" t="b">
        <v>0</v>
      </c>
      <c r="AG54" s="79" t="s">
        <v>1774</v>
      </c>
      <c r="AH54" s="79"/>
      <c r="AI54" s="85" t="s">
        <v>1761</v>
      </c>
      <c r="AJ54" s="79" t="b">
        <v>0</v>
      </c>
      <c r="AK54" s="79">
        <v>1</v>
      </c>
      <c r="AL54" s="85" t="s">
        <v>1761</v>
      </c>
      <c r="AM54" s="79" t="s">
        <v>1790</v>
      </c>
      <c r="AN54" s="79" t="b">
        <v>0</v>
      </c>
      <c r="AO54" s="85" t="s">
        <v>1444</v>
      </c>
      <c r="AP54" s="79" t="s">
        <v>1829</v>
      </c>
      <c r="AQ54" s="79">
        <v>0</v>
      </c>
      <c r="AR54" s="79">
        <v>0</v>
      </c>
      <c r="AS54" s="79"/>
      <c r="AT54" s="79"/>
      <c r="AU54" s="79"/>
      <c r="AV54" s="79"/>
      <c r="AW54" s="79"/>
      <c r="AX54" s="79"/>
      <c r="AY54" s="79"/>
      <c r="AZ54" s="79"/>
      <c r="BA54">
        <v>1</v>
      </c>
      <c r="BB54" s="78" t="str">
        <f>REPLACE(INDEX(GroupVertices[Group],MATCH(Edges25[[#This Row],[Vertex 1]],GroupVertices[Vertex],0)),1,1,"")</f>
        <v>33</v>
      </c>
      <c r="BC54" s="78" t="str">
        <f>REPLACE(INDEX(GroupVertices[Group],MATCH(Edges25[[#This Row],[Vertex 2]],GroupVertices[Vertex],0)),1,1,"")</f>
        <v>33</v>
      </c>
      <c r="BD54" s="48">
        <v>0</v>
      </c>
      <c r="BE54" s="49">
        <v>0</v>
      </c>
      <c r="BF54" s="48">
        <v>0</v>
      </c>
      <c r="BG54" s="49">
        <v>0</v>
      </c>
      <c r="BH54" s="48">
        <v>0</v>
      </c>
      <c r="BI54" s="49">
        <v>0</v>
      </c>
      <c r="BJ54" s="48">
        <v>15</v>
      </c>
      <c r="BK54" s="49">
        <v>100</v>
      </c>
      <c r="BL54" s="48">
        <v>15</v>
      </c>
    </row>
    <row r="55" spans="1:64" ht="15">
      <c r="A55" s="64" t="s">
        <v>262</v>
      </c>
      <c r="B55" s="64" t="s">
        <v>261</v>
      </c>
      <c r="C55" s="65"/>
      <c r="D55" s="66"/>
      <c r="E55" s="67"/>
      <c r="F55" s="68"/>
      <c r="G55" s="65"/>
      <c r="H55" s="69"/>
      <c r="I55" s="70"/>
      <c r="J55" s="70"/>
      <c r="K55" s="34" t="s">
        <v>65</v>
      </c>
      <c r="L55" s="77">
        <v>71</v>
      </c>
      <c r="M55" s="77"/>
      <c r="N55" s="72"/>
      <c r="O55" s="79" t="s">
        <v>444</v>
      </c>
      <c r="P55" s="81">
        <v>43683.85549768519</v>
      </c>
      <c r="Q55" s="79" t="s">
        <v>492</v>
      </c>
      <c r="R55" s="79"/>
      <c r="S55" s="79"/>
      <c r="T55" s="79" t="s">
        <v>403</v>
      </c>
      <c r="U55" s="79"/>
      <c r="V55" s="82" t="s">
        <v>929</v>
      </c>
      <c r="W55" s="81">
        <v>43683.85549768519</v>
      </c>
      <c r="X55" s="82" t="s">
        <v>1088</v>
      </c>
      <c r="Y55" s="79"/>
      <c r="Z55" s="79"/>
      <c r="AA55" s="85" t="s">
        <v>1445</v>
      </c>
      <c r="AB55" s="79"/>
      <c r="AC55" s="79" t="b">
        <v>0</v>
      </c>
      <c r="AD55" s="79">
        <v>0</v>
      </c>
      <c r="AE55" s="85" t="s">
        <v>1761</v>
      </c>
      <c r="AF55" s="79" t="b">
        <v>0</v>
      </c>
      <c r="AG55" s="79" t="s">
        <v>1774</v>
      </c>
      <c r="AH55" s="79"/>
      <c r="AI55" s="85" t="s">
        <v>1761</v>
      </c>
      <c r="AJ55" s="79" t="b">
        <v>0</v>
      </c>
      <c r="AK55" s="79">
        <v>1</v>
      </c>
      <c r="AL55" s="85" t="s">
        <v>1444</v>
      </c>
      <c r="AM55" s="79" t="s">
        <v>1793</v>
      </c>
      <c r="AN55" s="79" t="b">
        <v>0</v>
      </c>
      <c r="AO55" s="85" t="s">
        <v>1444</v>
      </c>
      <c r="AP55" s="79" t="s">
        <v>176</v>
      </c>
      <c r="AQ55" s="79">
        <v>0</v>
      </c>
      <c r="AR55" s="79">
        <v>0</v>
      </c>
      <c r="AS55" s="79"/>
      <c r="AT55" s="79"/>
      <c r="AU55" s="79"/>
      <c r="AV55" s="79"/>
      <c r="AW55" s="79"/>
      <c r="AX55" s="79"/>
      <c r="AY55" s="79"/>
      <c r="AZ55" s="79"/>
      <c r="BA55">
        <v>1</v>
      </c>
      <c r="BB55" s="78" t="str">
        <f>REPLACE(INDEX(GroupVertices[Group],MATCH(Edges25[[#This Row],[Vertex 1]],GroupVertices[Vertex],0)),1,1,"")</f>
        <v>33</v>
      </c>
      <c r="BC55" s="78" t="str">
        <f>REPLACE(INDEX(GroupVertices[Group],MATCH(Edges25[[#This Row],[Vertex 2]],GroupVertices[Vertex],0)),1,1,"")</f>
        <v>33</v>
      </c>
      <c r="BD55" s="48">
        <v>0</v>
      </c>
      <c r="BE55" s="49">
        <v>0</v>
      </c>
      <c r="BF55" s="48">
        <v>0</v>
      </c>
      <c r="BG55" s="49">
        <v>0</v>
      </c>
      <c r="BH55" s="48">
        <v>0</v>
      </c>
      <c r="BI55" s="49">
        <v>0</v>
      </c>
      <c r="BJ55" s="48">
        <v>17</v>
      </c>
      <c r="BK55" s="49">
        <v>100</v>
      </c>
      <c r="BL55" s="48">
        <v>17</v>
      </c>
    </row>
    <row r="56" spans="1:64" ht="15">
      <c r="A56" s="64" t="s">
        <v>263</v>
      </c>
      <c r="B56" s="64" t="s">
        <v>263</v>
      </c>
      <c r="C56" s="65"/>
      <c r="D56" s="66"/>
      <c r="E56" s="67"/>
      <c r="F56" s="68"/>
      <c r="G56" s="65"/>
      <c r="H56" s="69"/>
      <c r="I56" s="70"/>
      <c r="J56" s="70"/>
      <c r="K56" s="34" t="s">
        <v>65</v>
      </c>
      <c r="L56" s="77">
        <v>72</v>
      </c>
      <c r="M56" s="77"/>
      <c r="N56" s="72"/>
      <c r="O56" s="79" t="s">
        <v>176</v>
      </c>
      <c r="P56" s="81">
        <v>43683.95722222222</v>
      </c>
      <c r="Q56" s="79" t="s">
        <v>493</v>
      </c>
      <c r="R56" s="82" t="s">
        <v>646</v>
      </c>
      <c r="S56" s="79" t="s">
        <v>740</v>
      </c>
      <c r="T56" s="79" t="s">
        <v>791</v>
      </c>
      <c r="U56" s="79"/>
      <c r="V56" s="82" t="s">
        <v>930</v>
      </c>
      <c r="W56" s="81">
        <v>43683.95722222222</v>
      </c>
      <c r="X56" s="82" t="s">
        <v>1089</v>
      </c>
      <c r="Y56" s="79"/>
      <c r="Z56" s="79"/>
      <c r="AA56" s="85" t="s">
        <v>1446</v>
      </c>
      <c r="AB56" s="79"/>
      <c r="AC56" s="79" t="b">
        <v>0</v>
      </c>
      <c r="AD56" s="79">
        <v>0</v>
      </c>
      <c r="AE56" s="85" t="s">
        <v>1761</v>
      </c>
      <c r="AF56" s="79" t="b">
        <v>1</v>
      </c>
      <c r="AG56" s="79" t="s">
        <v>1774</v>
      </c>
      <c r="AH56" s="79"/>
      <c r="AI56" s="85" t="s">
        <v>1786</v>
      </c>
      <c r="AJ56" s="79" t="b">
        <v>0</v>
      </c>
      <c r="AK56" s="79">
        <v>0</v>
      </c>
      <c r="AL56" s="85" t="s">
        <v>1761</v>
      </c>
      <c r="AM56" s="79" t="s">
        <v>1789</v>
      </c>
      <c r="AN56" s="79" t="b">
        <v>0</v>
      </c>
      <c r="AO56" s="85" t="s">
        <v>1446</v>
      </c>
      <c r="AP56" s="79" t="s">
        <v>176</v>
      </c>
      <c r="AQ56" s="79">
        <v>0</v>
      </c>
      <c r="AR56" s="79">
        <v>0</v>
      </c>
      <c r="AS56" s="79" t="s">
        <v>1833</v>
      </c>
      <c r="AT56" s="79" t="s">
        <v>1839</v>
      </c>
      <c r="AU56" s="79" t="s">
        <v>1843</v>
      </c>
      <c r="AV56" s="79" t="s">
        <v>1847</v>
      </c>
      <c r="AW56" s="79" t="s">
        <v>1853</v>
      </c>
      <c r="AX56" s="79" t="s">
        <v>1859</v>
      </c>
      <c r="AY56" s="79" t="s">
        <v>1862</v>
      </c>
      <c r="AZ56" s="82" t="s">
        <v>1867</v>
      </c>
      <c r="BA56">
        <v>1</v>
      </c>
      <c r="BB56" s="78" t="str">
        <f>REPLACE(INDEX(GroupVertices[Group],MATCH(Edges25[[#This Row],[Vertex 1]],GroupVertices[Vertex],0)),1,1,"")</f>
        <v>1</v>
      </c>
      <c r="BC56" s="78" t="str">
        <f>REPLACE(INDEX(GroupVertices[Group],MATCH(Edges25[[#This Row],[Vertex 2]],GroupVertices[Vertex],0)),1,1,"")</f>
        <v>1</v>
      </c>
      <c r="BD56" s="48">
        <v>1</v>
      </c>
      <c r="BE56" s="49">
        <v>8.333333333333334</v>
      </c>
      <c r="BF56" s="48">
        <v>1</v>
      </c>
      <c r="BG56" s="49">
        <v>8.333333333333334</v>
      </c>
      <c r="BH56" s="48">
        <v>0</v>
      </c>
      <c r="BI56" s="49">
        <v>0</v>
      </c>
      <c r="BJ56" s="48">
        <v>10</v>
      </c>
      <c r="BK56" s="49">
        <v>83.33333333333333</v>
      </c>
      <c r="BL56" s="48">
        <v>12</v>
      </c>
    </row>
    <row r="57" spans="1:64" ht="15">
      <c r="A57" s="64" t="s">
        <v>264</v>
      </c>
      <c r="B57" s="64" t="s">
        <v>356</v>
      </c>
      <c r="C57" s="65"/>
      <c r="D57" s="66"/>
      <c r="E57" s="67"/>
      <c r="F57" s="68"/>
      <c r="G57" s="65"/>
      <c r="H57" s="69"/>
      <c r="I57" s="70"/>
      <c r="J57" s="70"/>
      <c r="K57" s="34" t="s">
        <v>65</v>
      </c>
      <c r="L57" s="77">
        <v>73</v>
      </c>
      <c r="M57" s="77"/>
      <c r="N57" s="72"/>
      <c r="O57" s="79" t="s">
        <v>444</v>
      </c>
      <c r="P57" s="81">
        <v>43678.08871527778</v>
      </c>
      <c r="Q57" s="79" t="s">
        <v>457</v>
      </c>
      <c r="R57" s="79"/>
      <c r="S57" s="79"/>
      <c r="T57" s="79" t="s">
        <v>771</v>
      </c>
      <c r="U57" s="79"/>
      <c r="V57" s="82" t="s">
        <v>931</v>
      </c>
      <c r="W57" s="81">
        <v>43678.08871527778</v>
      </c>
      <c r="X57" s="82" t="s">
        <v>1090</v>
      </c>
      <c r="Y57" s="79"/>
      <c r="Z57" s="79"/>
      <c r="AA57" s="85" t="s">
        <v>1447</v>
      </c>
      <c r="AB57" s="79"/>
      <c r="AC57" s="79" t="b">
        <v>0</v>
      </c>
      <c r="AD57" s="79">
        <v>0</v>
      </c>
      <c r="AE57" s="85" t="s">
        <v>1761</v>
      </c>
      <c r="AF57" s="79" t="b">
        <v>0</v>
      </c>
      <c r="AG57" s="79" t="s">
        <v>1774</v>
      </c>
      <c r="AH57" s="79"/>
      <c r="AI57" s="85" t="s">
        <v>1761</v>
      </c>
      <c r="AJ57" s="79" t="b">
        <v>0</v>
      </c>
      <c r="AK57" s="79">
        <v>1</v>
      </c>
      <c r="AL57" s="85" t="s">
        <v>1579</v>
      </c>
      <c r="AM57" s="79" t="s">
        <v>1807</v>
      </c>
      <c r="AN57" s="79" t="b">
        <v>0</v>
      </c>
      <c r="AO57" s="85" t="s">
        <v>1579</v>
      </c>
      <c r="AP57" s="79" t="s">
        <v>176</v>
      </c>
      <c r="AQ57" s="79">
        <v>0</v>
      </c>
      <c r="AR57" s="79">
        <v>0</v>
      </c>
      <c r="AS57" s="79"/>
      <c r="AT57" s="79"/>
      <c r="AU57" s="79"/>
      <c r="AV57" s="79"/>
      <c r="AW57" s="79"/>
      <c r="AX57" s="79"/>
      <c r="AY57" s="79"/>
      <c r="AZ57" s="79"/>
      <c r="BA57">
        <v>3</v>
      </c>
      <c r="BB57" s="78" t="str">
        <f>REPLACE(INDEX(GroupVertices[Group],MATCH(Edges25[[#This Row],[Vertex 1]],GroupVertices[Vertex],0)),1,1,"")</f>
        <v>4</v>
      </c>
      <c r="BC57" s="78" t="str">
        <f>REPLACE(INDEX(GroupVertices[Group],MATCH(Edges25[[#This Row],[Vertex 2]],GroupVertices[Vertex],0)),1,1,"")</f>
        <v>4</v>
      </c>
      <c r="BD57" s="48">
        <v>1</v>
      </c>
      <c r="BE57" s="49">
        <v>6.25</v>
      </c>
      <c r="BF57" s="48">
        <v>0</v>
      </c>
      <c r="BG57" s="49">
        <v>0</v>
      </c>
      <c r="BH57" s="48">
        <v>0</v>
      </c>
      <c r="BI57" s="49">
        <v>0</v>
      </c>
      <c r="BJ57" s="48">
        <v>15</v>
      </c>
      <c r="BK57" s="49">
        <v>93.75</v>
      </c>
      <c r="BL57" s="48">
        <v>16</v>
      </c>
    </row>
    <row r="58" spans="1:64" ht="15">
      <c r="A58" s="64" t="s">
        <v>264</v>
      </c>
      <c r="B58" s="64" t="s">
        <v>356</v>
      </c>
      <c r="C58" s="65"/>
      <c r="D58" s="66"/>
      <c r="E58" s="67"/>
      <c r="F58" s="68"/>
      <c r="G58" s="65"/>
      <c r="H58" s="69"/>
      <c r="I58" s="70"/>
      <c r="J58" s="70"/>
      <c r="K58" s="34" t="s">
        <v>65</v>
      </c>
      <c r="L58" s="77">
        <v>74</v>
      </c>
      <c r="M58" s="77"/>
      <c r="N58" s="72"/>
      <c r="O58" s="79" t="s">
        <v>444</v>
      </c>
      <c r="P58" s="81">
        <v>43681.047534722224</v>
      </c>
      <c r="Q58" s="79" t="s">
        <v>471</v>
      </c>
      <c r="R58" s="79"/>
      <c r="S58" s="79"/>
      <c r="T58" s="79" t="s">
        <v>771</v>
      </c>
      <c r="U58" s="79"/>
      <c r="V58" s="82" t="s">
        <v>931</v>
      </c>
      <c r="W58" s="81">
        <v>43681.047534722224</v>
      </c>
      <c r="X58" s="82" t="s">
        <v>1091</v>
      </c>
      <c r="Y58" s="79"/>
      <c r="Z58" s="79"/>
      <c r="AA58" s="85" t="s">
        <v>1448</v>
      </c>
      <c r="AB58" s="79"/>
      <c r="AC58" s="79" t="b">
        <v>0</v>
      </c>
      <c r="AD58" s="79">
        <v>0</v>
      </c>
      <c r="AE58" s="85" t="s">
        <v>1761</v>
      </c>
      <c r="AF58" s="79" t="b">
        <v>0</v>
      </c>
      <c r="AG58" s="79" t="s">
        <v>1774</v>
      </c>
      <c r="AH58" s="79"/>
      <c r="AI58" s="85" t="s">
        <v>1761</v>
      </c>
      <c r="AJ58" s="79" t="b">
        <v>0</v>
      </c>
      <c r="AK58" s="79">
        <v>3</v>
      </c>
      <c r="AL58" s="85" t="s">
        <v>1603</v>
      </c>
      <c r="AM58" s="79" t="s">
        <v>1807</v>
      </c>
      <c r="AN58" s="79" t="b">
        <v>0</v>
      </c>
      <c r="AO58" s="85" t="s">
        <v>1603</v>
      </c>
      <c r="AP58" s="79" t="s">
        <v>176</v>
      </c>
      <c r="AQ58" s="79">
        <v>0</v>
      </c>
      <c r="AR58" s="79">
        <v>0</v>
      </c>
      <c r="AS58" s="79"/>
      <c r="AT58" s="79"/>
      <c r="AU58" s="79"/>
      <c r="AV58" s="79"/>
      <c r="AW58" s="79"/>
      <c r="AX58" s="79"/>
      <c r="AY58" s="79"/>
      <c r="AZ58" s="79"/>
      <c r="BA58">
        <v>3</v>
      </c>
      <c r="BB58" s="78" t="str">
        <f>REPLACE(INDEX(GroupVertices[Group],MATCH(Edges25[[#This Row],[Vertex 1]],GroupVertices[Vertex],0)),1,1,"")</f>
        <v>4</v>
      </c>
      <c r="BC58" s="78" t="str">
        <f>REPLACE(INDEX(GroupVertices[Group],MATCH(Edges25[[#This Row],[Vertex 2]],GroupVertices[Vertex],0)),1,1,"")</f>
        <v>4</v>
      </c>
      <c r="BD58" s="48">
        <v>1</v>
      </c>
      <c r="BE58" s="49">
        <v>6.25</v>
      </c>
      <c r="BF58" s="48">
        <v>0</v>
      </c>
      <c r="BG58" s="49">
        <v>0</v>
      </c>
      <c r="BH58" s="48">
        <v>0</v>
      </c>
      <c r="BI58" s="49">
        <v>0</v>
      </c>
      <c r="BJ58" s="48">
        <v>15</v>
      </c>
      <c r="BK58" s="49">
        <v>93.75</v>
      </c>
      <c r="BL58" s="48">
        <v>16</v>
      </c>
    </row>
    <row r="59" spans="1:64" ht="15">
      <c r="A59" s="64" t="s">
        <v>264</v>
      </c>
      <c r="B59" s="64" t="s">
        <v>356</v>
      </c>
      <c r="C59" s="65"/>
      <c r="D59" s="66"/>
      <c r="E59" s="67"/>
      <c r="F59" s="68"/>
      <c r="G59" s="65"/>
      <c r="H59" s="69"/>
      <c r="I59" s="70"/>
      <c r="J59" s="70"/>
      <c r="K59" s="34" t="s">
        <v>65</v>
      </c>
      <c r="L59" s="77">
        <v>75</v>
      </c>
      <c r="M59" s="77"/>
      <c r="N59" s="72"/>
      <c r="O59" s="79" t="s">
        <v>444</v>
      </c>
      <c r="P59" s="81">
        <v>43684.08912037037</v>
      </c>
      <c r="Q59" s="79" t="s">
        <v>471</v>
      </c>
      <c r="R59" s="79"/>
      <c r="S59" s="79"/>
      <c r="T59" s="79" t="s">
        <v>771</v>
      </c>
      <c r="U59" s="79"/>
      <c r="V59" s="82" t="s">
        <v>931</v>
      </c>
      <c r="W59" s="81">
        <v>43684.08912037037</v>
      </c>
      <c r="X59" s="82" t="s">
        <v>1092</v>
      </c>
      <c r="Y59" s="79"/>
      <c r="Z59" s="79"/>
      <c r="AA59" s="85" t="s">
        <v>1449</v>
      </c>
      <c r="AB59" s="79"/>
      <c r="AC59" s="79" t="b">
        <v>0</v>
      </c>
      <c r="AD59" s="79">
        <v>0</v>
      </c>
      <c r="AE59" s="85" t="s">
        <v>1761</v>
      </c>
      <c r="AF59" s="79" t="b">
        <v>0</v>
      </c>
      <c r="AG59" s="79" t="s">
        <v>1774</v>
      </c>
      <c r="AH59" s="79"/>
      <c r="AI59" s="85" t="s">
        <v>1761</v>
      </c>
      <c r="AJ59" s="79" t="b">
        <v>0</v>
      </c>
      <c r="AK59" s="79">
        <v>2</v>
      </c>
      <c r="AL59" s="85" t="s">
        <v>1635</v>
      </c>
      <c r="AM59" s="79" t="s">
        <v>1807</v>
      </c>
      <c r="AN59" s="79" t="b">
        <v>0</v>
      </c>
      <c r="AO59" s="85" t="s">
        <v>1635</v>
      </c>
      <c r="AP59" s="79" t="s">
        <v>176</v>
      </c>
      <c r="AQ59" s="79">
        <v>0</v>
      </c>
      <c r="AR59" s="79">
        <v>0</v>
      </c>
      <c r="AS59" s="79"/>
      <c r="AT59" s="79"/>
      <c r="AU59" s="79"/>
      <c r="AV59" s="79"/>
      <c r="AW59" s="79"/>
      <c r="AX59" s="79"/>
      <c r="AY59" s="79"/>
      <c r="AZ59" s="79"/>
      <c r="BA59">
        <v>3</v>
      </c>
      <c r="BB59" s="78" t="str">
        <f>REPLACE(INDEX(GroupVertices[Group],MATCH(Edges25[[#This Row],[Vertex 1]],GroupVertices[Vertex],0)),1,1,"")</f>
        <v>4</v>
      </c>
      <c r="BC59" s="78" t="str">
        <f>REPLACE(INDEX(GroupVertices[Group],MATCH(Edges25[[#This Row],[Vertex 2]],GroupVertices[Vertex],0)),1,1,"")</f>
        <v>4</v>
      </c>
      <c r="BD59" s="48">
        <v>1</v>
      </c>
      <c r="BE59" s="49">
        <v>6.25</v>
      </c>
      <c r="BF59" s="48">
        <v>0</v>
      </c>
      <c r="BG59" s="49">
        <v>0</v>
      </c>
      <c r="BH59" s="48">
        <v>0</v>
      </c>
      <c r="BI59" s="49">
        <v>0</v>
      </c>
      <c r="BJ59" s="48">
        <v>15</v>
      </c>
      <c r="BK59" s="49">
        <v>93.75</v>
      </c>
      <c r="BL59" s="48">
        <v>16</v>
      </c>
    </row>
    <row r="60" spans="1:64" ht="15">
      <c r="A60" s="64" t="s">
        <v>265</v>
      </c>
      <c r="B60" s="64" t="s">
        <v>356</v>
      </c>
      <c r="C60" s="65"/>
      <c r="D60" s="66"/>
      <c r="E60" s="67"/>
      <c r="F60" s="68"/>
      <c r="G60" s="65"/>
      <c r="H60" s="69"/>
      <c r="I60" s="70"/>
      <c r="J60" s="70"/>
      <c r="K60" s="34" t="s">
        <v>65</v>
      </c>
      <c r="L60" s="77">
        <v>76</v>
      </c>
      <c r="M60" s="77"/>
      <c r="N60" s="72"/>
      <c r="O60" s="79" t="s">
        <v>444</v>
      </c>
      <c r="P60" s="81">
        <v>43678.51225694444</v>
      </c>
      <c r="Q60" s="79" t="s">
        <v>457</v>
      </c>
      <c r="R60" s="79"/>
      <c r="S60" s="79"/>
      <c r="T60" s="79" t="s">
        <v>771</v>
      </c>
      <c r="U60" s="79"/>
      <c r="V60" s="82" t="s">
        <v>932</v>
      </c>
      <c r="W60" s="81">
        <v>43678.51225694444</v>
      </c>
      <c r="X60" s="82" t="s">
        <v>1093</v>
      </c>
      <c r="Y60" s="79"/>
      <c r="Z60" s="79"/>
      <c r="AA60" s="85" t="s">
        <v>1450</v>
      </c>
      <c r="AB60" s="79"/>
      <c r="AC60" s="79" t="b">
        <v>0</v>
      </c>
      <c r="AD60" s="79">
        <v>0</v>
      </c>
      <c r="AE60" s="85" t="s">
        <v>1761</v>
      </c>
      <c r="AF60" s="79" t="b">
        <v>0</v>
      </c>
      <c r="AG60" s="79" t="s">
        <v>1774</v>
      </c>
      <c r="AH60" s="79"/>
      <c r="AI60" s="85" t="s">
        <v>1761</v>
      </c>
      <c r="AJ60" s="79" t="b">
        <v>0</v>
      </c>
      <c r="AK60" s="79">
        <v>3</v>
      </c>
      <c r="AL60" s="85" t="s">
        <v>1585</v>
      </c>
      <c r="AM60" s="79" t="s">
        <v>1808</v>
      </c>
      <c r="AN60" s="79" t="b">
        <v>0</v>
      </c>
      <c r="AO60" s="85" t="s">
        <v>1585</v>
      </c>
      <c r="AP60" s="79" t="s">
        <v>176</v>
      </c>
      <c r="AQ60" s="79">
        <v>0</v>
      </c>
      <c r="AR60" s="79">
        <v>0</v>
      </c>
      <c r="AS60" s="79"/>
      <c r="AT60" s="79"/>
      <c r="AU60" s="79"/>
      <c r="AV60" s="79"/>
      <c r="AW60" s="79"/>
      <c r="AX60" s="79"/>
      <c r="AY60" s="79"/>
      <c r="AZ60" s="79"/>
      <c r="BA60">
        <v>3</v>
      </c>
      <c r="BB60" s="78" t="str">
        <f>REPLACE(INDEX(GroupVertices[Group],MATCH(Edges25[[#This Row],[Vertex 1]],GroupVertices[Vertex],0)),1,1,"")</f>
        <v>4</v>
      </c>
      <c r="BC60" s="78" t="str">
        <f>REPLACE(INDEX(GroupVertices[Group],MATCH(Edges25[[#This Row],[Vertex 2]],GroupVertices[Vertex],0)),1,1,"")</f>
        <v>4</v>
      </c>
      <c r="BD60" s="48">
        <v>1</v>
      </c>
      <c r="BE60" s="49">
        <v>6.25</v>
      </c>
      <c r="BF60" s="48">
        <v>0</v>
      </c>
      <c r="BG60" s="49">
        <v>0</v>
      </c>
      <c r="BH60" s="48">
        <v>0</v>
      </c>
      <c r="BI60" s="49">
        <v>0</v>
      </c>
      <c r="BJ60" s="48">
        <v>15</v>
      </c>
      <c r="BK60" s="49">
        <v>93.75</v>
      </c>
      <c r="BL60" s="48">
        <v>16</v>
      </c>
    </row>
    <row r="61" spans="1:64" ht="15">
      <c r="A61" s="64" t="s">
        <v>265</v>
      </c>
      <c r="B61" s="64" t="s">
        <v>356</v>
      </c>
      <c r="C61" s="65"/>
      <c r="D61" s="66"/>
      <c r="E61" s="67"/>
      <c r="F61" s="68"/>
      <c r="G61" s="65"/>
      <c r="H61" s="69"/>
      <c r="I61" s="70"/>
      <c r="J61" s="70"/>
      <c r="K61" s="34" t="s">
        <v>65</v>
      </c>
      <c r="L61" s="77">
        <v>77</v>
      </c>
      <c r="M61" s="77"/>
      <c r="N61" s="72"/>
      <c r="O61" s="79" t="s">
        <v>444</v>
      </c>
      <c r="P61" s="81">
        <v>43683.303981481484</v>
      </c>
      <c r="Q61" s="79" t="s">
        <v>471</v>
      </c>
      <c r="R61" s="79"/>
      <c r="S61" s="79"/>
      <c r="T61" s="79" t="s">
        <v>771</v>
      </c>
      <c r="U61" s="79"/>
      <c r="V61" s="82" t="s">
        <v>932</v>
      </c>
      <c r="W61" s="81">
        <v>43683.303981481484</v>
      </c>
      <c r="X61" s="82" t="s">
        <v>1094</v>
      </c>
      <c r="Y61" s="79"/>
      <c r="Z61" s="79"/>
      <c r="AA61" s="85" t="s">
        <v>1451</v>
      </c>
      <c r="AB61" s="79"/>
      <c r="AC61" s="79" t="b">
        <v>0</v>
      </c>
      <c r="AD61" s="79">
        <v>0</v>
      </c>
      <c r="AE61" s="85" t="s">
        <v>1761</v>
      </c>
      <c r="AF61" s="79" t="b">
        <v>0</v>
      </c>
      <c r="AG61" s="79" t="s">
        <v>1774</v>
      </c>
      <c r="AH61" s="79"/>
      <c r="AI61" s="85" t="s">
        <v>1761</v>
      </c>
      <c r="AJ61" s="79" t="b">
        <v>0</v>
      </c>
      <c r="AK61" s="79">
        <v>3</v>
      </c>
      <c r="AL61" s="85" t="s">
        <v>1624</v>
      </c>
      <c r="AM61" s="79" t="s">
        <v>1808</v>
      </c>
      <c r="AN61" s="79" t="b">
        <v>0</v>
      </c>
      <c r="AO61" s="85" t="s">
        <v>1624</v>
      </c>
      <c r="AP61" s="79" t="s">
        <v>176</v>
      </c>
      <c r="AQ61" s="79">
        <v>0</v>
      </c>
      <c r="AR61" s="79">
        <v>0</v>
      </c>
      <c r="AS61" s="79"/>
      <c r="AT61" s="79"/>
      <c r="AU61" s="79"/>
      <c r="AV61" s="79"/>
      <c r="AW61" s="79"/>
      <c r="AX61" s="79"/>
      <c r="AY61" s="79"/>
      <c r="AZ61" s="79"/>
      <c r="BA61">
        <v>3</v>
      </c>
      <c r="BB61" s="78" t="str">
        <f>REPLACE(INDEX(GroupVertices[Group],MATCH(Edges25[[#This Row],[Vertex 1]],GroupVertices[Vertex],0)),1,1,"")</f>
        <v>4</v>
      </c>
      <c r="BC61" s="78" t="str">
        <f>REPLACE(INDEX(GroupVertices[Group],MATCH(Edges25[[#This Row],[Vertex 2]],GroupVertices[Vertex],0)),1,1,"")</f>
        <v>4</v>
      </c>
      <c r="BD61" s="48">
        <v>1</v>
      </c>
      <c r="BE61" s="49">
        <v>6.25</v>
      </c>
      <c r="BF61" s="48">
        <v>0</v>
      </c>
      <c r="BG61" s="49">
        <v>0</v>
      </c>
      <c r="BH61" s="48">
        <v>0</v>
      </c>
      <c r="BI61" s="49">
        <v>0</v>
      </c>
      <c r="BJ61" s="48">
        <v>15</v>
      </c>
      <c r="BK61" s="49">
        <v>93.75</v>
      </c>
      <c r="BL61" s="48">
        <v>16</v>
      </c>
    </row>
    <row r="62" spans="1:64" ht="15">
      <c r="A62" s="64" t="s">
        <v>265</v>
      </c>
      <c r="B62" s="64" t="s">
        <v>356</v>
      </c>
      <c r="C62" s="65"/>
      <c r="D62" s="66"/>
      <c r="E62" s="67"/>
      <c r="F62" s="68"/>
      <c r="G62" s="65"/>
      <c r="H62" s="69"/>
      <c r="I62" s="70"/>
      <c r="J62" s="70"/>
      <c r="K62" s="34" t="s">
        <v>65</v>
      </c>
      <c r="L62" s="77">
        <v>78</v>
      </c>
      <c r="M62" s="77"/>
      <c r="N62" s="72"/>
      <c r="O62" s="79" t="s">
        <v>444</v>
      </c>
      <c r="P62" s="81">
        <v>43684.09554398148</v>
      </c>
      <c r="Q62" s="79" t="s">
        <v>471</v>
      </c>
      <c r="R62" s="79"/>
      <c r="S62" s="79"/>
      <c r="T62" s="79" t="s">
        <v>771</v>
      </c>
      <c r="U62" s="79"/>
      <c r="V62" s="82" t="s">
        <v>932</v>
      </c>
      <c r="W62" s="81">
        <v>43684.09554398148</v>
      </c>
      <c r="X62" s="82" t="s">
        <v>1095</v>
      </c>
      <c r="Y62" s="79"/>
      <c r="Z62" s="79"/>
      <c r="AA62" s="85" t="s">
        <v>1452</v>
      </c>
      <c r="AB62" s="79"/>
      <c r="AC62" s="79" t="b">
        <v>0</v>
      </c>
      <c r="AD62" s="79">
        <v>0</v>
      </c>
      <c r="AE62" s="85" t="s">
        <v>1761</v>
      </c>
      <c r="AF62" s="79" t="b">
        <v>0</v>
      </c>
      <c r="AG62" s="79" t="s">
        <v>1774</v>
      </c>
      <c r="AH62" s="79"/>
      <c r="AI62" s="85" t="s">
        <v>1761</v>
      </c>
      <c r="AJ62" s="79" t="b">
        <v>0</v>
      </c>
      <c r="AK62" s="79">
        <v>3</v>
      </c>
      <c r="AL62" s="85" t="s">
        <v>1636</v>
      </c>
      <c r="AM62" s="79" t="s">
        <v>1808</v>
      </c>
      <c r="AN62" s="79" t="b">
        <v>0</v>
      </c>
      <c r="AO62" s="85" t="s">
        <v>1636</v>
      </c>
      <c r="AP62" s="79" t="s">
        <v>176</v>
      </c>
      <c r="AQ62" s="79">
        <v>0</v>
      </c>
      <c r="AR62" s="79">
        <v>0</v>
      </c>
      <c r="AS62" s="79"/>
      <c r="AT62" s="79"/>
      <c r="AU62" s="79"/>
      <c r="AV62" s="79"/>
      <c r="AW62" s="79"/>
      <c r="AX62" s="79"/>
      <c r="AY62" s="79"/>
      <c r="AZ62" s="79"/>
      <c r="BA62">
        <v>3</v>
      </c>
      <c r="BB62" s="78" t="str">
        <f>REPLACE(INDEX(GroupVertices[Group],MATCH(Edges25[[#This Row],[Vertex 1]],GroupVertices[Vertex],0)),1,1,"")</f>
        <v>4</v>
      </c>
      <c r="BC62" s="78" t="str">
        <f>REPLACE(INDEX(GroupVertices[Group],MATCH(Edges25[[#This Row],[Vertex 2]],GroupVertices[Vertex],0)),1,1,"")</f>
        <v>4</v>
      </c>
      <c r="BD62" s="48">
        <v>1</v>
      </c>
      <c r="BE62" s="49">
        <v>6.25</v>
      </c>
      <c r="BF62" s="48">
        <v>0</v>
      </c>
      <c r="BG62" s="49">
        <v>0</v>
      </c>
      <c r="BH62" s="48">
        <v>0</v>
      </c>
      <c r="BI62" s="49">
        <v>0</v>
      </c>
      <c r="BJ62" s="48">
        <v>15</v>
      </c>
      <c r="BK62" s="49">
        <v>93.75</v>
      </c>
      <c r="BL62" s="48">
        <v>16</v>
      </c>
    </row>
    <row r="63" spans="1:64" ht="15">
      <c r="A63" s="64" t="s">
        <v>266</v>
      </c>
      <c r="B63" s="64" t="s">
        <v>373</v>
      </c>
      <c r="C63" s="65"/>
      <c r="D63" s="66"/>
      <c r="E63" s="67"/>
      <c r="F63" s="68"/>
      <c r="G63" s="65"/>
      <c r="H63" s="69"/>
      <c r="I63" s="70"/>
      <c r="J63" s="70"/>
      <c r="K63" s="34" t="s">
        <v>65</v>
      </c>
      <c r="L63" s="77">
        <v>79</v>
      </c>
      <c r="M63" s="77"/>
      <c r="N63" s="72"/>
      <c r="O63" s="79" t="s">
        <v>444</v>
      </c>
      <c r="P63" s="81">
        <v>43684.184907407405</v>
      </c>
      <c r="Q63" s="79" t="s">
        <v>494</v>
      </c>
      <c r="R63" s="79"/>
      <c r="S63" s="79"/>
      <c r="T63" s="79"/>
      <c r="U63" s="79"/>
      <c r="V63" s="82" t="s">
        <v>933</v>
      </c>
      <c r="W63" s="81">
        <v>43684.184907407405</v>
      </c>
      <c r="X63" s="82" t="s">
        <v>1096</v>
      </c>
      <c r="Y63" s="79"/>
      <c r="Z63" s="79"/>
      <c r="AA63" s="85" t="s">
        <v>1453</v>
      </c>
      <c r="AB63" s="79"/>
      <c r="AC63" s="79" t="b">
        <v>0</v>
      </c>
      <c r="AD63" s="79">
        <v>0</v>
      </c>
      <c r="AE63" s="85" t="s">
        <v>1761</v>
      </c>
      <c r="AF63" s="79" t="b">
        <v>0</v>
      </c>
      <c r="AG63" s="79" t="s">
        <v>1774</v>
      </c>
      <c r="AH63" s="79"/>
      <c r="AI63" s="85" t="s">
        <v>1761</v>
      </c>
      <c r="AJ63" s="79" t="b">
        <v>0</v>
      </c>
      <c r="AK63" s="79">
        <v>2</v>
      </c>
      <c r="AL63" s="85" t="s">
        <v>1714</v>
      </c>
      <c r="AM63" s="79" t="s">
        <v>1809</v>
      </c>
      <c r="AN63" s="79" t="b">
        <v>0</v>
      </c>
      <c r="AO63" s="85" t="s">
        <v>1714</v>
      </c>
      <c r="AP63" s="79" t="s">
        <v>176</v>
      </c>
      <c r="AQ63" s="79">
        <v>0</v>
      </c>
      <c r="AR63" s="79">
        <v>0</v>
      </c>
      <c r="AS63" s="79"/>
      <c r="AT63" s="79"/>
      <c r="AU63" s="79"/>
      <c r="AV63" s="79"/>
      <c r="AW63" s="79"/>
      <c r="AX63" s="79"/>
      <c r="AY63" s="79"/>
      <c r="AZ63" s="79"/>
      <c r="BA63">
        <v>1</v>
      </c>
      <c r="BB63" s="78" t="str">
        <f>REPLACE(INDEX(GroupVertices[Group],MATCH(Edges25[[#This Row],[Vertex 1]],GroupVertices[Vertex],0)),1,1,"")</f>
        <v>3</v>
      </c>
      <c r="BC63" s="78" t="str">
        <f>REPLACE(INDEX(GroupVertices[Group],MATCH(Edges25[[#This Row],[Vertex 2]],GroupVertices[Vertex],0)),1,1,"")</f>
        <v>3</v>
      </c>
      <c r="BD63" s="48">
        <v>3</v>
      </c>
      <c r="BE63" s="49">
        <v>14.285714285714286</v>
      </c>
      <c r="BF63" s="48">
        <v>0</v>
      </c>
      <c r="BG63" s="49">
        <v>0</v>
      </c>
      <c r="BH63" s="48">
        <v>0</v>
      </c>
      <c r="BI63" s="49">
        <v>0</v>
      </c>
      <c r="BJ63" s="48">
        <v>18</v>
      </c>
      <c r="BK63" s="49">
        <v>85.71428571428571</v>
      </c>
      <c r="BL63" s="48">
        <v>21</v>
      </c>
    </row>
    <row r="64" spans="1:64" ht="15">
      <c r="A64" s="64" t="s">
        <v>267</v>
      </c>
      <c r="B64" s="64" t="s">
        <v>409</v>
      </c>
      <c r="C64" s="65"/>
      <c r="D64" s="66"/>
      <c r="E64" s="67"/>
      <c r="F64" s="68"/>
      <c r="G64" s="65"/>
      <c r="H64" s="69"/>
      <c r="I64" s="70"/>
      <c r="J64" s="70"/>
      <c r="K64" s="34" t="s">
        <v>65</v>
      </c>
      <c r="L64" s="77">
        <v>80</v>
      </c>
      <c r="M64" s="77"/>
      <c r="N64" s="72"/>
      <c r="O64" s="79" t="s">
        <v>444</v>
      </c>
      <c r="P64" s="81">
        <v>43682.467939814815</v>
      </c>
      <c r="Q64" s="79" t="s">
        <v>485</v>
      </c>
      <c r="R64" s="79"/>
      <c r="S64" s="79"/>
      <c r="T64" s="79"/>
      <c r="U64" s="79"/>
      <c r="V64" s="82" t="s">
        <v>934</v>
      </c>
      <c r="W64" s="81">
        <v>43682.467939814815</v>
      </c>
      <c r="X64" s="82" t="s">
        <v>1097</v>
      </c>
      <c r="Y64" s="79"/>
      <c r="Z64" s="79"/>
      <c r="AA64" s="85" t="s">
        <v>1454</v>
      </c>
      <c r="AB64" s="79"/>
      <c r="AC64" s="79" t="b">
        <v>0</v>
      </c>
      <c r="AD64" s="79">
        <v>0</v>
      </c>
      <c r="AE64" s="85" t="s">
        <v>1761</v>
      </c>
      <c r="AF64" s="79" t="b">
        <v>0</v>
      </c>
      <c r="AG64" s="79" t="s">
        <v>1774</v>
      </c>
      <c r="AH64" s="79"/>
      <c r="AI64" s="85" t="s">
        <v>1761</v>
      </c>
      <c r="AJ64" s="79" t="b">
        <v>0</v>
      </c>
      <c r="AK64" s="79">
        <v>1</v>
      </c>
      <c r="AL64" s="85" t="s">
        <v>1709</v>
      </c>
      <c r="AM64" s="79" t="s">
        <v>1790</v>
      </c>
      <c r="AN64" s="79" t="b">
        <v>0</v>
      </c>
      <c r="AO64" s="85" t="s">
        <v>1709</v>
      </c>
      <c r="AP64" s="79" t="s">
        <v>176</v>
      </c>
      <c r="AQ64" s="79">
        <v>0</v>
      </c>
      <c r="AR64" s="79">
        <v>0</v>
      </c>
      <c r="AS64" s="79"/>
      <c r="AT64" s="79"/>
      <c r="AU64" s="79"/>
      <c r="AV64" s="79"/>
      <c r="AW64" s="79"/>
      <c r="AX64" s="79"/>
      <c r="AY64" s="79"/>
      <c r="AZ64" s="79"/>
      <c r="BA64">
        <v>1</v>
      </c>
      <c r="BB64" s="78" t="str">
        <f>REPLACE(INDEX(GroupVertices[Group],MATCH(Edges25[[#This Row],[Vertex 1]],GroupVertices[Vertex],0)),1,1,"")</f>
        <v>3</v>
      </c>
      <c r="BC64" s="78" t="str">
        <f>REPLACE(INDEX(GroupVertices[Group],MATCH(Edges25[[#This Row],[Vertex 2]],GroupVertices[Vertex],0)),1,1,"")</f>
        <v>3</v>
      </c>
      <c r="BD64" s="48"/>
      <c r="BE64" s="49"/>
      <c r="BF64" s="48"/>
      <c r="BG64" s="49"/>
      <c r="BH64" s="48"/>
      <c r="BI64" s="49"/>
      <c r="BJ64" s="48"/>
      <c r="BK64" s="49"/>
      <c r="BL64" s="48"/>
    </row>
    <row r="65" spans="1:64" ht="15">
      <c r="A65" s="64" t="s">
        <v>267</v>
      </c>
      <c r="B65" s="64" t="s">
        <v>373</v>
      </c>
      <c r="C65" s="65"/>
      <c r="D65" s="66"/>
      <c r="E65" s="67"/>
      <c r="F65" s="68"/>
      <c r="G65" s="65"/>
      <c r="H65" s="69"/>
      <c r="I65" s="70"/>
      <c r="J65" s="70"/>
      <c r="K65" s="34" t="s">
        <v>65</v>
      </c>
      <c r="L65" s="77">
        <v>83</v>
      </c>
      <c r="M65" s="77"/>
      <c r="N65" s="72"/>
      <c r="O65" s="79" t="s">
        <v>444</v>
      </c>
      <c r="P65" s="81">
        <v>43684.21497685185</v>
      </c>
      <c r="Q65" s="79" t="s">
        <v>494</v>
      </c>
      <c r="R65" s="79"/>
      <c r="S65" s="79"/>
      <c r="T65" s="79"/>
      <c r="U65" s="79"/>
      <c r="V65" s="82" t="s">
        <v>934</v>
      </c>
      <c r="W65" s="81">
        <v>43684.21497685185</v>
      </c>
      <c r="X65" s="82" t="s">
        <v>1098</v>
      </c>
      <c r="Y65" s="79"/>
      <c r="Z65" s="79"/>
      <c r="AA65" s="85" t="s">
        <v>1455</v>
      </c>
      <c r="AB65" s="79"/>
      <c r="AC65" s="79" t="b">
        <v>0</v>
      </c>
      <c r="AD65" s="79">
        <v>0</v>
      </c>
      <c r="AE65" s="85" t="s">
        <v>1761</v>
      </c>
      <c r="AF65" s="79" t="b">
        <v>0</v>
      </c>
      <c r="AG65" s="79" t="s">
        <v>1774</v>
      </c>
      <c r="AH65" s="79"/>
      <c r="AI65" s="85" t="s">
        <v>1761</v>
      </c>
      <c r="AJ65" s="79" t="b">
        <v>0</v>
      </c>
      <c r="AK65" s="79">
        <v>2</v>
      </c>
      <c r="AL65" s="85" t="s">
        <v>1714</v>
      </c>
      <c r="AM65" s="79" t="s">
        <v>1790</v>
      </c>
      <c r="AN65" s="79" t="b">
        <v>0</v>
      </c>
      <c r="AO65" s="85" t="s">
        <v>1714</v>
      </c>
      <c r="AP65" s="79" t="s">
        <v>176</v>
      </c>
      <c r="AQ65" s="79">
        <v>0</v>
      </c>
      <c r="AR65" s="79">
        <v>0</v>
      </c>
      <c r="AS65" s="79"/>
      <c r="AT65" s="79"/>
      <c r="AU65" s="79"/>
      <c r="AV65" s="79"/>
      <c r="AW65" s="79"/>
      <c r="AX65" s="79"/>
      <c r="AY65" s="79"/>
      <c r="AZ65" s="79"/>
      <c r="BA65">
        <v>2</v>
      </c>
      <c r="BB65" s="78" t="str">
        <f>REPLACE(INDEX(GroupVertices[Group],MATCH(Edges25[[#This Row],[Vertex 1]],GroupVertices[Vertex],0)),1,1,"")</f>
        <v>3</v>
      </c>
      <c r="BC65" s="78" t="str">
        <f>REPLACE(INDEX(GroupVertices[Group],MATCH(Edges25[[#This Row],[Vertex 2]],GroupVertices[Vertex],0)),1,1,"")</f>
        <v>3</v>
      </c>
      <c r="BD65" s="48">
        <v>3</v>
      </c>
      <c r="BE65" s="49">
        <v>14.285714285714286</v>
      </c>
      <c r="BF65" s="48">
        <v>0</v>
      </c>
      <c r="BG65" s="49">
        <v>0</v>
      </c>
      <c r="BH65" s="48">
        <v>0</v>
      </c>
      <c r="BI65" s="49">
        <v>0</v>
      </c>
      <c r="BJ65" s="48">
        <v>18</v>
      </c>
      <c r="BK65" s="49">
        <v>85.71428571428571</v>
      </c>
      <c r="BL65" s="48">
        <v>21</v>
      </c>
    </row>
    <row r="66" spans="1:64" ht="15">
      <c r="A66" s="64" t="s">
        <v>268</v>
      </c>
      <c r="B66" s="64" t="s">
        <v>356</v>
      </c>
      <c r="C66" s="65"/>
      <c r="D66" s="66"/>
      <c r="E66" s="67"/>
      <c r="F66" s="68"/>
      <c r="G66" s="65"/>
      <c r="H66" s="69"/>
      <c r="I66" s="70"/>
      <c r="J66" s="70"/>
      <c r="K66" s="34" t="s">
        <v>65</v>
      </c>
      <c r="L66" s="77">
        <v>84</v>
      </c>
      <c r="M66" s="77"/>
      <c r="N66" s="72"/>
      <c r="O66" s="79" t="s">
        <v>444</v>
      </c>
      <c r="P66" s="81">
        <v>43678.026608796295</v>
      </c>
      <c r="Q66" s="79" t="s">
        <v>457</v>
      </c>
      <c r="R66" s="79"/>
      <c r="S66" s="79"/>
      <c r="T66" s="79" t="s">
        <v>771</v>
      </c>
      <c r="U66" s="79"/>
      <c r="V66" s="82" t="s">
        <v>935</v>
      </c>
      <c r="W66" s="81">
        <v>43678.026608796295</v>
      </c>
      <c r="X66" s="82" t="s">
        <v>1099</v>
      </c>
      <c r="Y66" s="79"/>
      <c r="Z66" s="79"/>
      <c r="AA66" s="85" t="s">
        <v>1456</v>
      </c>
      <c r="AB66" s="79"/>
      <c r="AC66" s="79" t="b">
        <v>0</v>
      </c>
      <c r="AD66" s="79">
        <v>0</v>
      </c>
      <c r="AE66" s="85" t="s">
        <v>1761</v>
      </c>
      <c r="AF66" s="79" t="b">
        <v>0</v>
      </c>
      <c r="AG66" s="79" t="s">
        <v>1774</v>
      </c>
      <c r="AH66" s="79"/>
      <c r="AI66" s="85" t="s">
        <v>1761</v>
      </c>
      <c r="AJ66" s="79" t="b">
        <v>0</v>
      </c>
      <c r="AK66" s="79">
        <v>2</v>
      </c>
      <c r="AL66" s="85" t="s">
        <v>1578</v>
      </c>
      <c r="AM66" s="79" t="s">
        <v>1810</v>
      </c>
      <c r="AN66" s="79" t="b">
        <v>0</v>
      </c>
      <c r="AO66" s="85" t="s">
        <v>1578</v>
      </c>
      <c r="AP66" s="79" t="s">
        <v>176</v>
      </c>
      <c r="AQ66" s="79">
        <v>0</v>
      </c>
      <c r="AR66" s="79">
        <v>0</v>
      </c>
      <c r="AS66" s="79"/>
      <c r="AT66" s="79"/>
      <c r="AU66" s="79"/>
      <c r="AV66" s="79"/>
      <c r="AW66" s="79"/>
      <c r="AX66" s="79"/>
      <c r="AY66" s="79"/>
      <c r="AZ66" s="79"/>
      <c r="BA66">
        <v>7</v>
      </c>
      <c r="BB66" s="78" t="str">
        <f>REPLACE(INDEX(GroupVertices[Group],MATCH(Edges25[[#This Row],[Vertex 1]],GroupVertices[Vertex],0)),1,1,"")</f>
        <v>4</v>
      </c>
      <c r="BC66" s="78" t="str">
        <f>REPLACE(INDEX(GroupVertices[Group],MATCH(Edges25[[#This Row],[Vertex 2]],GroupVertices[Vertex],0)),1,1,"")</f>
        <v>4</v>
      </c>
      <c r="BD66" s="48">
        <v>1</v>
      </c>
      <c r="BE66" s="49">
        <v>6.25</v>
      </c>
      <c r="BF66" s="48">
        <v>0</v>
      </c>
      <c r="BG66" s="49">
        <v>0</v>
      </c>
      <c r="BH66" s="48">
        <v>0</v>
      </c>
      <c r="BI66" s="49">
        <v>0</v>
      </c>
      <c r="BJ66" s="48">
        <v>15</v>
      </c>
      <c r="BK66" s="49">
        <v>93.75</v>
      </c>
      <c r="BL66" s="48">
        <v>16</v>
      </c>
    </row>
    <row r="67" spans="1:64" ht="15">
      <c r="A67" s="64" t="s">
        <v>268</v>
      </c>
      <c r="B67" s="64" t="s">
        <v>356</v>
      </c>
      <c r="C67" s="65"/>
      <c r="D67" s="66"/>
      <c r="E67" s="67"/>
      <c r="F67" s="68"/>
      <c r="G67" s="65"/>
      <c r="H67" s="69"/>
      <c r="I67" s="70"/>
      <c r="J67" s="70"/>
      <c r="K67" s="34" t="s">
        <v>65</v>
      </c>
      <c r="L67" s="77">
        <v>85</v>
      </c>
      <c r="M67" s="77"/>
      <c r="N67" s="72"/>
      <c r="O67" s="79" t="s">
        <v>444</v>
      </c>
      <c r="P67" s="81">
        <v>43678.401666666665</v>
      </c>
      <c r="Q67" s="79" t="s">
        <v>457</v>
      </c>
      <c r="R67" s="79"/>
      <c r="S67" s="79"/>
      <c r="T67" s="79" t="s">
        <v>771</v>
      </c>
      <c r="U67" s="79"/>
      <c r="V67" s="82" t="s">
        <v>935</v>
      </c>
      <c r="W67" s="81">
        <v>43678.401666666665</v>
      </c>
      <c r="X67" s="82" t="s">
        <v>1100</v>
      </c>
      <c r="Y67" s="79"/>
      <c r="Z67" s="79"/>
      <c r="AA67" s="85" t="s">
        <v>1457</v>
      </c>
      <c r="AB67" s="79"/>
      <c r="AC67" s="79" t="b">
        <v>0</v>
      </c>
      <c r="AD67" s="79">
        <v>0</v>
      </c>
      <c r="AE67" s="85" t="s">
        <v>1761</v>
      </c>
      <c r="AF67" s="79" t="b">
        <v>0</v>
      </c>
      <c r="AG67" s="79" t="s">
        <v>1774</v>
      </c>
      <c r="AH67" s="79"/>
      <c r="AI67" s="85" t="s">
        <v>1761</v>
      </c>
      <c r="AJ67" s="79" t="b">
        <v>0</v>
      </c>
      <c r="AK67" s="79">
        <v>2</v>
      </c>
      <c r="AL67" s="85" t="s">
        <v>1584</v>
      </c>
      <c r="AM67" s="79" t="s">
        <v>1810</v>
      </c>
      <c r="AN67" s="79" t="b">
        <v>0</v>
      </c>
      <c r="AO67" s="85" t="s">
        <v>1584</v>
      </c>
      <c r="AP67" s="79" t="s">
        <v>176</v>
      </c>
      <c r="AQ67" s="79">
        <v>0</v>
      </c>
      <c r="AR67" s="79">
        <v>0</v>
      </c>
      <c r="AS67" s="79"/>
      <c r="AT67" s="79"/>
      <c r="AU67" s="79"/>
      <c r="AV67" s="79"/>
      <c r="AW67" s="79"/>
      <c r="AX67" s="79"/>
      <c r="AY67" s="79"/>
      <c r="AZ67" s="79"/>
      <c r="BA67">
        <v>7</v>
      </c>
      <c r="BB67" s="78" t="str">
        <f>REPLACE(INDEX(GroupVertices[Group],MATCH(Edges25[[#This Row],[Vertex 1]],GroupVertices[Vertex],0)),1,1,"")</f>
        <v>4</v>
      </c>
      <c r="BC67" s="78" t="str">
        <f>REPLACE(INDEX(GroupVertices[Group],MATCH(Edges25[[#This Row],[Vertex 2]],GroupVertices[Vertex],0)),1,1,"")</f>
        <v>4</v>
      </c>
      <c r="BD67" s="48">
        <v>1</v>
      </c>
      <c r="BE67" s="49">
        <v>6.25</v>
      </c>
      <c r="BF67" s="48">
        <v>0</v>
      </c>
      <c r="BG67" s="49">
        <v>0</v>
      </c>
      <c r="BH67" s="48">
        <v>0</v>
      </c>
      <c r="BI67" s="49">
        <v>0</v>
      </c>
      <c r="BJ67" s="48">
        <v>15</v>
      </c>
      <c r="BK67" s="49">
        <v>93.75</v>
      </c>
      <c r="BL67" s="48">
        <v>16</v>
      </c>
    </row>
    <row r="68" spans="1:64" ht="15">
      <c r="A68" s="64" t="s">
        <v>268</v>
      </c>
      <c r="B68" s="64" t="s">
        <v>356</v>
      </c>
      <c r="C68" s="65"/>
      <c r="D68" s="66"/>
      <c r="E68" s="67"/>
      <c r="F68" s="68"/>
      <c r="G68" s="65"/>
      <c r="H68" s="69"/>
      <c r="I68" s="70"/>
      <c r="J68" s="70"/>
      <c r="K68" s="34" t="s">
        <v>65</v>
      </c>
      <c r="L68" s="77">
        <v>86</v>
      </c>
      <c r="M68" s="77"/>
      <c r="N68" s="72"/>
      <c r="O68" s="79" t="s">
        <v>444</v>
      </c>
      <c r="P68" s="81">
        <v>43678.56851851852</v>
      </c>
      <c r="Q68" s="79" t="s">
        <v>457</v>
      </c>
      <c r="R68" s="79"/>
      <c r="S68" s="79"/>
      <c r="T68" s="79" t="s">
        <v>771</v>
      </c>
      <c r="U68" s="79"/>
      <c r="V68" s="82" t="s">
        <v>935</v>
      </c>
      <c r="W68" s="81">
        <v>43678.56851851852</v>
      </c>
      <c r="X68" s="82" t="s">
        <v>1101</v>
      </c>
      <c r="Y68" s="79"/>
      <c r="Z68" s="79"/>
      <c r="AA68" s="85" t="s">
        <v>1458</v>
      </c>
      <c r="AB68" s="79"/>
      <c r="AC68" s="79" t="b">
        <v>0</v>
      </c>
      <c r="AD68" s="79">
        <v>0</v>
      </c>
      <c r="AE68" s="85" t="s">
        <v>1761</v>
      </c>
      <c r="AF68" s="79" t="b">
        <v>0</v>
      </c>
      <c r="AG68" s="79" t="s">
        <v>1774</v>
      </c>
      <c r="AH68" s="79"/>
      <c r="AI68" s="85" t="s">
        <v>1761</v>
      </c>
      <c r="AJ68" s="79" t="b">
        <v>0</v>
      </c>
      <c r="AK68" s="79">
        <v>1</v>
      </c>
      <c r="AL68" s="85" t="s">
        <v>1587</v>
      </c>
      <c r="AM68" s="79" t="s">
        <v>1810</v>
      </c>
      <c r="AN68" s="79" t="b">
        <v>0</v>
      </c>
      <c r="AO68" s="85" t="s">
        <v>1587</v>
      </c>
      <c r="AP68" s="79" t="s">
        <v>176</v>
      </c>
      <c r="AQ68" s="79">
        <v>0</v>
      </c>
      <c r="AR68" s="79">
        <v>0</v>
      </c>
      <c r="AS68" s="79"/>
      <c r="AT68" s="79"/>
      <c r="AU68" s="79"/>
      <c r="AV68" s="79"/>
      <c r="AW68" s="79"/>
      <c r="AX68" s="79"/>
      <c r="AY68" s="79"/>
      <c r="AZ68" s="79"/>
      <c r="BA68">
        <v>7</v>
      </c>
      <c r="BB68" s="78" t="str">
        <f>REPLACE(INDEX(GroupVertices[Group],MATCH(Edges25[[#This Row],[Vertex 1]],GroupVertices[Vertex],0)),1,1,"")</f>
        <v>4</v>
      </c>
      <c r="BC68" s="78" t="str">
        <f>REPLACE(INDEX(GroupVertices[Group],MATCH(Edges25[[#This Row],[Vertex 2]],GroupVertices[Vertex],0)),1,1,"")</f>
        <v>4</v>
      </c>
      <c r="BD68" s="48">
        <v>1</v>
      </c>
      <c r="BE68" s="49">
        <v>6.25</v>
      </c>
      <c r="BF68" s="48">
        <v>0</v>
      </c>
      <c r="BG68" s="49">
        <v>0</v>
      </c>
      <c r="BH68" s="48">
        <v>0</v>
      </c>
      <c r="BI68" s="49">
        <v>0</v>
      </c>
      <c r="BJ68" s="48">
        <v>15</v>
      </c>
      <c r="BK68" s="49">
        <v>93.75</v>
      </c>
      <c r="BL68" s="48">
        <v>16</v>
      </c>
    </row>
    <row r="69" spans="1:64" ht="15">
      <c r="A69" s="64" t="s">
        <v>268</v>
      </c>
      <c r="B69" s="64" t="s">
        <v>356</v>
      </c>
      <c r="C69" s="65"/>
      <c r="D69" s="66"/>
      <c r="E69" s="67"/>
      <c r="F69" s="68"/>
      <c r="G69" s="65"/>
      <c r="H69" s="69"/>
      <c r="I69" s="70"/>
      <c r="J69" s="70"/>
      <c r="K69" s="34" t="s">
        <v>65</v>
      </c>
      <c r="L69" s="77">
        <v>87</v>
      </c>
      <c r="M69" s="77"/>
      <c r="N69" s="72"/>
      <c r="O69" s="79" t="s">
        <v>444</v>
      </c>
      <c r="P69" s="81">
        <v>43678.86006944445</v>
      </c>
      <c r="Q69" s="79" t="s">
        <v>457</v>
      </c>
      <c r="R69" s="79"/>
      <c r="S69" s="79"/>
      <c r="T69" s="79" t="s">
        <v>771</v>
      </c>
      <c r="U69" s="79"/>
      <c r="V69" s="82" t="s">
        <v>935</v>
      </c>
      <c r="W69" s="81">
        <v>43678.86006944445</v>
      </c>
      <c r="X69" s="82" t="s">
        <v>1102</v>
      </c>
      <c r="Y69" s="79"/>
      <c r="Z69" s="79"/>
      <c r="AA69" s="85" t="s">
        <v>1459</v>
      </c>
      <c r="AB69" s="79"/>
      <c r="AC69" s="79" t="b">
        <v>0</v>
      </c>
      <c r="AD69" s="79">
        <v>0</v>
      </c>
      <c r="AE69" s="85" t="s">
        <v>1761</v>
      </c>
      <c r="AF69" s="79" t="b">
        <v>0</v>
      </c>
      <c r="AG69" s="79" t="s">
        <v>1774</v>
      </c>
      <c r="AH69" s="79"/>
      <c r="AI69" s="85" t="s">
        <v>1761</v>
      </c>
      <c r="AJ69" s="79" t="b">
        <v>0</v>
      </c>
      <c r="AK69" s="79">
        <v>1</v>
      </c>
      <c r="AL69" s="85" t="s">
        <v>1591</v>
      </c>
      <c r="AM69" s="79" t="s">
        <v>1810</v>
      </c>
      <c r="AN69" s="79" t="b">
        <v>0</v>
      </c>
      <c r="AO69" s="85" t="s">
        <v>1591</v>
      </c>
      <c r="AP69" s="79" t="s">
        <v>176</v>
      </c>
      <c r="AQ69" s="79">
        <v>0</v>
      </c>
      <c r="AR69" s="79">
        <v>0</v>
      </c>
      <c r="AS69" s="79"/>
      <c r="AT69" s="79"/>
      <c r="AU69" s="79"/>
      <c r="AV69" s="79"/>
      <c r="AW69" s="79"/>
      <c r="AX69" s="79"/>
      <c r="AY69" s="79"/>
      <c r="AZ69" s="79"/>
      <c r="BA69">
        <v>7</v>
      </c>
      <c r="BB69" s="78" t="str">
        <f>REPLACE(INDEX(GroupVertices[Group],MATCH(Edges25[[#This Row],[Vertex 1]],GroupVertices[Vertex],0)),1,1,"")</f>
        <v>4</v>
      </c>
      <c r="BC69" s="78" t="str">
        <f>REPLACE(INDEX(GroupVertices[Group],MATCH(Edges25[[#This Row],[Vertex 2]],GroupVertices[Vertex],0)),1,1,"")</f>
        <v>4</v>
      </c>
      <c r="BD69" s="48">
        <v>1</v>
      </c>
      <c r="BE69" s="49">
        <v>6.25</v>
      </c>
      <c r="BF69" s="48">
        <v>0</v>
      </c>
      <c r="BG69" s="49">
        <v>0</v>
      </c>
      <c r="BH69" s="48">
        <v>0</v>
      </c>
      <c r="BI69" s="49">
        <v>0</v>
      </c>
      <c r="BJ69" s="48">
        <v>15</v>
      </c>
      <c r="BK69" s="49">
        <v>93.75</v>
      </c>
      <c r="BL69" s="48">
        <v>16</v>
      </c>
    </row>
    <row r="70" spans="1:64" ht="15">
      <c r="A70" s="64" t="s">
        <v>268</v>
      </c>
      <c r="B70" s="64" t="s">
        <v>356</v>
      </c>
      <c r="C70" s="65"/>
      <c r="D70" s="66"/>
      <c r="E70" s="67"/>
      <c r="F70" s="68"/>
      <c r="G70" s="65"/>
      <c r="H70" s="69"/>
      <c r="I70" s="70"/>
      <c r="J70" s="70"/>
      <c r="K70" s="34" t="s">
        <v>65</v>
      </c>
      <c r="L70" s="77">
        <v>88</v>
      </c>
      <c r="M70" s="77"/>
      <c r="N70" s="72"/>
      <c r="O70" s="79" t="s">
        <v>444</v>
      </c>
      <c r="P70" s="81">
        <v>43681.19329861111</v>
      </c>
      <c r="Q70" s="79" t="s">
        <v>471</v>
      </c>
      <c r="R70" s="79"/>
      <c r="S70" s="79"/>
      <c r="T70" s="79" t="s">
        <v>771</v>
      </c>
      <c r="U70" s="79"/>
      <c r="V70" s="82" t="s">
        <v>935</v>
      </c>
      <c r="W70" s="81">
        <v>43681.19329861111</v>
      </c>
      <c r="X70" s="82" t="s">
        <v>1103</v>
      </c>
      <c r="Y70" s="79"/>
      <c r="Z70" s="79"/>
      <c r="AA70" s="85" t="s">
        <v>1460</v>
      </c>
      <c r="AB70" s="79"/>
      <c r="AC70" s="79" t="b">
        <v>0</v>
      </c>
      <c r="AD70" s="79">
        <v>0</v>
      </c>
      <c r="AE70" s="85" t="s">
        <v>1761</v>
      </c>
      <c r="AF70" s="79" t="b">
        <v>0</v>
      </c>
      <c r="AG70" s="79" t="s">
        <v>1774</v>
      </c>
      <c r="AH70" s="79"/>
      <c r="AI70" s="85" t="s">
        <v>1761</v>
      </c>
      <c r="AJ70" s="79" t="b">
        <v>0</v>
      </c>
      <c r="AK70" s="79">
        <v>1</v>
      </c>
      <c r="AL70" s="85" t="s">
        <v>1605</v>
      </c>
      <c r="AM70" s="79" t="s">
        <v>1810</v>
      </c>
      <c r="AN70" s="79" t="b">
        <v>0</v>
      </c>
      <c r="AO70" s="85" t="s">
        <v>1605</v>
      </c>
      <c r="AP70" s="79" t="s">
        <v>176</v>
      </c>
      <c r="AQ70" s="79">
        <v>0</v>
      </c>
      <c r="AR70" s="79">
        <v>0</v>
      </c>
      <c r="AS70" s="79"/>
      <c r="AT70" s="79"/>
      <c r="AU70" s="79"/>
      <c r="AV70" s="79"/>
      <c r="AW70" s="79"/>
      <c r="AX70" s="79"/>
      <c r="AY70" s="79"/>
      <c r="AZ70" s="79"/>
      <c r="BA70">
        <v>7</v>
      </c>
      <c r="BB70" s="78" t="str">
        <f>REPLACE(INDEX(GroupVertices[Group],MATCH(Edges25[[#This Row],[Vertex 1]],GroupVertices[Vertex],0)),1,1,"")</f>
        <v>4</v>
      </c>
      <c r="BC70" s="78" t="str">
        <f>REPLACE(INDEX(GroupVertices[Group],MATCH(Edges25[[#This Row],[Vertex 2]],GroupVertices[Vertex],0)),1,1,"")</f>
        <v>4</v>
      </c>
      <c r="BD70" s="48">
        <v>1</v>
      </c>
      <c r="BE70" s="49">
        <v>6.25</v>
      </c>
      <c r="BF70" s="48">
        <v>0</v>
      </c>
      <c r="BG70" s="49">
        <v>0</v>
      </c>
      <c r="BH70" s="48">
        <v>0</v>
      </c>
      <c r="BI70" s="49">
        <v>0</v>
      </c>
      <c r="BJ70" s="48">
        <v>15</v>
      </c>
      <c r="BK70" s="49">
        <v>93.75</v>
      </c>
      <c r="BL70" s="48">
        <v>16</v>
      </c>
    </row>
    <row r="71" spans="1:64" ht="15">
      <c r="A71" s="64" t="s">
        <v>268</v>
      </c>
      <c r="B71" s="64" t="s">
        <v>356</v>
      </c>
      <c r="C71" s="65"/>
      <c r="D71" s="66"/>
      <c r="E71" s="67"/>
      <c r="F71" s="68"/>
      <c r="G71" s="65"/>
      <c r="H71" s="69"/>
      <c r="I71" s="70"/>
      <c r="J71" s="70"/>
      <c r="K71" s="34" t="s">
        <v>65</v>
      </c>
      <c r="L71" s="77">
        <v>89</v>
      </c>
      <c r="M71" s="77"/>
      <c r="N71" s="72"/>
      <c r="O71" s="79" t="s">
        <v>444</v>
      </c>
      <c r="P71" s="81">
        <v>43683.48496527778</v>
      </c>
      <c r="Q71" s="79" t="s">
        <v>471</v>
      </c>
      <c r="R71" s="79"/>
      <c r="S71" s="79"/>
      <c r="T71" s="79" t="s">
        <v>771</v>
      </c>
      <c r="U71" s="79"/>
      <c r="V71" s="82" t="s">
        <v>935</v>
      </c>
      <c r="W71" s="81">
        <v>43683.48496527778</v>
      </c>
      <c r="X71" s="82" t="s">
        <v>1104</v>
      </c>
      <c r="Y71" s="79"/>
      <c r="Z71" s="79"/>
      <c r="AA71" s="85" t="s">
        <v>1461</v>
      </c>
      <c r="AB71" s="79"/>
      <c r="AC71" s="79" t="b">
        <v>0</v>
      </c>
      <c r="AD71" s="79">
        <v>0</v>
      </c>
      <c r="AE71" s="85" t="s">
        <v>1761</v>
      </c>
      <c r="AF71" s="79" t="b">
        <v>0</v>
      </c>
      <c r="AG71" s="79" t="s">
        <v>1774</v>
      </c>
      <c r="AH71" s="79"/>
      <c r="AI71" s="85" t="s">
        <v>1761</v>
      </c>
      <c r="AJ71" s="79" t="b">
        <v>0</v>
      </c>
      <c r="AK71" s="79">
        <v>2</v>
      </c>
      <c r="AL71" s="85" t="s">
        <v>1628</v>
      </c>
      <c r="AM71" s="79" t="s">
        <v>1810</v>
      </c>
      <c r="AN71" s="79" t="b">
        <v>0</v>
      </c>
      <c r="AO71" s="85" t="s">
        <v>1628</v>
      </c>
      <c r="AP71" s="79" t="s">
        <v>176</v>
      </c>
      <c r="AQ71" s="79">
        <v>0</v>
      </c>
      <c r="AR71" s="79">
        <v>0</v>
      </c>
      <c r="AS71" s="79"/>
      <c r="AT71" s="79"/>
      <c r="AU71" s="79"/>
      <c r="AV71" s="79"/>
      <c r="AW71" s="79"/>
      <c r="AX71" s="79"/>
      <c r="AY71" s="79"/>
      <c r="AZ71" s="79"/>
      <c r="BA71">
        <v>7</v>
      </c>
      <c r="BB71" s="78" t="str">
        <f>REPLACE(INDEX(GroupVertices[Group],MATCH(Edges25[[#This Row],[Vertex 1]],GroupVertices[Vertex],0)),1,1,"")</f>
        <v>4</v>
      </c>
      <c r="BC71" s="78" t="str">
        <f>REPLACE(INDEX(GroupVertices[Group],MATCH(Edges25[[#This Row],[Vertex 2]],GroupVertices[Vertex],0)),1,1,"")</f>
        <v>4</v>
      </c>
      <c r="BD71" s="48">
        <v>1</v>
      </c>
      <c r="BE71" s="49">
        <v>6.25</v>
      </c>
      <c r="BF71" s="48">
        <v>0</v>
      </c>
      <c r="BG71" s="49">
        <v>0</v>
      </c>
      <c r="BH71" s="48">
        <v>0</v>
      </c>
      <c r="BI71" s="49">
        <v>0</v>
      </c>
      <c r="BJ71" s="48">
        <v>15</v>
      </c>
      <c r="BK71" s="49">
        <v>93.75</v>
      </c>
      <c r="BL71" s="48">
        <v>16</v>
      </c>
    </row>
    <row r="72" spans="1:64" ht="15">
      <c r="A72" s="64" t="s">
        <v>268</v>
      </c>
      <c r="B72" s="64" t="s">
        <v>356</v>
      </c>
      <c r="C72" s="65"/>
      <c r="D72" s="66"/>
      <c r="E72" s="67"/>
      <c r="F72" s="68"/>
      <c r="G72" s="65"/>
      <c r="H72" s="69"/>
      <c r="I72" s="70"/>
      <c r="J72" s="70"/>
      <c r="K72" s="34" t="s">
        <v>65</v>
      </c>
      <c r="L72" s="77">
        <v>90</v>
      </c>
      <c r="M72" s="77"/>
      <c r="N72" s="72"/>
      <c r="O72" s="79" t="s">
        <v>444</v>
      </c>
      <c r="P72" s="81">
        <v>43684.23502314815</v>
      </c>
      <c r="Q72" s="79" t="s">
        <v>471</v>
      </c>
      <c r="R72" s="79"/>
      <c r="S72" s="79"/>
      <c r="T72" s="79" t="s">
        <v>771</v>
      </c>
      <c r="U72" s="79"/>
      <c r="V72" s="82" t="s">
        <v>935</v>
      </c>
      <c r="W72" s="81">
        <v>43684.23502314815</v>
      </c>
      <c r="X72" s="82" t="s">
        <v>1105</v>
      </c>
      <c r="Y72" s="79"/>
      <c r="Z72" s="79"/>
      <c r="AA72" s="85" t="s">
        <v>1462</v>
      </c>
      <c r="AB72" s="79"/>
      <c r="AC72" s="79" t="b">
        <v>0</v>
      </c>
      <c r="AD72" s="79">
        <v>0</v>
      </c>
      <c r="AE72" s="85" t="s">
        <v>1761</v>
      </c>
      <c r="AF72" s="79" t="b">
        <v>0</v>
      </c>
      <c r="AG72" s="79" t="s">
        <v>1774</v>
      </c>
      <c r="AH72" s="79"/>
      <c r="AI72" s="85" t="s">
        <v>1761</v>
      </c>
      <c r="AJ72" s="79" t="b">
        <v>0</v>
      </c>
      <c r="AK72" s="79">
        <v>2</v>
      </c>
      <c r="AL72" s="85" t="s">
        <v>1637</v>
      </c>
      <c r="AM72" s="79" t="s">
        <v>1810</v>
      </c>
      <c r="AN72" s="79" t="b">
        <v>0</v>
      </c>
      <c r="AO72" s="85" t="s">
        <v>1637</v>
      </c>
      <c r="AP72" s="79" t="s">
        <v>176</v>
      </c>
      <c r="AQ72" s="79">
        <v>0</v>
      </c>
      <c r="AR72" s="79">
        <v>0</v>
      </c>
      <c r="AS72" s="79"/>
      <c r="AT72" s="79"/>
      <c r="AU72" s="79"/>
      <c r="AV72" s="79"/>
      <c r="AW72" s="79"/>
      <c r="AX72" s="79"/>
      <c r="AY72" s="79"/>
      <c r="AZ72" s="79"/>
      <c r="BA72">
        <v>7</v>
      </c>
      <c r="BB72" s="78" t="str">
        <f>REPLACE(INDEX(GroupVertices[Group],MATCH(Edges25[[#This Row],[Vertex 1]],GroupVertices[Vertex],0)),1,1,"")</f>
        <v>4</v>
      </c>
      <c r="BC72" s="78" t="str">
        <f>REPLACE(INDEX(GroupVertices[Group],MATCH(Edges25[[#This Row],[Vertex 2]],GroupVertices[Vertex],0)),1,1,"")</f>
        <v>4</v>
      </c>
      <c r="BD72" s="48">
        <v>1</v>
      </c>
      <c r="BE72" s="49">
        <v>6.25</v>
      </c>
      <c r="BF72" s="48">
        <v>0</v>
      </c>
      <c r="BG72" s="49">
        <v>0</v>
      </c>
      <c r="BH72" s="48">
        <v>0</v>
      </c>
      <c r="BI72" s="49">
        <v>0</v>
      </c>
      <c r="BJ72" s="48">
        <v>15</v>
      </c>
      <c r="BK72" s="49">
        <v>93.75</v>
      </c>
      <c r="BL72" s="48">
        <v>16</v>
      </c>
    </row>
    <row r="73" spans="1:64" ht="15">
      <c r="A73" s="64" t="s">
        <v>269</v>
      </c>
      <c r="B73" s="64" t="s">
        <v>403</v>
      </c>
      <c r="C73" s="65"/>
      <c r="D73" s="66"/>
      <c r="E73" s="67"/>
      <c r="F73" s="68"/>
      <c r="G73" s="65"/>
      <c r="H73" s="69"/>
      <c r="I73" s="70"/>
      <c r="J73" s="70"/>
      <c r="K73" s="34" t="s">
        <v>65</v>
      </c>
      <c r="L73" s="77">
        <v>91</v>
      </c>
      <c r="M73" s="77"/>
      <c r="N73" s="72"/>
      <c r="O73" s="79" t="s">
        <v>444</v>
      </c>
      <c r="P73" s="81">
        <v>43684.73537037037</v>
      </c>
      <c r="Q73" s="79" t="s">
        <v>495</v>
      </c>
      <c r="R73" s="82" t="s">
        <v>647</v>
      </c>
      <c r="S73" s="79" t="s">
        <v>737</v>
      </c>
      <c r="T73" s="79" t="s">
        <v>792</v>
      </c>
      <c r="U73" s="79"/>
      <c r="V73" s="82" t="s">
        <v>936</v>
      </c>
      <c r="W73" s="81">
        <v>43684.73537037037</v>
      </c>
      <c r="X73" s="82" t="s">
        <v>1106</v>
      </c>
      <c r="Y73" s="79"/>
      <c r="Z73" s="79"/>
      <c r="AA73" s="85" t="s">
        <v>1463</v>
      </c>
      <c r="AB73" s="79"/>
      <c r="AC73" s="79" t="b">
        <v>0</v>
      </c>
      <c r="AD73" s="79">
        <v>0</v>
      </c>
      <c r="AE73" s="85" t="s">
        <v>1761</v>
      </c>
      <c r="AF73" s="79" t="b">
        <v>0</v>
      </c>
      <c r="AG73" s="79" t="s">
        <v>1774</v>
      </c>
      <c r="AH73" s="79"/>
      <c r="AI73" s="85" t="s">
        <v>1761</v>
      </c>
      <c r="AJ73" s="79" t="b">
        <v>0</v>
      </c>
      <c r="AK73" s="79">
        <v>0</v>
      </c>
      <c r="AL73" s="85" t="s">
        <v>1761</v>
      </c>
      <c r="AM73" s="79" t="s">
        <v>1793</v>
      </c>
      <c r="AN73" s="79" t="b">
        <v>0</v>
      </c>
      <c r="AO73" s="85" t="s">
        <v>1463</v>
      </c>
      <c r="AP73" s="79" t="s">
        <v>176</v>
      </c>
      <c r="AQ73" s="79">
        <v>0</v>
      </c>
      <c r="AR73" s="79">
        <v>0</v>
      </c>
      <c r="AS73" s="79"/>
      <c r="AT73" s="79"/>
      <c r="AU73" s="79"/>
      <c r="AV73" s="79"/>
      <c r="AW73" s="79"/>
      <c r="AX73" s="79"/>
      <c r="AY73" s="79"/>
      <c r="AZ73" s="79"/>
      <c r="BA73">
        <v>1</v>
      </c>
      <c r="BB73" s="78" t="str">
        <f>REPLACE(INDEX(GroupVertices[Group],MATCH(Edges25[[#This Row],[Vertex 1]],GroupVertices[Vertex],0)),1,1,"")</f>
        <v>5</v>
      </c>
      <c r="BC73" s="78" t="str">
        <f>REPLACE(INDEX(GroupVertices[Group],MATCH(Edges25[[#This Row],[Vertex 2]],GroupVertices[Vertex],0)),1,1,"")</f>
        <v>5</v>
      </c>
      <c r="BD73" s="48">
        <v>0</v>
      </c>
      <c r="BE73" s="49">
        <v>0</v>
      </c>
      <c r="BF73" s="48">
        <v>1</v>
      </c>
      <c r="BG73" s="49">
        <v>2.7027027027027026</v>
      </c>
      <c r="BH73" s="48">
        <v>0</v>
      </c>
      <c r="BI73" s="49">
        <v>0</v>
      </c>
      <c r="BJ73" s="48">
        <v>36</v>
      </c>
      <c r="BK73" s="49">
        <v>97.29729729729729</v>
      </c>
      <c r="BL73" s="48">
        <v>37</v>
      </c>
    </row>
    <row r="74" spans="1:64" ht="15">
      <c r="A74" s="64" t="s">
        <v>270</v>
      </c>
      <c r="B74" s="64" t="s">
        <v>271</v>
      </c>
      <c r="C74" s="65"/>
      <c r="D74" s="66"/>
      <c r="E74" s="67"/>
      <c r="F74" s="68"/>
      <c r="G74" s="65"/>
      <c r="H74" s="69"/>
      <c r="I74" s="70"/>
      <c r="J74" s="70"/>
      <c r="K74" s="34" t="s">
        <v>66</v>
      </c>
      <c r="L74" s="77">
        <v>92</v>
      </c>
      <c r="M74" s="77"/>
      <c r="N74" s="72"/>
      <c r="O74" s="79" t="s">
        <v>444</v>
      </c>
      <c r="P74" s="81">
        <v>43684.83319444444</v>
      </c>
      <c r="Q74" s="79" t="s">
        <v>496</v>
      </c>
      <c r="R74" s="82" t="s">
        <v>648</v>
      </c>
      <c r="S74" s="79" t="s">
        <v>738</v>
      </c>
      <c r="T74" s="79" t="s">
        <v>793</v>
      </c>
      <c r="U74" s="79"/>
      <c r="V74" s="82" t="s">
        <v>937</v>
      </c>
      <c r="W74" s="81">
        <v>43684.83319444444</v>
      </c>
      <c r="X74" s="82" t="s">
        <v>1107</v>
      </c>
      <c r="Y74" s="79"/>
      <c r="Z74" s="79"/>
      <c r="AA74" s="85" t="s">
        <v>1464</v>
      </c>
      <c r="AB74" s="79"/>
      <c r="AC74" s="79" t="b">
        <v>0</v>
      </c>
      <c r="AD74" s="79">
        <v>10</v>
      </c>
      <c r="AE74" s="85" t="s">
        <v>1761</v>
      </c>
      <c r="AF74" s="79" t="b">
        <v>0</v>
      </c>
      <c r="AG74" s="79" t="s">
        <v>1774</v>
      </c>
      <c r="AH74" s="79"/>
      <c r="AI74" s="85" t="s">
        <v>1761</v>
      </c>
      <c r="AJ74" s="79" t="b">
        <v>0</v>
      </c>
      <c r="AK74" s="79">
        <v>1</v>
      </c>
      <c r="AL74" s="85" t="s">
        <v>1761</v>
      </c>
      <c r="AM74" s="79" t="s">
        <v>1795</v>
      </c>
      <c r="AN74" s="79" t="b">
        <v>0</v>
      </c>
      <c r="AO74" s="85" t="s">
        <v>1464</v>
      </c>
      <c r="AP74" s="79" t="s">
        <v>176</v>
      </c>
      <c r="AQ74" s="79">
        <v>0</v>
      </c>
      <c r="AR74" s="79">
        <v>0</v>
      </c>
      <c r="AS74" s="79"/>
      <c r="AT74" s="79"/>
      <c r="AU74" s="79"/>
      <c r="AV74" s="79"/>
      <c r="AW74" s="79"/>
      <c r="AX74" s="79"/>
      <c r="AY74" s="79"/>
      <c r="AZ74" s="79"/>
      <c r="BA74">
        <v>1</v>
      </c>
      <c r="BB74" s="78" t="str">
        <f>REPLACE(INDEX(GroupVertices[Group],MATCH(Edges25[[#This Row],[Vertex 1]],GroupVertices[Vertex],0)),1,1,"")</f>
        <v>32</v>
      </c>
      <c r="BC74" s="78" t="str">
        <f>REPLACE(INDEX(GroupVertices[Group],MATCH(Edges25[[#This Row],[Vertex 2]],GroupVertices[Vertex],0)),1,1,"")</f>
        <v>32</v>
      </c>
      <c r="BD74" s="48">
        <v>0</v>
      </c>
      <c r="BE74" s="49">
        <v>0</v>
      </c>
      <c r="BF74" s="48">
        <v>1</v>
      </c>
      <c r="BG74" s="49">
        <v>5.555555555555555</v>
      </c>
      <c r="BH74" s="48">
        <v>0</v>
      </c>
      <c r="BI74" s="49">
        <v>0</v>
      </c>
      <c r="BJ74" s="48">
        <v>17</v>
      </c>
      <c r="BK74" s="49">
        <v>94.44444444444444</v>
      </c>
      <c r="BL74" s="48">
        <v>18</v>
      </c>
    </row>
    <row r="75" spans="1:64" ht="15">
      <c r="A75" s="64" t="s">
        <v>271</v>
      </c>
      <c r="B75" s="64" t="s">
        <v>270</v>
      </c>
      <c r="C75" s="65"/>
      <c r="D75" s="66"/>
      <c r="E75" s="67"/>
      <c r="F75" s="68"/>
      <c r="G75" s="65"/>
      <c r="H75" s="69"/>
      <c r="I75" s="70"/>
      <c r="J75" s="70"/>
      <c r="K75" s="34" t="s">
        <v>66</v>
      </c>
      <c r="L75" s="77">
        <v>93</v>
      </c>
      <c r="M75" s="77"/>
      <c r="N75" s="72"/>
      <c r="O75" s="79" t="s">
        <v>445</v>
      </c>
      <c r="P75" s="81">
        <v>43684.87054398148</v>
      </c>
      <c r="Q75" s="79" t="s">
        <v>497</v>
      </c>
      <c r="R75" s="79"/>
      <c r="S75" s="79"/>
      <c r="T75" s="79" t="s">
        <v>773</v>
      </c>
      <c r="U75" s="79"/>
      <c r="V75" s="82" t="s">
        <v>938</v>
      </c>
      <c r="W75" s="81">
        <v>43684.87054398148</v>
      </c>
      <c r="X75" s="82" t="s">
        <v>1108</v>
      </c>
      <c r="Y75" s="79"/>
      <c r="Z75" s="79"/>
      <c r="AA75" s="85" t="s">
        <v>1465</v>
      </c>
      <c r="AB75" s="85" t="s">
        <v>1464</v>
      </c>
      <c r="AC75" s="79" t="b">
        <v>0</v>
      </c>
      <c r="AD75" s="79">
        <v>2</v>
      </c>
      <c r="AE75" s="85" t="s">
        <v>1768</v>
      </c>
      <c r="AF75" s="79" t="b">
        <v>0</v>
      </c>
      <c r="AG75" s="79" t="s">
        <v>1774</v>
      </c>
      <c r="AH75" s="79"/>
      <c r="AI75" s="85" t="s">
        <v>1761</v>
      </c>
      <c r="AJ75" s="79" t="b">
        <v>0</v>
      </c>
      <c r="AK75" s="79">
        <v>0</v>
      </c>
      <c r="AL75" s="85" t="s">
        <v>1761</v>
      </c>
      <c r="AM75" s="79" t="s">
        <v>1790</v>
      </c>
      <c r="AN75" s="79" t="b">
        <v>0</v>
      </c>
      <c r="AO75" s="85" t="s">
        <v>1464</v>
      </c>
      <c r="AP75" s="79" t="s">
        <v>176</v>
      </c>
      <c r="AQ75" s="79">
        <v>0</v>
      </c>
      <c r="AR75" s="79">
        <v>0</v>
      </c>
      <c r="AS75" s="79"/>
      <c r="AT75" s="79"/>
      <c r="AU75" s="79"/>
      <c r="AV75" s="79"/>
      <c r="AW75" s="79"/>
      <c r="AX75" s="79"/>
      <c r="AY75" s="79"/>
      <c r="AZ75" s="79"/>
      <c r="BA75">
        <v>1</v>
      </c>
      <c r="BB75" s="78" t="str">
        <f>REPLACE(INDEX(GroupVertices[Group],MATCH(Edges25[[#This Row],[Vertex 1]],GroupVertices[Vertex],0)),1,1,"")</f>
        <v>32</v>
      </c>
      <c r="BC75" s="78" t="str">
        <f>REPLACE(INDEX(GroupVertices[Group],MATCH(Edges25[[#This Row],[Vertex 2]],GroupVertices[Vertex],0)),1,1,"")</f>
        <v>32</v>
      </c>
      <c r="BD75" s="48">
        <v>3</v>
      </c>
      <c r="BE75" s="49">
        <v>13.636363636363637</v>
      </c>
      <c r="BF75" s="48">
        <v>0</v>
      </c>
      <c r="BG75" s="49">
        <v>0</v>
      </c>
      <c r="BH75" s="48">
        <v>0</v>
      </c>
      <c r="BI75" s="49">
        <v>0</v>
      </c>
      <c r="BJ75" s="48">
        <v>19</v>
      </c>
      <c r="BK75" s="49">
        <v>86.36363636363636</v>
      </c>
      <c r="BL75" s="48">
        <v>22</v>
      </c>
    </row>
    <row r="76" spans="1:64" ht="15">
      <c r="A76" s="64" t="s">
        <v>271</v>
      </c>
      <c r="B76" s="64" t="s">
        <v>270</v>
      </c>
      <c r="C76" s="65"/>
      <c r="D76" s="66"/>
      <c r="E76" s="67"/>
      <c r="F76" s="68"/>
      <c r="G76" s="65"/>
      <c r="H76" s="69"/>
      <c r="I76" s="70"/>
      <c r="J76" s="70"/>
      <c r="K76" s="34" t="s">
        <v>66</v>
      </c>
      <c r="L76" s="77">
        <v>94</v>
      </c>
      <c r="M76" s="77"/>
      <c r="N76" s="72"/>
      <c r="O76" s="79" t="s">
        <v>444</v>
      </c>
      <c r="P76" s="81">
        <v>43684.87079861111</v>
      </c>
      <c r="Q76" s="79" t="s">
        <v>498</v>
      </c>
      <c r="R76" s="79"/>
      <c r="S76" s="79"/>
      <c r="T76" s="79" t="s">
        <v>793</v>
      </c>
      <c r="U76" s="79"/>
      <c r="V76" s="82" t="s">
        <v>938</v>
      </c>
      <c r="W76" s="81">
        <v>43684.87079861111</v>
      </c>
      <c r="X76" s="82" t="s">
        <v>1109</v>
      </c>
      <c r="Y76" s="79"/>
      <c r="Z76" s="79"/>
      <c r="AA76" s="85" t="s">
        <v>1466</v>
      </c>
      <c r="AB76" s="79"/>
      <c r="AC76" s="79" t="b">
        <v>0</v>
      </c>
      <c r="AD76" s="79">
        <v>0</v>
      </c>
      <c r="AE76" s="85" t="s">
        <v>1761</v>
      </c>
      <c r="AF76" s="79" t="b">
        <v>0</v>
      </c>
      <c r="AG76" s="79" t="s">
        <v>1774</v>
      </c>
      <c r="AH76" s="79"/>
      <c r="AI76" s="85" t="s">
        <v>1761</v>
      </c>
      <c r="AJ76" s="79" t="b">
        <v>0</v>
      </c>
      <c r="AK76" s="79">
        <v>1</v>
      </c>
      <c r="AL76" s="85" t="s">
        <v>1464</v>
      </c>
      <c r="AM76" s="79" t="s">
        <v>1790</v>
      </c>
      <c r="AN76" s="79" t="b">
        <v>0</v>
      </c>
      <c r="AO76" s="85" t="s">
        <v>1464</v>
      </c>
      <c r="AP76" s="79" t="s">
        <v>176</v>
      </c>
      <c r="AQ76" s="79">
        <v>0</v>
      </c>
      <c r="AR76" s="79">
        <v>0</v>
      </c>
      <c r="AS76" s="79"/>
      <c r="AT76" s="79"/>
      <c r="AU76" s="79"/>
      <c r="AV76" s="79"/>
      <c r="AW76" s="79"/>
      <c r="AX76" s="79"/>
      <c r="AY76" s="79"/>
      <c r="AZ76" s="79"/>
      <c r="BA76">
        <v>1</v>
      </c>
      <c r="BB76" s="78" t="str">
        <f>REPLACE(INDEX(GroupVertices[Group],MATCH(Edges25[[#This Row],[Vertex 1]],GroupVertices[Vertex],0)),1,1,"")</f>
        <v>32</v>
      </c>
      <c r="BC76" s="78" t="str">
        <f>REPLACE(INDEX(GroupVertices[Group],MATCH(Edges25[[#This Row],[Vertex 2]],GroupVertices[Vertex],0)),1,1,"")</f>
        <v>32</v>
      </c>
      <c r="BD76" s="48">
        <v>0</v>
      </c>
      <c r="BE76" s="49">
        <v>0</v>
      </c>
      <c r="BF76" s="48">
        <v>1</v>
      </c>
      <c r="BG76" s="49">
        <v>5</v>
      </c>
      <c r="BH76" s="48">
        <v>0</v>
      </c>
      <c r="BI76" s="49">
        <v>0</v>
      </c>
      <c r="BJ76" s="48">
        <v>19</v>
      </c>
      <c r="BK76" s="49">
        <v>95</v>
      </c>
      <c r="BL76" s="48">
        <v>20</v>
      </c>
    </row>
    <row r="77" spans="1:64" ht="15">
      <c r="A77" s="64" t="s">
        <v>272</v>
      </c>
      <c r="B77" s="64" t="s">
        <v>356</v>
      </c>
      <c r="C77" s="65"/>
      <c r="D77" s="66"/>
      <c r="E77" s="67"/>
      <c r="F77" s="68"/>
      <c r="G77" s="65"/>
      <c r="H77" s="69"/>
      <c r="I77" s="70"/>
      <c r="J77" s="70"/>
      <c r="K77" s="34" t="s">
        <v>65</v>
      </c>
      <c r="L77" s="77">
        <v>95</v>
      </c>
      <c r="M77" s="77"/>
      <c r="N77" s="72"/>
      <c r="O77" s="79" t="s">
        <v>444</v>
      </c>
      <c r="P77" s="81">
        <v>43678.26185185185</v>
      </c>
      <c r="Q77" s="79" t="s">
        <v>457</v>
      </c>
      <c r="R77" s="79"/>
      <c r="S77" s="79"/>
      <c r="T77" s="79" t="s">
        <v>771</v>
      </c>
      <c r="U77" s="79"/>
      <c r="V77" s="82" t="s">
        <v>939</v>
      </c>
      <c r="W77" s="81">
        <v>43678.26185185185</v>
      </c>
      <c r="X77" s="82" t="s">
        <v>1110</v>
      </c>
      <c r="Y77" s="79"/>
      <c r="Z77" s="79"/>
      <c r="AA77" s="85" t="s">
        <v>1467</v>
      </c>
      <c r="AB77" s="79"/>
      <c r="AC77" s="79" t="b">
        <v>0</v>
      </c>
      <c r="AD77" s="79">
        <v>0</v>
      </c>
      <c r="AE77" s="85" t="s">
        <v>1761</v>
      </c>
      <c r="AF77" s="79" t="b">
        <v>0</v>
      </c>
      <c r="AG77" s="79" t="s">
        <v>1774</v>
      </c>
      <c r="AH77" s="79"/>
      <c r="AI77" s="85" t="s">
        <v>1761</v>
      </c>
      <c r="AJ77" s="79" t="b">
        <v>0</v>
      </c>
      <c r="AK77" s="79">
        <v>3</v>
      </c>
      <c r="AL77" s="85" t="s">
        <v>1582</v>
      </c>
      <c r="AM77" s="79" t="s">
        <v>1811</v>
      </c>
      <c r="AN77" s="79" t="b">
        <v>0</v>
      </c>
      <c r="AO77" s="85" t="s">
        <v>1582</v>
      </c>
      <c r="AP77" s="79" t="s">
        <v>176</v>
      </c>
      <c r="AQ77" s="79">
        <v>0</v>
      </c>
      <c r="AR77" s="79">
        <v>0</v>
      </c>
      <c r="AS77" s="79"/>
      <c r="AT77" s="79"/>
      <c r="AU77" s="79"/>
      <c r="AV77" s="79"/>
      <c r="AW77" s="79"/>
      <c r="AX77" s="79"/>
      <c r="AY77" s="79"/>
      <c r="AZ77" s="79"/>
      <c r="BA77">
        <v>7</v>
      </c>
      <c r="BB77" s="78" t="str">
        <f>REPLACE(INDEX(GroupVertices[Group],MATCH(Edges25[[#This Row],[Vertex 1]],GroupVertices[Vertex],0)),1,1,"")</f>
        <v>4</v>
      </c>
      <c r="BC77" s="78" t="str">
        <f>REPLACE(INDEX(GroupVertices[Group],MATCH(Edges25[[#This Row],[Vertex 2]],GroupVertices[Vertex],0)),1,1,"")</f>
        <v>4</v>
      </c>
      <c r="BD77" s="48">
        <v>1</v>
      </c>
      <c r="BE77" s="49">
        <v>6.25</v>
      </c>
      <c r="BF77" s="48">
        <v>0</v>
      </c>
      <c r="BG77" s="49">
        <v>0</v>
      </c>
      <c r="BH77" s="48">
        <v>0</v>
      </c>
      <c r="BI77" s="49">
        <v>0</v>
      </c>
      <c r="BJ77" s="48">
        <v>15</v>
      </c>
      <c r="BK77" s="49">
        <v>93.75</v>
      </c>
      <c r="BL77" s="48">
        <v>16</v>
      </c>
    </row>
    <row r="78" spans="1:64" ht="15">
      <c r="A78" s="64" t="s">
        <v>272</v>
      </c>
      <c r="B78" s="64" t="s">
        <v>356</v>
      </c>
      <c r="C78" s="65"/>
      <c r="D78" s="66"/>
      <c r="E78" s="67"/>
      <c r="F78" s="68"/>
      <c r="G78" s="65"/>
      <c r="H78" s="69"/>
      <c r="I78" s="70"/>
      <c r="J78" s="70"/>
      <c r="K78" s="34" t="s">
        <v>65</v>
      </c>
      <c r="L78" s="77">
        <v>96</v>
      </c>
      <c r="M78" s="77"/>
      <c r="N78" s="72"/>
      <c r="O78" s="79" t="s">
        <v>444</v>
      </c>
      <c r="P78" s="81">
        <v>43678.511828703704</v>
      </c>
      <c r="Q78" s="79" t="s">
        <v>457</v>
      </c>
      <c r="R78" s="79"/>
      <c r="S78" s="79"/>
      <c r="T78" s="79" t="s">
        <v>771</v>
      </c>
      <c r="U78" s="79"/>
      <c r="V78" s="82" t="s">
        <v>939</v>
      </c>
      <c r="W78" s="81">
        <v>43678.511828703704</v>
      </c>
      <c r="X78" s="82" t="s">
        <v>1111</v>
      </c>
      <c r="Y78" s="79"/>
      <c r="Z78" s="79"/>
      <c r="AA78" s="85" t="s">
        <v>1468</v>
      </c>
      <c r="AB78" s="79"/>
      <c r="AC78" s="79" t="b">
        <v>0</v>
      </c>
      <c r="AD78" s="79">
        <v>0</v>
      </c>
      <c r="AE78" s="85" t="s">
        <v>1761</v>
      </c>
      <c r="AF78" s="79" t="b">
        <v>0</v>
      </c>
      <c r="AG78" s="79" t="s">
        <v>1774</v>
      </c>
      <c r="AH78" s="79"/>
      <c r="AI78" s="85" t="s">
        <v>1761</v>
      </c>
      <c r="AJ78" s="79" t="b">
        <v>0</v>
      </c>
      <c r="AK78" s="79">
        <v>3</v>
      </c>
      <c r="AL78" s="85" t="s">
        <v>1585</v>
      </c>
      <c r="AM78" s="79" t="s">
        <v>1811</v>
      </c>
      <c r="AN78" s="79" t="b">
        <v>0</v>
      </c>
      <c r="AO78" s="85" t="s">
        <v>1585</v>
      </c>
      <c r="AP78" s="79" t="s">
        <v>176</v>
      </c>
      <c r="AQ78" s="79">
        <v>0</v>
      </c>
      <c r="AR78" s="79">
        <v>0</v>
      </c>
      <c r="AS78" s="79"/>
      <c r="AT78" s="79"/>
      <c r="AU78" s="79"/>
      <c r="AV78" s="79"/>
      <c r="AW78" s="79"/>
      <c r="AX78" s="79"/>
      <c r="AY78" s="79"/>
      <c r="AZ78" s="79"/>
      <c r="BA78">
        <v>7</v>
      </c>
      <c r="BB78" s="78" t="str">
        <f>REPLACE(INDEX(GroupVertices[Group],MATCH(Edges25[[#This Row],[Vertex 1]],GroupVertices[Vertex],0)),1,1,"")</f>
        <v>4</v>
      </c>
      <c r="BC78" s="78" t="str">
        <f>REPLACE(INDEX(GroupVertices[Group],MATCH(Edges25[[#This Row],[Vertex 2]],GroupVertices[Vertex],0)),1,1,"")</f>
        <v>4</v>
      </c>
      <c r="BD78" s="48">
        <v>1</v>
      </c>
      <c r="BE78" s="49">
        <v>6.25</v>
      </c>
      <c r="BF78" s="48">
        <v>0</v>
      </c>
      <c r="BG78" s="49">
        <v>0</v>
      </c>
      <c r="BH78" s="48">
        <v>0</v>
      </c>
      <c r="BI78" s="49">
        <v>0</v>
      </c>
      <c r="BJ78" s="48">
        <v>15</v>
      </c>
      <c r="BK78" s="49">
        <v>93.75</v>
      </c>
      <c r="BL78" s="48">
        <v>16</v>
      </c>
    </row>
    <row r="79" spans="1:64" ht="15">
      <c r="A79" s="64" t="s">
        <v>272</v>
      </c>
      <c r="B79" s="64" t="s">
        <v>356</v>
      </c>
      <c r="C79" s="65"/>
      <c r="D79" s="66"/>
      <c r="E79" s="67"/>
      <c r="F79" s="68"/>
      <c r="G79" s="65"/>
      <c r="H79" s="69"/>
      <c r="I79" s="70"/>
      <c r="J79" s="70"/>
      <c r="K79" s="34" t="s">
        <v>65</v>
      </c>
      <c r="L79" s="77">
        <v>97</v>
      </c>
      <c r="M79" s="77"/>
      <c r="N79" s="72"/>
      <c r="O79" s="79" t="s">
        <v>444</v>
      </c>
      <c r="P79" s="81">
        <v>43681.05365740741</v>
      </c>
      <c r="Q79" s="79" t="s">
        <v>471</v>
      </c>
      <c r="R79" s="79"/>
      <c r="S79" s="79"/>
      <c r="T79" s="79" t="s">
        <v>771</v>
      </c>
      <c r="U79" s="79"/>
      <c r="V79" s="82" t="s">
        <v>939</v>
      </c>
      <c r="W79" s="81">
        <v>43681.05365740741</v>
      </c>
      <c r="X79" s="82" t="s">
        <v>1112</v>
      </c>
      <c r="Y79" s="79"/>
      <c r="Z79" s="79"/>
      <c r="AA79" s="85" t="s">
        <v>1469</v>
      </c>
      <c r="AB79" s="79"/>
      <c r="AC79" s="79" t="b">
        <v>0</v>
      </c>
      <c r="AD79" s="79">
        <v>0</v>
      </c>
      <c r="AE79" s="85" t="s">
        <v>1761</v>
      </c>
      <c r="AF79" s="79" t="b">
        <v>0</v>
      </c>
      <c r="AG79" s="79" t="s">
        <v>1774</v>
      </c>
      <c r="AH79" s="79"/>
      <c r="AI79" s="85" t="s">
        <v>1761</v>
      </c>
      <c r="AJ79" s="79" t="b">
        <v>0</v>
      </c>
      <c r="AK79" s="79">
        <v>2</v>
      </c>
      <c r="AL79" s="85" t="s">
        <v>1604</v>
      </c>
      <c r="AM79" s="79" t="s">
        <v>1811</v>
      </c>
      <c r="AN79" s="79" t="b">
        <v>0</v>
      </c>
      <c r="AO79" s="85" t="s">
        <v>1604</v>
      </c>
      <c r="AP79" s="79" t="s">
        <v>176</v>
      </c>
      <c r="AQ79" s="79">
        <v>0</v>
      </c>
      <c r="AR79" s="79">
        <v>0</v>
      </c>
      <c r="AS79" s="79"/>
      <c r="AT79" s="79"/>
      <c r="AU79" s="79"/>
      <c r="AV79" s="79"/>
      <c r="AW79" s="79"/>
      <c r="AX79" s="79"/>
      <c r="AY79" s="79"/>
      <c r="AZ79" s="79"/>
      <c r="BA79">
        <v>7</v>
      </c>
      <c r="BB79" s="78" t="str">
        <f>REPLACE(INDEX(GroupVertices[Group],MATCH(Edges25[[#This Row],[Vertex 1]],GroupVertices[Vertex],0)),1,1,"")</f>
        <v>4</v>
      </c>
      <c r="BC79" s="78" t="str">
        <f>REPLACE(INDEX(GroupVertices[Group],MATCH(Edges25[[#This Row],[Vertex 2]],GroupVertices[Vertex],0)),1,1,"")</f>
        <v>4</v>
      </c>
      <c r="BD79" s="48">
        <v>1</v>
      </c>
      <c r="BE79" s="49">
        <v>6.25</v>
      </c>
      <c r="BF79" s="48">
        <v>0</v>
      </c>
      <c r="BG79" s="49">
        <v>0</v>
      </c>
      <c r="BH79" s="48">
        <v>0</v>
      </c>
      <c r="BI79" s="49">
        <v>0</v>
      </c>
      <c r="BJ79" s="48">
        <v>15</v>
      </c>
      <c r="BK79" s="49">
        <v>93.75</v>
      </c>
      <c r="BL79" s="48">
        <v>16</v>
      </c>
    </row>
    <row r="80" spans="1:64" ht="15">
      <c r="A80" s="64" t="s">
        <v>272</v>
      </c>
      <c r="B80" s="64" t="s">
        <v>356</v>
      </c>
      <c r="C80" s="65"/>
      <c r="D80" s="66"/>
      <c r="E80" s="67"/>
      <c r="F80" s="68"/>
      <c r="G80" s="65"/>
      <c r="H80" s="69"/>
      <c r="I80" s="70"/>
      <c r="J80" s="70"/>
      <c r="K80" s="34" t="s">
        <v>65</v>
      </c>
      <c r="L80" s="77">
        <v>98</v>
      </c>
      <c r="M80" s="77"/>
      <c r="N80" s="72"/>
      <c r="O80" s="79" t="s">
        <v>444</v>
      </c>
      <c r="P80" s="81">
        <v>43682.67859953704</v>
      </c>
      <c r="Q80" s="79" t="s">
        <v>471</v>
      </c>
      <c r="R80" s="79"/>
      <c r="S80" s="79"/>
      <c r="T80" s="79" t="s">
        <v>771</v>
      </c>
      <c r="U80" s="79"/>
      <c r="V80" s="82" t="s">
        <v>939</v>
      </c>
      <c r="W80" s="81">
        <v>43682.67859953704</v>
      </c>
      <c r="X80" s="82" t="s">
        <v>1113</v>
      </c>
      <c r="Y80" s="79"/>
      <c r="Z80" s="79"/>
      <c r="AA80" s="85" t="s">
        <v>1470</v>
      </c>
      <c r="AB80" s="79"/>
      <c r="AC80" s="79" t="b">
        <v>0</v>
      </c>
      <c r="AD80" s="79">
        <v>0</v>
      </c>
      <c r="AE80" s="85" t="s">
        <v>1761</v>
      </c>
      <c r="AF80" s="79" t="b">
        <v>0</v>
      </c>
      <c r="AG80" s="79" t="s">
        <v>1774</v>
      </c>
      <c r="AH80" s="79"/>
      <c r="AI80" s="85" t="s">
        <v>1761</v>
      </c>
      <c r="AJ80" s="79" t="b">
        <v>0</v>
      </c>
      <c r="AK80" s="79">
        <v>1</v>
      </c>
      <c r="AL80" s="85" t="s">
        <v>1611</v>
      </c>
      <c r="AM80" s="79" t="s">
        <v>1811</v>
      </c>
      <c r="AN80" s="79" t="b">
        <v>0</v>
      </c>
      <c r="AO80" s="85" t="s">
        <v>1611</v>
      </c>
      <c r="AP80" s="79" t="s">
        <v>176</v>
      </c>
      <c r="AQ80" s="79">
        <v>0</v>
      </c>
      <c r="AR80" s="79">
        <v>0</v>
      </c>
      <c r="AS80" s="79"/>
      <c r="AT80" s="79"/>
      <c r="AU80" s="79"/>
      <c r="AV80" s="79"/>
      <c r="AW80" s="79"/>
      <c r="AX80" s="79"/>
      <c r="AY80" s="79"/>
      <c r="AZ80" s="79"/>
      <c r="BA80">
        <v>7</v>
      </c>
      <c r="BB80" s="78" t="str">
        <f>REPLACE(INDEX(GroupVertices[Group],MATCH(Edges25[[#This Row],[Vertex 1]],GroupVertices[Vertex],0)),1,1,"")</f>
        <v>4</v>
      </c>
      <c r="BC80" s="78" t="str">
        <f>REPLACE(INDEX(GroupVertices[Group],MATCH(Edges25[[#This Row],[Vertex 2]],GroupVertices[Vertex],0)),1,1,"")</f>
        <v>4</v>
      </c>
      <c r="BD80" s="48">
        <v>1</v>
      </c>
      <c r="BE80" s="49">
        <v>6.25</v>
      </c>
      <c r="BF80" s="48">
        <v>0</v>
      </c>
      <c r="BG80" s="49">
        <v>0</v>
      </c>
      <c r="BH80" s="48">
        <v>0</v>
      </c>
      <c r="BI80" s="49">
        <v>0</v>
      </c>
      <c r="BJ80" s="48">
        <v>15</v>
      </c>
      <c r="BK80" s="49">
        <v>93.75</v>
      </c>
      <c r="BL80" s="48">
        <v>16</v>
      </c>
    </row>
    <row r="81" spans="1:64" ht="15">
      <c r="A81" s="64" t="s">
        <v>272</v>
      </c>
      <c r="B81" s="64" t="s">
        <v>356</v>
      </c>
      <c r="C81" s="65"/>
      <c r="D81" s="66"/>
      <c r="E81" s="67"/>
      <c r="F81" s="68"/>
      <c r="G81" s="65"/>
      <c r="H81" s="69"/>
      <c r="I81" s="70"/>
      <c r="J81" s="70"/>
      <c r="K81" s="34" t="s">
        <v>65</v>
      </c>
      <c r="L81" s="77">
        <v>99</v>
      </c>
      <c r="M81" s="77"/>
      <c r="N81" s="72"/>
      <c r="O81" s="79" t="s">
        <v>444</v>
      </c>
      <c r="P81" s="81">
        <v>43683.303622685184</v>
      </c>
      <c r="Q81" s="79" t="s">
        <v>471</v>
      </c>
      <c r="R81" s="79"/>
      <c r="S81" s="79"/>
      <c r="T81" s="79" t="s">
        <v>771</v>
      </c>
      <c r="U81" s="79"/>
      <c r="V81" s="82" t="s">
        <v>939</v>
      </c>
      <c r="W81" s="81">
        <v>43683.303622685184</v>
      </c>
      <c r="X81" s="82" t="s">
        <v>1114</v>
      </c>
      <c r="Y81" s="79"/>
      <c r="Z81" s="79"/>
      <c r="AA81" s="85" t="s">
        <v>1471</v>
      </c>
      <c r="AB81" s="79"/>
      <c r="AC81" s="79" t="b">
        <v>0</v>
      </c>
      <c r="AD81" s="79">
        <v>0</v>
      </c>
      <c r="AE81" s="85" t="s">
        <v>1761</v>
      </c>
      <c r="AF81" s="79" t="b">
        <v>0</v>
      </c>
      <c r="AG81" s="79" t="s">
        <v>1774</v>
      </c>
      <c r="AH81" s="79"/>
      <c r="AI81" s="85" t="s">
        <v>1761</v>
      </c>
      <c r="AJ81" s="79" t="b">
        <v>0</v>
      </c>
      <c r="AK81" s="79">
        <v>3</v>
      </c>
      <c r="AL81" s="85" t="s">
        <v>1624</v>
      </c>
      <c r="AM81" s="79" t="s">
        <v>1811</v>
      </c>
      <c r="AN81" s="79" t="b">
        <v>0</v>
      </c>
      <c r="AO81" s="85" t="s">
        <v>1624</v>
      </c>
      <c r="AP81" s="79" t="s">
        <v>176</v>
      </c>
      <c r="AQ81" s="79">
        <v>0</v>
      </c>
      <c r="AR81" s="79">
        <v>0</v>
      </c>
      <c r="AS81" s="79"/>
      <c r="AT81" s="79"/>
      <c r="AU81" s="79"/>
      <c r="AV81" s="79"/>
      <c r="AW81" s="79"/>
      <c r="AX81" s="79"/>
      <c r="AY81" s="79"/>
      <c r="AZ81" s="79"/>
      <c r="BA81">
        <v>7</v>
      </c>
      <c r="BB81" s="78" t="str">
        <f>REPLACE(INDEX(GroupVertices[Group],MATCH(Edges25[[#This Row],[Vertex 1]],GroupVertices[Vertex],0)),1,1,"")</f>
        <v>4</v>
      </c>
      <c r="BC81" s="78" t="str">
        <f>REPLACE(INDEX(GroupVertices[Group],MATCH(Edges25[[#This Row],[Vertex 2]],GroupVertices[Vertex],0)),1,1,"")</f>
        <v>4</v>
      </c>
      <c r="BD81" s="48">
        <v>1</v>
      </c>
      <c r="BE81" s="49">
        <v>6.25</v>
      </c>
      <c r="BF81" s="48">
        <v>0</v>
      </c>
      <c r="BG81" s="49">
        <v>0</v>
      </c>
      <c r="BH81" s="48">
        <v>0</v>
      </c>
      <c r="BI81" s="49">
        <v>0</v>
      </c>
      <c r="BJ81" s="48">
        <v>15</v>
      </c>
      <c r="BK81" s="49">
        <v>93.75</v>
      </c>
      <c r="BL81" s="48">
        <v>16</v>
      </c>
    </row>
    <row r="82" spans="1:64" ht="15">
      <c r="A82" s="64" t="s">
        <v>272</v>
      </c>
      <c r="B82" s="64" t="s">
        <v>356</v>
      </c>
      <c r="C82" s="65"/>
      <c r="D82" s="66"/>
      <c r="E82" s="67"/>
      <c r="F82" s="68"/>
      <c r="G82" s="65"/>
      <c r="H82" s="69"/>
      <c r="I82" s="70"/>
      <c r="J82" s="70"/>
      <c r="K82" s="34" t="s">
        <v>65</v>
      </c>
      <c r="L82" s="77">
        <v>100</v>
      </c>
      <c r="M82" s="77"/>
      <c r="N82" s="72"/>
      <c r="O82" s="79" t="s">
        <v>444</v>
      </c>
      <c r="P82" s="81">
        <v>43684.09538194445</v>
      </c>
      <c r="Q82" s="79" t="s">
        <v>471</v>
      </c>
      <c r="R82" s="79"/>
      <c r="S82" s="79"/>
      <c r="T82" s="79" t="s">
        <v>771</v>
      </c>
      <c r="U82" s="79"/>
      <c r="V82" s="82" t="s">
        <v>939</v>
      </c>
      <c r="W82" s="81">
        <v>43684.09538194445</v>
      </c>
      <c r="X82" s="82" t="s">
        <v>1115</v>
      </c>
      <c r="Y82" s="79"/>
      <c r="Z82" s="79"/>
      <c r="AA82" s="85" t="s">
        <v>1472</v>
      </c>
      <c r="AB82" s="79"/>
      <c r="AC82" s="79" t="b">
        <v>0</v>
      </c>
      <c r="AD82" s="79">
        <v>0</v>
      </c>
      <c r="AE82" s="85" t="s">
        <v>1761</v>
      </c>
      <c r="AF82" s="79" t="b">
        <v>0</v>
      </c>
      <c r="AG82" s="79" t="s">
        <v>1774</v>
      </c>
      <c r="AH82" s="79"/>
      <c r="AI82" s="85" t="s">
        <v>1761</v>
      </c>
      <c r="AJ82" s="79" t="b">
        <v>0</v>
      </c>
      <c r="AK82" s="79">
        <v>3</v>
      </c>
      <c r="AL82" s="85" t="s">
        <v>1636</v>
      </c>
      <c r="AM82" s="79" t="s">
        <v>1811</v>
      </c>
      <c r="AN82" s="79" t="b">
        <v>0</v>
      </c>
      <c r="AO82" s="85" t="s">
        <v>1636</v>
      </c>
      <c r="AP82" s="79" t="s">
        <v>176</v>
      </c>
      <c r="AQ82" s="79">
        <v>0</v>
      </c>
      <c r="AR82" s="79">
        <v>0</v>
      </c>
      <c r="AS82" s="79"/>
      <c r="AT82" s="79"/>
      <c r="AU82" s="79"/>
      <c r="AV82" s="79"/>
      <c r="AW82" s="79"/>
      <c r="AX82" s="79"/>
      <c r="AY82" s="79"/>
      <c r="AZ82" s="79"/>
      <c r="BA82">
        <v>7</v>
      </c>
      <c r="BB82" s="78" t="str">
        <f>REPLACE(INDEX(GroupVertices[Group],MATCH(Edges25[[#This Row],[Vertex 1]],GroupVertices[Vertex],0)),1,1,"")</f>
        <v>4</v>
      </c>
      <c r="BC82" s="78" t="str">
        <f>REPLACE(INDEX(GroupVertices[Group],MATCH(Edges25[[#This Row],[Vertex 2]],GroupVertices[Vertex],0)),1,1,"")</f>
        <v>4</v>
      </c>
      <c r="BD82" s="48">
        <v>1</v>
      </c>
      <c r="BE82" s="49">
        <v>6.25</v>
      </c>
      <c r="BF82" s="48">
        <v>0</v>
      </c>
      <c r="BG82" s="49">
        <v>0</v>
      </c>
      <c r="BH82" s="48">
        <v>0</v>
      </c>
      <c r="BI82" s="49">
        <v>0</v>
      </c>
      <c r="BJ82" s="48">
        <v>15</v>
      </c>
      <c r="BK82" s="49">
        <v>93.75</v>
      </c>
      <c r="BL82" s="48">
        <v>16</v>
      </c>
    </row>
    <row r="83" spans="1:64" ht="15">
      <c r="A83" s="64" t="s">
        <v>272</v>
      </c>
      <c r="B83" s="64" t="s">
        <v>356</v>
      </c>
      <c r="C83" s="65"/>
      <c r="D83" s="66"/>
      <c r="E83" s="67"/>
      <c r="F83" s="68"/>
      <c r="G83" s="65"/>
      <c r="H83" s="69"/>
      <c r="I83" s="70"/>
      <c r="J83" s="70"/>
      <c r="K83" s="34" t="s">
        <v>65</v>
      </c>
      <c r="L83" s="77">
        <v>101</v>
      </c>
      <c r="M83" s="77"/>
      <c r="N83" s="72"/>
      <c r="O83" s="79" t="s">
        <v>444</v>
      </c>
      <c r="P83" s="81">
        <v>43684.97017361111</v>
      </c>
      <c r="Q83" s="79" t="s">
        <v>471</v>
      </c>
      <c r="R83" s="79"/>
      <c r="S83" s="79"/>
      <c r="T83" s="79" t="s">
        <v>771</v>
      </c>
      <c r="U83" s="79"/>
      <c r="V83" s="82" t="s">
        <v>939</v>
      </c>
      <c r="W83" s="81">
        <v>43684.97017361111</v>
      </c>
      <c r="X83" s="82" t="s">
        <v>1116</v>
      </c>
      <c r="Y83" s="79"/>
      <c r="Z83" s="79"/>
      <c r="AA83" s="85" t="s">
        <v>1473</v>
      </c>
      <c r="AB83" s="79"/>
      <c r="AC83" s="79" t="b">
        <v>0</v>
      </c>
      <c r="AD83" s="79">
        <v>0</v>
      </c>
      <c r="AE83" s="85" t="s">
        <v>1761</v>
      </c>
      <c r="AF83" s="79" t="b">
        <v>0</v>
      </c>
      <c r="AG83" s="79" t="s">
        <v>1774</v>
      </c>
      <c r="AH83" s="79"/>
      <c r="AI83" s="85" t="s">
        <v>1761</v>
      </c>
      <c r="AJ83" s="79" t="b">
        <v>0</v>
      </c>
      <c r="AK83" s="79">
        <v>4</v>
      </c>
      <c r="AL83" s="85" t="s">
        <v>1643</v>
      </c>
      <c r="AM83" s="79" t="s">
        <v>1811</v>
      </c>
      <c r="AN83" s="79" t="b">
        <v>0</v>
      </c>
      <c r="AO83" s="85" t="s">
        <v>1643</v>
      </c>
      <c r="AP83" s="79" t="s">
        <v>176</v>
      </c>
      <c r="AQ83" s="79">
        <v>0</v>
      </c>
      <c r="AR83" s="79">
        <v>0</v>
      </c>
      <c r="AS83" s="79"/>
      <c r="AT83" s="79"/>
      <c r="AU83" s="79"/>
      <c r="AV83" s="79"/>
      <c r="AW83" s="79"/>
      <c r="AX83" s="79"/>
      <c r="AY83" s="79"/>
      <c r="AZ83" s="79"/>
      <c r="BA83">
        <v>7</v>
      </c>
      <c r="BB83" s="78" t="str">
        <f>REPLACE(INDEX(GroupVertices[Group],MATCH(Edges25[[#This Row],[Vertex 1]],GroupVertices[Vertex],0)),1,1,"")</f>
        <v>4</v>
      </c>
      <c r="BC83" s="78" t="str">
        <f>REPLACE(INDEX(GroupVertices[Group],MATCH(Edges25[[#This Row],[Vertex 2]],GroupVertices[Vertex],0)),1,1,"")</f>
        <v>4</v>
      </c>
      <c r="BD83" s="48">
        <v>1</v>
      </c>
      <c r="BE83" s="49">
        <v>6.25</v>
      </c>
      <c r="BF83" s="48">
        <v>0</v>
      </c>
      <c r="BG83" s="49">
        <v>0</v>
      </c>
      <c r="BH83" s="48">
        <v>0</v>
      </c>
      <c r="BI83" s="49">
        <v>0</v>
      </c>
      <c r="BJ83" s="48">
        <v>15</v>
      </c>
      <c r="BK83" s="49">
        <v>93.75</v>
      </c>
      <c r="BL83" s="48">
        <v>16</v>
      </c>
    </row>
    <row r="84" spans="1:64" ht="15">
      <c r="A84" s="64" t="s">
        <v>273</v>
      </c>
      <c r="B84" s="64" t="s">
        <v>273</v>
      </c>
      <c r="C84" s="65"/>
      <c r="D84" s="66"/>
      <c r="E84" s="67"/>
      <c r="F84" s="68"/>
      <c r="G84" s="65"/>
      <c r="H84" s="69"/>
      <c r="I84" s="70"/>
      <c r="J84" s="70"/>
      <c r="K84" s="34" t="s">
        <v>65</v>
      </c>
      <c r="L84" s="77">
        <v>102</v>
      </c>
      <c r="M84" s="77"/>
      <c r="N84" s="72"/>
      <c r="O84" s="79" t="s">
        <v>176</v>
      </c>
      <c r="P84" s="81">
        <v>43684.83174768519</v>
      </c>
      <c r="Q84" s="79" t="s">
        <v>499</v>
      </c>
      <c r="R84" s="82" t="s">
        <v>649</v>
      </c>
      <c r="S84" s="79" t="s">
        <v>737</v>
      </c>
      <c r="T84" s="79" t="s">
        <v>403</v>
      </c>
      <c r="U84" s="79"/>
      <c r="V84" s="82" t="s">
        <v>940</v>
      </c>
      <c r="W84" s="81">
        <v>43684.83174768519</v>
      </c>
      <c r="X84" s="82" t="s">
        <v>1117</v>
      </c>
      <c r="Y84" s="79"/>
      <c r="Z84" s="79"/>
      <c r="AA84" s="85" t="s">
        <v>1474</v>
      </c>
      <c r="AB84" s="79"/>
      <c r="AC84" s="79" t="b">
        <v>0</v>
      </c>
      <c r="AD84" s="79">
        <v>0</v>
      </c>
      <c r="AE84" s="85" t="s">
        <v>1761</v>
      </c>
      <c r="AF84" s="79" t="b">
        <v>0</v>
      </c>
      <c r="AG84" s="79" t="s">
        <v>1774</v>
      </c>
      <c r="AH84" s="79"/>
      <c r="AI84" s="85" t="s">
        <v>1761</v>
      </c>
      <c r="AJ84" s="79" t="b">
        <v>0</v>
      </c>
      <c r="AK84" s="79">
        <v>1</v>
      </c>
      <c r="AL84" s="85" t="s">
        <v>1761</v>
      </c>
      <c r="AM84" s="79" t="s">
        <v>1793</v>
      </c>
      <c r="AN84" s="79" t="b">
        <v>0</v>
      </c>
      <c r="AO84" s="85" t="s">
        <v>1474</v>
      </c>
      <c r="AP84" s="79" t="s">
        <v>176</v>
      </c>
      <c r="AQ84" s="79">
        <v>0</v>
      </c>
      <c r="AR84" s="79">
        <v>0</v>
      </c>
      <c r="AS84" s="79"/>
      <c r="AT84" s="79"/>
      <c r="AU84" s="79"/>
      <c r="AV84" s="79"/>
      <c r="AW84" s="79"/>
      <c r="AX84" s="79"/>
      <c r="AY84" s="79"/>
      <c r="AZ84" s="79"/>
      <c r="BA84">
        <v>1</v>
      </c>
      <c r="BB84" s="78" t="str">
        <f>REPLACE(INDEX(GroupVertices[Group],MATCH(Edges25[[#This Row],[Vertex 1]],GroupVertices[Vertex],0)),1,1,"")</f>
        <v>31</v>
      </c>
      <c r="BC84" s="78" t="str">
        <f>REPLACE(INDEX(GroupVertices[Group],MATCH(Edges25[[#This Row],[Vertex 2]],GroupVertices[Vertex],0)),1,1,"")</f>
        <v>31</v>
      </c>
      <c r="BD84" s="48">
        <v>0</v>
      </c>
      <c r="BE84" s="49">
        <v>0</v>
      </c>
      <c r="BF84" s="48">
        <v>1</v>
      </c>
      <c r="BG84" s="49">
        <v>6.25</v>
      </c>
      <c r="BH84" s="48">
        <v>0</v>
      </c>
      <c r="BI84" s="49">
        <v>0</v>
      </c>
      <c r="BJ84" s="48">
        <v>15</v>
      </c>
      <c r="BK84" s="49">
        <v>93.75</v>
      </c>
      <c r="BL84" s="48">
        <v>16</v>
      </c>
    </row>
    <row r="85" spans="1:64" ht="15">
      <c r="A85" s="64" t="s">
        <v>274</v>
      </c>
      <c r="B85" s="64" t="s">
        <v>273</v>
      </c>
      <c r="C85" s="65"/>
      <c r="D85" s="66"/>
      <c r="E85" s="67"/>
      <c r="F85" s="68"/>
      <c r="G85" s="65"/>
      <c r="H85" s="69"/>
      <c r="I85" s="70"/>
      <c r="J85" s="70"/>
      <c r="K85" s="34" t="s">
        <v>65</v>
      </c>
      <c r="L85" s="77">
        <v>103</v>
      </c>
      <c r="M85" s="77"/>
      <c r="N85" s="72"/>
      <c r="O85" s="79" t="s">
        <v>444</v>
      </c>
      <c r="P85" s="81">
        <v>43685.07609953704</v>
      </c>
      <c r="Q85" s="79" t="s">
        <v>500</v>
      </c>
      <c r="R85" s="82" t="s">
        <v>649</v>
      </c>
      <c r="S85" s="79" t="s">
        <v>737</v>
      </c>
      <c r="T85" s="79" t="s">
        <v>403</v>
      </c>
      <c r="U85" s="79"/>
      <c r="V85" s="82" t="s">
        <v>941</v>
      </c>
      <c r="W85" s="81">
        <v>43685.07609953704</v>
      </c>
      <c r="X85" s="82" t="s">
        <v>1118</v>
      </c>
      <c r="Y85" s="79"/>
      <c r="Z85" s="79"/>
      <c r="AA85" s="85" t="s">
        <v>1475</v>
      </c>
      <c r="AB85" s="79"/>
      <c r="AC85" s="79" t="b">
        <v>0</v>
      </c>
      <c r="AD85" s="79">
        <v>0</v>
      </c>
      <c r="AE85" s="85" t="s">
        <v>1761</v>
      </c>
      <c r="AF85" s="79" t="b">
        <v>0</v>
      </c>
      <c r="AG85" s="79" t="s">
        <v>1774</v>
      </c>
      <c r="AH85" s="79"/>
      <c r="AI85" s="85" t="s">
        <v>1761</v>
      </c>
      <c r="AJ85" s="79" t="b">
        <v>0</v>
      </c>
      <c r="AK85" s="79">
        <v>1</v>
      </c>
      <c r="AL85" s="85" t="s">
        <v>1474</v>
      </c>
      <c r="AM85" s="79" t="s">
        <v>1793</v>
      </c>
      <c r="AN85" s="79" t="b">
        <v>0</v>
      </c>
      <c r="AO85" s="85" t="s">
        <v>1474</v>
      </c>
      <c r="AP85" s="79" t="s">
        <v>176</v>
      </c>
      <c r="AQ85" s="79">
        <v>0</v>
      </c>
      <c r="AR85" s="79">
        <v>0</v>
      </c>
      <c r="AS85" s="79"/>
      <c r="AT85" s="79"/>
      <c r="AU85" s="79"/>
      <c r="AV85" s="79"/>
      <c r="AW85" s="79"/>
      <c r="AX85" s="79"/>
      <c r="AY85" s="79"/>
      <c r="AZ85" s="79"/>
      <c r="BA85">
        <v>1</v>
      </c>
      <c r="BB85" s="78" t="str">
        <f>REPLACE(INDEX(GroupVertices[Group],MATCH(Edges25[[#This Row],[Vertex 1]],GroupVertices[Vertex],0)),1,1,"")</f>
        <v>31</v>
      </c>
      <c r="BC85" s="78" t="str">
        <f>REPLACE(INDEX(GroupVertices[Group],MATCH(Edges25[[#This Row],[Vertex 2]],GroupVertices[Vertex],0)),1,1,"")</f>
        <v>31</v>
      </c>
      <c r="BD85" s="48">
        <v>0</v>
      </c>
      <c r="BE85" s="49">
        <v>0</v>
      </c>
      <c r="BF85" s="48">
        <v>1</v>
      </c>
      <c r="BG85" s="49">
        <v>5.555555555555555</v>
      </c>
      <c r="BH85" s="48">
        <v>0</v>
      </c>
      <c r="BI85" s="49">
        <v>0</v>
      </c>
      <c r="BJ85" s="48">
        <v>17</v>
      </c>
      <c r="BK85" s="49">
        <v>94.44444444444444</v>
      </c>
      <c r="BL85" s="48">
        <v>18</v>
      </c>
    </row>
    <row r="86" spans="1:64" ht="15">
      <c r="A86" s="64" t="s">
        <v>275</v>
      </c>
      <c r="B86" s="64" t="s">
        <v>212</v>
      </c>
      <c r="C86" s="65"/>
      <c r="D86" s="66"/>
      <c r="E86" s="67"/>
      <c r="F86" s="68"/>
      <c r="G86" s="65"/>
      <c r="H86" s="69"/>
      <c r="I86" s="70"/>
      <c r="J86" s="70"/>
      <c r="K86" s="34" t="s">
        <v>66</v>
      </c>
      <c r="L86" s="77">
        <v>105</v>
      </c>
      <c r="M86" s="77"/>
      <c r="N86" s="72"/>
      <c r="O86" s="79" t="s">
        <v>444</v>
      </c>
      <c r="P86" s="81">
        <v>43685.111122685186</v>
      </c>
      <c r="Q86" s="79" t="s">
        <v>501</v>
      </c>
      <c r="R86" s="79"/>
      <c r="S86" s="79"/>
      <c r="T86" s="79" t="s">
        <v>403</v>
      </c>
      <c r="U86" s="79"/>
      <c r="V86" s="82" t="s">
        <v>942</v>
      </c>
      <c r="W86" s="81">
        <v>43685.111122685186</v>
      </c>
      <c r="X86" s="82" t="s">
        <v>1119</v>
      </c>
      <c r="Y86" s="79"/>
      <c r="Z86" s="79"/>
      <c r="AA86" s="85" t="s">
        <v>1476</v>
      </c>
      <c r="AB86" s="79"/>
      <c r="AC86" s="79" t="b">
        <v>0</v>
      </c>
      <c r="AD86" s="79">
        <v>0</v>
      </c>
      <c r="AE86" s="85" t="s">
        <v>1761</v>
      </c>
      <c r="AF86" s="79" t="b">
        <v>0</v>
      </c>
      <c r="AG86" s="79" t="s">
        <v>1774</v>
      </c>
      <c r="AH86" s="79"/>
      <c r="AI86" s="85" t="s">
        <v>1761</v>
      </c>
      <c r="AJ86" s="79" t="b">
        <v>0</v>
      </c>
      <c r="AK86" s="79">
        <v>3</v>
      </c>
      <c r="AL86" s="85" t="s">
        <v>1393</v>
      </c>
      <c r="AM86" s="79" t="s">
        <v>1812</v>
      </c>
      <c r="AN86" s="79" t="b">
        <v>0</v>
      </c>
      <c r="AO86" s="85" t="s">
        <v>1393</v>
      </c>
      <c r="AP86" s="79" t="s">
        <v>176</v>
      </c>
      <c r="AQ86" s="79">
        <v>0</v>
      </c>
      <c r="AR86" s="79">
        <v>0</v>
      </c>
      <c r="AS86" s="79"/>
      <c r="AT86" s="79"/>
      <c r="AU86" s="79"/>
      <c r="AV86" s="79"/>
      <c r="AW86" s="79"/>
      <c r="AX86" s="79"/>
      <c r="AY86" s="79"/>
      <c r="AZ86" s="79"/>
      <c r="BA86">
        <v>1</v>
      </c>
      <c r="BB86" s="78" t="str">
        <f>REPLACE(INDEX(GroupVertices[Group],MATCH(Edges25[[#This Row],[Vertex 1]],GroupVertices[Vertex],0)),1,1,"")</f>
        <v>10</v>
      </c>
      <c r="BC86" s="78" t="str">
        <f>REPLACE(INDEX(GroupVertices[Group],MATCH(Edges25[[#This Row],[Vertex 2]],GroupVertices[Vertex],0)),1,1,"")</f>
        <v>10</v>
      </c>
      <c r="BD86" s="48">
        <v>2</v>
      </c>
      <c r="BE86" s="49">
        <v>9.523809523809524</v>
      </c>
      <c r="BF86" s="48">
        <v>1</v>
      </c>
      <c r="BG86" s="49">
        <v>4.761904761904762</v>
      </c>
      <c r="BH86" s="48">
        <v>0</v>
      </c>
      <c r="BI86" s="49">
        <v>0</v>
      </c>
      <c r="BJ86" s="48">
        <v>18</v>
      </c>
      <c r="BK86" s="49">
        <v>85.71428571428571</v>
      </c>
      <c r="BL86" s="48">
        <v>21</v>
      </c>
    </row>
    <row r="87" spans="1:64" ht="15">
      <c r="A87" s="64" t="s">
        <v>276</v>
      </c>
      <c r="B87" s="64" t="s">
        <v>276</v>
      </c>
      <c r="C87" s="65"/>
      <c r="D87" s="66"/>
      <c r="E87" s="67"/>
      <c r="F87" s="68"/>
      <c r="G87" s="65"/>
      <c r="H87" s="69"/>
      <c r="I87" s="70"/>
      <c r="J87" s="70"/>
      <c r="K87" s="34" t="s">
        <v>65</v>
      </c>
      <c r="L87" s="77">
        <v>106</v>
      </c>
      <c r="M87" s="77"/>
      <c r="N87" s="72"/>
      <c r="O87" s="79" t="s">
        <v>176</v>
      </c>
      <c r="P87" s="81">
        <v>43685.167175925926</v>
      </c>
      <c r="Q87" s="79" t="s">
        <v>502</v>
      </c>
      <c r="R87" s="79"/>
      <c r="S87" s="79"/>
      <c r="T87" s="79" t="s">
        <v>794</v>
      </c>
      <c r="U87" s="82" t="s">
        <v>857</v>
      </c>
      <c r="V87" s="82" t="s">
        <v>857</v>
      </c>
      <c r="W87" s="81">
        <v>43685.167175925926</v>
      </c>
      <c r="X87" s="82" t="s">
        <v>1120</v>
      </c>
      <c r="Y87" s="79"/>
      <c r="Z87" s="79"/>
      <c r="AA87" s="85" t="s">
        <v>1477</v>
      </c>
      <c r="AB87" s="79"/>
      <c r="AC87" s="79" t="b">
        <v>0</v>
      </c>
      <c r="AD87" s="79">
        <v>0</v>
      </c>
      <c r="AE87" s="85" t="s">
        <v>1761</v>
      </c>
      <c r="AF87" s="79" t="b">
        <v>0</v>
      </c>
      <c r="AG87" s="79" t="s">
        <v>1774</v>
      </c>
      <c r="AH87" s="79"/>
      <c r="AI87" s="85" t="s">
        <v>1761</v>
      </c>
      <c r="AJ87" s="79" t="b">
        <v>0</v>
      </c>
      <c r="AK87" s="79">
        <v>0</v>
      </c>
      <c r="AL87" s="85" t="s">
        <v>1761</v>
      </c>
      <c r="AM87" s="79" t="s">
        <v>1790</v>
      </c>
      <c r="AN87" s="79" t="b">
        <v>0</v>
      </c>
      <c r="AO87" s="85" t="s">
        <v>1477</v>
      </c>
      <c r="AP87" s="79" t="s">
        <v>176</v>
      </c>
      <c r="AQ87" s="79">
        <v>0</v>
      </c>
      <c r="AR87" s="79">
        <v>0</v>
      </c>
      <c r="AS87" s="79"/>
      <c r="AT87" s="79"/>
      <c r="AU87" s="79"/>
      <c r="AV87" s="79"/>
      <c r="AW87" s="79"/>
      <c r="AX87" s="79"/>
      <c r="AY87" s="79"/>
      <c r="AZ87" s="79"/>
      <c r="BA87">
        <v>1</v>
      </c>
      <c r="BB87" s="78" t="str">
        <f>REPLACE(INDEX(GroupVertices[Group],MATCH(Edges25[[#This Row],[Vertex 1]],GroupVertices[Vertex],0)),1,1,"")</f>
        <v>1</v>
      </c>
      <c r="BC87" s="78" t="str">
        <f>REPLACE(INDEX(GroupVertices[Group],MATCH(Edges25[[#This Row],[Vertex 2]],GroupVertices[Vertex],0)),1,1,"")</f>
        <v>1</v>
      </c>
      <c r="BD87" s="48">
        <v>0</v>
      </c>
      <c r="BE87" s="49">
        <v>0</v>
      </c>
      <c r="BF87" s="48">
        <v>0</v>
      </c>
      <c r="BG87" s="49">
        <v>0</v>
      </c>
      <c r="BH87" s="48">
        <v>0</v>
      </c>
      <c r="BI87" s="49">
        <v>0</v>
      </c>
      <c r="BJ87" s="48">
        <v>20</v>
      </c>
      <c r="BK87" s="49">
        <v>100</v>
      </c>
      <c r="BL87" s="48">
        <v>20</v>
      </c>
    </row>
    <row r="88" spans="1:64" ht="15">
      <c r="A88" s="64" t="s">
        <v>277</v>
      </c>
      <c r="B88" s="64" t="s">
        <v>356</v>
      </c>
      <c r="C88" s="65"/>
      <c r="D88" s="66"/>
      <c r="E88" s="67"/>
      <c r="F88" s="68"/>
      <c r="G88" s="65"/>
      <c r="H88" s="69"/>
      <c r="I88" s="70"/>
      <c r="J88" s="70"/>
      <c r="K88" s="34" t="s">
        <v>65</v>
      </c>
      <c r="L88" s="77">
        <v>107</v>
      </c>
      <c r="M88" s="77"/>
      <c r="N88" s="72"/>
      <c r="O88" s="79" t="s">
        <v>444</v>
      </c>
      <c r="P88" s="81">
        <v>43678.25760416667</v>
      </c>
      <c r="Q88" s="79" t="s">
        <v>457</v>
      </c>
      <c r="R88" s="79"/>
      <c r="S88" s="79"/>
      <c r="T88" s="79" t="s">
        <v>771</v>
      </c>
      <c r="U88" s="79"/>
      <c r="V88" s="82" t="s">
        <v>943</v>
      </c>
      <c r="W88" s="81">
        <v>43678.25760416667</v>
      </c>
      <c r="X88" s="82" t="s">
        <v>1121</v>
      </c>
      <c r="Y88" s="79"/>
      <c r="Z88" s="79"/>
      <c r="AA88" s="85" t="s">
        <v>1478</v>
      </c>
      <c r="AB88" s="79"/>
      <c r="AC88" s="79" t="b">
        <v>0</v>
      </c>
      <c r="AD88" s="79">
        <v>0</v>
      </c>
      <c r="AE88" s="85" t="s">
        <v>1761</v>
      </c>
      <c r="AF88" s="79" t="b">
        <v>0</v>
      </c>
      <c r="AG88" s="79" t="s">
        <v>1774</v>
      </c>
      <c r="AH88" s="79"/>
      <c r="AI88" s="85" t="s">
        <v>1761</v>
      </c>
      <c r="AJ88" s="79" t="b">
        <v>0</v>
      </c>
      <c r="AK88" s="79">
        <v>3</v>
      </c>
      <c r="AL88" s="85" t="s">
        <v>1582</v>
      </c>
      <c r="AM88" s="79" t="s">
        <v>1813</v>
      </c>
      <c r="AN88" s="79" t="b">
        <v>0</v>
      </c>
      <c r="AO88" s="85" t="s">
        <v>1582</v>
      </c>
      <c r="AP88" s="79" t="s">
        <v>176</v>
      </c>
      <c r="AQ88" s="79">
        <v>0</v>
      </c>
      <c r="AR88" s="79">
        <v>0</v>
      </c>
      <c r="AS88" s="79"/>
      <c r="AT88" s="79"/>
      <c r="AU88" s="79"/>
      <c r="AV88" s="79"/>
      <c r="AW88" s="79"/>
      <c r="AX88" s="79"/>
      <c r="AY88" s="79"/>
      <c r="AZ88" s="79"/>
      <c r="BA88">
        <v>5</v>
      </c>
      <c r="BB88" s="78" t="str">
        <f>REPLACE(INDEX(GroupVertices[Group],MATCH(Edges25[[#This Row],[Vertex 1]],GroupVertices[Vertex],0)),1,1,"")</f>
        <v>4</v>
      </c>
      <c r="BC88" s="78" t="str">
        <f>REPLACE(INDEX(GroupVertices[Group],MATCH(Edges25[[#This Row],[Vertex 2]],GroupVertices[Vertex],0)),1,1,"")</f>
        <v>4</v>
      </c>
      <c r="BD88" s="48">
        <v>1</v>
      </c>
      <c r="BE88" s="49">
        <v>6.25</v>
      </c>
      <c r="BF88" s="48">
        <v>0</v>
      </c>
      <c r="BG88" s="49">
        <v>0</v>
      </c>
      <c r="BH88" s="48">
        <v>0</v>
      </c>
      <c r="BI88" s="49">
        <v>0</v>
      </c>
      <c r="BJ88" s="48">
        <v>15</v>
      </c>
      <c r="BK88" s="49">
        <v>93.75</v>
      </c>
      <c r="BL88" s="48">
        <v>16</v>
      </c>
    </row>
    <row r="89" spans="1:64" ht="15">
      <c r="A89" s="64" t="s">
        <v>277</v>
      </c>
      <c r="B89" s="64" t="s">
        <v>356</v>
      </c>
      <c r="C89" s="65"/>
      <c r="D89" s="66"/>
      <c r="E89" s="67"/>
      <c r="F89" s="68"/>
      <c r="G89" s="65"/>
      <c r="H89" s="69"/>
      <c r="I89" s="70"/>
      <c r="J89" s="70"/>
      <c r="K89" s="34" t="s">
        <v>65</v>
      </c>
      <c r="L89" s="77">
        <v>108</v>
      </c>
      <c r="M89" s="77"/>
      <c r="N89" s="72"/>
      <c r="O89" s="79" t="s">
        <v>444</v>
      </c>
      <c r="P89" s="81">
        <v>43678.71587962963</v>
      </c>
      <c r="Q89" s="79" t="s">
        <v>457</v>
      </c>
      <c r="R89" s="79"/>
      <c r="S89" s="79"/>
      <c r="T89" s="79" t="s">
        <v>771</v>
      </c>
      <c r="U89" s="79"/>
      <c r="V89" s="82" t="s">
        <v>943</v>
      </c>
      <c r="W89" s="81">
        <v>43678.71587962963</v>
      </c>
      <c r="X89" s="82" t="s">
        <v>1122</v>
      </c>
      <c r="Y89" s="79"/>
      <c r="Z89" s="79"/>
      <c r="AA89" s="85" t="s">
        <v>1479</v>
      </c>
      <c r="AB89" s="79"/>
      <c r="AC89" s="79" t="b">
        <v>0</v>
      </c>
      <c r="AD89" s="79">
        <v>0</v>
      </c>
      <c r="AE89" s="85" t="s">
        <v>1761</v>
      </c>
      <c r="AF89" s="79" t="b">
        <v>0</v>
      </c>
      <c r="AG89" s="79" t="s">
        <v>1774</v>
      </c>
      <c r="AH89" s="79"/>
      <c r="AI89" s="85" t="s">
        <v>1761</v>
      </c>
      <c r="AJ89" s="79" t="b">
        <v>0</v>
      </c>
      <c r="AK89" s="79">
        <v>2</v>
      </c>
      <c r="AL89" s="85" t="s">
        <v>1590</v>
      </c>
      <c r="AM89" s="79" t="s">
        <v>1813</v>
      </c>
      <c r="AN89" s="79" t="b">
        <v>0</v>
      </c>
      <c r="AO89" s="85" t="s">
        <v>1590</v>
      </c>
      <c r="AP89" s="79" t="s">
        <v>176</v>
      </c>
      <c r="AQ89" s="79">
        <v>0</v>
      </c>
      <c r="AR89" s="79">
        <v>0</v>
      </c>
      <c r="AS89" s="79"/>
      <c r="AT89" s="79"/>
      <c r="AU89" s="79"/>
      <c r="AV89" s="79"/>
      <c r="AW89" s="79"/>
      <c r="AX89" s="79"/>
      <c r="AY89" s="79"/>
      <c r="AZ89" s="79"/>
      <c r="BA89">
        <v>5</v>
      </c>
      <c r="BB89" s="78" t="str">
        <f>REPLACE(INDEX(GroupVertices[Group],MATCH(Edges25[[#This Row],[Vertex 1]],GroupVertices[Vertex],0)),1,1,"")</f>
        <v>4</v>
      </c>
      <c r="BC89" s="78" t="str">
        <f>REPLACE(INDEX(GroupVertices[Group],MATCH(Edges25[[#This Row],[Vertex 2]],GroupVertices[Vertex],0)),1,1,"")</f>
        <v>4</v>
      </c>
      <c r="BD89" s="48">
        <v>1</v>
      </c>
      <c r="BE89" s="49">
        <v>6.25</v>
      </c>
      <c r="BF89" s="48">
        <v>0</v>
      </c>
      <c r="BG89" s="49">
        <v>0</v>
      </c>
      <c r="BH89" s="48">
        <v>0</v>
      </c>
      <c r="BI89" s="49">
        <v>0</v>
      </c>
      <c r="BJ89" s="48">
        <v>15</v>
      </c>
      <c r="BK89" s="49">
        <v>93.75</v>
      </c>
      <c r="BL89" s="48">
        <v>16</v>
      </c>
    </row>
    <row r="90" spans="1:64" ht="15">
      <c r="A90" s="64" t="s">
        <v>277</v>
      </c>
      <c r="B90" s="64" t="s">
        <v>356</v>
      </c>
      <c r="C90" s="65"/>
      <c r="D90" s="66"/>
      <c r="E90" s="67"/>
      <c r="F90" s="68"/>
      <c r="G90" s="65"/>
      <c r="H90" s="69"/>
      <c r="I90" s="70"/>
      <c r="J90" s="70"/>
      <c r="K90" s="34" t="s">
        <v>65</v>
      </c>
      <c r="L90" s="77">
        <v>109</v>
      </c>
      <c r="M90" s="77"/>
      <c r="N90" s="72"/>
      <c r="O90" s="79" t="s">
        <v>444</v>
      </c>
      <c r="P90" s="81">
        <v>43682.00751157408</v>
      </c>
      <c r="Q90" s="79" t="s">
        <v>471</v>
      </c>
      <c r="R90" s="79"/>
      <c r="S90" s="79"/>
      <c r="T90" s="79" t="s">
        <v>771</v>
      </c>
      <c r="U90" s="79"/>
      <c r="V90" s="82" t="s">
        <v>943</v>
      </c>
      <c r="W90" s="81">
        <v>43682.00751157408</v>
      </c>
      <c r="X90" s="82" t="s">
        <v>1123</v>
      </c>
      <c r="Y90" s="79"/>
      <c r="Z90" s="79"/>
      <c r="AA90" s="85" t="s">
        <v>1480</v>
      </c>
      <c r="AB90" s="79"/>
      <c r="AC90" s="79" t="b">
        <v>0</v>
      </c>
      <c r="AD90" s="79">
        <v>0</v>
      </c>
      <c r="AE90" s="85" t="s">
        <v>1761</v>
      </c>
      <c r="AF90" s="79" t="b">
        <v>0</v>
      </c>
      <c r="AG90" s="79" t="s">
        <v>1774</v>
      </c>
      <c r="AH90" s="79"/>
      <c r="AI90" s="85" t="s">
        <v>1761</v>
      </c>
      <c r="AJ90" s="79" t="b">
        <v>0</v>
      </c>
      <c r="AK90" s="79">
        <v>2</v>
      </c>
      <c r="AL90" s="85" t="s">
        <v>1609</v>
      </c>
      <c r="AM90" s="79" t="s">
        <v>1813</v>
      </c>
      <c r="AN90" s="79" t="b">
        <v>0</v>
      </c>
      <c r="AO90" s="85" t="s">
        <v>1609</v>
      </c>
      <c r="AP90" s="79" t="s">
        <v>176</v>
      </c>
      <c r="AQ90" s="79">
        <v>0</v>
      </c>
      <c r="AR90" s="79">
        <v>0</v>
      </c>
      <c r="AS90" s="79"/>
      <c r="AT90" s="79"/>
      <c r="AU90" s="79"/>
      <c r="AV90" s="79"/>
      <c r="AW90" s="79"/>
      <c r="AX90" s="79"/>
      <c r="AY90" s="79"/>
      <c r="AZ90" s="79"/>
      <c r="BA90">
        <v>5</v>
      </c>
      <c r="BB90" s="78" t="str">
        <f>REPLACE(INDEX(GroupVertices[Group],MATCH(Edges25[[#This Row],[Vertex 1]],GroupVertices[Vertex],0)),1,1,"")</f>
        <v>4</v>
      </c>
      <c r="BC90" s="78" t="str">
        <f>REPLACE(INDEX(GroupVertices[Group],MATCH(Edges25[[#This Row],[Vertex 2]],GroupVertices[Vertex],0)),1,1,"")</f>
        <v>4</v>
      </c>
      <c r="BD90" s="48">
        <v>1</v>
      </c>
      <c r="BE90" s="49">
        <v>6.25</v>
      </c>
      <c r="BF90" s="48">
        <v>0</v>
      </c>
      <c r="BG90" s="49">
        <v>0</v>
      </c>
      <c r="BH90" s="48">
        <v>0</v>
      </c>
      <c r="BI90" s="49">
        <v>0</v>
      </c>
      <c r="BJ90" s="48">
        <v>15</v>
      </c>
      <c r="BK90" s="49">
        <v>93.75</v>
      </c>
      <c r="BL90" s="48">
        <v>16</v>
      </c>
    </row>
    <row r="91" spans="1:64" ht="15">
      <c r="A91" s="64" t="s">
        <v>277</v>
      </c>
      <c r="B91" s="64" t="s">
        <v>356</v>
      </c>
      <c r="C91" s="65"/>
      <c r="D91" s="66"/>
      <c r="E91" s="67"/>
      <c r="F91" s="68"/>
      <c r="G91" s="65"/>
      <c r="H91" s="69"/>
      <c r="I91" s="70"/>
      <c r="J91" s="70"/>
      <c r="K91" s="34" t="s">
        <v>65</v>
      </c>
      <c r="L91" s="77">
        <v>110</v>
      </c>
      <c r="M91" s="77"/>
      <c r="N91" s="72"/>
      <c r="O91" s="79" t="s">
        <v>444</v>
      </c>
      <c r="P91" s="81">
        <v>43684.965775462966</v>
      </c>
      <c r="Q91" s="79" t="s">
        <v>471</v>
      </c>
      <c r="R91" s="79"/>
      <c r="S91" s="79"/>
      <c r="T91" s="79" t="s">
        <v>771</v>
      </c>
      <c r="U91" s="79"/>
      <c r="V91" s="82" t="s">
        <v>943</v>
      </c>
      <c r="W91" s="81">
        <v>43684.965775462966</v>
      </c>
      <c r="X91" s="82" t="s">
        <v>1124</v>
      </c>
      <c r="Y91" s="79"/>
      <c r="Z91" s="79"/>
      <c r="AA91" s="85" t="s">
        <v>1481</v>
      </c>
      <c r="AB91" s="79"/>
      <c r="AC91" s="79" t="b">
        <v>0</v>
      </c>
      <c r="AD91" s="79">
        <v>0</v>
      </c>
      <c r="AE91" s="85" t="s">
        <v>1761</v>
      </c>
      <c r="AF91" s="79" t="b">
        <v>0</v>
      </c>
      <c r="AG91" s="79" t="s">
        <v>1774</v>
      </c>
      <c r="AH91" s="79"/>
      <c r="AI91" s="85" t="s">
        <v>1761</v>
      </c>
      <c r="AJ91" s="79" t="b">
        <v>0</v>
      </c>
      <c r="AK91" s="79">
        <v>4</v>
      </c>
      <c r="AL91" s="85" t="s">
        <v>1643</v>
      </c>
      <c r="AM91" s="79" t="s">
        <v>1813</v>
      </c>
      <c r="AN91" s="79" t="b">
        <v>0</v>
      </c>
      <c r="AO91" s="85" t="s">
        <v>1643</v>
      </c>
      <c r="AP91" s="79" t="s">
        <v>176</v>
      </c>
      <c r="AQ91" s="79">
        <v>0</v>
      </c>
      <c r="AR91" s="79">
        <v>0</v>
      </c>
      <c r="AS91" s="79"/>
      <c r="AT91" s="79"/>
      <c r="AU91" s="79"/>
      <c r="AV91" s="79"/>
      <c r="AW91" s="79"/>
      <c r="AX91" s="79"/>
      <c r="AY91" s="79"/>
      <c r="AZ91" s="79"/>
      <c r="BA91">
        <v>5</v>
      </c>
      <c r="BB91" s="78" t="str">
        <f>REPLACE(INDEX(GroupVertices[Group],MATCH(Edges25[[#This Row],[Vertex 1]],GroupVertices[Vertex],0)),1,1,"")</f>
        <v>4</v>
      </c>
      <c r="BC91" s="78" t="str">
        <f>REPLACE(INDEX(GroupVertices[Group],MATCH(Edges25[[#This Row],[Vertex 2]],GroupVertices[Vertex],0)),1,1,"")</f>
        <v>4</v>
      </c>
      <c r="BD91" s="48">
        <v>1</v>
      </c>
      <c r="BE91" s="49">
        <v>6.25</v>
      </c>
      <c r="BF91" s="48">
        <v>0</v>
      </c>
      <c r="BG91" s="49">
        <v>0</v>
      </c>
      <c r="BH91" s="48">
        <v>0</v>
      </c>
      <c r="BI91" s="49">
        <v>0</v>
      </c>
      <c r="BJ91" s="48">
        <v>15</v>
      </c>
      <c r="BK91" s="49">
        <v>93.75</v>
      </c>
      <c r="BL91" s="48">
        <v>16</v>
      </c>
    </row>
    <row r="92" spans="1:64" ht="15">
      <c r="A92" s="64" t="s">
        <v>277</v>
      </c>
      <c r="B92" s="64" t="s">
        <v>356</v>
      </c>
      <c r="C92" s="65"/>
      <c r="D92" s="66"/>
      <c r="E92" s="67"/>
      <c r="F92" s="68"/>
      <c r="G92" s="65"/>
      <c r="H92" s="69"/>
      <c r="I92" s="70"/>
      <c r="J92" s="70"/>
      <c r="K92" s="34" t="s">
        <v>65</v>
      </c>
      <c r="L92" s="77">
        <v>111</v>
      </c>
      <c r="M92" s="77"/>
      <c r="N92" s="72"/>
      <c r="O92" s="79" t="s">
        <v>444</v>
      </c>
      <c r="P92" s="81">
        <v>43685.17414351852</v>
      </c>
      <c r="Q92" s="79" t="s">
        <v>471</v>
      </c>
      <c r="R92" s="79"/>
      <c r="S92" s="79"/>
      <c r="T92" s="79" t="s">
        <v>771</v>
      </c>
      <c r="U92" s="79"/>
      <c r="V92" s="82" t="s">
        <v>943</v>
      </c>
      <c r="W92" s="81">
        <v>43685.17414351852</v>
      </c>
      <c r="X92" s="82" t="s">
        <v>1125</v>
      </c>
      <c r="Y92" s="79"/>
      <c r="Z92" s="79"/>
      <c r="AA92" s="85" t="s">
        <v>1482</v>
      </c>
      <c r="AB92" s="79"/>
      <c r="AC92" s="79" t="b">
        <v>0</v>
      </c>
      <c r="AD92" s="79">
        <v>0</v>
      </c>
      <c r="AE92" s="85" t="s">
        <v>1761</v>
      </c>
      <c r="AF92" s="79" t="b">
        <v>0</v>
      </c>
      <c r="AG92" s="79" t="s">
        <v>1774</v>
      </c>
      <c r="AH92" s="79"/>
      <c r="AI92" s="85" t="s">
        <v>1761</v>
      </c>
      <c r="AJ92" s="79" t="b">
        <v>0</v>
      </c>
      <c r="AK92" s="79">
        <v>2</v>
      </c>
      <c r="AL92" s="85" t="s">
        <v>1645</v>
      </c>
      <c r="AM92" s="79" t="s">
        <v>1813</v>
      </c>
      <c r="AN92" s="79" t="b">
        <v>0</v>
      </c>
      <c r="AO92" s="85" t="s">
        <v>1645</v>
      </c>
      <c r="AP92" s="79" t="s">
        <v>176</v>
      </c>
      <c r="AQ92" s="79">
        <v>0</v>
      </c>
      <c r="AR92" s="79">
        <v>0</v>
      </c>
      <c r="AS92" s="79"/>
      <c r="AT92" s="79"/>
      <c r="AU92" s="79"/>
      <c r="AV92" s="79"/>
      <c r="AW92" s="79"/>
      <c r="AX92" s="79"/>
      <c r="AY92" s="79"/>
      <c r="AZ92" s="79"/>
      <c r="BA92">
        <v>5</v>
      </c>
      <c r="BB92" s="78" t="str">
        <f>REPLACE(INDEX(GroupVertices[Group],MATCH(Edges25[[#This Row],[Vertex 1]],GroupVertices[Vertex],0)),1,1,"")</f>
        <v>4</v>
      </c>
      <c r="BC92" s="78" t="str">
        <f>REPLACE(INDEX(GroupVertices[Group],MATCH(Edges25[[#This Row],[Vertex 2]],GroupVertices[Vertex],0)),1,1,"")</f>
        <v>4</v>
      </c>
      <c r="BD92" s="48">
        <v>1</v>
      </c>
      <c r="BE92" s="49">
        <v>6.25</v>
      </c>
      <c r="BF92" s="48">
        <v>0</v>
      </c>
      <c r="BG92" s="49">
        <v>0</v>
      </c>
      <c r="BH92" s="48">
        <v>0</v>
      </c>
      <c r="BI92" s="49">
        <v>0</v>
      </c>
      <c r="BJ92" s="48">
        <v>15</v>
      </c>
      <c r="BK92" s="49">
        <v>93.75</v>
      </c>
      <c r="BL92" s="48">
        <v>16</v>
      </c>
    </row>
    <row r="93" spans="1:64" ht="15">
      <c r="A93" s="64" t="s">
        <v>278</v>
      </c>
      <c r="B93" s="64" t="s">
        <v>356</v>
      </c>
      <c r="C93" s="65"/>
      <c r="D93" s="66"/>
      <c r="E93" s="67"/>
      <c r="F93" s="68"/>
      <c r="G93" s="65"/>
      <c r="H93" s="69"/>
      <c r="I93" s="70"/>
      <c r="J93" s="70"/>
      <c r="K93" s="34" t="s">
        <v>65</v>
      </c>
      <c r="L93" s="77">
        <v>112</v>
      </c>
      <c r="M93" s="77"/>
      <c r="N93" s="72"/>
      <c r="O93" s="79" t="s">
        <v>444</v>
      </c>
      <c r="P93" s="81">
        <v>43685.18068287037</v>
      </c>
      <c r="Q93" s="79" t="s">
        <v>457</v>
      </c>
      <c r="R93" s="79"/>
      <c r="S93" s="79"/>
      <c r="T93" s="79" t="s">
        <v>771</v>
      </c>
      <c r="U93" s="79"/>
      <c r="V93" s="82" t="s">
        <v>944</v>
      </c>
      <c r="W93" s="81">
        <v>43685.18068287037</v>
      </c>
      <c r="X93" s="82" t="s">
        <v>1126</v>
      </c>
      <c r="Y93" s="79"/>
      <c r="Z93" s="79"/>
      <c r="AA93" s="85" t="s">
        <v>1483</v>
      </c>
      <c r="AB93" s="79"/>
      <c r="AC93" s="79" t="b">
        <v>0</v>
      </c>
      <c r="AD93" s="79">
        <v>0</v>
      </c>
      <c r="AE93" s="85" t="s">
        <v>1761</v>
      </c>
      <c r="AF93" s="79" t="b">
        <v>0</v>
      </c>
      <c r="AG93" s="79" t="s">
        <v>1774</v>
      </c>
      <c r="AH93" s="79"/>
      <c r="AI93" s="85" t="s">
        <v>1761</v>
      </c>
      <c r="AJ93" s="79" t="b">
        <v>0</v>
      </c>
      <c r="AK93" s="79">
        <v>3</v>
      </c>
      <c r="AL93" s="85" t="s">
        <v>1646</v>
      </c>
      <c r="AM93" s="79" t="s">
        <v>1793</v>
      </c>
      <c r="AN93" s="79" t="b">
        <v>0</v>
      </c>
      <c r="AO93" s="85" t="s">
        <v>1646</v>
      </c>
      <c r="AP93" s="79" t="s">
        <v>176</v>
      </c>
      <c r="AQ93" s="79">
        <v>0</v>
      </c>
      <c r="AR93" s="79">
        <v>0</v>
      </c>
      <c r="AS93" s="79"/>
      <c r="AT93" s="79"/>
      <c r="AU93" s="79"/>
      <c r="AV93" s="79"/>
      <c r="AW93" s="79"/>
      <c r="AX93" s="79"/>
      <c r="AY93" s="79"/>
      <c r="AZ93" s="79"/>
      <c r="BA93">
        <v>1</v>
      </c>
      <c r="BB93" s="78" t="str">
        <f>REPLACE(INDEX(GroupVertices[Group],MATCH(Edges25[[#This Row],[Vertex 1]],GroupVertices[Vertex],0)),1,1,"")</f>
        <v>4</v>
      </c>
      <c r="BC93" s="78" t="str">
        <f>REPLACE(INDEX(GroupVertices[Group],MATCH(Edges25[[#This Row],[Vertex 2]],GroupVertices[Vertex],0)),1,1,"")</f>
        <v>4</v>
      </c>
      <c r="BD93" s="48">
        <v>1</v>
      </c>
      <c r="BE93" s="49">
        <v>6.25</v>
      </c>
      <c r="BF93" s="48">
        <v>0</v>
      </c>
      <c r="BG93" s="49">
        <v>0</v>
      </c>
      <c r="BH93" s="48">
        <v>0</v>
      </c>
      <c r="BI93" s="49">
        <v>0</v>
      </c>
      <c r="BJ93" s="48">
        <v>15</v>
      </c>
      <c r="BK93" s="49">
        <v>93.75</v>
      </c>
      <c r="BL93" s="48">
        <v>16</v>
      </c>
    </row>
    <row r="94" spans="1:64" ht="15">
      <c r="A94" s="64" t="s">
        <v>279</v>
      </c>
      <c r="B94" s="64" t="s">
        <v>356</v>
      </c>
      <c r="C94" s="65"/>
      <c r="D94" s="66"/>
      <c r="E94" s="67"/>
      <c r="F94" s="68"/>
      <c r="G94" s="65"/>
      <c r="H94" s="69"/>
      <c r="I94" s="70"/>
      <c r="J94" s="70"/>
      <c r="K94" s="34" t="s">
        <v>65</v>
      </c>
      <c r="L94" s="77">
        <v>113</v>
      </c>
      <c r="M94" s="77"/>
      <c r="N94" s="72"/>
      <c r="O94" s="79" t="s">
        <v>444</v>
      </c>
      <c r="P94" s="81">
        <v>43678.64056712963</v>
      </c>
      <c r="Q94" s="79" t="s">
        <v>457</v>
      </c>
      <c r="R94" s="79"/>
      <c r="S94" s="79"/>
      <c r="T94" s="79" t="s">
        <v>771</v>
      </c>
      <c r="U94" s="79"/>
      <c r="V94" s="82" t="s">
        <v>945</v>
      </c>
      <c r="W94" s="81">
        <v>43678.64056712963</v>
      </c>
      <c r="X94" s="82" t="s">
        <v>1127</v>
      </c>
      <c r="Y94" s="79"/>
      <c r="Z94" s="79"/>
      <c r="AA94" s="85" t="s">
        <v>1484</v>
      </c>
      <c r="AB94" s="79"/>
      <c r="AC94" s="79" t="b">
        <v>0</v>
      </c>
      <c r="AD94" s="79">
        <v>0</v>
      </c>
      <c r="AE94" s="85" t="s">
        <v>1761</v>
      </c>
      <c r="AF94" s="79" t="b">
        <v>0</v>
      </c>
      <c r="AG94" s="79" t="s">
        <v>1774</v>
      </c>
      <c r="AH94" s="79"/>
      <c r="AI94" s="85" t="s">
        <v>1761</v>
      </c>
      <c r="AJ94" s="79" t="b">
        <v>0</v>
      </c>
      <c r="AK94" s="79">
        <v>1</v>
      </c>
      <c r="AL94" s="85" t="s">
        <v>1588</v>
      </c>
      <c r="AM94" s="79" t="s">
        <v>1814</v>
      </c>
      <c r="AN94" s="79" t="b">
        <v>0</v>
      </c>
      <c r="AO94" s="85" t="s">
        <v>1588</v>
      </c>
      <c r="AP94" s="79" t="s">
        <v>176</v>
      </c>
      <c r="AQ94" s="79">
        <v>0</v>
      </c>
      <c r="AR94" s="79">
        <v>0</v>
      </c>
      <c r="AS94" s="79"/>
      <c r="AT94" s="79"/>
      <c r="AU94" s="79"/>
      <c r="AV94" s="79"/>
      <c r="AW94" s="79"/>
      <c r="AX94" s="79"/>
      <c r="AY94" s="79"/>
      <c r="AZ94" s="79"/>
      <c r="BA94">
        <v>5</v>
      </c>
      <c r="BB94" s="78" t="str">
        <f>REPLACE(INDEX(GroupVertices[Group],MATCH(Edges25[[#This Row],[Vertex 1]],GroupVertices[Vertex],0)),1,1,"")</f>
        <v>4</v>
      </c>
      <c r="BC94" s="78" t="str">
        <f>REPLACE(INDEX(GroupVertices[Group],MATCH(Edges25[[#This Row],[Vertex 2]],GroupVertices[Vertex],0)),1,1,"")</f>
        <v>4</v>
      </c>
      <c r="BD94" s="48">
        <v>1</v>
      </c>
      <c r="BE94" s="49">
        <v>6.25</v>
      </c>
      <c r="BF94" s="48">
        <v>0</v>
      </c>
      <c r="BG94" s="49">
        <v>0</v>
      </c>
      <c r="BH94" s="48">
        <v>0</v>
      </c>
      <c r="BI94" s="49">
        <v>0</v>
      </c>
      <c r="BJ94" s="48">
        <v>15</v>
      </c>
      <c r="BK94" s="49">
        <v>93.75</v>
      </c>
      <c r="BL94" s="48">
        <v>16</v>
      </c>
    </row>
    <row r="95" spans="1:64" ht="15">
      <c r="A95" s="64" t="s">
        <v>279</v>
      </c>
      <c r="B95" s="64" t="s">
        <v>356</v>
      </c>
      <c r="C95" s="65"/>
      <c r="D95" s="66"/>
      <c r="E95" s="67"/>
      <c r="F95" s="68"/>
      <c r="G95" s="65"/>
      <c r="H95" s="69"/>
      <c r="I95" s="70"/>
      <c r="J95" s="70"/>
      <c r="K95" s="34" t="s">
        <v>65</v>
      </c>
      <c r="L95" s="77">
        <v>114</v>
      </c>
      <c r="M95" s="77"/>
      <c r="N95" s="72"/>
      <c r="O95" s="79" t="s">
        <v>444</v>
      </c>
      <c r="P95" s="81">
        <v>43682.47375</v>
      </c>
      <c r="Q95" s="79" t="s">
        <v>471</v>
      </c>
      <c r="R95" s="79"/>
      <c r="S95" s="79"/>
      <c r="T95" s="79" t="s">
        <v>771</v>
      </c>
      <c r="U95" s="79"/>
      <c r="V95" s="82" t="s">
        <v>945</v>
      </c>
      <c r="W95" s="81">
        <v>43682.47375</v>
      </c>
      <c r="X95" s="82" t="s">
        <v>1128</v>
      </c>
      <c r="Y95" s="79"/>
      <c r="Z95" s="79"/>
      <c r="AA95" s="85" t="s">
        <v>1485</v>
      </c>
      <c r="AB95" s="79"/>
      <c r="AC95" s="79" t="b">
        <v>0</v>
      </c>
      <c r="AD95" s="79">
        <v>0</v>
      </c>
      <c r="AE95" s="85" t="s">
        <v>1761</v>
      </c>
      <c r="AF95" s="79" t="b">
        <v>0</v>
      </c>
      <c r="AG95" s="79" t="s">
        <v>1774</v>
      </c>
      <c r="AH95" s="79"/>
      <c r="AI95" s="85" t="s">
        <v>1761</v>
      </c>
      <c r="AJ95" s="79" t="b">
        <v>0</v>
      </c>
      <c r="AK95" s="79">
        <v>2</v>
      </c>
      <c r="AL95" s="85" t="s">
        <v>1610</v>
      </c>
      <c r="AM95" s="79" t="s">
        <v>1814</v>
      </c>
      <c r="AN95" s="79" t="b">
        <v>0</v>
      </c>
      <c r="AO95" s="85" t="s">
        <v>1610</v>
      </c>
      <c r="AP95" s="79" t="s">
        <v>176</v>
      </c>
      <c r="AQ95" s="79">
        <v>0</v>
      </c>
      <c r="AR95" s="79">
        <v>0</v>
      </c>
      <c r="AS95" s="79"/>
      <c r="AT95" s="79"/>
      <c r="AU95" s="79"/>
      <c r="AV95" s="79"/>
      <c r="AW95" s="79"/>
      <c r="AX95" s="79"/>
      <c r="AY95" s="79"/>
      <c r="AZ95" s="79"/>
      <c r="BA95">
        <v>5</v>
      </c>
      <c r="BB95" s="78" t="str">
        <f>REPLACE(INDEX(GroupVertices[Group],MATCH(Edges25[[#This Row],[Vertex 1]],GroupVertices[Vertex],0)),1,1,"")</f>
        <v>4</v>
      </c>
      <c r="BC95" s="78" t="str">
        <f>REPLACE(INDEX(GroupVertices[Group],MATCH(Edges25[[#This Row],[Vertex 2]],GroupVertices[Vertex],0)),1,1,"")</f>
        <v>4</v>
      </c>
      <c r="BD95" s="48">
        <v>1</v>
      </c>
      <c r="BE95" s="49">
        <v>6.25</v>
      </c>
      <c r="BF95" s="48">
        <v>0</v>
      </c>
      <c r="BG95" s="49">
        <v>0</v>
      </c>
      <c r="BH95" s="48">
        <v>0</v>
      </c>
      <c r="BI95" s="49">
        <v>0</v>
      </c>
      <c r="BJ95" s="48">
        <v>15</v>
      </c>
      <c r="BK95" s="49">
        <v>93.75</v>
      </c>
      <c r="BL95" s="48">
        <v>16</v>
      </c>
    </row>
    <row r="96" spans="1:64" ht="15">
      <c r="A96" s="64" t="s">
        <v>279</v>
      </c>
      <c r="B96" s="64" t="s">
        <v>356</v>
      </c>
      <c r="C96" s="65"/>
      <c r="D96" s="66"/>
      <c r="E96" s="67"/>
      <c r="F96" s="68"/>
      <c r="G96" s="65"/>
      <c r="H96" s="69"/>
      <c r="I96" s="70"/>
      <c r="J96" s="70"/>
      <c r="K96" s="34" t="s">
        <v>65</v>
      </c>
      <c r="L96" s="77">
        <v>115</v>
      </c>
      <c r="M96" s="77"/>
      <c r="N96" s="72"/>
      <c r="O96" s="79" t="s">
        <v>444</v>
      </c>
      <c r="P96" s="81">
        <v>43682.80730324074</v>
      </c>
      <c r="Q96" s="79" t="s">
        <v>471</v>
      </c>
      <c r="R96" s="79"/>
      <c r="S96" s="79"/>
      <c r="T96" s="79" t="s">
        <v>771</v>
      </c>
      <c r="U96" s="79"/>
      <c r="V96" s="82" t="s">
        <v>945</v>
      </c>
      <c r="W96" s="81">
        <v>43682.80730324074</v>
      </c>
      <c r="X96" s="82" t="s">
        <v>1129</v>
      </c>
      <c r="Y96" s="79"/>
      <c r="Z96" s="79"/>
      <c r="AA96" s="85" t="s">
        <v>1486</v>
      </c>
      <c r="AB96" s="79"/>
      <c r="AC96" s="79" t="b">
        <v>0</v>
      </c>
      <c r="AD96" s="79">
        <v>0</v>
      </c>
      <c r="AE96" s="85" t="s">
        <v>1761</v>
      </c>
      <c r="AF96" s="79" t="b">
        <v>0</v>
      </c>
      <c r="AG96" s="79" t="s">
        <v>1774</v>
      </c>
      <c r="AH96" s="79"/>
      <c r="AI96" s="85" t="s">
        <v>1761</v>
      </c>
      <c r="AJ96" s="79" t="b">
        <v>0</v>
      </c>
      <c r="AK96" s="79">
        <v>4</v>
      </c>
      <c r="AL96" s="85" t="s">
        <v>1615</v>
      </c>
      <c r="AM96" s="79" t="s">
        <v>1814</v>
      </c>
      <c r="AN96" s="79" t="b">
        <v>0</v>
      </c>
      <c r="AO96" s="85" t="s">
        <v>1615</v>
      </c>
      <c r="AP96" s="79" t="s">
        <v>176</v>
      </c>
      <c r="AQ96" s="79">
        <v>0</v>
      </c>
      <c r="AR96" s="79">
        <v>0</v>
      </c>
      <c r="AS96" s="79"/>
      <c r="AT96" s="79"/>
      <c r="AU96" s="79"/>
      <c r="AV96" s="79"/>
      <c r="AW96" s="79"/>
      <c r="AX96" s="79"/>
      <c r="AY96" s="79"/>
      <c r="AZ96" s="79"/>
      <c r="BA96">
        <v>5</v>
      </c>
      <c r="BB96" s="78" t="str">
        <f>REPLACE(INDEX(GroupVertices[Group],MATCH(Edges25[[#This Row],[Vertex 1]],GroupVertices[Vertex],0)),1,1,"")</f>
        <v>4</v>
      </c>
      <c r="BC96" s="78" t="str">
        <f>REPLACE(INDEX(GroupVertices[Group],MATCH(Edges25[[#This Row],[Vertex 2]],GroupVertices[Vertex],0)),1,1,"")</f>
        <v>4</v>
      </c>
      <c r="BD96" s="48">
        <v>1</v>
      </c>
      <c r="BE96" s="49">
        <v>6.25</v>
      </c>
      <c r="BF96" s="48">
        <v>0</v>
      </c>
      <c r="BG96" s="49">
        <v>0</v>
      </c>
      <c r="BH96" s="48">
        <v>0</v>
      </c>
      <c r="BI96" s="49">
        <v>0</v>
      </c>
      <c r="BJ96" s="48">
        <v>15</v>
      </c>
      <c r="BK96" s="49">
        <v>93.75</v>
      </c>
      <c r="BL96" s="48">
        <v>16</v>
      </c>
    </row>
    <row r="97" spans="1:64" ht="15">
      <c r="A97" s="64" t="s">
        <v>279</v>
      </c>
      <c r="B97" s="64" t="s">
        <v>356</v>
      </c>
      <c r="C97" s="65"/>
      <c r="D97" s="66"/>
      <c r="E97" s="67"/>
      <c r="F97" s="68"/>
      <c r="G97" s="65"/>
      <c r="H97" s="69"/>
      <c r="I97" s="70"/>
      <c r="J97" s="70"/>
      <c r="K97" s="34" t="s">
        <v>65</v>
      </c>
      <c r="L97" s="77">
        <v>116</v>
      </c>
      <c r="M97" s="77"/>
      <c r="N97" s="72"/>
      <c r="O97" s="79" t="s">
        <v>444</v>
      </c>
      <c r="P97" s="81">
        <v>43683.432118055556</v>
      </c>
      <c r="Q97" s="79" t="s">
        <v>471</v>
      </c>
      <c r="R97" s="79"/>
      <c r="S97" s="79"/>
      <c r="T97" s="79" t="s">
        <v>771</v>
      </c>
      <c r="U97" s="79"/>
      <c r="V97" s="82" t="s">
        <v>945</v>
      </c>
      <c r="W97" s="81">
        <v>43683.432118055556</v>
      </c>
      <c r="X97" s="82" t="s">
        <v>1130</v>
      </c>
      <c r="Y97" s="79"/>
      <c r="Z97" s="79"/>
      <c r="AA97" s="85" t="s">
        <v>1487</v>
      </c>
      <c r="AB97" s="79"/>
      <c r="AC97" s="79" t="b">
        <v>0</v>
      </c>
      <c r="AD97" s="79">
        <v>0</v>
      </c>
      <c r="AE97" s="85" t="s">
        <v>1761</v>
      </c>
      <c r="AF97" s="79" t="b">
        <v>0</v>
      </c>
      <c r="AG97" s="79" t="s">
        <v>1774</v>
      </c>
      <c r="AH97" s="79"/>
      <c r="AI97" s="85" t="s">
        <v>1761</v>
      </c>
      <c r="AJ97" s="79" t="b">
        <v>0</v>
      </c>
      <c r="AK97" s="79">
        <v>3</v>
      </c>
      <c r="AL97" s="85" t="s">
        <v>1626</v>
      </c>
      <c r="AM97" s="79" t="s">
        <v>1814</v>
      </c>
      <c r="AN97" s="79" t="b">
        <v>0</v>
      </c>
      <c r="AO97" s="85" t="s">
        <v>1626</v>
      </c>
      <c r="AP97" s="79" t="s">
        <v>176</v>
      </c>
      <c r="AQ97" s="79">
        <v>0</v>
      </c>
      <c r="AR97" s="79">
        <v>0</v>
      </c>
      <c r="AS97" s="79"/>
      <c r="AT97" s="79"/>
      <c r="AU97" s="79"/>
      <c r="AV97" s="79"/>
      <c r="AW97" s="79"/>
      <c r="AX97" s="79"/>
      <c r="AY97" s="79"/>
      <c r="AZ97" s="79"/>
      <c r="BA97">
        <v>5</v>
      </c>
      <c r="BB97" s="78" t="str">
        <f>REPLACE(INDEX(GroupVertices[Group],MATCH(Edges25[[#This Row],[Vertex 1]],GroupVertices[Vertex],0)),1,1,"")</f>
        <v>4</v>
      </c>
      <c r="BC97" s="78" t="str">
        <f>REPLACE(INDEX(GroupVertices[Group],MATCH(Edges25[[#This Row],[Vertex 2]],GroupVertices[Vertex],0)),1,1,"")</f>
        <v>4</v>
      </c>
      <c r="BD97" s="48">
        <v>1</v>
      </c>
      <c r="BE97" s="49">
        <v>6.25</v>
      </c>
      <c r="BF97" s="48">
        <v>0</v>
      </c>
      <c r="BG97" s="49">
        <v>0</v>
      </c>
      <c r="BH97" s="48">
        <v>0</v>
      </c>
      <c r="BI97" s="49">
        <v>0</v>
      </c>
      <c r="BJ97" s="48">
        <v>15</v>
      </c>
      <c r="BK97" s="49">
        <v>93.75</v>
      </c>
      <c r="BL97" s="48">
        <v>16</v>
      </c>
    </row>
    <row r="98" spans="1:64" ht="15">
      <c r="A98" s="64" t="s">
        <v>279</v>
      </c>
      <c r="B98" s="64" t="s">
        <v>356</v>
      </c>
      <c r="C98" s="65"/>
      <c r="D98" s="66"/>
      <c r="E98" s="67"/>
      <c r="F98" s="68"/>
      <c r="G98" s="65"/>
      <c r="H98" s="69"/>
      <c r="I98" s="70"/>
      <c r="J98" s="70"/>
      <c r="K98" s="34" t="s">
        <v>65</v>
      </c>
      <c r="L98" s="77">
        <v>117</v>
      </c>
      <c r="M98" s="77"/>
      <c r="N98" s="72"/>
      <c r="O98" s="79" t="s">
        <v>444</v>
      </c>
      <c r="P98" s="81">
        <v>43685.182233796295</v>
      </c>
      <c r="Q98" s="79" t="s">
        <v>471</v>
      </c>
      <c r="R98" s="79"/>
      <c r="S98" s="79"/>
      <c r="T98" s="79" t="s">
        <v>771</v>
      </c>
      <c r="U98" s="79"/>
      <c r="V98" s="82" t="s">
        <v>945</v>
      </c>
      <c r="W98" s="81">
        <v>43685.182233796295</v>
      </c>
      <c r="X98" s="82" t="s">
        <v>1131</v>
      </c>
      <c r="Y98" s="79"/>
      <c r="Z98" s="79"/>
      <c r="AA98" s="85" t="s">
        <v>1488</v>
      </c>
      <c r="AB98" s="79"/>
      <c r="AC98" s="79" t="b">
        <v>0</v>
      </c>
      <c r="AD98" s="79">
        <v>0</v>
      </c>
      <c r="AE98" s="85" t="s">
        <v>1761</v>
      </c>
      <c r="AF98" s="79" t="b">
        <v>0</v>
      </c>
      <c r="AG98" s="79" t="s">
        <v>1774</v>
      </c>
      <c r="AH98" s="79"/>
      <c r="AI98" s="85" t="s">
        <v>1761</v>
      </c>
      <c r="AJ98" s="79" t="b">
        <v>0</v>
      </c>
      <c r="AK98" s="79">
        <v>3</v>
      </c>
      <c r="AL98" s="85" t="s">
        <v>1646</v>
      </c>
      <c r="AM98" s="79" t="s">
        <v>1814</v>
      </c>
      <c r="AN98" s="79" t="b">
        <v>0</v>
      </c>
      <c r="AO98" s="85" t="s">
        <v>1646</v>
      </c>
      <c r="AP98" s="79" t="s">
        <v>176</v>
      </c>
      <c r="AQ98" s="79">
        <v>0</v>
      </c>
      <c r="AR98" s="79">
        <v>0</v>
      </c>
      <c r="AS98" s="79"/>
      <c r="AT98" s="79"/>
      <c r="AU98" s="79"/>
      <c r="AV98" s="79"/>
      <c r="AW98" s="79"/>
      <c r="AX98" s="79"/>
      <c r="AY98" s="79"/>
      <c r="AZ98" s="79"/>
      <c r="BA98">
        <v>5</v>
      </c>
      <c r="BB98" s="78" t="str">
        <f>REPLACE(INDEX(GroupVertices[Group],MATCH(Edges25[[#This Row],[Vertex 1]],GroupVertices[Vertex],0)),1,1,"")</f>
        <v>4</v>
      </c>
      <c r="BC98" s="78" t="str">
        <f>REPLACE(INDEX(GroupVertices[Group],MATCH(Edges25[[#This Row],[Vertex 2]],GroupVertices[Vertex],0)),1,1,"")</f>
        <v>4</v>
      </c>
      <c r="BD98" s="48">
        <v>1</v>
      </c>
      <c r="BE98" s="49">
        <v>6.25</v>
      </c>
      <c r="BF98" s="48">
        <v>0</v>
      </c>
      <c r="BG98" s="49">
        <v>0</v>
      </c>
      <c r="BH98" s="48">
        <v>0</v>
      </c>
      <c r="BI98" s="49">
        <v>0</v>
      </c>
      <c r="BJ98" s="48">
        <v>15</v>
      </c>
      <c r="BK98" s="49">
        <v>93.75</v>
      </c>
      <c r="BL98" s="48">
        <v>16</v>
      </c>
    </row>
    <row r="99" spans="1:64" ht="15">
      <c r="A99" s="64" t="s">
        <v>280</v>
      </c>
      <c r="B99" s="64" t="s">
        <v>280</v>
      </c>
      <c r="C99" s="65"/>
      <c r="D99" s="66"/>
      <c r="E99" s="67"/>
      <c r="F99" s="68"/>
      <c r="G99" s="65"/>
      <c r="H99" s="69"/>
      <c r="I99" s="70"/>
      <c r="J99" s="70"/>
      <c r="K99" s="34" t="s">
        <v>65</v>
      </c>
      <c r="L99" s="77">
        <v>118</v>
      </c>
      <c r="M99" s="77"/>
      <c r="N99" s="72"/>
      <c r="O99" s="79" t="s">
        <v>176</v>
      </c>
      <c r="P99" s="81">
        <v>43685.3149537037</v>
      </c>
      <c r="Q99" s="79" t="s">
        <v>503</v>
      </c>
      <c r="R99" s="82" t="s">
        <v>650</v>
      </c>
      <c r="S99" s="79" t="s">
        <v>744</v>
      </c>
      <c r="T99" s="79" t="s">
        <v>795</v>
      </c>
      <c r="U99" s="79"/>
      <c r="V99" s="82" t="s">
        <v>946</v>
      </c>
      <c r="W99" s="81">
        <v>43685.3149537037</v>
      </c>
      <c r="X99" s="82" t="s">
        <v>1132</v>
      </c>
      <c r="Y99" s="79"/>
      <c r="Z99" s="79"/>
      <c r="AA99" s="85" t="s">
        <v>1489</v>
      </c>
      <c r="AB99" s="79"/>
      <c r="AC99" s="79" t="b">
        <v>0</v>
      </c>
      <c r="AD99" s="79">
        <v>0</v>
      </c>
      <c r="AE99" s="85" t="s">
        <v>1761</v>
      </c>
      <c r="AF99" s="79" t="b">
        <v>0</v>
      </c>
      <c r="AG99" s="79" t="s">
        <v>1777</v>
      </c>
      <c r="AH99" s="79"/>
      <c r="AI99" s="85" t="s">
        <v>1761</v>
      </c>
      <c r="AJ99" s="79" t="b">
        <v>0</v>
      </c>
      <c r="AK99" s="79">
        <v>0</v>
      </c>
      <c r="AL99" s="85" t="s">
        <v>1761</v>
      </c>
      <c r="AM99" s="79" t="s">
        <v>1815</v>
      </c>
      <c r="AN99" s="79" t="b">
        <v>0</v>
      </c>
      <c r="AO99" s="85" t="s">
        <v>1489</v>
      </c>
      <c r="AP99" s="79" t="s">
        <v>176</v>
      </c>
      <c r="AQ99" s="79">
        <v>0</v>
      </c>
      <c r="AR99" s="79">
        <v>0</v>
      </c>
      <c r="AS99" s="79"/>
      <c r="AT99" s="79"/>
      <c r="AU99" s="79"/>
      <c r="AV99" s="79"/>
      <c r="AW99" s="79"/>
      <c r="AX99" s="79"/>
      <c r="AY99" s="79"/>
      <c r="AZ99" s="79"/>
      <c r="BA99">
        <v>1</v>
      </c>
      <c r="BB99" s="78" t="str">
        <f>REPLACE(INDEX(GroupVertices[Group],MATCH(Edges25[[#This Row],[Vertex 1]],GroupVertices[Vertex],0)),1,1,"")</f>
        <v>1</v>
      </c>
      <c r="BC99" s="78" t="str">
        <f>REPLACE(INDEX(GroupVertices[Group],MATCH(Edges25[[#This Row],[Vertex 2]],GroupVertices[Vertex],0)),1,1,"")</f>
        <v>1</v>
      </c>
      <c r="BD99" s="48">
        <v>0</v>
      </c>
      <c r="BE99" s="49">
        <v>0</v>
      </c>
      <c r="BF99" s="48">
        <v>0</v>
      </c>
      <c r="BG99" s="49">
        <v>0</v>
      </c>
      <c r="BH99" s="48">
        <v>0</v>
      </c>
      <c r="BI99" s="49">
        <v>0</v>
      </c>
      <c r="BJ99" s="48">
        <v>7</v>
      </c>
      <c r="BK99" s="49">
        <v>100</v>
      </c>
      <c r="BL99" s="48">
        <v>7</v>
      </c>
    </row>
    <row r="100" spans="1:64" ht="15">
      <c r="A100" s="64" t="s">
        <v>281</v>
      </c>
      <c r="B100" s="64" t="s">
        <v>356</v>
      </c>
      <c r="C100" s="65"/>
      <c r="D100" s="66"/>
      <c r="E100" s="67"/>
      <c r="F100" s="68"/>
      <c r="G100" s="65"/>
      <c r="H100" s="69"/>
      <c r="I100" s="70"/>
      <c r="J100" s="70"/>
      <c r="K100" s="34" t="s">
        <v>65</v>
      </c>
      <c r="L100" s="77">
        <v>119</v>
      </c>
      <c r="M100" s="77"/>
      <c r="N100" s="72"/>
      <c r="O100" s="79" t="s">
        <v>444</v>
      </c>
      <c r="P100" s="81">
        <v>43685.319872685184</v>
      </c>
      <c r="Q100" s="79" t="s">
        <v>457</v>
      </c>
      <c r="R100" s="79"/>
      <c r="S100" s="79"/>
      <c r="T100" s="79" t="s">
        <v>771</v>
      </c>
      <c r="U100" s="79"/>
      <c r="V100" s="82" t="s">
        <v>947</v>
      </c>
      <c r="W100" s="81">
        <v>43685.319872685184</v>
      </c>
      <c r="X100" s="82" t="s">
        <v>1133</v>
      </c>
      <c r="Y100" s="79"/>
      <c r="Z100" s="79"/>
      <c r="AA100" s="85" t="s">
        <v>1490</v>
      </c>
      <c r="AB100" s="79"/>
      <c r="AC100" s="79" t="b">
        <v>0</v>
      </c>
      <c r="AD100" s="79">
        <v>0</v>
      </c>
      <c r="AE100" s="85" t="s">
        <v>1761</v>
      </c>
      <c r="AF100" s="79" t="b">
        <v>0</v>
      </c>
      <c r="AG100" s="79" t="s">
        <v>1774</v>
      </c>
      <c r="AH100" s="79"/>
      <c r="AI100" s="85" t="s">
        <v>1761</v>
      </c>
      <c r="AJ100" s="79" t="b">
        <v>0</v>
      </c>
      <c r="AK100" s="79">
        <v>2</v>
      </c>
      <c r="AL100" s="85" t="s">
        <v>1647</v>
      </c>
      <c r="AM100" s="79" t="s">
        <v>1816</v>
      </c>
      <c r="AN100" s="79" t="b">
        <v>0</v>
      </c>
      <c r="AO100" s="85" t="s">
        <v>1647</v>
      </c>
      <c r="AP100" s="79" t="s">
        <v>176</v>
      </c>
      <c r="AQ100" s="79">
        <v>0</v>
      </c>
      <c r="AR100" s="79">
        <v>0</v>
      </c>
      <c r="AS100" s="79"/>
      <c r="AT100" s="79"/>
      <c r="AU100" s="79"/>
      <c r="AV100" s="79"/>
      <c r="AW100" s="79"/>
      <c r="AX100" s="79"/>
      <c r="AY100" s="79"/>
      <c r="AZ100" s="79"/>
      <c r="BA100">
        <v>1</v>
      </c>
      <c r="BB100" s="78" t="str">
        <f>REPLACE(INDEX(GroupVertices[Group],MATCH(Edges25[[#This Row],[Vertex 1]],GroupVertices[Vertex],0)),1,1,"")</f>
        <v>4</v>
      </c>
      <c r="BC100" s="78" t="str">
        <f>REPLACE(INDEX(GroupVertices[Group],MATCH(Edges25[[#This Row],[Vertex 2]],GroupVertices[Vertex],0)),1,1,"")</f>
        <v>4</v>
      </c>
      <c r="BD100" s="48">
        <v>1</v>
      </c>
      <c r="BE100" s="49">
        <v>6.25</v>
      </c>
      <c r="BF100" s="48">
        <v>0</v>
      </c>
      <c r="BG100" s="49">
        <v>0</v>
      </c>
      <c r="BH100" s="48">
        <v>0</v>
      </c>
      <c r="BI100" s="49">
        <v>0</v>
      </c>
      <c r="BJ100" s="48">
        <v>15</v>
      </c>
      <c r="BK100" s="49">
        <v>93.75</v>
      </c>
      <c r="BL100" s="48">
        <v>16</v>
      </c>
    </row>
    <row r="101" spans="1:64" ht="15">
      <c r="A101" s="64" t="s">
        <v>282</v>
      </c>
      <c r="B101" s="64" t="s">
        <v>373</v>
      </c>
      <c r="C101" s="65"/>
      <c r="D101" s="66"/>
      <c r="E101" s="67"/>
      <c r="F101" s="68"/>
      <c r="G101" s="65"/>
      <c r="H101" s="69"/>
      <c r="I101" s="70"/>
      <c r="J101" s="70"/>
      <c r="K101" s="34" t="s">
        <v>65</v>
      </c>
      <c r="L101" s="77">
        <v>120</v>
      </c>
      <c r="M101" s="77"/>
      <c r="N101" s="72"/>
      <c r="O101" s="79" t="s">
        <v>444</v>
      </c>
      <c r="P101" s="81">
        <v>43685.433912037035</v>
      </c>
      <c r="Q101" s="79" t="s">
        <v>504</v>
      </c>
      <c r="R101" s="79"/>
      <c r="S101" s="79"/>
      <c r="T101" s="79" t="s">
        <v>796</v>
      </c>
      <c r="U101" s="79"/>
      <c r="V101" s="82" t="s">
        <v>948</v>
      </c>
      <c r="W101" s="81">
        <v>43685.433912037035</v>
      </c>
      <c r="X101" s="82" t="s">
        <v>1134</v>
      </c>
      <c r="Y101" s="79"/>
      <c r="Z101" s="79"/>
      <c r="AA101" s="85" t="s">
        <v>1491</v>
      </c>
      <c r="AB101" s="79"/>
      <c r="AC101" s="79" t="b">
        <v>0</v>
      </c>
      <c r="AD101" s="79">
        <v>0</v>
      </c>
      <c r="AE101" s="85" t="s">
        <v>1761</v>
      </c>
      <c r="AF101" s="79" t="b">
        <v>0</v>
      </c>
      <c r="AG101" s="79" t="s">
        <v>1774</v>
      </c>
      <c r="AH101" s="79"/>
      <c r="AI101" s="85" t="s">
        <v>1761</v>
      </c>
      <c r="AJ101" s="79" t="b">
        <v>0</v>
      </c>
      <c r="AK101" s="79">
        <v>1</v>
      </c>
      <c r="AL101" s="85" t="s">
        <v>1715</v>
      </c>
      <c r="AM101" s="79" t="s">
        <v>1793</v>
      </c>
      <c r="AN101" s="79" t="b">
        <v>0</v>
      </c>
      <c r="AO101" s="85" t="s">
        <v>1715</v>
      </c>
      <c r="AP101" s="79" t="s">
        <v>176</v>
      </c>
      <c r="AQ101" s="79">
        <v>0</v>
      </c>
      <c r="AR101" s="79">
        <v>0</v>
      </c>
      <c r="AS101" s="79"/>
      <c r="AT101" s="79"/>
      <c r="AU101" s="79"/>
      <c r="AV101" s="79"/>
      <c r="AW101" s="79"/>
      <c r="AX101" s="79"/>
      <c r="AY101" s="79"/>
      <c r="AZ101" s="79"/>
      <c r="BA101">
        <v>1</v>
      </c>
      <c r="BB101" s="78" t="str">
        <f>REPLACE(INDEX(GroupVertices[Group],MATCH(Edges25[[#This Row],[Vertex 1]],GroupVertices[Vertex],0)),1,1,"")</f>
        <v>3</v>
      </c>
      <c r="BC101" s="78" t="str">
        <f>REPLACE(INDEX(GroupVertices[Group],MATCH(Edges25[[#This Row],[Vertex 2]],GroupVertices[Vertex],0)),1,1,"")</f>
        <v>3</v>
      </c>
      <c r="BD101" s="48">
        <v>0</v>
      </c>
      <c r="BE101" s="49">
        <v>0</v>
      </c>
      <c r="BF101" s="48">
        <v>0</v>
      </c>
      <c r="BG101" s="49">
        <v>0</v>
      </c>
      <c r="BH101" s="48">
        <v>0</v>
      </c>
      <c r="BI101" s="49">
        <v>0</v>
      </c>
      <c r="BJ101" s="48">
        <v>22</v>
      </c>
      <c r="BK101" s="49">
        <v>100</v>
      </c>
      <c r="BL101" s="48">
        <v>22</v>
      </c>
    </row>
    <row r="102" spans="1:64" ht="15">
      <c r="A102" s="64" t="s">
        <v>283</v>
      </c>
      <c r="B102" s="64" t="s">
        <v>283</v>
      </c>
      <c r="C102" s="65"/>
      <c r="D102" s="66"/>
      <c r="E102" s="67"/>
      <c r="F102" s="68"/>
      <c r="G102" s="65"/>
      <c r="H102" s="69"/>
      <c r="I102" s="70"/>
      <c r="J102" s="70"/>
      <c r="K102" s="34" t="s">
        <v>65</v>
      </c>
      <c r="L102" s="77">
        <v>121</v>
      </c>
      <c r="M102" s="77"/>
      <c r="N102" s="72"/>
      <c r="O102" s="79" t="s">
        <v>176</v>
      </c>
      <c r="P102" s="81">
        <v>43685.53732638889</v>
      </c>
      <c r="Q102" s="79" t="s">
        <v>505</v>
      </c>
      <c r="R102" s="79"/>
      <c r="S102" s="79"/>
      <c r="T102" s="79" t="s">
        <v>797</v>
      </c>
      <c r="U102" s="79"/>
      <c r="V102" s="82" t="s">
        <v>949</v>
      </c>
      <c r="W102" s="81">
        <v>43685.53732638889</v>
      </c>
      <c r="X102" s="82" t="s">
        <v>1135</v>
      </c>
      <c r="Y102" s="79"/>
      <c r="Z102" s="79"/>
      <c r="AA102" s="85" t="s">
        <v>1492</v>
      </c>
      <c r="AB102" s="79"/>
      <c r="AC102" s="79" t="b">
        <v>0</v>
      </c>
      <c r="AD102" s="79">
        <v>0</v>
      </c>
      <c r="AE102" s="85" t="s">
        <v>1761</v>
      </c>
      <c r="AF102" s="79" t="b">
        <v>0</v>
      </c>
      <c r="AG102" s="79" t="s">
        <v>1774</v>
      </c>
      <c r="AH102" s="79"/>
      <c r="AI102" s="85" t="s">
        <v>1761</v>
      </c>
      <c r="AJ102" s="79" t="b">
        <v>0</v>
      </c>
      <c r="AK102" s="79">
        <v>0</v>
      </c>
      <c r="AL102" s="85" t="s">
        <v>1761</v>
      </c>
      <c r="AM102" s="79" t="s">
        <v>1790</v>
      </c>
      <c r="AN102" s="79" t="b">
        <v>0</v>
      </c>
      <c r="AO102" s="85" t="s">
        <v>1492</v>
      </c>
      <c r="AP102" s="79" t="s">
        <v>176</v>
      </c>
      <c r="AQ102" s="79">
        <v>0</v>
      </c>
      <c r="AR102" s="79">
        <v>0</v>
      </c>
      <c r="AS102" s="79"/>
      <c r="AT102" s="79"/>
      <c r="AU102" s="79"/>
      <c r="AV102" s="79"/>
      <c r="AW102" s="79"/>
      <c r="AX102" s="79"/>
      <c r="AY102" s="79"/>
      <c r="AZ102" s="79"/>
      <c r="BA102">
        <v>1</v>
      </c>
      <c r="BB102" s="78" t="str">
        <f>REPLACE(INDEX(GroupVertices[Group],MATCH(Edges25[[#This Row],[Vertex 1]],GroupVertices[Vertex],0)),1,1,"")</f>
        <v>1</v>
      </c>
      <c r="BC102" s="78" t="str">
        <f>REPLACE(INDEX(GroupVertices[Group],MATCH(Edges25[[#This Row],[Vertex 2]],GroupVertices[Vertex],0)),1,1,"")</f>
        <v>1</v>
      </c>
      <c r="BD102" s="48">
        <v>0</v>
      </c>
      <c r="BE102" s="49">
        <v>0</v>
      </c>
      <c r="BF102" s="48">
        <v>0</v>
      </c>
      <c r="BG102" s="49">
        <v>0</v>
      </c>
      <c r="BH102" s="48">
        <v>0</v>
      </c>
      <c r="BI102" s="49">
        <v>0</v>
      </c>
      <c r="BJ102" s="48">
        <v>23</v>
      </c>
      <c r="BK102" s="49">
        <v>100</v>
      </c>
      <c r="BL102" s="48">
        <v>23</v>
      </c>
    </row>
    <row r="103" spans="1:64" ht="15">
      <c r="A103" s="64" t="s">
        <v>284</v>
      </c>
      <c r="B103" s="64" t="s">
        <v>377</v>
      </c>
      <c r="C103" s="65"/>
      <c r="D103" s="66"/>
      <c r="E103" s="67"/>
      <c r="F103" s="68"/>
      <c r="G103" s="65"/>
      <c r="H103" s="69"/>
      <c r="I103" s="70"/>
      <c r="J103" s="70"/>
      <c r="K103" s="34" t="s">
        <v>65</v>
      </c>
      <c r="L103" s="77">
        <v>122</v>
      </c>
      <c r="M103" s="77"/>
      <c r="N103" s="72"/>
      <c r="O103" s="79" t="s">
        <v>444</v>
      </c>
      <c r="P103" s="81">
        <v>43685.54306712963</v>
      </c>
      <c r="Q103" s="79" t="s">
        <v>506</v>
      </c>
      <c r="R103" s="79"/>
      <c r="S103" s="79"/>
      <c r="T103" s="79"/>
      <c r="U103" s="79"/>
      <c r="V103" s="82" t="s">
        <v>950</v>
      </c>
      <c r="W103" s="81">
        <v>43685.54306712963</v>
      </c>
      <c r="X103" s="82" t="s">
        <v>1136</v>
      </c>
      <c r="Y103" s="79"/>
      <c r="Z103" s="79"/>
      <c r="AA103" s="85" t="s">
        <v>1493</v>
      </c>
      <c r="AB103" s="79"/>
      <c r="AC103" s="79" t="b">
        <v>0</v>
      </c>
      <c r="AD103" s="79">
        <v>0</v>
      </c>
      <c r="AE103" s="85" t="s">
        <v>1761</v>
      </c>
      <c r="AF103" s="79" t="b">
        <v>0</v>
      </c>
      <c r="AG103" s="79" t="s">
        <v>1774</v>
      </c>
      <c r="AH103" s="79"/>
      <c r="AI103" s="85" t="s">
        <v>1761</v>
      </c>
      <c r="AJ103" s="79" t="b">
        <v>0</v>
      </c>
      <c r="AK103" s="79">
        <v>1</v>
      </c>
      <c r="AL103" s="85" t="s">
        <v>1719</v>
      </c>
      <c r="AM103" s="79" t="s">
        <v>1789</v>
      </c>
      <c r="AN103" s="79" t="b">
        <v>0</v>
      </c>
      <c r="AO103" s="85" t="s">
        <v>1719</v>
      </c>
      <c r="AP103" s="79" t="s">
        <v>176</v>
      </c>
      <c r="AQ103" s="79">
        <v>0</v>
      </c>
      <c r="AR103" s="79">
        <v>0</v>
      </c>
      <c r="AS103" s="79"/>
      <c r="AT103" s="79"/>
      <c r="AU103" s="79"/>
      <c r="AV103" s="79"/>
      <c r="AW103" s="79"/>
      <c r="AX103" s="79"/>
      <c r="AY103" s="79"/>
      <c r="AZ103" s="79"/>
      <c r="BA103">
        <v>1</v>
      </c>
      <c r="BB103" s="78" t="str">
        <f>REPLACE(INDEX(GroupVertices[Group],MATCH(Edges25[[#This Row],[Vertex 1]],GroupVertices[Vertex],0)),1,1,"")</f>
        <v>6</v>
      </c>
      <c r="BC103" s="78" t="str">
        <f>REPLACE(INDEX(GroupVertices[Group],MATCH(Edges25[[#This Row],[Vertex 2]],GroupVertices[Vertex],0)),1,1,"")</f>
        <v>6</v>
      </c>
      <c r="BD103" s="48">
        <v>0</v>
      </c>
      <c r="BE103" s="49">
        <v>0</v>
      </c>
      <c r="BF103" s="48">
        <v>1</v>
      </c>
      <c r="BG103" s="49">
        <v>3.8461538461538463</v>
      </c>
      <c r="BH103" s="48">
        <v>0</v>
      </c>
      <c r="BI103" s="49">
        <v>0</v>
      </c>
      <c r="BJ103" s="48">
        <v>25</v>
      </c>
      <c r="BK103" s="49">
        <v>96.15384615384616</v>
      </c>
      <c r="BL103" s="48">
        <v>26</v>
      </c>
    </row>
    <row r="104" spans="1:64" ht="15">
      <c r="A104" s="64" t="s">
        <v>285</v>
      </c>
      <c r="B104" s="64" t="s">
        <v>415</v>
      </c>
      <c r="C104" s="65"/>
      <c r="D104" s="66"/>
      <c r="E104" s="67"/>
      <c r="F104" s="68"/>
      <c r="G104" s="65"/>
      <c r="H104" s="69"/>
      <c r="I104" s="70"/>
      <c r="J104" s="70"/>
      <c r="K104" s="34" t="s">
        <v>65</v>
      </c>
      <c r="L104" s="77">
        <v>123</v>
      </c>
      <c r="M104" s="77"/>
      <c r="N104" s="72"/>
      <c r="O104" s="79" t="s">
        <v>444</v>
      </c>
      <c r="P104" s="81">
        <v>43685.54353009259</v>
      </c>
      <c r="Q104" s="79" t="s">
        <v>507</v>
      </c>
      <c r="R104" s="82" t="s">
        <v>651</v>
      </c>
      <c r="S104" s="79" t="s">
        <v>745</v>
      </c>
      <c r="T104" s="79" t="s">
        <v>798</v>
      </c>
      <c r="U104" s="79"/>
      <c r="V104" s="82" t="s">
        <v>951</v>
      </c>
      <c r="W104" s="81">
        <v>43685.54353009259</v>
      </c>
      <c r="X104" s="82" t="s">
        <v>1137</v>
      </c>
      <c r="Y104" s="79"/>
      <c r="Z104" s="79"/>
      <c r="AA104" s="85" t="s">
        <v>1494</v>
      </c>
      <c r="AB104" s="79"/>
      <c r="AC104" s="79" t="b">
        <v>0</v>
      </c>
      <c r="AD104" s="79">
        <v>1</v>
      </c>
      <c r="AE104" s="85" t="s">
        <v>1761</v>
      </c>
      <c r="AF104" s="79" t="b">
        <v>0</v>
      </c>
      <c r="AG104" s="79" t="s">
        <v>1774</v>
      </c>
      <c r="AH104" s="79"/>
      <c r="AI104" s="85" t="s">
        <v>1761</v>
      </c>
      <c r="AJ104" s="79" t="b">
        <v>0</v>
      </c>
      <c r="AK104" s="79">
        <v>0</v>
      </c>
      <c r="AL104" s="85" t="s">
        <v>1761</v>
      </c>
      <c r="AM104" s="79" t="s">
        <v>1789</v>
      </c>
      <c r="AN104" s="79" t="b">
        <v>0</v>
      </c>
      <c r="AO104" s="85" t="s">
        <v>1494</v>
      </c>
      <c r="AP104" s="79" t="s">
        <v>176</v>
      </c>
      <c r="AQ104" s="79">
        <v>0</v>
      </c>
      <c r="AR104" s="79">
        <v>0</v>
      </c>
      <c r="AS104" s="79"/>
      <c r="AT104" s="79"/>
      <c r="AU104" s="79"/>
      <c r="AV104" s="79"/>
      <c r="AW104" s="79"/>
      <c r="AX104" s="79"/>
      <c r="AY104" s="79"/>
      <c r="AZ104" s="79"/>
      <c r="BA104">
        <v>1</v>
      </c>
      <c r="BB104" s="78" t="str">
        <f>REPLACE(INDEX(GroupVertices[Group],MATCH(Edges25[[#This Row],[Vertex 1]],GroupVertices[Vertex],0)),1,1,"")</f>
        <v>30</v>
      </c>
      <c r="BC104" s="78" t="str">
        <f>REPLACE(INDEX(GroupVertices[Group],MATCH(Edges25[[#This Row],[Vertex 2]],GroupVertices[Vertex],0)),1,1,"")</f>
        <v>30</v>
      </c>
      <c r="BD104" s="48">
        <v>0</v>
      </c>
      <c r="BE104" s="49">
        <v>0</v>
      </c>
      <c r="BF104" s="48">
        <v>0</v>
      </c>
      <c r="BG104" s="49">
        <v>0</v>
      </c>
      <c r="BH104" s="48">
        <v>0</v>
      </c>
      <c r="BI104" s="49">
        <v>0</v>
      </c>
      <c r="BJ104" s="48">
        <v>18</v>
      </c>
      <c r="BK104" s="49">
        <v>100</v>
      </c>
      <c r="BL104" s="48">
        <v>18</v>
      </c>
    </row>
    <row r="105" spans="1:64" ht="15">
      <c r="A105" s="64" t="s">
        <v>286</v>
      </c>
      <c r="B105" s="64" t="s">
        <v>416</v>
      </c>
      <c r="C105" s="65"/>
      <c r="D105" s="66"/>
      <c r="E105" s="67"/>
      <c r="F105" s="68"/>
      <c r="G105" s="65"/>
      <c r="H105" s="69"/>
      <c r="I105" s="70"/>
      <c r="J105" s="70"/>
      <c r="K105" s="34" t="s">
        <v>65</v>
      </c>
      <c r="L105" s="77">
        <v>124</v>
      </c>
      <c r="M105" s="77"/>
      <c r="N105" s="72"/>
      <c r="O105" s="79" t="s">
        <v>444</v>
      </c>
      <c r="P105" s="81">
        <v>43685.65</v>
      </c>
      <c r="Q105" s="79" t="s">
        <v>508</v>
      </c>
      <c r="R105" s="82" t="s">
        <v>652</v>
      </c>
      <c r="S105" s="79" t="s">
        <v>737</v>
      </c>
      <c r="T105" s="79" t="s">
        <v>773</v>
      </c>
      <c r="U105" s="79"/>
      <c r="V105" s="82" t="s">
        <v>952</v>
      </c>
      <c r="W105" s="81">
        <v>43685.65</v>
      </c>
      <c r="X105" s="82" t="s">
        <v>1138</v>
      </c>
      <c r="Y105" s="79"/>
      <c r="Z105" s="79"/>
      <c r="AA105" s="85" t="s">
        <v>1495</v>
      </c>
      <c r="AB105" s="79"/>
      <c r="AC105" s="79" t="b">
        <v>0</v>
      </c>
      <c r="AD105" s="79">
        <v>0</v>
      </c>
      <c r="AE105" s="85" t="s">
        <v>1761</v>
      </c>
      <c r="AF105" s="79" t="b">
        <v>0</v>
      </c>
      <c r="AG105" s="79" t="s">
        <v>1774</v>
      </c>
      <c r="AH105" s="79"/>
      <c r="AI105" s="85" t="s">
        <v>1761</v>
      </c>
      <c r="AJ105" s="79" t="b">
        <v>0</v>
      </c>
      <c r="AK105" s="79">
        <v>0</v>
      </c>
      <c r="AL105" s="85" t="s">
        <v>1761</v>
      </c>
      <c r="AM105" s="79" t="s">
        <v>1812</v>
      </c>
      <c r="AN105" s="79" t="b">
        <v>0</v>
      </c>
      <c r="AO105" s="85" t="s">
        <v>1495</v>
      </c>
      <c r="AP105" s="79" t="s">
        <v>176</v>
      </c>
      <c r="AQ105" s="79">
        <v>0</v>
      </c>
      <c r="AR105" s="79">
        <v>0</v>
      </c>
      <c r="AS105" s="79"/>
      <c r="AT105" s="79"/>
      <c r="AU105" s="79"/>
      <c r="AV105" s="79"/>
      <c r="AW105" s="79"/>
      <c r="AX105" s="79"/>
      <c r="AY105" s="79"/>
      <c r="AZ105" s="79"/>
      <c r="BA105">
        <v>1</v>
      </c>
      <c r="BB105" s="78" t="str">
        <f>REPLACE(INDEX(GroupVertices[Group],MATCH(Edges25[[#This Row],[Vertex 1]],GroupVertices[Vertex],0)),1,1,"")</f>
        <v>29</v>
      </c>
      <c r="BC105" s="78" t="str">
        <f>REPLACE(INDEX(GroupVertices[Group],MATCH(Edges25[[#This Row],[Vertex 2]],GroupVertices[Vertex],0)),1,1,"")</f>
        <v>29</v>
      </c>
      <c r="BD105" s="48">
        <v>1</v>
      </c>
      <c r="BE105" s="49">
        <v>5.555555555555555</v>
      </c>
      <c r="BF105" s="48">
        <v>0</v>
      </c>
      <c r="BG105" s="49">
        <v>0</v>
      </c>
      <c r="BH105" s="48">
        <v>0</v>
      </c>
      <c r="BI105" s="49">
        <v>0</v>
      </c>
      <c r="BJ105" s="48">
        <v>17</v>
      </c>
      <c r="BK105" s="49">
        <v>94.44444444444444</v>
      </c>
      <c r="BL105" s="48">
        <v>18</v>
      </c>
    </row>
    <row r="106" spans="1:64" ht="15">
      <c r="A106" s="64" t="s">
        <v>287</v>
      </c>
      <c r="B106" s="64" t="s">
        <v>417</v>
      </c>
      <c r="C106" s="65"/>
      <c r="D106" s="66"/>
      <c r="E106" s="67"/>
      <c r="F106" s="68"/>
      <c r="G106" s="65"/>
      <c r="H106" s="69"/>
      <c r="I106" s="70"/>
      <c r="J106" s="70"/>
      <c r="K106" s="34" t="s">
        <v>65</v>
      </c>
      <c r="L106" s="77">
        <v>125</v>
      </c>
      <c r="M106" s="77"/>
      <c r="N106" s="72"/>
      <c r="O106" s="79" t="s">
        <v>445</v>
      </c>
      <c r="P106" s="81">
        <v>43685.7980787037</v>
      </c>
      <c r="Q106" s="79" t="s">
        <v>509</v>
      </c>
      <c r="R106" s="79"/>
      <c r="S106" s="79"/>
      <c r="T106" s="79" t="s">
        <v>403</v>
      </c>
      <c r="U106" s="79"/>
      <c r="V106" s="82" t="s">
        <v>953</v>
      </c>
      <c r="W106" s="81">
        <v>43685.7980787037</v>
      </c>
      <c r="X106" s="82" t="s">
        <v>1139</v>
      </c>
      <c r="Y106" s="79"/>
      <c r="Z106" s="79"/>
      <c r="AA106" s="85" t="s">
        <v>1496</v>
      </c>
      <c r="AB106" s="85" t="s">
        <v>1755</v>
      </c>
      <c r="AC106" s="79" t="b">
        <v>0</v>
      </c>
      <c r="AD106" s="79">
        <v>1</v>
      </c>
      <c r="AE106" s="85" t="s">
        <v>1769</v>
      </c>
      <c r="AF106" s="79" t="b">
        <v>0</v>
      </c>
      <c r="AG106" s="79" t="s">
        <v>1774</v>
      </c>
      <c r="AH106" s="79"/>
      <c r="AI106" s="85" t="s">
        <v>1761</v>
      </c>
      <c r="AJ106" s="79" t="b">
        <v>0</v>
      </c>
      <c r="AK106" s="79">
        <v>0</v>
      </c>
      <c r="AL106" s="85" t="s">
        <v>1761</v>
      </c>
      <c r="AM106" s="79" t="s">
        <v>1789</v>
      </c>
      <c r="AN106" s="79" t="b">
        <v>0</v>
      </c>
      <c r="AO106" s="85" t="s">
        <v>1755</v>
      </c>
      <c r="AP106" s="79" t="s">
        <v>176</v>
      </c>
      <c r="AQ106" s="79">
        <v>0</v>
      </c>
      <c r="AR106" s="79">
        <v>0</v>
      </c>
      <c r="AS106" s="79"/>
      <c r="AT106" s="79"/>
      <c r="AU106" s="79"/>
      <c r="AV106" s="79"/>
      <c r="AW106" s="79"/>
      <c r="AX106" s="79"/>
      <c r="AY106" s="79"/>
      <c r="AZ106" s="79"/>
      <c r="BA106">
        <v>1</v>
      </c>
      <c r="BB106" s="78" t="str">
        <f>REPLACE(INDEX(GroupVertices[Group],MATCH(Edges25[[#This Row],[Vertex 1]],GroupVertices[Vertex],0)),1,1,"")</f>
        <v>28</v>
      </c>
      <c r="BC106" s="78" t="str">
        <f>REPLACE(INDEX(GroupVertices[Group],MATCH(Edges25[[#This Row],[Vertex 2]],GroupVertices[Vertex],0)),1,1,"")</f>
        <v>28</v>
      </c>
      <c r="BD106" s="48">
        <v>1</v>
      </c>
      <c r="BE106" s="49">
        <v>20</v>
      </c>
      <c r="BF106" s="48">
        <v>0</v>
      </c>
      <c r="BG106" s="49">
        <v>0</v>
      </c>
      <c r="BH106" s="48">
        <v>0</v>
      </c>
      <c r="BI106" s="49">
        <v>0</v>
      </c>
      <c r="BJ106" s="48">
        <v>4</v>
      </c>
      <c r="BK106" s="49">
        <v>80</v>
      </c>
      <c r="BL106" s="48">
        <v>5</v>
      </c>
    </row>
    <row r="107" spans="1:64" ht="15">
      <c r="A107" s="64" t="s">
        <v>288</v>
      </c>
      <c r="B107" s="64" t="s">
        <v>356</v>
      </c>
      <c r="C107" s="65"/>
      <c r="D107" s="66"/>
      <c r="E107" s="67"/>
      <c r="F107" s="68"/>
      <c r="G107" s="65"/>
      <c r="H107" s="69"/>
      <c r="I107" s="70"/>
      <c r="J107" s="70"/>
      <c r="K107" s="34" t="s">
        <v>65</v>
      </c>
      <c r="L107" s="77">
        <v>126</v>
      </c>
      <c r="M107" s="77"/>
      <c r="N107" s="72"/>
      <c r="O107" s="79" t="s">
        <v>444</v>
      </c>
      <c r="P107" s="81">
        <v>43680.76868055556</v>
      </c>
      <c r="Q107" s="79" t="s">
        <v>471</v>
      </c>
      <c r="R107" s="79"/>
      <c r="S107" s="79"/>
      <c r="T107" s="79" t="s">
        <v>771</v>
      </c>
      <c r="U107" s="79"/>
      <c r="V107" s="82" t="s">
        <v>954</v>
      </c>
      <c r="W107" s="81">
        <v>43680.76868055556</v>
      </c>
      <c r="X107" s="82" t="s">
        <v>1140</v>
      </c>
      <c r="Y107" s="79"/>
      <c r="Z107" s="79"/>
      <c r="AA107" s="85" t="s">
        <v>1497</v>
      </c>
      <c r="AB107" s="79"/>
      <c r="AC107" s="79" t="b">
        <v>0</v>
      </c>
      <c r="AD107" s="79">
        <v>0</v>
      </c>
      <c r="AE107" s="85" t="s">
        <v>1761</v>
      </c>
      <c r="AF107" s="79" t="b">
        <v>0</v>
      </c>
      <c r="AG107" s="79" t="s">
        <v>1774</v>
      </c>
      <c r="AH107" s="79"/>
      <c r="AI107" s="85" t="s">
        <v>1761</v>
      </c>
      <c r="AJ107" s="79" t="b">
        <v>0</v>
      </c>
      <c r="AK107" s="79">
        <v>3</v>
      </c>
      <c r="AL107" s="85" t="s">
        <v>1600</v>
      </c>
      <c r="AM107" s="79" t="s">
        <v>1817</v>
      </c>
      <c r="AN107" s="79" t="b">
        <v>0</v>
      </c>
      <c r="AO107" s="85" t="s">
        <v>1600</v>
      </c>
      <c r="AP107" s="79" t="s">
        <v>176</v>
      </c>
      <c r="AQ107" s="79">
        <v>0</v>
      </c>
      <c r="AR107" s="79">
        <v>0</v>
      </c>
      <c r="AS107" s="79"/>
      <c r="AT107" s="79"/>
      <c r="AU107" s="79"/>
      <c r="AV107" s="79"/>
      <c r="AW107" s="79"/>
      <c r="AX107" s="79"/>
      <c r="AY107" s="79"/>
      <c r="AZ107" s="79"/>
      <c r="BA107">
        <v>7</v>
      </c>
      <c r="BB107" s="78" t="str">
        <f>REPLACE(INDEX(GroupVertices[Group],MATCH(Edges25[[#This Row],[Vertex 1]],GroupVertices[Vertex],0)),1,1,"")</f>
        <v>4</v>
      </c>
      <c r="BC107" s="78" t="str">
        <f>REPLACE(INDEX(GroupVertices[Group],MATCH(Edges25[[#This Row],[Vertex 2]],GroupVertices[Vertex],0)),1,1,"")</f>
        <v>4</v>
      </c>
      <c r="BD107" s="48">
        <v>1</v>
      </c>
      <c r="BE107" s="49">
        <v>6.25</v>
      </c>
      <c r="BF107" s="48">
        <v>0</v>
      </c>
      <c r="BG107" s="49">
        <v>0</v>
      </c>
      <c r="BH107" s="48">
        <v>0</v>
      </c>
      <c r="BI107" s="49">
        <v>0</v>
      </c>
      <c r="BJ107" s="48">
        <v>15</v>
      </c>
      <c r="BK107" s="49">
        <v>93.75</v>
      </c>
      <c r="BL107" s="48">
        <v>16</v>
      </c>
    </row>
    <row r="108" spans="1:64" ht="15">
      <c r="A108" s="64" t="s">
        <v>288</v>
      </c>
      <c r="B108" s="64" t="s">
        <v>356</v>
      </c>
      <c r="C108" s="65"/>
      <c r="D108" s="66"/>
      <c r="E108" s="67"/>
      <c r="F108" s="68"/>
      <c r="G108" s="65"/>
      <c r="H108" s="69"/>
      <c r="I108" s="70"/>
      <c r="J108" s="70"/>
      <c r="K108" s="34" t="s">
        <v>65</v>
      </c>
      <c r="L108" s="77">
        <v>127</v>
      </c>
      <c r="M108" s="77"/>
      <c r="N108" s="72"/>
      <c r="O108" s="79" t="s">
        <v>444</v>
      </c>
      <c r="P108" s="81">
        <v>43681.22759259259</v>
      </c>
      <c r="Q108" s="79" t="s">
        <v>471</v>
      </c>
      <c r="R108" s="79"/>
      <c r="S108" s="79"/>
      <c r="T108" s="79" t="s">
        <v>771</v>
      </c>
      <c r="U108" s="79"/>
      <c r="V108" s="82" t="s">
        <v>954</v>
      </c>
      <c r="W108" s="81">
        <v>43681.22759259259</v>
      </c>
      <c r="X108" s="82" t="s">
        <v>1141</v>
      </c>
      <c r="Y108" s="79"/>
      <c r="Z108" s="79"/>
      <c r="AA108" s="85" t="s">
        <v>1498</v>
      </c>
      <c r="AB108" s="79"/>
      <c r="AC108" s="79" t="b">
        <v>0</v>
      </c>
      <c r="AD108" s="79">
        <v>0</v>
      </c>
      <c r="AE108" s="85" t="s">
        <v>1761</v>
      </c>
      <c r="AF108" s="79" t="b">
        <v>0</v>
      </c>
      <c r="AG108" s="79" t="s">
        <v>1774</v>
      </c>
      <c r="AH108" s="79"/>
      <c r="AI108" s="85" t="s">
        <v>1761</v>
      </c>
      <c r="AJ108" s="79" t="b">
        <v>0</v>
      </c>
      <c r="AK108" s="79">
        <v>1</v>
      </c>
      <c r="AL108" s="85" t="s">
        <v>1606</v>
      </c>
      <c r="AM108" s="79" t="s">
        <v>1817</v>
      </c>
      <c r="AN108" s="79" t="b">
        <v>0</v>
      </c>
      <c r="AO108" s="85" t="s">
        <v>1606</v>
      </c>
      <c r="AP108" s="79" t="s">
        <v>176</v>
      </c>
      <c r="AQ108" s="79">
        <v>0</v>
      </c>
      <c r="AR108" s="79">
        <v>0</v>
      </c>
      <c r="AS108" s="79"/>
      <c r="AT108" s="79"/>
      <c r="AU108" s="79"/>
      <c r="AV108" s="79"/>
      <c r="AW108" s="79"/>
      <c r="AX108" s="79"/>
      <c r="AY108" s="79"/>
      <c r="AZ108" s="79"/>
      <c r="BA108">
        <v>7</v>
      </c>
      <c r="BB108" s="78" t="str">
        <f>REPLACE(INDEX(GroupVertices[Group],MATCH(Edges25[[#This Row],[Vertex 1]],GroupVertices[Vertex],0)),1,1,"")</f>
        <v>4</v>
      </c>
      <c r="BC108" s="78" t="str">
        <f>REPLACE(INDEX(GroupVertices[Group],MATCH(Edges25[[#This Row],[Vertex 2]],GroupVertices[Vertex],0)),1,1,"")</f>
        <v>4</v>
      </c>
      <c r="BD108" s="48">
        <v>1</v>
      </c>
      <c r="BE108" s="49">
        <v>6.25</v>
      </c>
      <c r="BF108" s="48">
        <v>0</v>
      </c>
      <c r="BG108" s="49">
        <v>0</v>
      </c>
      <c r="BH108" s="48">
        <v>0</v>
      </c>
      <c r="BI108" s="49">
        <v>0</v>
      </c>
      <c r="BJ108" s="48">
        <v>15</v>
      </c>
      <c r="BK108" s="49">
        <v>93.75</v>
      </c>
      <c r="BL108" s="48">
        <v>16</v>
      </c>
    </row>
    <row r="109" spans="1:64" ht="15">
      <c r="A109" s="64" t="s">
        <v>288</v>
      </c>
      <c r="B109" s="64" t="s">
        <v>356</v>
      </c>
      <c r="C109" s="65"/>
      <c r="D109" s="66"/>
      <c r="E109" s="67"/>
      <c r="F109" s="68"/>
      <c r="G109" s="65"/>
      <c r="H109" s="69"/>
      <c r="I109" s="70"/>
      <c r="J109" s="70"/>
      <c r="K109" s="34" t="s">
        <v>65</v>
      </c>
      <c r="L109" s="77">
        <v>128</v>
      </c>
      <c r="M109" s="77"/>
      <c r="N109" s="72"/>
      <c r="O109" s="79" t="s">
        <v>444</v>
      </c>
      <c r="P109" s="81">
        <v>43682.80954861111</v>
      </c>
      <c r="Q109" s="79" t="s">
        <v>471</v>
      </c>
      <c r="R109" s="79"/>
      <c r="S109" s="79"/>
      <c r="T109" s="79" t="s">
        <v>771</v>
      </c>
      <c r="U109" s="79"/>
      <c r="V109" s="82" t="s">
        <v>954</v>
      </c>
      <c r="W109" s="81">
        <v>43682.80954861111</v>
      </c>
      <c r="X109" s="82" t="s">
        <v>1142</v>
      </c>
      <c r="Y109" s="79"/>
      <c r="Z109" s="79"/>
      <c r="AA109" s="85" t="s">
        <v>1499</v>
      </c>
      <c r="AB109" s="79"/>
      <c r="AC109" s="79" t="b">
        <v>0</v>
      </c>
      <c r="AD109" s="79">
        <v>0</v>
      </c>
      <c r="AE109" s="85" t="s">
        <v>1761</v>
      </c>
      <c r="AF109" s="79" t="b">
        <v>0</v>
      </c>
      <c r="AG109" s="79" t="s">
        <v>1774</v>
      </c>
      <c r="AH109" s="79"/>
      <c r="AI109" s="85" t="s">
        <v>1761</v>
      </c>
      <c r="AJ109" s="79" t="b">
        <v>0</v>
      </c>
      <c r="AK109" s="79">
        <v>1</v>
      </c>
      <c r="AL109" s="85" t="s">
        <v>1618</v>
      </c>
      <c r="AM109" s="79" t="s">
        <v>1817</v>
      </c>
      <c r="AN109" s="79" t="b">
        <v>0</v>
      </c>
      <c r="AO109" s="85" t="s">
        <v>1618</v>
      </c>
      <c r="AP109" s="79" t="s">
        <v>176</v>
      </c>
      <c r="AQ109" s="79">
        <v>0</v>
      </c>
      <c r="AR109" s="79">
        <v>0</v>
      </c>
      <c r="AS109" s="79"/>
      <c r="AT109" s="79"/>
      <c r="AU109" s="79"/>
      <c r="AV109" s="79"/>
      <c r="AW109" s="79"/>
      <c r="AX109" s="79"/>
      <c r="AY109" s="79"/>
      <c r="AZ109" s="79"/>
      <c r="BA109">
        <v>7</v>
      </c>
      <c r="BB109" s="78" t="str">
        <f>REPLACE(INDEX(GroupVertices[Group],MATCH(Edges25[[#This Row],[Vertex 1]],GroupVertices[Vertex],0)),1,1,"")</f>
        <v>4</v>
      </c>
      <c r="BC109" s="78" t="str">
        <f>REPLACE(INDEX(GroupVertices[Group],MATCH(Edges25[[#This Row],[Vertex 2]],GroupVertices[Vertex],0)),1,1,"")</f>
        <v>4</v>
      </c>
      <c r="BD109" s="48">
        <v>1</v>
      </c>
      <c r="BE109" s="49">
        <v>6.25</v>
      </c>
      <c r="BF109" s="48">
        <v>0</v>
      </c>
      <c r="BG109" s="49">
        <v>0</v>
      </c>
      <c r="BH109" s="48">
        <v>0</v>
      </c>
      <c r="BI109" s="49">
        <v>0</v>
      </c>
      <c r="BJ109" s="48">
        <v>15</v>
      </c>
      <c r="BK109" s="49">
        <v>93.75</v>
      </c>
      <c r="BL109" s="48">
        <v>16</v>
      </c>
    </row>
    <row r="110" spans="1:64" ht="15">
      <c r="A110" s="64" t="s">
        <v>288</v>
      </c>
      <c r="B110" s="64" t="s">
        <v>356</v>
      </c>
      <c r="C110" s="65"/>
      <c r="D110" s="66"/>
      <c r="E110" s="67"/>
      <c r="F110" s="68"/>
      <c r="G110" s="65"/>
      <c r="H110" s="69"/>
      <c r="I110" s="70"/>
      <c r="J110" s="70"/>
      <c r="K110" s="34" t="s">
        <v>65</v>
      </c>
      <c r="L110" s="77">
        <v>129</v>
      </c>
      <c r="M110" s="77"/>
      <c r="N110" s="72"/>
      <c r="O110" s="79" t="s">
        <v>444</v>
      </c>
      <c r="P110" s="81">
        <v>43683.352002314816</v>
      </c>
      <c r="Q110" s="79" t="s">
        <v>471</v>
      </c>
      <c r="R110" s="79"/>
      <c r="S110" s="79"/>
      <c r="T110" s="79" t="s">
        <v>771</v>
      </c>
      <c r="U110" s="79"/>
      <c r="V110" s="82" t="s">
        <v>954</v>
      </c>
      <c r="W110" s="81">
        <v>43683.352002314816</v>
      </c>
      <c r="X110" s="82" t="s">
        <v>1143</v>
      </c>
      <c r="Y110" s="79"/>
      <c r="Z110" s="79"/>
      <c r="AA110" s="85" t="s">
        <v>1500</v>
      </c>
      <c r="AB110" s="79"/>
      <c r="AC110" s="79" t="b">
        <v>0</v>
      </c>
      <c r="AD110" s="79">
        <v>0</v>
      </c>
      <c r="AE110" s="85" t="s">
        <v>1761</v>
      </c>
      <c r="AF110" s="79" t="b">
        <v>0</v>
      </c>
      <c r="AG110" s="79" t="s">
        <v>1774</v>
      </c>
      <c r="AH110" s="79"/>
      <c r="AI110" s="85" t="s">
        <v>1761</v>
      </c>
      <c r="AJ110" s="79" t="b">
        <v>0</v>
      </c>
      <c r="AK110" s="79">
        <v>2</v>
      </c>
      <c r="AL110" s="85" t="s">
        <v>1625</v>
      </c>
      <c r="AM110" s="79" t="s">
        <v>1817</v>
      </c>
      <c r="AN110" s="79" t="b">
        <v>0</v>
      </c>
      <c r="AO110" s="85" t="s">
        <v>1625</v>
      </c>
      <c r="AP110" s="79" t="s">
        <v>176</v>
      </c>
      <c r="AQ110" s="79">
        <v>0</v>
      </c>
      <c r="AR110" s="79">
        <v>0</v>
      </c>
      <c r="AS110" s="79"/>
      <c r="AT110" s="79"/>
      <c r="AU110" s="79"/>
      <c r="AV110" s="79"/>
      <c r="AW110" s="79"/>
      <c r="AX110" s="79"/>
      <c r="AY110" s="79"/>
      <c r="AZ110" s="79"/>
      <c r="BA110">
        <v>7</v>
      </c>
      <c r="BB110" s="78" t="str">
        <f>REPLACE(INDEX(GroupVertices[Group],MATCH(Edges25[[#This Row],[Vertex 1]],GroupVertices[Vertex],0)),1,1,"")</f>
        <v>4</v>
      </c>
      <c r="BC110" s="78" t="str">
        <f>REPLACE(INDEX(GroupVertices[Group],MATCH(Edges25[[#This Row],[Vertex 2]],GroupVertices[Vertex],0)),1,1,"")</f>
        <v>4</v>
      </c>
      <c r="BD110" s="48">
        <v>1</v>
      </c>
      <c r="BE110" s="49">
        <v>6.25</v>
      </c>
      <c r="BF110" s="48">
        <v>0</v>
      </c>
      <c r="BG110" s="49">
        <v>0</v>
      </c>
      <c r="BH110" s="48">
        <v>0</v>
      </c>
      <c r="BI110" s="49">
        <v>0</v>
      </c>
      <c r="BJ110" s="48">
        <v>15</v>
      </c>
      <c r="BK110" s="49">
        <v>93.75</v>
      </c>
      <c r="BL110" s="48">
        <v>16</v>
      </c>
    </row>
    <row r="111" spans="1:64" ht="15">
      <c r="A111" s="64" t="s">
        <v>288</v>
      </c>
      <c r="B111" s="64" t="s">
        <v>356</v>
      </c>
      <c r="C111" s="65"/>
      <c r="D111" s="66"/>
      <c r="E111" s="67"/>
      <c r="F111" s="68"/>
      <c r="G111" s="65"/>
      <c r="H111" s="69"/>
      <c r="I111" s="70"/>
      <c r="J111" s="70"/>
      <c r="K111" s="34" t="s">
        <v>65</v>
      </c>
      <c r="L111" s="77">
        <v>130</v>
      </c>
      <c r="M111" s="77"/>
      <c r="N111" s="72"/>
      <c r="O111" s="79" t="s">
        <v>444</v>
      </c>
      <c r="P111" s="81">
        <v>43683.85194444445</v>
      </c>
      <c r="Q111" s="79" t="s">
        <v>471</v>
      </c>
      <c r="R111" s="79"/>
      <c r="S111" s="79"/>
      <c r="T111" s="79" t="s">
        <v>771</v>
      </c>
      <c r="U111" s="79"/>
      <c r="V111" s="82" t="s">
        <v>954</v>
      </c>
      <c r="W111" s="81">
        <v>43683.85194444445</v>
      </c>
      <c r="X111" s="82" t="s">
        <v>1144</v>
      </c>
      <c r="Y111" s="79"/>
      <c r="Z111" s="79"/>
      <c r="AA111" s="85" t="s">
        <v>1501</v>
      </c>
      <c r="AB111" s="79"/>
      <c r="AC111" s="79" t="b">
        <v>0</v>
      </c>
      <c r="AD111" s="79">
        <v>0</v>
      </c>
      <c r="AE111" s="85" t="s">
        <v>1761</v>
      </c>
      <c r="AF111" s="79" t="b">
        <v>0</v>
      </c>
      <c r="AG111" s="79" t="s">
        <v>1774</v>
      </c>
      <c r="AH111" s="79"/>
      <c r="AI111" s="85" t="s">
        <v>1761</v>
      </c>
      <c r="AJ111" s="79" t="b">
        <v>0</v>
      </c>
      <c r="AK111" s="79">
        <v>2</v>
      </c>
      <c r="AL111" s="85" t="s">
        <v>1631</v>
      </c>
      <c r="AM111" s="79" t="s">
        <v>1817</v>
      </c>
      <c r="AN111" s="79" t="b">
        <v>0</v>
      </c>
      <c r="AO111" s="85" t="s">
        <v>1631</v>
      </c>
      <c r="AP111" s="79" t="s">
        <v>176</v>
      </c>
      <c r="AQ111" s="79">
        <v>0</v>
      </c>
      <c r="AR111" s="79">
        <v>0</v>
      </c>
      <c r="AS111" s="79"/>
      <c r="AT111" s="79"/>
      <c r="AU111" s="79"/>
      <c r="AV111" s="79"/>
      <c r="AW111" s="79"/>
      <c r="AX111" s="79"/>
      <c r="AY111" s="79"/>
      <c r="AZ111" s="79"/>
      <c r="BA111">
        <v>7</v>
      </c>
      <c r="BB111" s="78" t="str">
        <f>REPLACE(INDEX(GroupVertices[Group],MATCH(Edges25[[#This Row],[Vertex 1]],GroupVertices[Vertex],0)),1,1,"")</f>
        <v>4</v>
      </c>
      <c r="BC111" s="78" t="str">
        <f>REPLACE(INDEX(GroupVertices[Group],MATCH(Edges25[[#This Row],[Vertex 2]],GroupVertices[Vertex],0)),1,1,"")</f>
        <v>4</v>
      </c>
      <c r="BD111" s="48">
        <v>1</v>
      </c>
      <c r="BE111" s="49">
        <v>6.25</v>
      </c>
      <c r="BF111" s="48">
        <v>0</v>
      </c>
      <c r="BG111" s="49">
        <v>0</v>
      </c>
      <c r="BH111" s="48">
        <v>0</v>
      </c>
      <c r="BI111" s="49">
        <v>0</v>
      </c>
      <c r="BJ111" s="48">
        <v>15</v>
      </c>
      <c r="BK111" s="49">
        <v>93.75</v>
      </c>
      <c r="BL111" s="48">
        <v>16</v>
      </c>
    </row>
    <row r="112" spans="1:64" ht="15">
      <c r="A112" s="64" t="s">
        <v>288</v>
      </c>
      <c r="B112" s="64" t="s">
        <v>356</v>
      </c>
      <c r="C112" s="65"/>
      <c r="D112" s="66"/>
      <c r="E112" s="67"/>
      <c r="F112" s="68"/>
      <c r="G112" s="65"/>
      <c r="H112" s="69"/>
      <c r="I112" s="70"/>
      <c r="J112" s="70"/>
      <c r="K112" s="34" t="s">
        <v>65</v>
      </c>
      <c r="L112" s="77">
        <v>131</v>
      </c>
      <c r="M112" s="77"/>
      <c r="N112" s="72"/>
      <c r="O112" s="79" t="s">
        <v>444</v>
      </c>
      <c r="P112" s="81">
        <v>43685.18431712963</v>
      </c>
      <c r="Q112" s="79" t="s">
        <v>471</v>
      </c>
      <c r="R112" s="79"/>
      <c r="S112" s="79"/>
      <c r="T112" s="79" t="s">
        <v>771</v>
      </c>
      <c r="U112" s="79"/>
      <c r="V112" s="82" t="s">
        <v>954</v>
      </c>
      <c r="W112" s="81">
        <v>43685.18431712963</v>
      </c>
      <c r="X112" s="82" t="s">
        <v>1145</v>
      </c>
      <c r="Y112" s="79"/>
      <c r="Z112" s="79"/>
      <c r="AA112" s="85" t="s">
        <v>1502</v>
      </c>
      <c r="AB112" s="79"/>
      <c r="AC112" s="79" t="b">
        <v>0</v>
      </c>
      <c r="AD112" s="79">
        <v>0</v>
      </c>
      <c r="AE112" s="85" t="s">
        <v>1761</v>
      </c>
      <c r="AF112" s="79" t="b">
        <v>0</v>
      </c>
      <c r="AG112" s="79" t="s">
        <v>1774</v>
      </c>
      <c r="AH112" s="79"/>
      <c r="AI112" s="85" t="s">
        <v>1761</v>
      </c>
      <c r="AJ112" s="79" t="b">
        <v>0</v>
      </c>
      <c r="AK112" s="79">
        <v>3</v>
      </c>
      <c r="AL112" s="85" t="s">
        <v>1646</v>
      </c>
      <c r="AM112" s="79" t="s">
        <v>1817</v>
      </c>
      <c r="AN112" s="79" t="b">
        <v>0</v>
      </c>
      <c r="AO112" s="85" t="s">
        <v>1646</v>
      </c>
      <c r="AP112" s="79" t="s">
        <v>176</v>
      </c>
      <c r="AQ112" s="79">
        <v>0</v>
      </c>
      <c r="AR112" s="79">
        <v>0</v>
      </c>
      <c r="AS112" s="79"/>
      <c r="AT112" s="79"/>
      <c r="AU112" s="79"/>
      <c r="AV112" s="79"/>
      <c r="AW112" s="79"/>
      <c r="AX112" s="79"/>
      <c r="AY112" s="79"/>
      <c r="AZ112" s="79"/>
      <c r="BA112">
        <v>7</v>
      </c>
      <c r="BB112" s="78" t="str">
        <f>REPLACE(INDEX(GroupVertices[Group],MATCH(Edges25[[#This Row],[Vertex 1]],GroupVertices[Vertex],0)),1,1,"")</f>
        <v>4</v>
      </c>
      <c r="BC112" s="78" t="str">
        <f>REPLACE(INDEX(GroupVertices[Group],MATCH(Edges25[[#This Row],[Vertex 2]],GroupVertices[Vertex],0)),1,1,"")</f>
        <v>4</v>
      </c>
      <c r="BD112" s="48">
        <v>1</v>
      </c>
      <c r="BE112" s="49">
        <v>6.25</v>
      </c>
      <c r="BF112" s="48">
        <v>0</v>
      </c>
      <c r="BG112" s="49">
        <v>0</v>
      </c>
      <c r="BH112" s="48">
        <v>0</v>
      </c>
      <c r="BI112" s="49">
        <v>0</v>
      </c>
      <c r="BJ112" s="48">
        <v>15</v>
      </c>
      <c r="BK112" s="49">
        <v>93.75</v>
      </c>
      <c r="BL112" s="48">
        <v>16</v>
      </c>
    </row>
    <row r="113" spans="1:64" ht="15">
      <c r="A113" s="64" t="s">
        <v>288</v>
      </c>
      <c r="B113" s="64" t="s">
        <v>356</v>
      </c>
      <c r="C113" s="65"/>
      <c r="D113" s="66"/>
      <c r="E113" s="67"/>
      <c r="F113" s="68"/>
      <c r="G113" s="65"/>
      <c r="H113" s="69"/>
      <c r="I113" s="70"/>
      <c r="J113" s="70"/>
      <c r="K113" s="34" t="s">
        <v>65</v>
      </c>
      <c r="L113" s="77">
        <v>132</v>
      </c>
      <c r="M113" s="77"/>
      <c r="N113" s="72"/>
      <c r="O113" s="79" t="s">
        <v>444</v>
      </c>
      <c r="P113" s="81">
        <v>43685.8097337963</v>
      </c>
      <c r="Q113" s="79" t="s">
        <v>457</v>
      </c>
      <c r="R113" s="79"/>
      <c r="S113" s="79"/>
      <c r="T113" s="79" t="s">
        <v>771</v>
      </c>
      <c r="U113" s="79"/>
      <c r="V113" s="82" t="s">
        <v>954</v>
      </c>
      <c r="W113" s="81">
        <v>43685.8097337963</v>
      </c>
      <c r="X113" s="82" t="s">
        <v>1146</v>
      </c>
      <c r="Y113" s="79"/>
      <c r="Z113" s="79"/>
      <c r="AA113" s="85" t="s">
        <v>1503</v>
      </c>
      <c r="AB113" s="79"/>
      <c r="AC113" s="79" t="b">
        <v>0</v>
      </c>
      <c r="AD113" s="79">
        <v>0</v>
      </c>
      <c r="AE113" s="85" t="s">
        <v>1761</v>
      </c>
      <c r="AF113" s="79" t="b">
        <v>0</v>
      </c>
      <c r="AG113" s="79" t="s">
        <v>1774</v>
      </c>
      <c r="AH113" s="79"/>
      <c r="AI113" s="85" t="s">
        <v>1761</v>
      </c>
      <c r="AJ113" s="79" t="b">
        <v>0</v>
      </c>
      <c r="AK113" s="79">
        <v>2</v>
      </c>
      <c r="AL113" s="85" t="s">
        <v>1651</v>
      </c>
      <c r="AM113" s="79" t="s">
        <v>1817</v>
      </c>
      <c r="AN113" s="79" t="b">
        <v>0</v>
      </c>
      <c r="AO113" s="85" t="s">
        <v>1651</v>
      </c>
      <c r="AP113" s="79" t="s">
        <v>176</v>
      </c>
      <c r="AQ113" s="79">
        <v>0</v>
      </c>
      <c r="AR113" s="79">
        <v>0</v>
      </c>
      <c r="AS113" s="79"/>
      <c r="AT113" s="79"/>
      <c r="AU113" s="79"/>
      <c r="AV113" s="79"/>
      <c r="AW113" s="79"/>
      <c r="AX113" s="79"/>
      <c r="AY113" s="79"/>
      <c r="AZ113" s="79"/>
      <c r="BA113">
        <v>7</v>
      </c>
      <c r="BB113" s="78" t="str">
        <f>REPLACE(INDEX(GroupVertices[Group],MATCH(Edges25[[#This Row],[Vertex 1]],GroupVertices[Vertex],0)),1,1,"")</f>
        <v>4</v>
      </c>
      <c r="BC113" s="78" t="str">
        <f>REPLACE(INDEX(GroupVertices[Group],MATCH(Edges25[[#This Row],[Vertex 2]],GroupVertices[Vertex],0)),1,1,"")</f>
        <v>4</v>
      </c>
      <c r="BD113" s="48">
        <v>1</v>
      </c>
      <c r="BE113" s="49">
        <v>6.25</v>
      </c>
      <c r="BF113" s="48">
        <v>0</v>
      </c>
      <c r="BG113" s="49">
        <v>0</v>
      </c>
      <c r="BH113" s="48">
        <v>0</v>
      </c>
      <c r="BI113" s="49">
        <v>0</v>
      </c>
      <c r="BJ113" s="48">
        <v>15</v>
      </c>
      <c r="BK113" s="49">
        <v>93.75</v>
      </c>
      <c r="BL113" s="48">
        <v>16</v>
      </c>
    </row>
    <row r="114" spans="1:64" ht="15">
      <c r="A114" s="64" t="s">
        <v>289</v>
      </c>
      <c r="B114" s="64" t="s">
        <v>418</v>
      </c>
      <c r="C114" s="65"/>
      <c r="D114" s="66"/>
      <c r="E114" s="67"/>
      <c r="F114" s="68"/>
      <c r="G114" s="65"/>
      <c r="H114" s="69"/>
      <c r="I114" s="70"/>
      <c r="J114" s="70"/>
      <c r="K114" s="34" t="s">
        <v>65</v>
      </c>
      <c r="L114" s="77">
        <v>133</v>
      </c>
      <c r="M114" s="77"/>
      <c r="N114" s="72"/>
      <c r="O114" s="79" t="s">
        <v>444</v>
      </c>
      <c r="P114" s="81">
        <v>43685.819861111115</v>
      </c>
      <c r="Q114" s="79" t="s">
        <v>510</v>
      </c>
      <c r="R114" s="82" t="s">
        <v>653</v>
      </c>
      <c r="S114" s="79" t="s">
        <v>740</v>
      </c>
      <c r="T114" s="79" t="s">
        <v>403</v>
      </c>
      <c r="U114" s="79"/>
      <c r="V114" s="82" t="s">
        <v>955</v>
      </c>
      <c r="W114" s="81">
        <v>43685.819861111115</v>
      </c>
      <c r="X114" s="82" t="s">
        <v>1147</v>
      </c>
      <c r="Y114" s="79"/>
      <c r="Z114" s="79"/>
      <c r="AA114" s="85" t="s">
        <v>1504</v>
      </c>
      <c r="AB114" s="79"/>
      <c r="AC114" s="79" t="b">
        <v>0</v>
      </c>
      <c r="AD114" s="79">
        <v>6</v>
      </c>
      <c r="AE114" s="85" t="s">
        <v>1761</v>
      </c>
      <c r="AF114" s="79" t="b">
        <v>1</v>
      </c>
      <c r="AG114" s="79" t="s">
        <v>1774</v>
      </c>
      <c r="AH114" s="79"/>
      <c r="AI114" s="85" t="s">
        <v>1787</v>
      </c>
      <c r="AJ114" s="79" t="b">
        <v>0</v>
      </c>
      <c r="AK114" s="79">
        <v>0</v>
      </c>
      <c r="AL114" s="85" t="s">
        <v>1761</v>
      </c>
      <c r="AM114" s="79" t="s">
        <v>1790</v>
      </c>
      <c r="AN114" s="79" t="b">
        <v>0</v>
      </c>
      <c r="AO114" s="85" t="s">
        <v>1504</v>
      </c>
      <c r="AP114" s="79" t="s">
        <v>176</v>
      </c>
      <c r="AQ114" s="79">
        <v>0</v>
      </c>
      <c r="AR114" s="79">
        <v>0</v>
      </c>
      <c r="AS114" s="79"/>
      <c r="AT114" s="79"/>
      <c r="AU114" s="79"/>
      <c r="AV114" s="79"/>
      <c r="AW114" s="79"/>
      <c r="AX114" s="79"/>
      <c r="AY114" s="79"/>
      <c r="AZ114" s="79"/>
      <c r="BA114">
        <v>1</v>
      </c>
      <c r="BB114" s="78" t="str">
        <f>REPLACE(INDEX(GroupVertices[Group],MATCH(Edges25[[#This Row],[Vertex 1]],GroupVertices[Vertex],0)),1,1,"")</f>
        <v>6</v>
      </c>
      <c r="BC114" s="78" t="str">
        <f>REPLACE(INDEX(GroupVertices[Group],MATCH(Edges25[[#This Row],[Vertex 2]],GroupVertices[Vertex],0)),1,1,"")</f>
        <v>6</v>
      </c>
      <c r="BD114" s="48">
        <v>2</v>
      </c>
      <c r="BE114" s="49">
        <v>18.181818181818183</v>
      </c>
      <c r="BF114" s="48">
        <v>0</v>
      </c>
      <c r="BG114" s="49">
        <v>0</v>
      </c>
      <c r="BH114" s="48">
        <v>0</v>
      </c>
      <c r="BI114" s="49">
        <v>0</v>
      </c>
      <c r="BJ114" s="48">
        <v>9</v>
      </c>
      <c r="BK114" s="49">
        <v>81.81818181818181</v>
      </c>
      <c r="BL114" s="48">
        <v>11</v>
      </c>
    </row>
    <row r="115" spans="1:64" ht="15">
      <c r="A115" s="64" t="s">
        <v>290</v>
      </c>
      <c r="B115" s="64" t="s">
        <v>290</v>
      </c>
      <c r="C115" s="65"/>
      <c r="D115" s="66"/>
      <c r="E115" s="67"/>
      <c r="F115" s="68"/>
      <c r="G115" s="65"/>
      <c r="H115" s="69"/>
      <c r="I115" s="70"/>
      <c r="J115" s="70"/>
      <c r="K115" s="34" t="s">
        <v>65</v>
      </c>
      <c r="L115" s="77">
        <v>135</v>
      </c>
      <c r="M115" s="77"/>
      <c r="N115" s="72"/>
      <c r="O115" s="79" t="s">
        <v>176</v>
      </c>
      <c r="P115" s="81">
        <v>43685.1384837963</v>
      </c>
      <c r="Q115" s="79" t="s">
        <v>511</v>
      </c>
      <c r="R115" s="79"/>
      <c r="S115" s="79"/>
      <c r="T115" s="79" t="s">
        <v>799</v>
      </c>
      <c r="U115" s="82" t="s">
        <v>858</v>
      </c>
      <c r="V115" s="82" t="s">
        <v>858</v>
      </c>
      <c r="W115" s="81">
        <v>43685.1384837963</v>
      </c>
      <c r="X115" s="82" t="s">
        <v>1148</v>
      </c>
      <c r="Y115" s="79"/>
      <c r="Z115" s="79"/>
      <c r="AA115" s="85" t="s">
        <v>1505</v>
      </c>
      <c r="AB115" s="79"/>
      <c r="AC115" s="79" t="b">
        <v>0</v>
      </c>
      <c r="AD115" s="79">
        <v>0</v>
      </c>
      <c r="AE115" s="85" t="s">
        <v>1761</v>
      </c>
      <c r="AF115" s="79" t="b">
        <v>0</v>
      </c>
      <c r="AG115" s="79" t="s">
        <v>1774</v>
      </c>
      <c r="AH115" s="79"/>
      <c r="AI115" s="85" t="s">
        <v>1761</v>
      </c>
      <c r="AJ115" s="79" t="b">
        <v>0</v>
      </c>
      <c r="AK115" s="79">
        <v>0</v>
      </c>
      <c r="AL115" s="85" t="s">
        <v>1761</v>
      </c>
      <c r="AM115" s="79" t="s">
        <v>1790</v>
      </c>
      <c r="AN115" s="79" t="b">
        <v>0</v>
      </c>
      <c r="AO115" s="85" t="s">
        <v>1505</v>
      </c>
      <c r="AP115" s="79" t="s">
        <v>176</v>
      </c>
      <c r="AQ115" s="79">
        <v>0</v>
      </c>
      <c r="AR115" s="79">
        <v>0</v>
      </c>
      <c r="AS115" s="79"/>
      <c r="AT115" s="79"/>
      <c r="AU115" s="79"/>
      <c r="AV115" s="79"/>
      <c r="AW115" s="79"/>
      <c r="AX115" s="79"/>
      <c r="AY115" s="79"/>
      <c r="AZ115" s="79"/>
      <c r="BA115">
        <v>2</v>
      </c>
      <c r="BB115" s="78" t="str">
        <f>REPLACE(INDEX(GroupVertices[Group],MATCH(Edges25[[#This Row],[Vertex 1]],GroupVertices[Vertex],0)),1,1,"")</f>
        <v>1</v>
      </c>
      <c r="BC115" s="78" t="str">
        <f>REPLACE(INDEX(GroupVertices[Group],MATCH(Edges25[[#This Row],[Vertex 2]],GroupVertices[Vertex],0)),1,1,"")</f>
        <v>1</v>
      </c>
      <c r="BD115" s="48">
        <v>0</v>
      </c>
      <c r="BE115" s="49">
        <v>0</v>
      </c>
      <c r="BF115" s="48">
        <v>2</v>
      </c>
      <c r="BG115" s="49">
        <v>8.333333333333334</v>
      </c>
      <c r="BH115" s="48">
        <v>0</v>
      </c>
      <c r="BI115" s="49">
        <v>0</v>
      </c>
      <c r="BJ115" s="48">
        <v>22</v>
      </c>
      <c r="BK115" s="49">
        <v>91.66666666666667</v>
      </c>
      <c r="BL115" s="48">
        <v>24</v>
      </c>
    </row>
    <row r="116" spans="1:64" ht="15">
      <c r="A116" s="64" t="s">
        <v>290</v>
      </c>
      <c r="B116" s="64" t="s">
        <v>290</v>
      </c>
      <c r="C116" s="65"/>
      <c r="D116" s="66"/>
      <c r="E116" s="67"/>
      <c r="F116" s="68"/>
      <c r="G116" s="65"/>
      <c r="H116" s="69"/>
      <c r="I116" s="70"/>
      <c r="J116" s="70"/>
      <c r="K116" s="34" t="s">
        <v>65</v>
      </c>
      <c r="L116" s="77">
        <v>136</v>
      </c>
      <c r="M116" s="77"/>
      <c r="N116" s="72"/>
      <c r="O116" s="79" t="s">
        <v>176</v>
      </c>
      <c r="P116" s="81">
        <v>43686.01547453704</v>
      </c>
      <c r="Q116" s="79" t="s">
        <v>512</v>
      </c>
      <c r="R116" s="79"/>
      <c r="S116" s="79"/>
      <c r="T116" s="79" t="s">
        <v>800</v>
      </c>
      <c r="U116" s="82" t="s">
        <v>859</v>
      </c>
      <c r="V116" s="82" t="s">
        <v>859</v>
      </c>
      <c r="W116" s="81">
        <v>43686.01547453704</v>
      </c>
      <c r="X116" s="82" t="s">
        <v>1149</v>
      </c>
      <c r="Y116" s="79"/>
      <c r="Z116" s="79"/>
      <c r="AA116" s="85" t="s">
        <v>1506</v>
      </c>
      <c r="AB116" s="79"/>
      <c r="AC116" s="79" t="b">
        <v>0</v>
      </c>
      <c r="AD116" s="79">
        <v>0</v>
      </c>
      <c r="AE116" s="85" t="s">
        <v>1761</v>
      </c>
      <c r="AF116" s="79" t="b">
        <v>0</v>
      </c>
      <c r="AG116" s="79" t="s">
        <v>1774</v>
      </c>
      <c r="AH116" s="79"/>
      <c r="AI116" s="85" t="s">
        <v>1761</v>
      </c>
      <c r="AJ116" s="79" t="b">
        <v>0</v>
      </c>
      <c r="AK116" s="79">
        <v>0</v>
      </c>
      <c r="AL116" s="85" t="s">
        <v>1761</v>
      </c>
      <c r="AM116" s="79" t="s">
        <v>1793</v>
      </c>
      <c r="AN116" s="79" t="b">
        <v>0</v>
      </c>
      <c r="AO116" s="85" t="s">
        <v>1506</v>
      </c>
      <c r="AP116" s="79" t="s">
        <v>176</v>
      </c>
      <c r="AQ116" s="79">
        <v>0</v>
      </c>
      <c r="AR116" s="79">
        <v>0</v>
      </c>
      <c r="AS116" s="79"/>
      <c r="AT116" s="79"/>
      <c r="AU116" s="79"/>
      <c r="AV116" s="79"/>
      <c r="AW116" s="79"/>
      <c r="AX116" s="79"/>
      <c r="AY116" s="79"/>
      <c r="AZ116" s="79"/>
      <c r="BA116">
        <v>2</v>
      </c>
      <c r="BB116" s="78" t="str">
        <f>REPLACE(INDEX(GroupVertices[Group],MATCH(Edges25[[#This Row],[Vertex 1]],GroupVertices[Vertex],0)),1,1,"")</f>
        <v>1</v>
      </c>
      <c r="BC116" s="78" t="str">
        <f>REPLACE(INDEX(GroupVertices[Group],MATCH(Edges25[[#This Row],[Vertex 2]],GroupVertices[Vertex],0)),1,1,"")</f>
        <v>1</v>
      </c>
      <c r="BD116" s="48">
        <v>1</v>
      </c>
      <c r="BE116" s="49">
        <v>3.8461538461538463</v>
      </c>
      <c r="BF116" s="48">
        <v>1</v>
      </c>
      <c r="BG116" s="49">
        <v>3.8461538461538463</v>
      </c>
      <c r="BH116" s="48">
        <v>0</v>
      </c>
      <c r="BI116" s="49">
        <v>0</v>
      </c>
      <c r="BJ116" s="48">
        <v>24</v>
      </c>
      <c r="BK116" s="49">
        <v>92.3076923076923</v>
      </c>
      <c r="BL116" s="48">
        <v>26</v>
      </c>
    </row>
    <row r="117" spans="1:64" ht="15">
      <c r="A117" s="64" t="s">
        <v>291</v>
      </c>
      <c r="B117" s="64" t="s">
        <v>291</v>
      </c>
      <c r="C117" s="65"/>
      <c r="D117" s="66"/>
      <c r="E117" s="67"/>
      <c r="F117" s="68"/>
      <c r="G117" s="65"/>
      <c r="H117" s="69"/>
      <c r="I117" s="70"/>
      <c r="J117" s="70"/>
      <c r="K117" s="34" t="s">
        <v>65</v>
      </c>
      <c r="L117" s="77">
        <v>137</v>
      </c>
      <c r="M117" s="77"/>
      <c r="N117" s="72"/>
      <c r="O117" s="79" t="s">
        <v>176</v>
      </c>
      <c r="P117" s="81">
        <v>43686.356412037036</v>
      </c>
      <c r="Q117" s="79" t="s">
        <v>513</v>
      </c>
      <c r="R117" s="79"/>
      <c r="S117" s="79"/>
      <c r="T117" s="79" t="s">
        <v>801</v>
      </c>
      <c r="U117" s="82" t="s">
        <v>860</v>
      </c>
      <c r="V117" s="82" t="s">
        <v>860</v>
      </c>
      <c r="W117" s="81">
        <v>43686.356412037036</v>
      </c>
      <c r="X117" s="82" t="s">
        <v>1150</v>
      </c>
      <c r="Y117" s="79"/>
      <c r="Z117" s="79"/>
      <c r="AA117" s="85" t="s">
        <v>1507</v>
      </c>
      <c r="AB117" s="79"/>
      <c r="AC117" s="79" t="b">
        <v>0</v>
      </c>
      <c r="AD117" s="79">
        <v>2</v>
      </c>
      <c r="AE117" s="85" t="s">
        <v>1761</v>
      </c>
      <c r="AF117" s="79" t="b">
        <v>0</v>
      </c>
      <c r="AG117" s="79" t="s">
        <v>1774</v>
      </c>
      <c r="AH117" s="79"/>
      <c r="AI117" s="85" t="s">
        <v>1761</v>
      </c>
      <c r="AJ117" s="79" t="b">
        <v>0</v>
      </c>
      <c r="AK117" s="79">
        <v>0</v>
      </c>
      <c r="AL117" s="85" t="s">
        <v>1761</v>
      </c>
      <c r="AM117" s="79" t="s">
        <v>1789</v>
      </c>
      <c r="AN117" s="79" t="b">
        <v>0</v>
      </c>
      <c r="AO117" s="85" t="s">
        <v>1507</v>
      </c>
      <c r="AP117" s="79" t="s">
        <v>176</v>
      </c>
      <c r="AQ117" s="79">
        <v>0</v>
      </c>
      <c r="AR117" s="79">
        <v>0</v>
      </c>
      <c r="AS117" s="79"/>
      <c r="AT117" s="79"/>
      <c r="AU117" s="79"/>
      <c r="AV117" s="79"/>
      <c r="AW117" s="79"/>
      <c r="AX117" s="79"/>
      <c r="AY117" s="79"/>
      <c r="AZ117" s="79"/>
      <c r="BA117">
        <v>1</v>
      </c>
      <c r="BB117" s="78" t="str">
        <f>REPLACE(INDEX(GroupVertices[Group],MATCH(Edges25[[#This Row],[Vertex 1]],GroupVertices[Vertex],0)),1,1,"")</f>
        <v>1</v>
      </c>
      <c r="BC117" s="78" t="str">
        <f>REPLACE(INDEX(GroupVertices[Group],MATCH(Edges25[[#This Row],[Vertex 2]],GroupVertices[Vertex],0)),1,1,"")</f>
        <v>1</v>
      </c>
      <c r="BD117" s="48">
        <v>0</v>
      </c>
      <c r="BE117" s="49">
        <v>0</v>
      </c>
      <c r="BF117" s="48">
        <v>0</v>
      </c>
      <c r="BG117" s="49">
        <v>0</v>
      </c>
      <c r="BH117" s="48">
        <v>0</v>
      </c>
      <c r="BI117" s="49">
        <v>0</v>
      </c>
      <c r="BJ117" s="48">
        <v>14</v>
      </c>
      <c r="BK117" s="49">
        <v>100</v>
      </c>
      <c r="BL117" s="48">
        <v>14</v>
      </c>
    </row>
    <row r="118" spans="1:64" ht="15">
      <c r="A118" s="64" t="s">
        <v>292</v>
      </c>
      <c r="B118" s="64" t="s">
        <v>292</v>
      </c>
      <c r="C118" s="65"/>
      <c r="D118" s="66"/>
      <c r="E118" s="67"/>
      <c r="F118" s="68"/>
      <c r="G118" s="65"/>
      <c r="H118" s="69"/>
      <c r="I118" s="70"/>
      <c r="J118" s="70"/>
      <c r="K118" s="34" t="s">
        <v>65</v>
      </c>
      <c r="L118" s="77">
        <v>138</v>
      </c>
      <c r="M118" s="77"/>
      <c r="N118" s="72"/>
      <c r="O118" s="79" t="s">
        <v>176</v>
      </c>
      <c r="P118" s="81">
        <v>42324.544224537036</v>
      </c>
      <c r="Q118" s="79" t="s">
        <v>514</v>
      </c>
      <c r="R118" s="82" t="s">
        <v>654</v>
      </c>
      <c r="S118" s="79" t="s">
        <v>737</v>
      </c>
      <c r="T118" s="79" t="s">
        <v>403</v>
      </c>
      <c r="U118" s="82" t="s">
        <v>861</v>
      </c>
      <c r="V118" s="82" t="s">
        <v>861</v>
      </c>
      <c r="W118" s="81">
        <v>42324.544224537036</v>
      </c>
      <c r="X118" s="82" t="s">
        <v>1151</v>
      </c>
      <c r="Y118" s="79"/>
      <c r="Z118" s="79"/>
      <c r="AA118" s="85" t="s">
        <v>1508</v>
      </c>
      <c r="AB118" s="79"/>
      <c r="AC118" s="79" t="b">
        <v>0</v>
      </c>
      <c r="AD118" s="79">
        <v>16</v>
      </c>
      <c r="AE118" s="85" t="s">
        <v>1761</v>
      </c>
      <c r="AF118" s="79" t="b">
        <v>0</v>
      </c>
      <c r="AG118" s="79" t="s">
        <v>1774</v>
      </c>
      <c r="AH118" s="79"/>
      <c r="AI118" s="85" t="s">
        <v>1761</v>
      </c>
      <c r="AJ118" s="79" t="b">
        <v>0</v>
      </c>
      <c r="AK118" s="79">
        <v>4</v>
      </c>
      <c r="AL118" s="85" t="s">
        <v>1761</v>
      </c>
      <c r="AM118" s="79" t="s">
        <v>1790</v>
      </c>
      <c r="AN118" s="79" t="b">
        <v>0</v>
      </c>
      <c r="AO118" s="85" t="s">
        <v>1508</v>
      </c>
      <c r="AP118" s="79" t="s">
        <v>1829</v>
      </c>
      <c r="AQ118" s="79">
        <v>0</v>
      </c>
      <c r="AR118" s="79">
        <v>0</v>
      </c>
      <c r="AS118" s="79"/>
      <c r="AT118" s="79"/>
      <c r="AU118" s="79"/>
      <c r="AV118" s="79"/>
      <c r="AW118" s="79"/>
      <c r="AX118" s="79"/>
      <c r="AY118" s="79"/>
      <c r="AZ118" s="79"/>
      <c r="BA118">
        <v>1</v>
      </c>
      <c r="BB118" s="78" t="str">
        <f>REPLACE(INDEX(GroupVertices[Group],MATCH(Edges25[[#This Row],[Vertex 1]],GroupVertices[Vertex],0)),1,1,"")</f>
        <v>27</v>
      </c>
      <c r="BC118" s="78" t="str">
        <f>REPLACE(INDEX(GroupVertices[Group],MATCH(Edges25[[#This Row],[Vertex 2]],GroupVertices[Vertex],0)),1,1,"")</f>
        <v>27</v>
      </c>
      <c r="BD118" s="48">
        <v>0</v>
      </c>
      <c r="BE118" s="49">
        <v>0</v>
      </c>
      <c r="BF118" s="48">
        <v>1</v>
      </c>
      <c r="BG118" s="49">
        <v>7.6923076923076925</v>
      </c>
      <c r="BH118" s="48">
        <v>0</v>
      </c>
      <c r="BI118" s="49">
        <v>0</v>
      </c>
      <c r="BJ118" s="48">
        <v>12</v>
      </c>
      <c r="BK118" s="49">
        <v>92.3076923076923</v>
      </c>
      <c r="BL118" s="48">
        <v>13</v>
      </c>
    </row>
    <row r="119" spans="1:64" ht="15">
      <c r="A119" s="64" t="s">
        <v>293</v>
      </c>
      <c r="B119" s="64" t="s">
        <v>292</v>
      </c>
      <c r="C119" s="65"/>
      <c r="D119" s="66"/>
      <c r="E119" s="67"/>
      <c r="F119" s="68"/>
      <c r="G119" s="65"/>
      <c r="H119" s="69"/>
      <c r="I119" s="70"/>
      <c r="J119" s="70"/>
      <c r="K119" s="34" t="s">
        <v>65</v>
      </c>
      <c r="L119" s="77">
        <v>139</v>
      </c>
      <c r="M119" s="77"/>
      <c r="N119" s="72"/>
      <c r="O119" s="79" t="s">
        <v>444</v>
      </c>
      <c r="P119" s="81">
        <v>43686.40640046296</v>
      </c>
      <c r="Q119" s="79" t="s">
        <v>515</v>
      </c>
      <c r="R119" s="82" t="s">
        <v>654</v>
      </c>
      <c r="S119" s="79" t="s">
        <v>737</v>
      </c>
      <c r="T119" s="79" t="s">
        <v>403</v>
      </c>
      <c r="U119" s="79"/>
      <c r="V119" s="82" t="s">
        <v>956</v>
      </c>
      <c r="W119" s="81">
        <v>43686.40640046296</v>
      </c>
      <c r="X119" s="82" t="s">
        <v>1152</v>
      </c>
      <c r="Y119" s="79"/>
      <c r="Z119" s="79"/>
      <c r="AA119" s="85" t="s">
        <v>1509</v>
      </c>
      <c r="AB119" s="79"/>
      <c r="AC119" s="79" t="b">
        <v>0</v>
      </c>
      <c r="AD119" s="79">
        <v>0</v>
      </c>
      <c r="AE119" s="85" t="s">
        <v>1761</v>
      </c>
      <c r="AF119" s="79" t="b">
        <v>0</v>
      </c>
      <c r="AG119" s="79" t="s">
        <v>1774</v>
      </c>
      <c r="AH119" s="79"/>
      <c r="AI119" s="85" t="s">
        <v>1761</v>
      </c>
      <c r="AJ119" s="79" t="b">
        <v>0</v>
      </c>
      <c r="AK119" s="79">
        <v>4</v>
      </c>
      <c r="AL119" s="85" t="s">
        <v>1508</v>
      </c>
      <c r="AM119" s="79" t="s">
        <v>1789</v>
      </c>
      <c r="AN119" s="79" t="b">
        <v>0</v>
      </c>
      <c r="AO119" s="85" t="s">
        <v>1508</v>
      </c>
      <c r="AP119" s="79" t="s">
        <v>176</v>
      </c>
      <c r="AQ119" s="79">
        <v>0</v>
      </c>
      <c r="AR119" s="79">
        <v>0</v>
      </c>
      <c r="AS119" s="79"/>
      <c r="AT119" s="79"/>
      <c r="AU119" s="79"/>
      <c r="AV119" s="79"/>
      <c r="AW119" s="79"/>
      <c r="AX119" s="79"/>
      <c r="AY119" s="79"/>
      <c r="AZ119" s="79"/>
      <c r="BA119">
        <v>1</v>
      </c>
      <c r="BB119" s="78" t="str">
        <f>REPLACE(INDEX(GroupVertices[Group],MATCH(Edges25[[#This Row],[Vertex 1]],GroupVertices[Vertex],0)),1,1,"")</f>
        <v>27</v>
      </c>
      <c r="BC119" s="78" t="str">
        <f>REPLACE(INDEX(GroupVertices[Group],MATCH(Edges25[[#This Row],[Vertex 2]],GroupVertices[Vertex],0)),1,1,"")</f>
        <v>27</v>
      </c>
      <c r="BD119" s="48">
        <v>0</v>
      </c>
      <c r="BE119" s="49">
        <v>0</v>
      </c>
      <c r="BF119" s="48">
        <v>1</v>
      </c>
      <c r="BG119" s="49">
        <v>6.666666666666667</v>
      </c>
      <c r="BH119" s="48">
        <v>0</v>
      </c>
      <c r="BI119" s="49">
        <v>0</v>
      </c>
      <c r="BJ119" s="48">
        <v>14</v>
      </c>
      <c r="BK119" s="49">
        <v>93.33333333333333</v>
      </c>
      <c r="BL119" s="48">
        <v>15</v>
      </c>
    </row>
    <row r="120" spans="1:64" ht="15">
      <c r="A120" s="64" t="s">
        <v>294</v>
      </c>
      <c r="B120" s="64" t="s">
        <v>294</v>
      </c>
      <c r="C120" s="65"/>
      <c r="D120" s="66"/>
      <c r="E120" s="67"/>
      <c r="F120" s="68"/>
      <c r="G120" s="65"/>
      <c r="H120" s="69"/>
      <c r="I120" s="70"/>
      <c r="J120" s="70"/>
      <c r="K120" s="34" t="s">
        <v>65</v>
      </c>
      <c r="L120" s="77">
        <v>140</v>
      </c>
      <c r="M120" s="77"/>
      <c r="N120" s="72"/>
      <c r="O120" s="79" t="s">
        <v>176</v>
      </c>
      <c r="P120" s="81">
        <v>43686.42359953704</v>
      </c>
      <c r="Q120" s="79" t="s">
        <v>516</v>
      </c>
      <c r="R120" s="82" t="s">
        <v>655</v>
      </c>
      <c r="S120" s="79" t="s">
        <v>746</v>
      </c>
      <c r="T120" s="79" t="s">
        <v>403</v>
      </c>
      <c r="U120" s="79"/>
      <c r="V120" s="82" t="s">
        <v>957</v>
      </c>
      <c r="W120" s="81">
        <v>43686.42359953704</v>
      </c>
      <c r="X120" s="82" t="s">
        <v>1153</v>
      </c>
      <c r="Y120" s="79"/>
      <c r="Z120" s="79"/>
      <c r="AA120" s="85" t="s">
        <v>1510</v>
      </c>
      <c r="AB120" s="79"/>
      <c r="AC120" s="79" t="b">
        <v>0</v>
      </c>
      <c r="AD120" s="79">
        <v>0</v>
      </c>
      <c r="AE120" s="85" t="s">
        <v>1761</v>
      </c>
      <c r="AF120" s="79" t="b">
        <v>0</v>
      </c>
      <c r="AG120" s="79" t="s">
        <v>1774</v>
      </c>
      <c r="AH120" s="79"/>
      <c r="AI120" s="85" t="s">
        <v>1761</v>
      </c>
      <c r="AJ120" s="79" t="b">
        <v>0</v>
      </c>
      <c r="AK120" s="79">
        <v>0</v>
      </c>
      <c r="AL120" s="85" t="s">
        <v>1761</v>
      </c>
      <c r="AM120" s="79" t="s">
        <v>1818</v>
      </c>
      <c r="AN120" s="79" t="b">
        <v>0</v>
      </c>
      <c r="AO120" s="85" t="s">
        <v>1510</v>
      </c>
      <c r="AP120" s="79" t="s">
        <v>176</v>
      </c>
      <c r="AQ120" s="79">
        <v>0</v>
      </c>
      <c r="AR120" s="79">
        <v>0</v>
      </c>
      <c r="AS120" s="79"/>
      <c r="AT120" s="79"/>
      <c r="AU120" s="79"/>
      <c r="AV120" s="79"/>
      <c r="AW120" s="79"/>
      <c r="AX120" s="79"/>
      <c r="AY120" s="79"/>
      <c r="AZ120" s="79"/>
      <c r="BA120">
        <v>1</v>
      </c>
      <c r="BB120" s="78" t="str">
        <f>REPLACE(INDEX(GroupVertices[Group],MATCH(Edges25[[#This Row],[Vertex 1]],GroupVertices[Vertex],0)),1,1,"")</f>
        <v>1</v>
      </c>
      <c r="BC120" s="78" t="str">
        <f>REPLACE(INDEX(GroupVertices[Group],MATCH(Edges25[[#This Row],[Vertex 2]],GroupVertices[Vertex],0)),1,1,"")</f>
        <v>1</v>
      </c>
      <c r="BD120" s="48">
        <v>1</v>
      </c>
      <c r="BE120" s="49">
        <v>7.142857142857143</v>
      </c>
      <c r="BF120" s="48">
        <v>0</v>
      </c>
      <c r="BG120" s="49">
        <v>0</v>
      </c>
      <c r="BH120" s="48">
        <v>0</v>
      </c>
      <c r="BI120" s="49">
        <v>0</v>
      </c>
      <c r="BJ120" s="48">
        <v>13</v>
      </c>
      <c r="BK120" s="49">
        <v>92.85714285714286</v>
      </c>
      <c r="BL120" s="48">
        <v>14</v>
      </c>
    </row>
    <row r="121" spans="1:64" ht="15">
      <c r="A121" s="64" t="s">
        <v>295</v>
      </c>
      <c r="B121" s="64" t="s">
        <v>295</v>
      </c>
      <c r="C121" s="65"/>
      <c r="D121" s="66"/>
      <c r="E121" s="67"/>
      <c r="F121" s="68"/>
      <c r="G121" s="65"/>
      <c r="H121" s="69"/>
      <c r="I121" s="70"/>
      <c r="J121" s="70"/>
      <c r="K121" s="34" t="s">
        <v>65</v>
      </c>
      <c r="L121" s="77">
        <v>141</v>
      </c>
      <c r="M121" s="77"/>
      <c r="N121" s="72"/>
      <c r="O121" s="79" t="s">
        <v>176</v>
      </c>
      <c r="P121" s="81">
        <v>43686.446180555555</v>
      </c>
      <c r="Q121" s="79" t="s">
        <v>517</v>
      </c>
      <c r="R121" s="82" t="s">
        <v>656</v>
      </c>
      <c r="S121" s="79" t="s">
        <v>747</v>
      </c>
      <c r="T121" s="79" t="s">
        <v>802</v>
      </c>
      <c r="U121" s="79"/>
      <c r="V121" s="82" t="s">
        <v>958</v>
      </c>
      <c r="W121" s="81">
        <v>43686.446180555555</v>
      </c>
      <c r="X121" s="82" t="s">
        <v>1154</v>
      </c>
      <c r="Y121" s="79"/>
      <c r="Z121" s="79"/>
      <c r="AA121" s="85" t="s">
        <v>1511</v>
      </c>
      <c r="AB121" s="79"/>
      <c r="AC121" s="79" t="b">
        <v>0</v>
      </c>
      <c r="AD121" s="79">
        <v>0</v>
      </c>
      <c r="AE121" s="85" t="s">
        <v>1761</v>
      </c>
      <c r="AF121" s="79" t="b">
        <v>0</v>
      </c>
      <c r="AG121" s="79" t="s">
        <v>1775</v>
      </c>
      <c r="AH121" s="79"/>
      <c r="AI121" s="85" t="s">
        <v>1761</v>
      </c>
      <c r="AJ121" s="79" t="b">
        <v>0</v>
      </c>
      <c r="AK121" s="79">
        <v>0</v>
      </c>
      <c r="AL121" s="85" t="s">
        <v>1761</v>
      </c>
      <c r="AM121" s="79" t="s">
        <v>1819</v>
      </c>
      <c r="AN121" s="79" t="b">
        <v>0</v>
      </c>
      <c r="AO121" s="85" t="s">
        <v>1511</v>
      </c>
      <c r="AP121" s="79" t="s">
        <v>176</v>
      </c>
      <c r="AQ121" s="79">
        <v>0</v>
      </c>
      <c r="AR121" s="79">
        <v>0</v>
      </c>
      <c r="AS121" s="79"/>
      <c r="AT121" s="79"/>
      <c r="AU121" s="79"/>
      <c r="AV121" s="79"/>
      <c r="AW121" s="79"/>
      <c r="AX121" s="79"/>
      <c r="AY121" s="79"/>
      <c r="AZ121" s="79"/>
      <c r="BA121">
        <v>1</v>
      </c>
      <c r="BB121" s="78" t="str">
        <f>REPLACE(INDEX(GroupVertices[Group],MATCH(Edges25[[#This Row],[Vertex 1]],GroupVertices[Vertex],0)),1,1,"")</f>
        <v>1</v>
      </c>
      <c r="BC121" s="78" t="str">
        <f>REPLACE(INDEX(GroupVertices[Group],MATCH(Edges25[[#This Row],[Vertex 2]],GroupVertices[Vertex],0)),1,1,"")</f>
        <v>1</v>
      </c>
      <c r="BD121" s="48">
        <v>1</v>
      </c>
      <c r="BE121" s="49">
        <v>4.545454545454546</v>
      </c>
      <c r="BF121" s="48">
        <v>0</v>
      </c>
      <c r="BG121" s="49">
        <v>0</v>
      </c>
      <c r="BH121" s="48">
        <v>0</v>
      </c>
      <c r="BI121" s="49">
        <v>0</v>
      </c>
      <c r="BJ121" s="48">
        <v>21</v>
      </c>
      <c r="BK121" s="49">
        <v>95.45454545454545</v>
      </c>
      <c r="BL121" s="48">
        <v>22</v>
      </c>
    </row>
    <row r="122" spans="1:64" ht="15">
      <c r="A122" s="64" t="s">
        <v>296</v>
      </c>
      <c r="B122" s="64" t="s">
        <v>419</v>
      </c>
      <c r="C122" s="65"/>
      <c r="D122" s="66"/>
      <c r="E122" s="67"/>
      <c r="F122" s="68"/>
      <c r="G122" s="65"/>
      <c r="H122" s="69"/>
      <c r="I122" s="70"/>
      <c r="J122" s="70"/>
      <c r="K122" s="34" t="s">
        <v>65</v>
      </c>
      <c r="L122" s="77">
        <v>142</v>
      </c>
      <c r="M122" s="77"/>
      <c r="N122" s="72"/>
      <c r="O122" s="79" t="s">
        <v>445</v>
      </c>
      <c r="P122" s="81">
        <v>43686.49795138889</v>
      </c>
      <c r="Q122" s="79" t="s">
        <v>518</v>
      </c>
      <c r="R122" s="79"/>
      <c r="S122" s="79"/>
      <c r="T122" s="79" t="s">
        <v>403</v>
      </c>
      <c r="U122" s="79"/>
      <c r="V122" s="82" t="s">
        <v>959</v>
      </c>
      <c r="W122" s="81">
        <v>43686.49795138889</v>
      </c>
      <c r="X122" s="82" t="s">
        <v>1155</v>
      </c>
      <c r="Y122" s="79"/>
      <c r="Z122" s="79"/>
      <c r="AA122" s="85" t="s">
        <v>1512</v>
      </c>
      <c r="AB122" s="85" t="s">
        <v>1756</v>
      </c>
      <c r="AC122" s="79" t="b">
        <v>0</v>
      </c>
      <c r="AD122" s="79">
        <v>0</v>
      </c>
      <c r="AE122" s="85" t="s">
        <v>1770</v>
      </c>
      <c r="AF122" s="79" t="b">
        <v>0</v>
      </c>
      <c r="AG122" s="79" t="s">
        <v>1774</v>
      </c>
      <c r="AH122" s="79"/>
      <c r="AI122" s="85" t="s">
        <v>1761</v>
      </c>
      <c r="AJ122" s="79" t="b">
        <v>0</v>
      </c>
      <c r="AK122" s="79">
        <v>0</v>
      </c>
      <c r="AL122" s="85" t="s">
        <v>1761</v>
      </c>
      <c r="AM122" s="79" t="s">
        <v>1793</v>
      </c>
      <c r="AN122" s="79" t="b">
        <v>0</v>
      </c>
      <c r="AO122" s="85" t="s">
        <v>1756</v>
      </c>
      <c r="AP122" s="79" t="s">
        <v>176</v>
      </c>
      <c r="AQ122" s="79">
        <v>0</v>
      </c>
      <c r="AR122" s="79">
        <v>0</v>
      </c>
      <c r="AS122" s="79"/>
      <c r="AT122" s="79"/>
      <c r="AU122" s="79"/>
      <c r="AV122" s="79"/>
      <c r="AW122" s="79"/>
      <c r="AX122" s="79"/>
      <c r="AY122" s="79"/>
      <c r="AZ122" s="79"/>
      <c r="BA122">
        <v>1</v>
      </c>
      <c r="BB122" s="78" t="str">
        <f>REPLACE(INDEX(GroupVertices[Group],MATCH(Edges25[[#This Row],[Vertex 1]],GroupVertices[Vertex],0)),1,1,"")</f>
        <v>26</v>
      </c>
      <c r="BC122" s="78" t="str">
        <f>REPLACE(INDEX(GroupVertices[Group],MATCH(Edges25[[#This Row],[Vertex 2]],GroupVertices[Vertex],0)),1,1,"")</f>
        <v>26</v>
      </c>
      <c r="BD122" s="48">
        <v>1</v>
      </c>
      <c r="BE122" s="49">
        <v>6.666666666666667</v>
      </c>
      <c r="BF122" s="48">
        <v>0</v>
      </c>
      <c r="BG122" s="49">
        <v>0</v>
      </c>
      <c r="BH122" s="48">
        <v>0</v>
      </c>
      <c r="BI122" s="49">
        <v>0</v>
      </c>
      <c r="BJ122" s="48">
        <v>14</v>
      </c>
      <c r="BK122" s="49">
        <v>93.33333333333333</v>
      </c>
      <c r="BL122" s="48">
        <v>15</v>
      </c>
    </row>
    <row r="123" spans="1:64" ht="15">
      <c r="A123" s="64" t="s">
        <v>297</v>
      </c>
      <c r="B123" s="64" t="s">
        <v>297</v>
      </c>
      <c r="C123" s="65"/>
      <c r="D123" s="66"/>
      <c r="E123" s="67"/>
      <c r="F123" s="68"/>
      <c r="G123" s="65"/>
      <c r="H123" s="69"/>
      <c r="I123" s="70"/>
      <c r="J123" s="70"/>
      <c r="K123" s="34" t="s">
        <v>65</v>
      </c>
      <c r="L123" s="77">
        <v>143</v>
      </c>
      <c r="M123" s="77"/>
      <c r="N123" s="72"/>
      <c r="O123" s="79" t="s">
        <v>176</v>
      </c>
      <c r="P123" s="81">
        <v>43686.53340277778</v>
      </c>
      <c r="Q123" s="79" t="s">
        <v>519</v>
      </c>
      <c r="R123" s="82" t="s">
        <v>657</v>
      </c>
      <c r="S123" s="79" t="s">
        <v>746</v>
      </c>
      <c r="T123" s="79" t="s">
        <v>803</v>
      </c>
      <c r="U123" s="79"/>
      <c r="V123" s="82" t="s">
        <v>960</v>
      </c>
      <c r="W123" s="81">
        <v>43686.53340277778</v>
      </c>
      <c r="X123" s="82" t="s">
        <v>1156</v>
      </c>
      <c r="Y123" s="79"/>
      <c r="Z123" s="79"/>
      <c r="AA123" s="85" t="s">
        <v>1513</v>
      </c>
      <c r="AB123" s="79"/>
      <c r="AC123" s="79" t="b">
        <v>0</v>
      </c>
      <c r="AD123" s="79">
        <v>0</v>
      </c>
      <c r="AE123" s="85" t="s">
        <v>1761</v>
      </c>
      <c r="AF123" s="79" t="b">
        <v>0</v>
      </c>
      <c r="AG123" s="79" t="s">
        <v>1774</v>
      </c>
      <c r="AH123" s="79"/>
      <c r="AI123" s="85" t="s">
        <v>1761</v>
      </c>
      <c r="AJ123" s="79" t="b">
        <v>0</v>
      </c>
      <c r="AK123" s="79">
        <v>0</v>
      </c>
      <c r="AL123" s="85" t="s">
        <v>1761</v>
      </c>
      <c r="AM123" s="79" t="s">
        <v>1818</v>
      </c>
      <c r="AN123" s="79" t="b">
        <v>0</v>
      </c>
      <c r="AO123" s="85" t="s">
        <v>1513</v>
      </c>
      <c r="AP123" s="79" t="s">
        <v>176</v>
      </c>
      <c r="AQ123" s="79">
        <v>0</v>
      </c>
      <c r="AR123" s="79">
        <v>0</v>
      </c>
      <c r="AS123" s="79"/>
      <c r="AT123" s="79"/>
      <c r="AU123" s="79"/>
      <c r="AV123" s="79"/>
      <c r="AW123" s="79"/>
      <c r="AX123" s="79"/>
      <c r="AY123" s="79"/>
      <c r="AZ123" s="79"/>
      <c r="BA123">
        <v>1</v>
      </c>
      <c r="BB123" s="78" t="str">
        <f>REPLACE(INDEX(GroupVertices[Group],MATCH(Edges25[[#This Row],[Vertex 1]],GroupVertices[Vertex],0)),1,1,"")</f>
        <v>1</v>
      </c>
      <c r="BC123" s="78" t="str">
        <f>REPLACE(INDEX(GroupVertices[Group],MATCH(Edges25[[#This Row],[Vertex 2]],GroupVertices[Vertex],0)),1,1,"")</f>
        <v>1</v>
      </c>
      <c r="BD123" s="48">
        <v>3</v>
      </c>
      <c r="BE123" s="49">
        <v>6.666666666666667</v>
      </c>
      <c r="BF123" s="48">
        <v>1</v>
      </c>
      <c r="BG123" s="49">
        <v>2.2222222222222223</v>
      </c>
      <c r="BH123" s="48">
        <v>0</v>
      </c>
      <c r="BI123" s="49">
        <v>0</v>
      </c>
      <c r="BJ123" s="48">
        <v>41</v>
      </c>
      <c r="BK123" s="49">
        <v>91.11111111111111</v>
      </c>
      <c r="BL123" s="48">
        <v>45</v>
      </c>
    </row>
    <row r="124" spans="1:64" ht="15">
      <c r="A124" s="64" t="s">
        <v>298</v>
      </c>
      <c r="B124" s="64" t="s">
        <v>403</v>
      </c>
      <c r="C124" s="65"/>
      <c r="D124" s="66"/>
      <c r="E124" s="67"/>
      <c r="F124" s="68"/>
      <c r="G124" s="65"/>
      <c r="H124" s="69"/>
      <c r="I124" s="70"/>
      <c r="J124" s="70"/>
      <c r="K124" s="34" t="s">
        <v>65</v>
      </c>
      <c r="L124" s="77">
        <v>144</v>
      </c>
      <c r="M124" s="77"/>
      <c r="N124" s="72"/>
      <c r="O124" s="79" t="s">
        <v>444</v>
      </c>
      <c r="P124" s="81">
        <v>43678.333333333336</v>
      </c>
      <c r="Q124" s="79" t="s">
        <v>520</v>
      </c>
      <c r="R124" s="82" t="s">
        <v>658</v>
      </c>
      <c r="S124" s="79" t="s">
        <v>748</v>
      </c>
      <c r="T124" s="79" t="s">
        <v>804</v>
      </c>
      <c r="U124" s="82" t="s">
        <v>862</v>
      </c>
      <c r="V124" s="82" t="s">
        <v>862</v>
      </c>
      <c r="W124" s="81">
        <v>43678.333333333336</v>
      </c>
      <c r="X124" s="82" t="s">
        <v>1157</v>
      </c>
      <c r="Y124" s="79"/>
      <c r="Z124" s="79"/>
      <c r="AA124" s="85" t="s">
        <v>1514</v>
      </c>
      <c r="AB124" s="79"/>
      <c r="AC124" s="79" t="b">
        <v>0</v>
      </c>
      <c r="AD124" s="79">
        <v>0</v>
      </c>
      <c r="AE124" s="85" t="s">
        <v>1761</v>
      </c>
      <c r="AF124" s="79" t="b">
        <v>0</v>
      </c>
      <c r="AG124" s="79" t="s">
        <v>1780</v>
      </c>
      <c r="AH124" s="79"/>
      <c r="AI124" s="85" t="s">
        <v>1761</v>
      </c>
      <c r="AJ124" s="79" t="b">
        <v>0</v>
      </c>
      <c r="AK124" s="79">
        <v>0</v>
      </c>
      <c r="AL124" s="85" t="s">
        <v>1761</v>
      </c>
      <c r="AM124" s="79" t="s">
        <v>1820</v>
      </c>
      <c r="AN124" s="79" t="b">
        <v>0</v>
      </c>
      <c r="AO124" s="85" t="s">
        <v>1514</v>
      </c>
      <c r="AP124" s="79" t="s">
        <v>176</v>
      </c>
      <c r="AQ124" s="79">
        <v>0</v>
      </c>
      <c r="AR124" s="79">
        <v>0</v>
      </c>
      <c r="AS124" s="79"/>
      <c r="AT124" s="79"/>
      <c r="AU124" s="79"/>
      <c r="AV124" s="79"/>
      <c r="AW124" s="79"/>
      <c r="AX124" s="79"/>
      <c r="AY124" s="79"/>
      <c r="AZ124" s="79"/>
      <c r="BA124">
        <v>2</v>
      </c>
      <c r="BB124" s="78" t="str">
        <f>REPLACE(INDEX(GroupVertices[Group],MATCH(Edges25[[#This Row],[Vertex 1]],GroupVertices[Vertex],0)),1,1,"")</f>
        <v>5</v>
      </c>
      <c r="BC124" s="78" t="str">
        <f>REPLACE(INDEX(GroupVertices[Group],MATCH(Edges25[[#This Row],[Vertex 2]],GroupVertices[Vertex],0)),1,1,"")</f>
        <v>5</v>
      </c>
      <c r="BD124" s="48">
        <v>0</v>
      </c>
      <c r="BE124" s="49">
        <v>0</v>
      </c>
      <c r="BF124" s="48">
        <v>0</v>
      </c>
      <c r="BG124" s="49">
        <v>0</v>
      </c>
      <c r="BH124" s="48">
        <v>0</v>
      </c>
      <c r="BI124" s="49">
        <v>0</v>
      </c>
      <c r="BJ124" s="48">
        <v>21</v>
      </c>
      <c r="BK124" s="49">
        <v>100</v>
      </c>
      <c r="BL124" s="48">
        <v>21</v>
      </c>
    </row>
    <row r="125" spans="1:64" ht="15">
      <c r="A125" s="64" t="s">
        <v>298</v>
      </c>
      <c r="B125" s="64" t="s">
        <v>403</v>
      </c>
      <c r="C125" s="65"/>
      <c r="D125" s="66"/>
      <c r="E125" s="67"/>
      <c r="F125" s="68"/>
      <c r="G125" s="65"/>
      <c r="H125" s="69"/>
      <c r="I125" s="70"/>
      <c r="J125" s="70"/>
      <c r="K125" s="34" t="s">
        <v>65</v>
      </c>
      <c r="L125" s="77">
        <v>145</v>
      </c>
      <c r="M125" s="77"/>
      <c r="N125" s="72"/>
      <c r="O125" s="79" t="s">
        <v>444</v>
      </c>
      <c r="P125" s="81">
        <v>43686.541666666664</v>
      </c>
      <c r="Q125" s="79" t="s">
        <v>521</v>
      </c>
      <c r="R125" s="82" t="s">
        <v>658</v>
      </c>
      <c r="S125" s="79" t="s">
        <v>748</v>
      </c>
      <c r="T125" s="79" t="s">
        <v>804</v>
      </c>
      <c r="U125" s="82" t="s">
        <v>862</v>
      </c>
      <c r="V125" s="82" t="s">
        <v>862</v>
      </c>
      <c r="W125" s="81">
        <v>43686.541666666664</v>
      </c>
      <c r="X125" s="82" t="s">
        <v>1158</v>
      </c>
      <c r="Y125" s="79"/>
      <c r="Z125" s="79"/>
      <c r="AA125" s="85" t="s">
        <v>1515</v>
      </c>
      <c r="AB125" s="79"/>
      <c r="AC125" s="79" t="b">
        <v>0</v>
      </c>
      <c r="AD125" s="79">
        <v>0</v>
      </c>
      <c r="AE125" s="85" t="s">
        <v>1761</v>
      </c>
      <c r="AF125" s="79" t="b">
        <v>0</v>
      </c>
      <c r="AG125" s="79" t="s">
        <v>1780</v>
      </c>
      <c r="AH125" s="79"/>
      <c r="AI125" s="85" t="s">
        <v>1761</v>
      </c>
      <c r="AJ125" s="79" t="b">
        <v>0</v>
      </c>
      <c r="AK125" s="79">
        <v>0</v>
      </c>
      <c r="AL125" s="85" t="s">
        <v>1761</v>
      </c>
      <c r="AM125" s="79" t="s">
        <v>1820</v>
      </c>
      <c r="AN125" s="79" t="b">
        <v>0</v>
      </c>
      <c r="AO125" s="85" t="s">
        <v>1515</v>
      </c>
      <c r="AP125" s="79" t="s">
        <v>176</v>
      </c>
      <c r="AQ125" s="79">
        <v>0</v>
      </c>
      <c r="AR125" s="79">
        <v>0</v>
      </c>
      <c r="AS125" s="79"/>
      <c r="AT125" s="79"/>
      <c r="AU125" s="79"/>
      <c r="AV125" s="79"/>
      <c r="AW125" s="79"/>
      <c r="AX125" s="79"/>
      <c r="AY125" s="79"/>
      <c r="AZ125" s="79"/>
      <c r="BA125">
        <v>2</v>
      </c>
      <c r="BB125" s="78" t="str">
        <f>REPLACE(INDEX(GroupVertices[Group],MATCH(Edges25[[#This Row],[Vertex 1]],GroupVertices[Vertex],0)),1,1,"")</f>
        <v>5</v>
      </c>
      <c r="BC125" s="78" t="str">
        <f>REPLACE(INDEX(GroupVertices[Group],MATCH(Edges25[[#This Row],[Vertex 2]],GroupVertices[Vertex],0)),1,1,"")</f>
        <v>5</v>
      </c>
      <c r="BD125" s="48">
        <v>0</v>
      </c>
      <c r="BE125" s="49">
        <v>0</v>
      </c>
      <c r="BF125" s="48">
        <v>0</v>
      </c>
      <c r="BG125" s="49">
        <v>0</v>
      </c>
      <c r="BH125" s="48">
        <v>0</v>
      </c>
      <c r="BI125" s="49">
        <v>0</v>
      </c>
      <c r="BJ125" s="48">
        <v>21</v>
      </c>
      <c r="BK125" s="49">
        <v>100</v>
      </c>
      <c r="BL125" s="48">
        <v>21</v>
      </c>
    </row>
    <row r="126" spans="1:64" ht="15">
      <c r="A126" s="64" t="s">
        <v>299</v>
      </c>
      <c r="B126" s="64" t="s">
        <v>299</v>
      </c>
      <c r="C126" s="65"/>
      <c r="D126" s="66"/>
      <c r="E126" s="67"/>
      <c r="F126" s="68"/>
      <c r="G126" s="65"/>
      <c r="H126" s="69"/>
      <c r="I126" s="70"/>
      <c r="J126" s="70"/>
      <c r="K126" s="34" t="s">
        <v>65</v>
      </c>
      <c r="L126" s="77">
        <v>146</v>
      </c>
      <c r="M126" s="77"/>
      <c r="N126" s="72"/>
      <c r="O126" s="79" t="s">
        <v>176</v>
      </c>
      <c r="P126" s="81">
        <v>43686.93456018518</v>
      </c>
      <c r="Q126" s="79" t="s">
        <v>522</v>
      </c>
      <c r="R126" s="82" t="s">
        <v>659</v>
      </c>
      <c r="S126" s="79" t="s">
        <v>739</v>
      </c>
      <c r="T126" s="79" t="s">
        <v>805</v>
      </c>
      <c r="U126" s="82" t="s">
        <v>863</v>
      </c>
      <c r="V126" s="82" t="s">
        <v>863</v>
      </c>
      <c r="W126" s="81">
        <v>43686.93456018518</v>
      </c>
      <c r="X126" s="82" t="s">
        <v>1159</v>
      </c>
      <c r="Y126" s="79"/>
      <c r="Z126" s="79"/>
      <c r="AA126" s="85" t="s">
        <v>1516</v>
      </c>
      <c r="AB126" s="79"/>
      <c r="AC126" s="79" t="b">
        <v>0</v>
      </c>
      <c r="AD126" s="79">
        <v>0</v>
      </c>
      <c r="AE126" s="85" t="s">
        <v>1761</v>
      </c>
      <c r="AF126" s="79" t="b">
        <v>0</v>
      </c>
      <c r="AG126" s="79" t="s">
        <v>1774</v>
      </c>
      <c r="AH126" s="79"/>
      <c r="AI126" s="85" t="s">
        <v>1761</v>
      </c>
      <c r="AJ126" s="79" t="b">
        <v>0</v>
      </c>
      <c r="AK126" s="79">
        <v>0</v>
      </c>
      <c r="AL126" s="85" t="s">
        <v>1761</v>
      </c>
      <c r="AM126" s="79" t="s">
        <v>1793</v>
      </c>
      <c r="AN126" s="79" t="b">
        <v>0</v>
      </c>
      <c r="AO126" s="85" t="s">
        <v>1516</v>
      </c>
      <c r="AP126" s="79" t="s">
        <v>176</v>
      </c>
      <c r="AQ126" s="79">
        <v>0</v>
      </c>
      <c r="AR126" s="79">
        <v>0</v>
      </c>
      <c r="AS126" s="79"/>
      <c r="AT126" s="79"/>
      <c r="AU126" s="79"/>
      <c r="AV126" s="79"/>
      <c r="AW126" s="79"/>
      <c r="AX126" s="79"/>
      <c r="AY126" s="79"/>
      <c r="AZ126" s="79"/>
      <c r="BA126">
        <v>1</v>
      </c>
      <c r="BB126" s="78" t="str">
        <f>REPLACE(INDEX(GroupVertices[Group],MATCH(Edges25[[#This Row],[Vertex 1]],GroupVertices[Vertex],0)),1,1,"")</f>
        <v>1</v>
      </c>
      <c r="BC126" s="78" t="str">
        <f>REPLACE(INDEX(GroupVertices[Group],MATCH(Edges25[[#This Row],[Vertex 2]],GroupVertices[Vertex],0)),1,1,"")</f>
        <v>1</v>
      </c>
      <c r="BD126" s="48">
        <v>2</v>
      </c>
      <c r="BE126" s="49">
        <v>4.545454545454546</v>
      </c>
      <c r="BF126" s="48">
        <v>1</v>
      </c>
      <c r="BG126" s="49">
        <v>2.272727272727273</v>
      </c>
      <c r="BH126" s="48">
        <v>0</v>
      </c>
      <c r="BI126" s="49">
        <v>0</v>
      </c>
      <c r="BJ126" s="48">
        <v>41</v>
      </c>
      <c r="BK126" s="49">
        <v>93.18181818181819</v>
      </c>
      <c r="BL126" s="48">
        <v>44</v>
      </c>
    </row>
    <row r="127" spans="1:64" ht="15">
      <c r="A127" s="64" t="s">
        <v>300</v>
      </c>
      <c r="B127" s="64" t="s">
        <v>300</v>
      </c>
      <c r="C127" s="65"/>
      <c r="D127" s="66"/>
      <c r="E127" s="67"/>
      <c r="F127" s="68"/>
      <c r="G127" s="65"/>
      <c r="H127" s="69"/>
      <c r="I127" s="70"/>
      <c r="J127" s="70"/>
      <c r="K127" s="34" t="s">
        <v>65</v>
      </c>
      <c r="L127" s="77">
        <v>147</v>
      </c>
      <c r="M127" s="77"/>
      <c r="N127" s="72"/>
      <c r="O127" s="79" t="s">
        <v>176</v>
      </c>
      <c r="P127" s="81">
        <v>43684.845300925925</v>
      </c>
      <c r="Q127" s="79" t="s">
        <v>523</v>
      </c>
      <c r="R127" s="82" t="s">
        <v>660</v>
      </c>
      <c r="S127" s="79" t="s">
        <v>738</v>
      </c>
      <c r="T127" s="79" t="s">
        <v>806</v>
      </c>
      <c r="U127" s="79"/>
      <c r="V127" s="82" t="s">
        <v>961</v>
      </c>
      <c r="W127" s="81">
        <v>43684.845300925925</v>
      </c>
      <c r="X127" s="82" t="s">
        <v>1160</v>
      </c>
      <c r="Y127" s="79"/>
      <c r="Z127" s="79"/>
      <c r="AA127" s="85" t="s">
        <v>1517</v>
      </c>
      <c r="AB127" s="79"/>
      <c r="AC127" s="79" t="b">
        <v>0</v>
      </c>
      <c r="AD127" s="79">
        <v>0</v>
      </c>
      <c r="AE127" s="85" t="s">
        <v>1761</v>
      </c>
      <c r="AF127" s="79" t="b">
        <v>0</v>
      </c>
      <c r="AG127" s="79" t="s">
        <v>1781</v>
      </c>
      <c r="AH127" s="79"/>
      <c r="AI127" s="85" t="s">
        <v>1761</v>
      </c>
      <c r="AJ127" s="79" t="b">
        <v>0</v>
      </c>
      <c r="AK127" s="79">
        <v>0</v>
      </c>
      <c r="AL127" s="85" t="s">
        <v>1761</v>
      </c>
      <c r="AM127" s="79" t="s">
        <v>1795</v>
      </c>
      <c r="AN127" s="79" t="b">
        <v>0</v>
      </c>
      <c r="AO127" s="85" t="s">
        <v>1517</v>
      </c>
      <c r="AP127" s="79" t="s">
        <v>176</v>
      </c>
      <c r="AQ127" s="79">
        <v>0</v>
      </c>
      <c r="AR127" s="79">
        <v>0</v>
      </c>
      <c r="AS127" s="79"/>
      <c r="AT127" s="79"/>
      <c r="AU127" s="79"/>
      <c r="AV127" s="79"/>
      <c r="AW127" s="79"/>
      <c r="AX127" s="79"/>
      <c r="AY127" s="79"/>
      <c r="AZ127" s="79"/>
      <c r="BA127">
        <v>3</v>
      </c>
      <c r="BB127" s="78" t="str">
        <f>REPLACE(INDEX(GroupVertices[Group],MATCH(Edges25[[#This Row],[Vertex 1]],GroupVertices[Vertex],0)),1,1,"")</f>
        <v>1</v>
      </c>
      <c r="BC127" s="78" t="str">
        <f>REPLACE(INDEX(GroupVertices[Group],MATCH(Edges25[[#This Row],[Vertex 2]],GroupVertices[Vertex],0)),1,1,"")</f>
        <v>1</v>
      </c>
      <c r="BD127" s="48">
        <v>2</v>
      </c>
      <c r="BE127" s="49">
        <v>8.333333333333334</v>
      </c>
      <c r="BF127" s="48">
        <v>0</v>
      </c>
      <c r="BG127" s="49">
        <v>0</v>
      </c>
      <c r="BH127" s="48">
        <v>0</v>
      </c>
      <c r="BI127" s="49">
        <v>0</v>
      </c>
      <c r="BJ127" s="48">
        <v>22</v>
      </c>
      <c r="BK127" s="49">
        <v>91.66666666666667</v>
      </c>
      <c r="BL127" s="48">
        <v>24</v>
      </c>
    </row>
    <row r="128" spans="1:64" ht="15">
      <c r="A128" s="64" t="s">
        <v>300</v>
      </c>
      <c r="B128" s="64" t="s">
        <v>300</v>
      </c>
      <c r="C128" s="65"/>
      <c r="D128" s="66"/>
      <c r="E128" s="67"/>
      <c r="F128" s="68"/>
      <c r="G128" s="65"/>
      <c r="H128" s="69"/>
      <c r="I128" s="70"/>
      <c r="J128" s="70"/>
      <c r="K128" s="34" t="s">
        <v>65</v>
      </c>
      <c r="L128" s="77">
        <v>148</v>
      </c>
      <c r="M128" s="77"/>
      <c r="N128" s="72"/>
      <c r="O128" s="79" t="s">
        <v>176</v>
      </c>
      <c r="P128" s="81">
        <v>43684.85005787037</v>
      </c>
      <c r="Q128" s="79" t="s">
        <v>524</v>
      </c>
      <c r="R128" s="82" t="s">
        <v>661</v>
      </c>
      <c r="S128" s="79" t="s">
        <v>738</v>
      </c>
      <c r="T128" s="79" t="s">
        <v>807</v>
      </c>
      <c r="U128" s="79"/>
      <c r="V128" s="82" t="s">
        <v>961</v>
      </c>
      <c r="W128" s="81">
        <v>43684.85005787037</v>
      </c>
      <c r="X128" s="82" t="s">
        <v>1161</v>
      </c>
      <c r="Y128" s="79"/>
      <c r="Z128" s="79"/>
      <c r="AA128" s="85" t="s">
        <v>1518</v>
      </c>
      <c r="AB128" s="79"/>
      <c r="AC128" s="79" t="b">
        <v>0</v>
      </c>
      <c r="AD128" s="79">
        <v>0</v>
      </c>
      <c r="AE128" s="85" t="s">
        <v>1761</v>
      </c>
      <c r="AF128" s="79" t="b">
        <v>0</v>
      </c>
      <c r="AG128" s="79" t="s">
        <v>1781</v>
      </c>
      <c r="AH128" s="79"/>
      <c r="AI128" s="85" t="s">
        <v>1761</v>
      </c>
      <c r="AJ128" s="79" t="b">
        <v>0</v>
      </c>
      <c r="AK128" s="79">
        <v>0</v>
      </c>
      <c r="AL128" s="85" t="s">
        <v>1761</v>
      </c>
      <c r="AM128" s="79" t="s">
        <v>1795</v>
      </c>
      <c r="AN128" s="79" t="b">
        <v>0</v>
      </c>
      <c r="AO128" s="85" t="s">
        <v>1518</v>
      </c>
      <c r="AP128" s="79" t="s">
        <v>176</v>
      </c>
      <c r="AQ128" s="79">
        <v>0</v>
      </c>
      <c r="AR128" s="79">
        <v>0</v>
      </c>
      <c r="AS128" s="79"/>
      <c r="AT128" s="79"/>
      <c r="AU128" s="79"/>
      <c r="AV128" s="79"/>
      <c r="AW128" s="79"/>
      <c r="AX128" s="79"/>
      <c r="AY128" s="79"/>
      <c r="AZ128" s="79"/>
      <c r="BA128">
        <v>3</v>
      </c>
      <c r="BB128" s="78" t="str">
        <f>REPLACE(INDEX(GroupVertices[Group],MATCH(Edges25[[#This Row],[Vertex 1]],GroupVertices[Vertex],0)),1,1,"")</f>
        <v>1</v>
      </c>
      <c r="BC128" s="78" t="str">
        <f>REPLACE(INDEX(GroupVertices[Group],MATCH(Edges25[[#This Row],[Vertex 2]],GroupVertices[Vertex],0)),1,1,"")</f>
        <v>1</v>
      </c>
      <c r="BD128" s="48">
        <v>2</v>
      </c>
      <c r="BE128" s="49">
        <v>8</v>
      </c>
      <c r="BF128" s="48">
        <v>0</v>
      </c>
      <c r="BG128" s="49">
        <v>0</v>
      </c>
      <c r="BH128" s="48">
        <v>0</v>
      </c>
      <c r="BI128" s="49">
        <v>0</v>
      </c>
      <c r="BJ128" s="48">
        <v>23</v>
      </c>
      <c r="BK128" s="49">
        <v>92</v>
      </c>
      <c r="BL128" s="48">
        <v>25</v>
      </c>
    </row>
    <row r="129" spans="1:64" ht="15">
      <c r="A129" s="64" t="s">
        <v>300</v>
      </c>
      <c r="B129" s="64" t="s">
        <v>300</v>
      </c>
      <c r="C129" s="65"/>
      <c r="D129" s="66"/>
      <c r="E129" s="67"/>
      <c r="F129" s="68"/>
      <c r="G129" s="65"/>
      <c r="H129" s="69"/>
      <c r="I129" s="70"/>
      <c r="J129" s="70"/>
      <c r="K129" s="34" t="s">
        <v>65</v>
      </c>
      <c r="L129" s="77">
        <v>149</v>
      </c>
      <c r="M129" s="77"/>
      <c r="N129" s="72"/>
      <c r="O129" s="79" t="s">
        <v>176</v>
      </c>
      <c r="P129" s="81">
        <v>43687.08940972222</v>
      </c>
      <c r="Q129" s="79" t="s">
        <v>525</v>
      </c>
      <c r="R129" s="82" t="s">
        <v>662</v>
      </c>
      <c r="S129" s="79" t="s">
        <v>738</v>
      </c>
      <c r="T129" s="79" t="s">
        <v>808</v>
      </c>
      <c r="U129" s="79"/>
      <c r="V129" s="82" t="s">
        <v>961</v>
      </c>
      <c r="W129" s="81">
        <v>43687.08940972222</v>
      </c>
      <c r="X129" s="82" t="s">
        <v>1162</v>
      </c>
      <c r="Y129" s="79"/>
      <c r="Z129" s="79"/>
      <c r="AA129" s="85" t="s">
        <v>1519</v>
      </c>
      <c r="AB129" s="79"/>
      <c r="AC129" s="79" t="b">
        <v>0</v>
      </c>
      <c r="AD129" s="79">
        <v>0</v>
      </c>
      <c r="AE129" s="85" t="s">
        <v>1761</v>
      </c>
      <c r="AF129" s="79" t="b">
        <v>0</v>
      </c>
      <c r="AG129" s="79" t="s">
        <v>1774</v>
      </c>
      <c r="AH129" s="79"/>
      <c r="AI129" s="85" t="s">
        <v>1761</v>
      </c>
      <c r="AJ129" s="79" t="b">
        <v>0</v>
      </c>
      <c r="AK129" s="79">
        <v>0</v>
      </c>
      <c r="AL129" s="85" t="s">
        <v>1761</v>
      </c>
      <c r="AM129" s="79" t="s">
        <v>1795</v>
      </c>
      <c r="AN129" s="79" t="b">
        <v>0</v>
      </c>
      <c r="AO129" s="85" t="s">
        <v>1519</v>
      </c>
      <c r="AP129" s="79" t="s">
        <v>176</v>
      </c>
      <c r="AQ129" s="79">
        <v>0</v>
      </c>
      <c r="AR129" s="79">
        <v>0</v>
      </c>
      <c r="AS129" s="79"/>
      <c r="AT129" s="79"/>
      <c r="AU129" s="79"/>
      <c r="AV129" s="79"/>
      <c r="AW129" s="79"/>
      <c r="AX129" s="79"/>
      <c r="AY129" s="79"/>
      <c r="AZ129" s="79"/>
      <c r="BA129">
        <v>3</v>
      </c>
      <c r="BB129" s="78" t="str">
        <f>REPLACE(INDEX(GroupVertices[Group],MATCH(Edges25[[#This Row],[Vertex 1]],GroupVertices[Vertex],0)),1,1,"")</f>
        <v>1</v>
      </c>
      <c r="BC129" s="78" t="str">
        <f>REPLACE(INDEX(GroupVertices[Group],MATCH(Edges25[[#This Row],[Vertex 2]],GroupVertices[Vertex],0)),1,1,"")</f>
        <v>1</v>
      </c>
      <c r="BD129" s="48">
        <v>1</v>
      </c>
      <c r="BE129" s="49">
        <v>4.761904761904762</v>
      </c>
      <c r="BF129" s="48">
        <v>0</v>
      </c>
      <c r="BG129" s="49">
        <v>0</v>
      </c>
      <c r="BH129" s="48">
        <v>0</v>
      </c>
      <c r="BI129" s="49">
        <v>0</v>
      </c>
      <c r="BJ129" s="48">
        <v>20</v>
      </c>
      <c r="BK129" s="49">
        <v>95.23809523809524</v>
      </c>
      <c r="BL129" s="48">
        <v>21</v>
      </c>
    </row>
    <row r="130" spans="1:64" ht="15">
      <c r="A130" s="64" t="s">
        <v>301</v>
      </c>
      <c r="B130" s="64" t="s">
        <v>301</v>
      </c>
      <c r="C130" s="65"/>
      <c r="D130" s="66"/>
      <c r="E130" s="67"/>
      <c r="F130" s="68"/>
      <c r="G130" s="65"/>
      <c r="H130" s="69"/>
      <c r="I130" s="70"/>
      <c r="J130" s="70"/>
      <c r="K130" s="34" t="s">
        <v>65</v>
      </c>
      <c r="L130" s="77">
        <v>150</v>
      </c>
      <c r="M130" s="77"/>
      <c r="N130" s="72"/>
      <c r="O130" s="79" t="s">
        <v>176</v>
      </c>
      <c r="P130" s="81">
        <v>43687.64613425926</v>
      </c>
      <c r="Q130" s="79" t="s">
        <v>526</v>
      </c>
      <c r="R130" s="82" t="s">
        <v>663</v>
      </c>
      <c r="S130" s="79" t="s">
        <v>749</v>
      </c>
      <c r="T130" s="79" t="s">
        <v>403</v>
      </c>
      <c r="U130" s="79"/>
      <c r="V130" s="82" t="s">
        <v>962</v>
      </c>
      <c r="W130" s="81">
        <v>43687.64613425926</v>
      </c>
      <c r="X130" s="82" t="s">
        <v>1163</v>
      </c>
      <c r="Y130" s="79"/>
      <c r="Z130" s="79"/>
      <c r="AA130" s="85" t="s">
        <v>1520</v>
      </c>
      <c r="AB130" s="79"/>
      <c r="AC130" s="79" t="b">
        <v>0</v>
      </c>
      <c r="AD130" s="79">
        <v>1</v>
      </c>
      <c r="AE130" s="85" t="s">
        <v>1761</v>
      </c>
      <c r="AF130" s="79" t="b">
        <v>0</v>
      </c>
      <c r="AG130" s="79" t="s">
        <v>1774</v>
      </c>
      <c r="AH130" s="79"/>
      <c r="AI130" s="85" t="s">
        <v>1761</v>
      </c>
      <c r="AJ130" s="79" t="b">
        <v>0</v>
      </c>
      <c r="AK130" s="79">
        <v>0</v>
      </c>
      <c r="AL130" s="85" t="s">
        <v>1761</v>
      </c>
      <c r="AM130" s="79" t="s">
        <v>1791</v>
      </c>
      <c r="AN130" s="79" t="b">
        <v>0</v>
      </c>
      <c r="AO130" s="85" t="s">
        <v>1520</v>
      </c>
      <c r="AP130" s="79" t="s">
        <v>176</v>
      </c>
      <c r="AQ130" s="79">
        <v>0</v>
      </c>
      <c r="AR130" s="79">
        <v>0</v>
      </c>
      <c r="AS130" s="79"/>
      <c r="AT130" s="79"/>
      <c r="AU130" s="79"/>
      <c r="AV130" s="79"/>
      <c r="AW130" s="79"/>
      <c r="AX130" s="79"/>
      <c r="AY130" s="79"/>
      <c r="AZ130" s="79"/>
      <c r="BA130">
        <v>1</v>
      </c>
      <c r="BB130" s="78" t="str">
        <f>REPLACE(INDEX(GroupVertices[Group],MATCH(Edges25[[#This Row],[Vertex 1]],GroupVertices[Vertex],0)),1,1,"")</f>
        <v>1</v>
      </c>
      <c r="BC130" s="78" t="str">
        <f>REPLACE(INDEX(GroupVertices[Group],MATCH(Edges25[[#This Row],[Vertex 2]],GroupVertices[Vertex],0)),1,1,"")</f>
        <v>1</v>
      </c>
      <c r="BD130" s="48">
        <v>2</v>
      </c>
      <c r="BE130" s="49">
        <v>5</v>
      </c>
      <c r="BF130" s="48">
        <v>0</v>
      </c>
      <c r="BG130" s="49">
        <v>0</v>
      </c>
      <c r="BH130" s="48">
        <v>0</v>
      </c>
      <c r="BI130" s="49">
        <v>0</v>
      </c>
      <c r="BJ130" s="48">
        <v>38</v>
      </c>
      <c r="BK130" s="49">
        <v>95</v>
      </c>
      <c r="BL130" s="48">
        <v>40</v>
      </c>
    </row>
    <row r="131" spans="1:64" ht="15">
      <c r="A131" s="64" t="s">
        <v>302</v>
      </c>
      <c r="B131" s="64" t="s">
        <v>302</v>
      </c>
      <c r="C131" s="65"/>
      <c r="D131" s="66"/>
      <c r="E131" s="67"/>
      <c r="F131" s="68"/>
      <c r="G131" s="65"/>
      <c r="H131" s="69"/>
      <c r="I131" s="70"/>
      <c r="J131" s="70"/>
      <c r="K131" s="34" t="s">
        <v>65</v>
      </c>
      <c r="L131" s="77">
        <v>151</v>
      </c>
      <c r="M131" s="77"/>
      <c r="N131" s="72"/>
      <c r="O131" s="79" t="s">
        <v>176</v>
      </c>
      <c r="P131" s="81">
        <v>43687.67481481482</v>
      </c>
      <c r="Q131" s="79" t="s">
        <v>527</v>
      </c>
      <c r="R131" s="82" t="s">
        <v>664</v>
      </c>
      <c r="S131" s="79" t="s">
        <v>738</v>
      </c>
      <c r="T131" s="79" t="s">
        <v>809</v>
      </c>
      <c r="U131" s="79"/>
      <c r="V131" s="82" t="s">
        <v>963</v>
      </c>
      <c r="W131" s="81">
        <v>43687.67481481482</v>
      </c>
      <c r="X131" s="82" t="s">
        <v>1164</v>
      </c>
      <c r="Y131" s="79">
        <v>30.4072</v>
      </c>
      <c r="Z131" s="79">
        <v>-98.05783</v>
      </c>
      <c r="AA131" s="85" t="s">
        <v>1521</v>
      </c>
      <c r="AB131" s="79"/>
      <c r="AC131" s="79" t="b">
        <v>0</v>
      </c>
      <c r="AD131" s="79">
        <v>1</v>
      </c>
      <c r="AE131" s="85" t="s">
        <v>1761</v>
      </c>
      <c r="AF131" s="79" t="b">
        <v>0</v>
      </c>
      <c r="AG131" s="79" t="s">
        <v>1774</v>
      </c>
      <c r="AH131" s="79"/>
      <c r="AI131" s="85" t="s">
        <v>1761</v>
      </c>
      <c r="AJ131" s="79" t="b">
        <v>0</v>
      </c>
      <c r="AK131" s="79">
        <v>0</v>
      </c>
      <c r="AL131" s="85" t="s">
        <v>1761</v>
      </c>
      <c r="AM131" s="79" t="s">
        <v>1795</v>
      </c>
      <c r="AN131" s="79" t="b">
        <v>0</v>
      </c>
      <c r="AO131" s="85" t="s">
        <v>1521</v>
      </c>
      <c r="AP131" s="79" t="s">
        <v>176</v>
      </c>
      <c r="AQ131" s="79">
        <v>0</v>
      </c>
      <c r="AR131" s="79">
        <v>0</v>
      </c>
      <c r="AS131" s="79" t="s">
        <v>1834</v>
      </c>
      <c r="AT131" s="79" t="s">
        <v>1837</v>
      </c>
      <c r="AU131" s="79" t="s">
        <v>1841</v>
      </c>
      <c r="AV131" s="79" t="s">
        <v>1848</v>
      </c>
      <c r="AW131" s="79" t="s">
        <v>1854</v>
      </c>
      <c r="AX131" s="79" t="s">
        <v>1860</v>
      </c>
      <c r="AY131" s="79" t="s">
        <v>1863</v>
      </c>
      <c r="AZ131" s="82" t="s">
        <v>1868</v>
      </c>
      <c r="BA131">
        <v>1</v>
      </c>
      <c r="BB131" s="78" t="str">
        <f>REPLACE(INDEX(GroupVertices[Group],MATCH(Edges25[[#This Row],[Vertex 1]],GroupVertices[Vertex],0)),1,1,"")</f>
        <v>1</v>
      </c>
      <c r="BC131" s="78" t="str">
        <f>REPLACE(INDEX(GroupVertices[Group],MATCH(Edges25[[#This Row],[Vertex 2]],GroupVertices[Vertex],0)),1,1,"")</f>
        <v>1</v>
      </c>
      <c r="BD131" s="48">
        <v>0</v>
      </c>
      <c r="BE131" s="49">
        <v>0</v>
      </c>
      <c r="BF131" s="48">
        <v>0</v>
      </c>
      <c r="BG131" s="49">
        <v>0</v>
      </c>
      <c r="BH131" s="48">
        <v>0</v>
      </c>
      <c r="BI131" s="49">
        <v>0</v>
      </c>
      <c r="BJ131" s="48">
        <v>13</v>
      </c>
      <c r="BK131" s="49">
        <v>100</v>
      </c>
      <c r="BL131" s="48">
        <v>13</v>
      </c>
    </row>
    <row r="132" spans="1:64" ht="15">
      <c r="A132" s="64" t="s">
        <v>303</v>
      </c>
      <c r="B132" s="64" t="s">
        <v>362</v>
      </c>
      <c r="C132" s="65"/>
      <c r="D132" s="66"/>
      <c r="E132" s="67"/>
      <c r="F132" s="68"/>
      <c r="G132" s="65"/>
      <c r="H132" s="69"/>
      <c r="I132" s="70"/>
      <c r="J132" s="70"/>
      <c r="K132" s="34" t="s">
        <v>65</v>
      </c>
      <c r="L132" s="77">
        <v>152</v>
      </c>
      <c r="M132" s="77"/>
      <c r="N132" s="72"/>
      <c r="O132" s="79" t="s">
        <v>444</v>
      </c>
      <c r="P132" s="81">
        <v>43687.76732638889</v>
      </c>
      <c r="Q132" s="79" t="s">
        <v>528</v>
      </c>
      <c r="R132" s="79"/>
      <c r="S132" s="79"/>
      <c r="T132" s="79"/>
      <c r="U132" s="79"/>
      <c r="V132" s="82" t="s">
        <v>964</v>
      </c>
      <c r="W132" s="81">
        <v>43687.76732638889</v>
      </c>
      <c r="X132" s="82" t="s">
        <v>1165</v>
      </c>
      <c r="Y132" s="79"/>
      <c r="Z132" s="79"/>
      <c r="AA132" s="85" t="s">
        <v>1522</v>
      </c>
      <c r="AB132" s="79"/>
      <c r="AC132" s="79" t="b">
        <v>0</v>
      </c>
      <c r="AD132" s="79">
        <v>0</v>
      </c>
      <c r="AE132" s="85" t="s">
        <v>1761</v>
      </c>
      <c r="AF132" s="79" t="b">
        <v>0</v>
      </c>
      <c r="AG132" s="79" t="s">
        <v>1774</v>
      </c>
      <c r="AH132" s="79"/>
      <c r="AI132" s="85" t="s">
        <v>1761</v>
      </c>
      <c r="AJ132" s="79" t="b">
        <v>0</v>
      </c>
      <c r="AK132" s="79">
        <v>5</v>
      </c>
      <c r="AL132" s="85" t="s">
        <v>1696</v>
      </c>
      <c r="AM132" s="79" t="s">
        <v>1793</v>
      </c>
      <c r="AN132" s="79" t="b">
        <v>0</v>
      </c>
      <c r="AO132" s="85" t="s">
        <v>1696</v>
      </c>
      <c r="AP132" s="79" t="s">
        <v>176</v>
      </c>
      <c r="AQ132" s="79">
        <v>0</v>
      </c>
      <c r="AR132" s="79">
        <v>0</v>
      </c>
      <c r="AS132" s="79"/>
      <c r="AT132" s="79"/>
      <c r="AU132" s="79"/>
      <c r="AV132" s="79"/>
      <c r="AW132" s="79"/>
      <c r="AX132" s="79"/>
      <c r="AY132" s="79"/>
      <c r="AZ132" s="79"/>
      <c r="BA132">
        <v>1</v>
      </c>
      <c r="BB132" s="78" t="str">
        <f>REPLACE(INDEX(GroupVertices[Group],MATCH(Edges25[[#This Row],[Vertex 1]],GroupVertices[Vertex],0)),1,1,"")</f>
        <v>7</v>
      </c>
      <c r="BC132" s="78" t="str">
        <f>REPLACE(INDEX(GroupVertices[Group],MATCH(Edges25[[#This Row],[Vertex 2]],GroupVertices[Vertex],0)),1,1,"")</f>
        <v>7</v>
      </c>
      <c r="BD132" s="48">
        <v>0</v>
      </c>
      <c r="BE132" s="49">
        <v>0</v>
      </c>
      <c r="BF132" s="48">
        <v>1</v>
      </c>
      <c r="BG132" s="49">
        <v>4</v>
      </c>
      <c r="BH132" s="48">
        <v>0</v>
      </c>
      <c r="BI132" s="49">
        <v>0</v>
      </c>
      <c r="BJ132" s="48">
        <v>24</v>
      </c>
      <c r="BK132" s="49">
        <v>96</v>
      </c>
      <c r="BL132" s="48">
        <v>25</v>
      </c>
    </row>
    <row r="133" spans="1:64" ht="15">
      <c r="A133" s="64" t="s">
        <v>304</v>
      </c>
      <c r="B133" s="64" t="s">
        <v>362</v>
      </c>
      <c r="C133" s="65"/>
      <c r="D133" s="66"/>
      <c r="E133" s="67"/>
      <c r="F133" s="68"/>
      <c r="G133" s="65"/>
      <c r="H133" s="69"/>
      <c r="I133" s="70"/>
      <c r="J133" s="70"/>
      <c r="K133" s="34" t="s">
        <v>65</v>
      </c>
      <c r="L133" s="77">
        <v>153</v>
      </c>
      <c r="M133" s="77"/>
      <c r="N133" s="72"/>
      <c r="O133" s="79" t="s">
        <v>444</v>
      </c>
      <c r="P133" s="81">
        <v>43687.77601851852</v>
      </c>
      <c r="Q133" s="79" t="s">
        <v>528</v>
      </c>
      <c r="R133" s="79"/>
      <c r="S133" s="79"/>
      <c r="T133" s="79"/>
      <c r="U133" s="79"/>
      <c r="V133" s="82" t="s">
        <v>965</v>
      </c>
      <c r="W133" s="81">
        <v>43687.77601851852</v>
      </c>
      <c r="X133" s="82" t="s">
        <v>1166</v>
      </c>
      <c r="Y133" s="79"/>
      <c r="Z133" s="79"/>
      <c r="AA133" s="85" t="s">
        <v>1523</v>
      </c>
      <c r="AB133" s="79"/>
      <c r="AC133" s="79" t="b">
        <v>0</v>
      </c>
      <c r="AD133" s="79">
        <v>0</v>
      </c>
      <c r="AE133" s="85" t="s">
        <v>1761</v>
      </c>
      <c r="AF133" s="79" t="b">
        <v>0</v>
      </c>
      <c r="AG133" s="79" t="s">
        <v>1774</v>
      </c>
      <c r="AH133" s="79"/>
      <c r="AI133" s="85" t="s">
        <v>1761</v>
      </c>
      <c r="AJ133" s="79" t="b">
        <v>0</v>
      </c>
      <c r="AK133" s="79">
        <v>5</v>
      </c>
      <c r="AL133" s="85" t="s">
        <v>1696</v>
      </c>
      <c r="AM133" s="79" t="s">
        <v>1793</v>
      </c>
      <c r="AN133" s="79" t="b">
        <v>0</v>
      </c>
      <c r="AO133" s="85" t="s">
        <v>1696</v>
      </c>
      <c r="AP133" s="79" t="s">
        <v>176</v>
      </c>
      <c r="AQ133" s="79">
        <v>0</v>
      </c>
      <c r="AR133" s="79">
        <v>0</v>
      </c>
      <c r="AS133" s="79"/>
      <c r="AT133" s="79"/>
      <c r="AU133" s="79"/>
      <c r="AV133" s="79"/>
      <c r="AW133" s="79"/>
      <c r="AX133" s="79"/>
      <c r="AY133" s="79"/>
      <c r="AZ133" s="79"/>
      <c r="BA133">
        <v>1</v>
      </c>
      <c r="BB133" s="78" t="str">
        <f>REPLACE(INDEX(GroupVertices[Group],MATCH(Edges25[[#This Row],[Vertex 1]],GroupVertices[Vertex],0)),1,1,"")</f>
        <v>7</v>
      </c>
      <c r="BC133" s="78" t="str">
        <f>REPLACE(INDEX(GroupVertices[Group],MATCH(Edges25[[#This Row],[Vertex 2]],GroupVertices[Vertex],0)),1,1,"")</f>
        <v>7</v>
      </c>
      <c r="BD133" s="48">
        <v>0</v>
      </c>
      <c r="BE133" s="49">
        <v>0</v>
      </c>
      <c r="BF133" s="48">
        <v>1</v>
      </c>
      <c r="BG133" s="49">
        <v>4</v>
      </c>
      <c r="BH133" s="48">
        <v>0</v>
      </c>
      <c r="BI133" s="49">
        <v>0</v>
      </c>
      <c r="BJ133" s="48">
        <v>24</v>
      </c>
      <c r="BK133" s="49">
        <v>96</v>
      </c>
      <c r="BL133" s="48">
        <v>25</v>
      </c>
    </row>
    <row r="134" spans="1:64" ht="15">
      <c r="A134" s="64" t="s">
        <v>305</v>
      </c>
      <c r="B134" s="64" t="s">
        <v>362</v>
      </c>
      <c r="C134" s="65"/>
      <c r="D134" s="66"/>
      <c r="E134" s="67"/>
      <c r="F134" s="68"/>
      <c r="G134" s="65"/>
      <c r="H134" s="69"/>
      <c r="I134" s="70"/>
      <c r="J134" s="70"/>
      <c r="K134" s="34" t="s">
        <v>65</v>
      </c>
      <c r="L134" s="77">
        <v>154</v>
      </c>
      <c r="M134" s="77"/>
      <c r="N134" s="72"/>
      <c r="O134" s="79" t="s">
        <v>444</v>
      </c>
      <c r="P134" s="81">
        <v>43687.81199074074</v>
      </c>
      <c r="Q134" s="79" t="s">
        <v>528</v>
      </c>
      <c r="R134" s="79"/>
      <c r="S134" s="79"/>
      <c r="T134" s="79"/>
      <c r="U134" s="79"/>
      <c r="V134" s="82" t="s">
        <v>966</v>
      </c>
      <c r="W134" s="81">
        <v>43687.81199074074</v>
      </c>
      <c r="X134" s="82" t="s">
        <v>1167</v>
      </c>
      <c r="Y134" s="79"/>
      <c r="Z134" s="79"/>
      <c r="AA134" s="85" t="s">
        <v>1524</v>
      </c>
      <c r="AB134" s="79"/>
      <c r="AC134" s="79" t="b">
        <v>0</v>
      </c>
      <c r="AD134" s="79">
        <v>0</v>
      </c>
      <c r="AE134" s="85" t="s">
        <v>1761</v>
      </c>
      <c r="AF134" s="79" t="b">
        <v>0</v>
      </c>
      <c r="AG134" s="79" t="s">
        <v>1774</v>
      </c>
      <c r="AH134" s="79"/>
      <c r="AI134" s="85" t="s">
        <v>1761</v>
      </c>
      <c r="AJ134" s="79" t="b">
        <v>0</v>
      </c>
      <c r="AK134" s="79">
        <v>5</v>
      </c>
      <c r="AL134" s="85" t="s">
        <v>1696</v>
      </c>
      <c r="AM134" s="79" t="s">
        <v>1793</v>
      </c>
      <c r="AN134" s="79" t="b">
        <v>0</v>
      </c>
      <c r="AO134" s="85" t="s">
        <v>1696</v>
      </c>
      <c r="AP134" s="79" t="s">
        <v>176</v>
      </c>
      <c r="AQ134" s="79">
        <v>0</v>
      </c>
      <c r="AR134" s="79">
        <v>0</v>
      </c>
      <c r="AS134" s="79"/>
      <c r="AT134" s="79"/>
      <c r="AU134" s="79"/>
      <c r="AV134" s="79"/>
      <c r="AW134" s="79"/>
      <c r="AX134" s="79"/>
      <c r="AY134" s="79"/>
      <c r="AZ134" s="79"/>
      <c r="BA134">
        <v>1</v>
      </c>
      <c r="BB134" s="78" t="str">
        <f>REPLACE(INDEX(GroupVertices[Group],MATCH(Edges25[[#This Row],[Vertex 1]],GroupVertices[Vertex],0)),1,1,"")</f>
        <v>7</v>
      </c>
      <c r="BC134" s="78" t="str">
        <f>REPLACE(INDEX(GroupVertices[Group],MATCH(Edges25[[#This Row],[Vertex 2]],GroupVertices[Vertex],0)),1,1,"")</f>
        <v>7</v>
      </c>
      <c r="BD134" s="48">
        <v>0</v>
      </c>
      <c r="BE134" s="49">
        <v>0</v>
      </c>
      <c r="BF134" s="48">
        <v>1</v>
      </c>
      <c r="BG134" s="49">
        <v>4</v>
      </c>
      <c r="BH134" s="48">
        <v>0</v>
      </c>
      <c r="BI134" s="49">
        <v>0</v>
      </c>
      <c r="BJ134" s="48">
        <v>24</v>
      </c>
      <c r="BK134" s="49">
        <v>96</v>
      </c>
      <c r="BL134" s="48">
        <v>25</v>
      </c>
    </row>
    <row r="135" spans="1:64" ht="15">
      <c r="A135" s="64" t="s">
        <v>306</v>
      </c>
      <c r="B135" s="64" t="s">
        <v>362</v>
      </c>
      <c r="C135" s="65"/>
      <c r="D135" s="66"/>
      <c r="E135" s="67"/>
      <c r="F135" s="68"/>
      <c r="G135" s="65"/>
      <c r="H135" s="69"/>
      <c r="I135" s="70"/>
      <c r="J135" s="70"/>
      <c r="K135" s="34" t="s">
        <v>65</v>
      </c>
      <c r="L135" s="77">
        <v>155</v>
      </c>
      <c r="M135" s="77"/>
      <c r="N135" s="72"/>
      <c r="O135" s="79" t="s">
        <v>444</v>
      </c>
      <c r="P135" s="81">
        <v>43687.86293981481</v>
      </c>
      <c r="Q135" s="79" t="s">
        <v>528</v>
      </c>
      <c r="R135" s="79"/>
      <c r="S135" s="79"/>
      <c r="T135" s="79"/>
      <c r="U135" s="79"/>
      <c r="V135" s="82" t="s">
        <v>967</v>
      </c>
      <c r="W135" s="81">
        <v>43687.86293981481</v>
      </c>
      <c r="X135" s="82" t="s">
        <v>1168</v>
      </c>
      <c r="Y135" s="79"/>
      <c r="Z135" s="79"/>
      <c r="AA135" s="85" t="s">
        <v>1525</v>
      </c>
      <c r="AB135" s="79"/>
      <c r="AC135" s="79" t="b">
        <v>0</v>
      </c>
      <c r="AD135" s="79">
        <v>0</v>
      </c>
      <c r="AE135" s="85" t="s">
        <v>1761</v>
      </c>
      <c r="AF135" s="79" t="b">
        <v>0</v>
      </c>
      <c r="AG135" s="79" t="s">
        <v>1774</v>
      </c>
      <c r="AH135" s="79"/>
      <c r="AI135" s="85" t="s">
        <v>1761</v>
      </c>
      <c r="AJ135" s="79" t="b">
        <v>0</v>
      </c>
      <c r="AK135" s="79">
        <v>5</v>
      </c>
      <c r="AL135" s="85" t="s">
        <v>1696</v>
      </c>
      <c r="AM135" s="79" t="s">
        <v>1793</v>
      </c>
      <c r="AN135" s="79" t="b">
        <v>0</v>
      </c>
      <c r="AO135" s="85" t="s">
        <v>1696</v>
      </c>
      <c r="AP135" s="79" t="s">
        <v>176</v>
      </c>
      <c r="AQ135" s="79">
        <v>0</v>
      </c>
      <c r="AR135" s="79">
        <v>0</v>
      </c>
      <c r="AS135" s="79"/>
      <c r="AT135" s="79"/>
      <c r="AU135" s="79"/>
      <c r="AV135" s="79"/>
      <c r="AW135" s="79"/>
      <c r="AX135" s="79"/>
      <c r="AY135" s="79"/>
      <c r="AZ135" s="79"/>
      <c r="BA135">
        <v>1</v>
      </c>
      <c r="BB135" s="78" t="str">
        <f>REPLACE(INDEX(GroupVertices[Group],MATCH(Edges25[[#This Row],[Vertex 1]],GroupVertices[Vertex],0)),1,1,"")</f>
        <v>7</v>
      </c>
      <c r="BC135" s="78" t="str">
        <f>REPLACE(INDEX(GroupVertices[Group],MATCH(Edges25[[#This Row],[Vertex 2]],GroupVertices[Vertex],0)),1,1,"")</f>
        <v>7</v>
      </c>
      <c r="BD135" s="48">
        <v>0</v>
      </c>
      <c r="BE135" s="49">
        <v>0</v>
      </c>
      <c r="BF135" s="48">
        <v>1</v>
      </c>
      <c r="BG135" s="49">
        <v>4</v>
      </c>
      <c r="BH135" s="48">
        <v>0</v>
      </c>
      <c r="BI135" s="49">
        <v>0</v>
      </c>
      <c r="BJ135" s="48">
        <v>24</v>
      </c>
      <c r="BK135" s="49">
        <v>96</v>
      </c>
      <c r="BL135" s="48">
        <v>25</v>
      </c>
    </row>
    <row r="136" spans="1:64" ht="15">
      <c r="A136" s="64" t="s">
        <v>307</v>
      </c>
      <c r="B136" s="64" t="s">
        <v>420</v>
      </c>
      <c r="C136" s="65"/>
      <c r="D136" s="66"/>
      <c r="E136" s="67"/>
      <c r="F136" s="68"/>
      <c r="G136" s="65"/>
      <c r="H136" s="69"/>
      <c r="I136" s="70"/>
      <c r="J136" s="70"/>
      <c r="K136" s="34" t="s">
        <v>65</v>
      </c>
      <c r="L136" s="77">
        <v>156</v>
      </c>
      <c r="M136" s="77"/>
      <c r="N136" s="72"/>
      <c r="O136" s="79" t="s">
        <v>444</v>
      </c>
      <c r="P136" s="81">
        <v>43687.69420138889</v>
      </c>
      <c r="Q136" s="79" t="s">
        <v>529</v>
      </c>
      <c r="R136" s="79"/>
      <c r="S136" s="79"/>
      <c r="T136" s="79" t="s">
        <v>810</v>
      </c>
      <c r="U136" s="82" t="s">
        <v>864</v>
      </c>
      <c r="V136" s="82" t="s">
        <v>864</v>
      </c>
      <c r="W136" s="81">
        <v>43687.69420138889</v>
      </c>
      <c r="X136" s="82" t="s">
        <v>1169</v>
      </c>
      <c r="Y136" s="79"/>
      <c r="Z136" s="79"/>
      <c r="AA136" s="85" t="s">
        <v>1526</v>
      </c>
      <c r="AB136" s="79"/>
      <c r="AC136" s="79" t="b">
        <v>0</v>
      </c>
      <c r="AD136" s="79">
        <v>6</v>
      </c>
      <c r="AE136" s="85" t="s">
        <v>1761</v>
      </c>
      <c r="AF136" s="79" t="b">
        <v>0</v>
      </c>
      <c r="AG136" s="79" t="s">
        <v>1774</v>
      </c>
      <c r="AH136" s="79"/>
      <c r="AI136" s="85" t="s">
        <v>1761</v>
      </c>
      <c r="AJ136" s="79" t="b">
        <v>0</v>
      </c>
      <c r="AK136" s="79">
        <v>1</v>
      </c>
      <c r="AL136" s="85" t="s">
        <v>1761</v>
      </c>
      <c r="AM136" s="79" t="s">
        <v>1793</v>
      </c>
      <c r="AN136" s="79" t="b">
        <v>0</v>
      </c>
      <c r="AO136" s="85" t="s">
        <v>1526</v>
      </c>
      <c r="AP136" s="79" t="s">
        <v>176</v>
      </c>
      <c r="AQ136" s="79">
        <v>0</v>
      </c>
      <c r="AR136" s="79">
        <v>0</v>
      </c>
      <c r="AS136" s="79"/>
      <c r="AT136" s="79"/>
      <c r="AU136" s="79"/>
      <c r="AV136" s="79"/>
      <c r="AW136" s="79"/>
      <c r="AX136" s="79"/>
      <c r="AY136" s="79"/>
      <c r="AZ136" s="79"/>
      <c r="BA136">
        <v>1</v>
      </c>
      <c r="BB136" s="78" t="str">
        <f>REPLACE(INDEX(GroupVertices[Group],MATCH(Edges25[[#This Row],[Vertex 1]],GroupVertices[Vertex],0)),1,1,"")</f>
        <v>15</v>
      </c>
      <c r="BC136" s="78" t="str">
        <f>REPLACE(INDEX(GroupVertices[Group],MATCH(Edges25[[#This Row],[Vertex 2]],GroupVertices[Vertex],0)),1,1,"")</f>
        <v>15</v>
      </c>
      <c r="BD136" s="48">
        <v>3</v>
      </c>
      <c r="BE136" s="49">
        <v>9.090909090909092</v>
      </c>
      <c r="BF136" s="48">
        <v>0</v>
      </c>
      <c r="BG136" s="49">
        <v>0</v>
      </c>
      <c r="BH136" s="48">
        <v>0</v>
      </c>
      <c r="BI136" s="49">
        <v>0</v>
      </c>
      <c r="BJ136" s="48">
        <v>30</v>
      </c>
      <c r="BK136" s="49">
        <v>90.9090909090909</v>
      </c>
      <c r="BL136" s="48">
        <v>33</v>
      </c>
    </row>
    <row r="137" spans="1:64" ht="15">
      <c r="A137" s="64" t="s">
        <v>308</v>
      </c>
      <c r="B137" s="64" t="s">
        <v>420</v>
      </c>
      <c r="C137" s="65"/>
      <c r="D137" s="66"/>
      <c r="E137" s="67"/>
      <c r="F137" s="68"/>
      <c r="G137" s="65"/>
      <c r="H137" s="69"/>
      <c r="I137" s="70"/>
      <c r="J137" s="70"/>
      <c r="K137" s="34" t="s">
        <v>65</v>
      </c>
      <c r="L137" s="77">
        <v>157</v>
      </c>
      <c r="M137" s="77"/>
      <c r="N137" s="72"/>
      <c r="O137" s="79" t="s">
        <v>444</v>
      </c>
      <c r="P137" s="81">
        <v>43687.878796296296</v>
      </c>
      <c r="Q137" s="79" t="s">
        <v>530</v>
      </c>
      <c r="R137" s="79"/>
      <c r="S137" s="79"/>
      <c r="T137" s="79" t="s">
        <v>811</v>
      </c>
      <c r="U137" s="79"/>
      <c r="V137" s="82" t="s">
        <v>968</v>
      </c>
      <c r="W137" s="81">
        <v>43687.878796296296</v>
      </c>
      <c r="X137" s="82" t="s">
        <v>1170</v>
      </c>
      <c r="Y137" s="79"/>
      <c r="Z137" s="79"/>
      <c r="AA137" s="85" t="s">
        <v>1527</v>
      </c>
      <c r="AB137" s="79"/>
      <c r="AC137" s="79" t="b">
        <v>0</v>
      </c>
      <c r="AD137" s="79">
        <v>0</v>
      </c>
      <c r="AE137" s="85" t="s">
        <v>1761</v>
      </c>
      <c r="AF137" s="79" t="b">
        <v>0</v>
      </c>
      <c r="AG137" s="79" t="s">
        <v>1774</v>
      </c>
      <c r="AH137" s="79"/>
      <c r="AI137" s="85" t="s">
        <v>1761</v>
      </c>
      <c r="AJ137" s="79" t="b">
        <v>0</v>
      </c>
      <c r="AK137" s="79">
        <v>1</v>
      </c>
      <c r="AL137" s="85" t="s">
        <v>1526</v>
      </c>
      <c r="AM137" s="79" t="s">
        <v>1790</v>
      </c>
      <c r="AN137" s="79" t="b">
        <v>0</v>
      </c>
      <c r="AO137" s="85" t="s">
        <v>1526</v>
      </c>
      <c r="AP137" s="79" t="s">
        <v>176</v>
      </c>
      <c r="AQ137" s="79">
        <v>0</v>
      </c>
      <c r="AR137" s="79">
        <v>0</v>
      </c>
      <c r="AS137" s="79"/>
      <c r="AT137" s="79"/>
      <c r="AU137" s="79"/>
      <c r="AV137" s="79"/>
      <c r="AW137" s="79"/>
      <c r="AX137" s="79"/>
      <c r="AY137" s="79"/>
      <c r="AZ137" s="79"/>
      <c r="BA137">
        <v>1</v>
      </c>
      <c r="BB137" s="78" t="str">
        <f>REPLACE(INDEX(GroupVertices[Group],MATCH(Edges25[[#This Row],[Vertex 1]],GroupVertices[Vertex],0)),1,1,"")</f>
        <v>15</v>
      </c>
      <c r="BC137" s="78" t="str">
        <f>REPLACE(INDEX(GroupVertices[Group],MATCH(Edges25[[#This Row],[Vertex 2]],GroupVertices[Vertex],0)),1,1,"")</f>
        <v>15</v>
      </c>
      <c r="BD137" s="48"/>
      <c r="BE137" s="49"/>
      <c r="BF137" s="48"/>
      <c r="BG137" s="49"/>
      <c r="BH137" s="48"/>
      <c r="BI137" s="49"/>
      <c r="BJ137" s="48"/>
      <c r="BK137" s="49"/>
      <c r="BL137" s="48"/>
    </row>
    <row r="138" spans="1:64" ht="15">
      <c r="A138" s="64" t="s">
        <v>309</v>
      </c>
      <c r="B138" s="64" t="s">
        <v>309</v>
      </c>
      <c r="C138" s="65"/>
      <c r="D138" s="66"/>
      <c r="E138" s="67"/>
      <c r="F138" s="68"/>
      <c r="G138" s="65"/>
      <c r="H138" s="69"/>
      <c r="I138" s="70"/>
      <c r="J138" s="70"/>
      <c r="K138" s="34" t="s">
        <v>65</v>
      </c>
      <c r="L138" s="77">
        <v>159</v>
      </c>
      <c r="M138" s="77"/>
      <c r="N138" s="72"/>
      <c r="O138" s="79" t="s">
        <v>176</v>
      </c>
      <c r="P138" s="81">
        <v>43688.13636574074</v>
      </c>
      <c r="Q138" s="79" t="s">
        <v>531</v>
      </c>
      <c r="R138" s="82" t="s">
        <v>665</v>
      </c>
      <c r="S138" s="79" t="s">
        <v>738</v>
      </c>
      <c r="T138" s="79" t="s">
        <v>812</v>
      </c>
      <c r="U138" s="79"/>
      <c r="V138" s="82" t="s">
        <v>969</v>
      </c>
      <c r="W138" s="81">
        <v>43688.13636574074</v>
      </c>
      <c r="X138" s="82" t="s">
        <v>1171</v>
      </c>
      <c r="Y138" s="79">
        <v>38.79066579</v>
      </c>
      <c r="Z138" s="79">
        <v>-104.90376806</v>
      </c>
      <c r="AA138" s="85" t="s">
        <v>1528</v>
      </c>
      <c r="AB138" s="79"/>
      <c r="AC138" s="79" t="b">
        <v>0</v>
      </c>
      <c r="AD138" s="79">
        <v>0</v>
      </c>
      <c r="AE138" s="85" t="s">
        <v>1761</v>
      </c>
      <c r="AF138" s="79" t="b">
        <v>0</v>
      </c>
      <c r="AG138" s="79" t="s">
        <v>1774</v>
      </c>
      <c r="AH138" s="79"/>
      <c r="AI138" s="85" t="s">
        <v>1761</v>
      </c>
      <c r="AJ138" s="79" t="b">
        <v>0</v>
      </c>
      <c r="AK138" s="79">
        <v>0</v>
      </c>
      <c r="AL138" s="85" t="s">
        <v>1761</v>
      </c>
      <c r="AM138" s="79" t="s">
        <v>1795</v>
      </c>
      <c r="AN138" s="79" t="b">
        <v>0</v>
      </c>
      <c r="AO138" s="85" t="s">
        <v>1528</v>
      </c>
      <c r="AP138" s="79" t="s">
        <v>176</v>
      </c>
      <c r="AQ138" s="79">
        <v>0</v>
      </c>
      <c r="AR138" s="79">
        <v>0</v>
      </c>
      <c r="AS138" s="79" t="s">
        <v>1835</v>
      </c>
      <c r="AT138" s="79" t="s">
        <v>1837</v>
      </c>
      <c r="AU138" s="79" t="s">
        <v>1841</v>
      </c>
      <c r="AV138" s="79" t="s">
        <v>1849</v>
      </c>
      <c r="AW138" s="79" t="s">
        <v>1855</v>
      </c>
      <c r="AX138" s="79" t="s">
        <v>1861</v>
      </c>
      <c r="AY138" s="79" t="s">
        <v>1863</v>
      </c>
      <c r="AZ138" s="82" t="s">
        <v>1869</v>
      </c>
      <c r="BA138">
        <v>1</v>
      </c>
      <c r="BB138" s="78" t="str">
        <f>REPLACE(INDEX(GroupVertices[Group],MATCH(Edges25[[#This Row],[Vertex 1]],GroupVertices[Vertex],0)),1,1,"")</f>
        <v>1</v>
      </c>
      <c r="BC138" s="78" t="str">
        <f>REPLACE(INDEX(GroupVertices[Group],MATCH(Edges25[[#This Row],[Vertex 2]],GroupVertices[Vertex],0)),1,1,"")</f>
        <v>1</v>
      </c>
      <c r="BD138" s="48">
        <v>0</v>
      </c>
      <c r="BE138" s="49">
        <v>0</v>
      </c>
      <c r="BF138" s="48">
        <v>0</v>
      </c>
      <c r="BG138" s="49">
        <v>0</v>
      </c>
      <c r="BH138" s="48">
        <v>0</v>
      </c>
      <c r="BI138" s="49">
        <v>0</v>
      </c>
      <c r="BJ138" s="48">
        <v>15</v>
      </c>
      <c r="BK138" s="49">
        <v>100</v>
      </c>
      <c r="BL138" s="48">
        <v>15</v>
      </c>
    </row>
    <row r="139" spans="1:64" ht="15">
      <c r="A139" s="64" t="s">
        <v>310</v>
      </c>
      <c r="B139" s="64" t="s">
        <v>421</v>
      </c>
      <c r="C139" s="65"/>
      <c r="D139" s="66"/>
      <c r="E139" s="67"/>
      <c r="F139" s="68"/>
      <c r="G139" s="65"/>
      <c r="H139" s="69"/>
      <c r="I139" s="70"/>
      <c r="J139" s="70"/>
      <c r="K139" s="34" t="s">
        <v>65</v>
      </c>
      <c r="L139" s="77">
        <v>160</v>
      </c>
      <c r="M139" s="77"/>
      <c r="N139" s="72"/>
      <c r="O139" s="79" t="s">
        <v>444</v>
      </c>
      <c r="P139" s="81">
        <v>43688.16905092593</v>
      </c>
      <c r="Q139" s="79" t="s">
        <v>532</v>
      </c>
      <c r="R139" s="82" t="s">
        <v>666</v>
      </c>
      <c r="S139" s="79" t="s">
        <v>738</v>
      </c>
      <c r="T139" s="79" t="s">
        <v>813</v>
      </c>
      <c r="U139" s="79"/>
      <c r="V139" s="82" t="s">
        <v>970</v>
      </c>
      <c r="W139" s="81">
        <v>43688.16905092593</v>
      </c>
      <c r="X139" s="82" t="s">
        <v>1172</v>
      </c>
      <c r="Y139" s="79"/>
      <c r="Z139" s="79"/>
      <c r="AA139" s="85" t="s">
        <v>1529</v>
      </c>
      <c r="AB139" s="79"/>
      <c r="AC139" s="79" t="b">
        <v>0</v>
      </c>
      <c r="AD139" s="79">
        <v>0</v>
      </c>
      <c r="AE139" s="85" t="s">
        <v>1761</v>
      </c>
      <c r="AF139" s="79" t="b">
        <v>0</v>
      </c>
      <c r="AG139" s="79" t="s">
        <v>1774</v>
      </c>
      <c r="AH139" s="79"/>
      <c r="AI139" s="85" t="s">
        <v>1761</v>
      </c>
      <c r="AJ139" s="79" t="b">
        <v>0</v>
      </c>
      <c r="AK139" s="79">
        <v>0</v>
      </c>
      <c r="AL139" s="85" t="s">
        <v>1761</v>
      </c>
      <c r="AM139" s="79" t="s">
        <v>1795</v>
      </c>
      <c r="AN139" s="79" t="b">
        <v>0</v>
      </c>
      <c r="AO139" s="85" t="s">
        <v>1529</v>
      </c>
      <c r="AP139" s="79" t="s">
        <v>176</v>
      </c>
      <c r="AQ139" s="79">
        <v>0</v>
      </c>
      <c r="AR139" s="79">
        <v>0</v>
      </c>
      <c r="AS139" s="79"/>
      <c r="AT139" s="79"/>
      <c r="AU139" s="79"/>
      <c r="AV139" s="79"/>
      <c r="AW139" s="79"/>
      <c r="AX139" s="79"/>
      <c r="AY139" s="79"/>
      <c r="AZ139" s="79"/>
      <c r="BA139">
        <v>1</v>
      </c>
      <c r="BB139" s="78" t="str">
        <f>REPLACE(INDEX(GroupVertices[Group],MATCH(Edges25[[#This Row],[Vertex 1]],GroupVertices[Vertex],0)),1,1,"")</f>
        <v>14</v>
      </c>
      <c r="BC139" s="78" t="str">
        <f>REPLACE(INDEX(GroupVertices[Group],MATCH(Edges25[[#This Row],[Vertex 2]],GroupVertices[Vertex],0)),1,1,"")</f>
        <v>14</v>
      </c>
      <c r="BD139" s="48"/>
      <c r="BE139" s="49"/>
      <c r="BF139" s="48"/>
      <c r="BG139" s="49"/>
      <c r="BH139" s="48"/>
      <c r="BI139" s="49"/>
      <c r="BJ139" s="48"/>
      <c r="BK139" s="49"/>
      <c r="BL139" s="48"/>
    </row>
    <row r="140" spans="1:64" ht="15">
      <c r="A140" s="64" t="s">
        <v>311</v>
      </c>
      <c r="B140" s="64" t="s">
        <v>423</v>
      </c>
      <c r="C140" s="65"/>
      <c r="D140" s="66"/>
      <c r="E140" s="67"/>
      <c r="F140" s="68"/>
      <c r="G140" s="65"/>
      <c r="H140" s="69"/>
      <c r="I140" s="70"/>
      <c r="J140" s="70"/>
      <c r="K140" s="34" t="s">
        <v>65</v>
      </c>
      <c r="L140" s="77">
        <v>162</v>
      </c>
      <c r="M140" s="77"/>
      <c r="N140" s="72"/>
      <c r="O140" s="79" t="s">
        <v>445</v>
      </c>
      <c r="P140" s="81">
        <v>43688.44378472222</v>
      </c>
      <c r="Q140" s="79" t="s">
        <v>533</v>
      </c>
      <c r="R140" s="79"/>
      <c r="S140" s="79"/>
      <c r="T140" s="79" t="s">
        <v>403</v>
      </c>
      <c r="U140" s="79"/>
      <c r="V140" s="82" t="s">
        <v>971</v>
      </c>
      <c r="W140" s="81">
        <v>43688.44378472222</v>
      </c>
      <c r="X140" s="82" t="s">
        <v>1173</v>
      </c>
      <c r="Y140" s="79"/>
      <c r="Z140" s="79"/>
      <c r="AA140" s="85" t="s">
        <v>1530</v>
      </c>
      <c r="AB140" s="85" t="s">
        <v>1757</v>
      </c>
      <c r="AC140" s="79" t="b">
        <v>0</v>
      </c>
      <c r="AD140" s="79">
        <v>0</v>
      </c>
      <c r="AE140" s="85" t="s">
        <v>1771</v>
      </c>
      <c r="AF140" s="79" t="b">
        <v>0</v>
      </c>
      <c r="AG140" s="79" t="s">
        <v>1776</v>
      </c>
      <c r="AH140" s="79"/>
      <c r="AI140" s="85" t="s">
        <v>1761</v>
      </c>
      <c r="AJ140" s="79" t="b">
        <v>0</v>
      </c>
      <c r="AK140" s="79">
        <v>0</v>
      </c>
      <c r="AL140" s="85" t="s">
        <v>1761</v>
      </c>
      <c r="AM140" s="79" t="s">
        <v>1789</v>
      </c>
      <c r="AN140" s="79" t="b">
        <v>0</v>
      </c>
      <c r="AO140" s="85" t="s">
        <v>1757</v>
      </c>
      <c r="AP140" s="79" t="s">
        <v>176</v>
      </c>
      <c r="AQ140" s="79">
        <v>0</v>
      </c>
      <c r="AR140" s="79">
        <v>0</v>
      </c>
      <c r="AS140" s="79"/>
      <c r="AT140" s="79"/>
      <c r="AU140" s="79"/>
      <c r="AV140" s="79"/>
      <c r="AW140" s="79"/>
      <c r="AX140" s="79"/>
      <c r="AY140" s="79"/>
      <c r="AZ140" s="79"/>
      <c r="BA140">
        <v>1</v>
      </c>
      <c r="BB140" s="78" t="str">
        <f>REPLACE(INDEX(GroupVertices[Group],MATCH(Edges25[[#This Row],[Vertex 1]],GroupVertices[Vertex],0)),1,1,"")</f>
        <v>25</v>
      </c>
      <c r="BC140" s="78" t="str">
        <f>REPLACE(INDEX(GroupVertices[Group],MATCH(Edges25[[#This Row],[Vertex 2]],GroupVertices[Vertex],0)),1,1,"")</f>
        <v>25</v>
      </c>
      <c r="BD140" s="48">
        <v>0</v>
      </c>
      <c r="BE140" s="49">
        <v>0</v>
      </c>
      <c r="BF140" s="48">
        <v>0</v>
      </c>
      <c r="BG140" s="49">
        <v>0</v>
      </c>
      <c r="BH140" s="48">
        <v>0</v>
      </c>
      <c r="BI140" s="49">
        <v>0</v>
      </c>
      <c r="BJ140" s="48">
        <v>2</v>
      </c>
      <c r="BK140" s="49">
        <v>100</v>
      </c>
      <c r="BL140" s="48">
        <v>2</v>
      </c>
    </row>
    <row r="141" spans="1:64" ht="15">
      <c r="A141" s="64" t="s">
        <v>312</v>
      </c>
      <c r="B141" s="64" t="s">
        <v>312</v>
      </c>
      <c r="C141" s="65"/>
      <c r="D141" s="66"/>
      <c r="E141" s="67"/>
      <c r="F141" s="68"/>
      <c r="G141" s="65"/>
      <c r="H141" s="69"/>
      <c r="I141" s="70"/>
      <c r="J141" s="70"/>
      <c r="K141" s="34" t="s">
        <v>65</v>
      </c>
      <c r="L141" s="77">
        <v>163</v>
      </c>
      <c r="M141" s="77"/>
      <c r="N141" s="72"/>
      <c r="O141" s="79" t="s">
        <v>176</v>
      </c>
      <c r="P141" s="81">
        <v>43688.45384259259</v>
      </c>
      <c r="Q141" s="79" t="s">
        <v>534</v>
      </c>
      <c r="R141" s="82" t="s">
        <v>667</v>
      </c>
      <c r="S141" s="79" t="s">
        <v>743</v>
      </c>
      <c r="T141" s="79" t="s">
        <v>782</v>
      </c>
      <c r="U141" s="79"/>
      <c r="V141" s="82" t="s">
        <v>972</v>
      </c>
      <c r="W141" s="81">
        <v>43688.45384259259</v>
      </c>
      <c r="X141" s="82" t="s">
        <v>1174</v>
      </c>
      <c r="Y141" s="79"/>
      <c r="Z141" s="79"/>
      <c r="AA141" s="85" t="s">
        <v>1531</v>
      </c>
      <c r="AB141" s="79"/>
      <c r="AC141" s="79" t="b">
        <v>0</v>
      </c>
      <c r="AD141" s="79">
        <v>1</v>
      </c>
      <c r="AE141" s="85" t="s">
        <v>1761</v>
      </c>
      <c r="AF141" s="79" t="b">
        <v>0</v>
      </c>
      <c r="AG141" s="79" t="s">
        <v>1774</v>
      </c>
      <c r="AH141" s="79"/>
      <c r="AI141" s="85" t="s">
        <v>1761</v>
      </c>
      <c r="AJ141" s="79" t="b">
        <v>0</v>
      </c>
      <c r="AK141" s="79">
        <v>0</v>
      </c>
      <c r="AL141" s="85" t="s">
        <v>1761</v>
      </c>
      <c r="AM141" s="79" t="s">
        <v>1792</v>
      </c>
      <c r="AN141" s="79" t="b">
        <v>0</v>
      </c>
      <c r="AO141" s="85" t="s">
        <v>1531</v>
      </c>
      <c r="AP141" s="79" t="s">
        <v>176</v>
      </c>
      <c r="AQ141" s="79">
        <v>0</v>
      </c>
      <c r="AR141" s="79">
        <v>0</v>
      </c>
      <c r="AS141" s="79"/>
      <c r="AT141" s="79"/>
      <c r="AU141" s="79"/>
      <c r="AV141" s="79"/>
      <c r="AW141" s="79"/>
      <c r="AX141" s="79"/>
      <c r="AY141" s="79"/>
      <c r="AZ141" s="79"/>
      <c r="BA141">
        <v>1</v>
      </c>
      <c r="BB141" s="78" t="str">
        <f>REPLACE(INDEX(GroupVertices[Group],MATCH(Edges25[[#This Row],[Vertex 1]],GroupVertices[Vertex],0)),1,1,"")</f>
        <v>1</v>
      </c>
      <c r="BC141" s="78" t="str">
        <f>REPLACE(INDEX(GroupVertices[Group],MATCH(Edges25[[#This Row],[Vertex 2]],GroupVertices[Vertex],0)),1,1,"")</f>
        <v>1</v>
      </c>
      <c r="BD141" s="48">
        <v>0</v>
      </c>
      <c r="BE141" s="49">
        <v>0</v>
      </c>
      <c r="BF141" s="48">
        <v>1</v>
      </c>
      <c r="BG141" s="49">
        <v>3.3333333333333335</v>
      </c>
      <c r="BH141" s="48">
        <v>0</v>
      </c>
      <c r="BI141" s="49">
        <v>0</v>
      </c>
      <c r="BJ141" s="48">
        <v>29</v>
      </c>
      <c r="BK141" s="49">
        <v>96.66666666666667</v>
      </c>
      <c r="BL141" s="48">
        <v>30</v>
      </c>
    </row>
    <row r="142" spans="1:64" ht="15">
      <c r="A142" s="64" t="s">
        <v>313</v>
      </c>
      <c r="B142" s="64" t="s">
        <v>424</v>
      </c>
      <c r="C142" s="65"/>
      <c r="D142" s="66"/>
      <c r="E142" s="67"/>
      <c r="F142" s="68"/>
      <c r="G142" s="65"/>
      <c r="H142" s="69"/>
      <c r="I142" s="70"/>
      <c r="J142" s="70"/>
      <c r="K142" s="34" t="s">
        <v>65</v>
      </c>
      <c r="L142" s="77">
        <v>164</v>
      </c>
      <c r="M142" s="77"/>
      <c r="N142" s="72"/>
      <c r="O142" s="79" t="s">
        <v>444</v>
      </c>
      <c r="P142" s="81">
        <v>43413.708344907405</v>
      </c>
      <c r="Q142" s="79" t="s">
        <v>535</v>
      </c>
      <c r="R142" s="82" t="s">
        <v>668</v>
      </c>
      <c r="S142" s="79" t="s">
        <v>750</v>
      </c>
      <c r="T142" s="79" t="s">
        <v>814</v>
      </c>
      <c r="U142" s="82" t="s">
        <v>865</v>
      </c>
      <c r="V142" s="82" t="s">
        <v>865</v>
      </c>
      <c r="W142" s="81">
        <v>43413.708344907405</v>
      </c>
      <c r="X142" s="82" t="s">
        <v>1175</v>
      </c>
      <c r="Y142" s="79"/>
      <c r="Z142" s="79"/>
      <c r="AA142" s="85" t="s">
        <v>1532</v>
      </c>
      <c r="AB142" s="79"/>
      <c r="AC142" s="79" t="b">
        <v>0</v>
      </c>
      <c r="AD142" s="79">
        <v>29</v>
      </c>
      <c r="AE142" s="85" t="s">
        <v>1761</v>
      </c>
      <c r="AF142" s="79" t="b">
        <v>0</v>
      </c>
      <c r="AG142" s="79" t="s">
        <v>1774</v>
      </c>
      <c r="AH142" s="79"/>
      <c r="AI142" s="85" t="s">
        <v>1761</v>
      </c>
      <c r="AJ142" s="79" t="b">
        <v>0</v>
      </c>
      <c r="AK142" s="79">
        <v>10</v>
      </c>
      <c r="AL142" s="85" t="s">
        <v>1761</v>
      </c>
      <c r="AM142" s="79" t="s">
        <v>1820</v>
      </c>
      <c r="AN142" s="79" t="b">
        <v>0</v>
      </c>
      <c r="AO142" s="85" t="s">
        <v>1532</v>
      </c>
      <c r="AP142" s="79" t="s">
        <v>1829</v>
      </c>
      <c r="AQ142" s="79">
        <v>0</v>
      </c>
      <c r="AR142" s="79">
        <v>0</v>
      </c>
      <c r="AS142" s="79"/>
      <c r="AT142" s="79"/>
      <c r="AU142" s="79"/>
      <c r="AV142" s="79"/>
      <c r="AW142" s="79"/>
      <c r="AX142" s="79"/>
      <c r="AY142" s="79"/>
      <c r="AZ142" s="79"/>
      <c r="BA142">
        <v>1</v>
      </c>
      <c r="BB142" s="78" t="str">
        <f>REPLACE(INDEX(GroupVertices[Group],MATCH(Edges25[[#This Row],[Vertex 1]],GroupVertices[Vertex],0)),1,1,"")</f>
        <v>13</v>
      </c>
      <c r="BC142" s="78" t="str">
        <f>REPLACE(INDEX(GroupVertices[Group],MATCH(Edges25[[#This Row],[Vertex 2]],GroupVertices[Vertex],0)),1,1,"")</f>
        <v>13</v>
      </c>
      <c r="BD142" s="48">
        <v>0</v>
      </c>
      <c r="BE142" s="49">
        <v>0</v>
      </c>
      <c r="BF142" s="48">
        <v>0</v>
      </c>
      <c r="BG142" s="49">
        <v>0</v>
      </c>
      <c r="BH142" s="48">
        <v>0</v>
      </c>
      <c r="BI142" s="49">
        <v>0</v>
      </c>
      <c r="BJ142" s="48">
        <v>17</v>
      </c>
      <c r="BK142" s="49">
        <v>100</v>
      </c>
      <c r="BL142" s="48">
        <v>17</v>
      </c>
    </row>
    <row r="143" spans="1:64" ht="15">
      <c r="A143" s="64" t="s">
        <v>314</v>
      </c>
      <c r="B143" s="64" t="s">
        <v>424</v>
      </c>
      <c r="C143" s="65"/>
      <c r="D143" s="66"/>
      <c r="E143" s="67"/>
      <c r="F143" s="68"/>
      <c r="G143" s="65"/>
      <c r="H143" s="69"/>
      <c r="I143" s="70"/>
      <c r="J143" s="70"/>
      <c r="K143" s="34" t="s">
        <v>65</v>
      </c>
      <c r="L143" s="77">
        <v>165</v>
      </c>
      <c r="M143" s="77"/>
      <c r="N143" s="72"/>
      <c r="O143" s="79" t="s">
        <v>444</v>
      </c>
      <c r="P143" s="81">
        <v>43688.6271875</v>
      </c>
      <c r="Q143" s="79" t="s">
        <v>536</v>
      </c>
      <c r="R143" s="79"/>
      <c r="S143" s="79"/>
      <c r="T143" s="79" t="s">
        <v>815</v>
      </c>
      <c r="U143" s="79"/>
      <c r="V143" s="82" t="s">
        <v>973</v>
      </c>
      <c r="W143" s="81">
        <v>43688.6271875</v>
      </c>
      <c r="X143" s="82" t="s">
        <v>1176</v>
      </c>
      <c r="Y143" s="79"/>
      <c r="Z143" s="79"/>
      <c r="AA143" s="85" t="s">
        <v>1533</v>
      </c>
      <c r="AB143" s="79"/>
      <c r="AC143" s="79" t="b">
        <v>0</v>
      </c>
      <c r="AD143" s="79">
        <v>0</v>
      </c>
      <c r="AE143" s="85" t="s">
        <v>1761</v>
      </c>
      <c r="AF143" s="79" t="b">
        <v>0</v>
      </c>
      <c r="AG143" s="79" t="s">
        <v>1774</v>
      </c>
      <c r="AH143" s="79"/>
      <c r="AI143" s="85" t="s">
        <v>1761</v>
      </c>
      <c r="AJ143" s="79" t="b">
        <v>0</v>
      </c>
      <c r="AK143" s="79">
        <v>10</v>
      </c>
      <c r="AL143" s="85" t="s">
        <v>1532</v>
      </c>
      <c r="AM143" s="79" t="s">
        <v>1793</v>
      </c>
      <c r="AN143" s="79" t="b">
        <v>0</v>
      </c>
      <c r="AO143" s="85" t="s">
        <v>1532</v>
      </c>
      <c r="AP143" s="79" t="s">
        <v>176</v>
      </c>
      <c r="AQ143" s="79">
        <v>0</v>
      </c>
      <c r="AR143" s="79">
        <v>0</v>
      </c>
      <c r="AS143" s="79"/>
      <c r="AT143" s="79"/>
      <c r="AU143" s="79"/>
      <c r="AV143" s="79"/>
      <c r="AW143" s="79"/>
      <c r="AX143" s="79"/>
      <c r="AY143" s="79"/>
      <c r="AZ143" s="79"/>
      <c r="BA143">
        <v>1</v>
      </c>
      <c r="BB143" s="78" t="str">
        <f>REPLACE(INDEX(GroupVertices[Group],MATCH(Edges25[[#This Row],[Vertex 1]],GroupVertices[Vertex],0)),1,1,"")</f>
        <v>13</v>
      </c>
      <c r="BC143" s="78" t="str">
        <f>REPLACE(INDEX(GroupVertices[Group],MATCH(Edges25[[#This Row],[Vertex 2]],GroupVertices[Vertex],0)),1,1,"")</f>
        <v>13</v>
      </c>
      <c r="BD143" s="48"/>
      <c r="BE143" s="49"/>
      <c r="BF143" s="48"/>
      <c r="BG143" s="49"/>
      <c r="BH143" s="48"/>
      <c r="BI143" s="49"/>
      <c r="BJ143" s="48"/>
      <c r="BK143" s="49"/>
      <c r="BL143" s="48"/>
    </row>
    <row r="144" spans="1:64" ht="15">
      <c r="A144" s="64" t="s">
        <v>315</v>
      </c>
      <c r="B144" s="64" t="s">
        <v>384</v>
      </c>
      <c r="C144" s="65"/>
      <c r="D144" s="66"/>
      <c r="E144" s="67"/>
      <c r="F144" s="68"/>
      <c r="G144" s="65"/>
      <c r="H144" s="69"/>
      <c r="I144" s="70"/>
      <c r="J144" s="70"/>
      <c r="K144" s="34" t="s">
        <v>65</v>
      </c>
      <c r="L144" s="77">
        <v>167</v>
      </c>
      <c r="M144" s="77"/>
      <c r="N144" s="72"/>
      <c r="O144" s="79" t="s">
        <v>444</v>
      </c>
      <c r="P144" s="81">
        <v>43688.66275462963</v>
      </c>
      <c r="Q144" s="79" t="s">
        <v>537</v>
      </c>
      <c r="R144" s="82" t="s">
        <v>669</v>
      </c>
      <c r="S144" s="79" t="s">
        <v>751</v>
      </c>
      <c r="T144" s="79" t="s">
        <v>816</v>
      </c>
      <c r="U144" s="79"/>
      <c r="V144" s="82" t="s">
        <v>974</v>
      </c>
      <c r="W144" s="81">
        <v>43688.66275462963</v>
      </c>
      <c r="X144" s="82" t="s">
        <v>1177</v>
      </c>
      <c r="Y144" s="79"/>
      <c r="Z144" s="79"/>
      <c r="AA144" s="85" t="s">
        <v>1534</v>
      </c>
      <c r="AB144" s="79"/>
      <c r="AC144" s="79" t="b">
        <v>0</v>
      </c>
      <c r="AD144" s="79">
        <v>0</v>
      </c>
      <c r="AE144" s="85" t="s">
        <v>1761</v>
      </c>
      <c r="AF144" s="79" t="b">
        <v>0</v>
      </c>
      <c r="AG144" s="79" t="s">
        <v>1774</v>
      </c>
      <c r="AH144" s="79"/>
      <c r="AI144" s="85" t="s">
        <v>1761</v>
      </c>
      <c r="AJ144" s="79" t="b">
        <v>0</v>
      </c>
      <c r="AK144" s="79">
        <v>1</v>
      </c>
      <c r="AL144" s="85" t="s">
        <v>1727</v>
      </c>
      <c r="AM144" s="79" t="s">
        <v>1821</v>
      </c>
      <c r="AN144" s="79" t="b">
        <v>0</v>
      </c>
      <c r="AO144" s="85" t="s">
        <v>1727</v>
      </c>
      <c r="AP144" s="79" t="s">
        <v>176</v>
      </c>
      <c r="AQ144" s="79">
        <v>0</v>
      </c>
      <c r="AR144" s="79">
        <v>0</v>
      </c>
      <c r="AS144" s="79"/>
      <c r="AT144" s="79"/>
      <c r="AU144" s="79"/>
      <c r="AV144" s="79"/>
      <c r="AW144" s="79"/>
      <c r="AX144" s="79"/>
      <c r="AY144" s="79"/>
      <c r="AZ144" s="79"/>
      <c r="BA144">
        <v>1</v>
      </c>
      <c r="BB144" s="78" t="str">
        <f>REPLACE(INDEX(GroupVertices[Group],MATCH(Edges25[[#This Row],[Vertex 1]],GroupVertices[Vertex],0)),1,1,"")</f>
        <v>24</v>
      </c>
      <c r="BC144" s="78" t="str">
        <f>REPLACE(INDEX(GroupVertices[Group],MATCH(Edges25[[#This Row],[Vertex 2]],GroupVertices[Vertex],0)),1,1,"")</f>
        <v>24</v>
      </c>
      <c r="BD144" s="48">
        <v>0</v>
      </c>
      <c r="BE144" s="49">
        <v>0</v>
      </c>
      <c r="BF144" s="48">
        <v>1</v>
      </c>
      <c r="BG144" s="49">
        <v>6.25</v>
      </c>
      <c r="BH144" s="48">
        <v>0</v>
      </c>
      <c r="BI144" s="49">
        <v>0</v>
      </c>
      <c r="BJ144" s="48">
        <v>15</v>
      </c>
      <c r="BK144" s="49">
        <v>93.75</v>
      </c>
      <c r="BL144" s="48">
        <v>16</v>
      </c>
    </row>
    <row r="145" spans="1:64" ht="15">
      <c r="A145" s="64" t="s">
        <v>316</v>
      </c>
      <c r="B145" s="64" t="s">
        <v>362</v>
      </c>
      <c r="C145" s="65"/>
      <c r="D145" s="66"/>
      <c r="E145" s="67"/>
      <c r="F145" s="68"/>
      <c r="G145" s="65"/>
      <c r="H145" s="69"/>
      <c r="I145" s="70"/>
      <c r="J145" s="70"/>
      <c r="K145" s="34" t="s">
        <v>65</v>
      </c>
      <c r="L145" s="77">
        <v>168</v>
      </c>
      <c r="M145" s="77"/>
      <c r="N145" s="72"/>
      <c r="O145" s="79" t="s">
        <v>444</v>
      </c>
      <c r="P145" s="81">
        <v>43688.75524305556</v>
      </c>
      <c r="Q145" s="79" t="s">
        <v>538</v>
      </c>
      <c r="R145" s="82" t="s">
        <v>670</v>
      </c>
      <c r="S145" s="79" t="s">
        <v>751</v>
      </c>
      <c r="T145" s="79" t="s">
        <v>817</v>
      </c>
      <c r="U145" s="79"/>
      <c r="V145" s="82" t="s">
        <v>975</v>
      </c>
      <c r="W145" s="81">
        <v>43688.75524305556</v>
      </c>
      <c r="X145" s="82" t="s">
        <v>1178</v>
      </c>
      <c r="Y145" s="79"/>
      <c r="Z145" s="79"/>
      <c r="AA145" s="85" t="s">
        <v>1535</v>
      </c>
      <c r="AB145" s="79"/>
      <c r="AC145" s="79" t="b">
        <v>0</v>
      </c>
      <c r="AD145" s="79">
        <v>0</v>
      </c>
      <c r="AE145" s="85" t="s">
        <v>1761</v>
      </c>
      <c r="AF145" s="79" t="b">
        <v>0</v>
      </c>
      <c r="AG145" s="79" t="s">
        <v>1774</v>
      </c>
      <c r="AH145" s="79"/>
      <c r="AI145" s="85" t="s">
        <v>1761</v>
      </c>
      <c r="AJ145" s="79" t="b">
        <v>0</v>
      </c>
      <c r="AK145" s="79">
        <v>4</v>
      </c>
      <c r="AL145" s="85" t="s">
        <v>1697</v>
      </c>
      <c r="AM145" s="79" t="s">
        <v>1789</v>
      </c>
      <c r="AN145" s="79" t="b">
        <v>0</v>
      </c>
      <c r="AO145" s="85" t="s">
        <v>1697</v>
      </c>
      <c r="AP145" s="79" t="s">
        <v>176</v>
      </c>
      <c r="AQ145" s="79">
        <v>0</v>
      </c>
      <c r="AR145" s="79">
        <v>0</v>
      </c>
      <c r="AS145" s="79"/>
      <c r="AT145" s="79"/>
      <c r="AU145" s="79"/>
      <c r="AV145" s="79"/>
      <c r="AW145" s="79"/>
      <c r="AX145" s="79"/>
      <c r="AY145" s="79"/>
      <c r="AZ145" s="79"/>
      <c r="BA145">
        <v>1</v>
      </c>
      <c r="BB145" s="78" t="str">
        <f>REPLACE(INDEX(GroupVertices[Group],MATCH(Edges25[[#This Row],[Vertex 1]],GroupVertices[Vertex],0)),1,1,"")</f>
        <v>7</v>
      </c>
      <c r="BC145" s="78" t="str">
        <f>REPLACE(INDEX(GroupVertices[Group],MATCH(Edges25[[#This Row],[Vertex 2]],GroupVertices[Vertex],0)),1,1,"")</f>
        <v>7</v>
      </c>
      <c r="BD145" s="48">
        <v>0</v>
      </c>
      <c r="BE145" s="49">
        <v>0</v>
      </c>
      <c r="BF145" s="48">
        <v>0</v>
      </c>
      <c r="BG145" s="49">
        <v>0</v>
      </c>
      <c r="BH145" s="48">
        <v>0</v>
      </c>
      <c r="BI145" s="49">
        <v>0</v>
      </c>
      <c r="BJ145" s="48">
        <v>15</v>
      </c>
      <c r="BK145" s="49">
        <v>100</v>
      </c>
      <c r="BL145" s="48">
        <v>15</v>
      </c>
    </row>
    <row r="146" spans="1:64" ht="15">
      <c r="A146" s="64" t="s">
        <v>317</v>
      </c>
      <c r="B146" s="64" t="s">
        <v>362</v>
      </c>
      <c r="C146" s="65"/>
      <c r="D146" s="66"/>
      <c r="E146" s="67"/>
      <c r="F146" s="68"/>
      <c r="G146" s="65"/>
      <c r="H146" s="69"/>
      <c r="I146" s="70"/>
      <c r="J146" s="70"/>
      <c r="K146" s="34" t="s">
        <v>65</v>
      </c>
      <c r="L146" s="77">
        <v>169</v>
      </c>
      <c r="M146" s="77"/>
      <c r="N146" s="72"/>
      <c r="O146" s="79" t="s">
        <v>444</v>
      </c>
      <c r="P146" s="81">
        <v>43688.75686342592</v>
      </c>
      <c r="Q146" s="79" t="s">
        <v>538</v>
      </c>
      <c r="R146" s="82" t="s">
        <v>670</v>
      </c>
      <c r="S146" s="79" t="s">
        <v>751</v>
      </c>
      <c r="T146" s="79" t="s">
        <v>817</v>
      </c>
      <c r="U146" s="79"/>
      <c r="V146" s="82" t="s">
        <v>893</v>
      </c>
      <c r="W146" s="81">
        <v>43688.75686342592</v>
      </c>
      <c r="X146" s="82" t="s">
        <v>1179</v>
      </c>
      <c r="Y146" s="79"/>
      <c r="Z146" s="79"/>
      <c r="AA146" s="85" t="s">
        <v>1536</v>
      </c>
      <c r="AB146" s="79"/>
      <c r="AC146" s="79" t="b">
        <v>0</v>
      </c>
      <c r="AD146" s="79">
        <v>0</v>
      </c>
      <c r="AE146" s="85" t="s">
        <v>1761</v>
      </c>
      <c r="AF146" s="79" t="b">
        <v>0</v>
      </c>
      <c r="AG146" s="79" t="s">
        <v>1774</v>
      </c>
      <c r="AH146" s="79"/>
      <c r="AI146" s="85" t="s">
        <v>1761</v>
      </c>
      <c r="AJ146" s="79" t="b">
        <v>0</v>
      </c>
      <c r="AK146" s="79">
        <v>4</v>
      </c>
      <c r="AL146" s="85" t="s">
        <v>1697</v>
      </c>
      <c r="AM146" s="79" t="s">
        <v>1793</v>
      </c>
      <c r="AN146" s="79" t="b">
        <v>0</v>
      </c>
      <c r="AO146" s="85" t="s">
        <v>1697</v>
      </c>
      <c r="AP146" s="79" t="s">
        <v>176</v>
      </c>
      <c r="AQ146" s="79">
        <v>0</v>
      </c>
      <c r="AR146" s="79">
        <v>0</v>
      </c>
      <c r="AS146" s="79"/>
      <c r="AT146" s="79"/>
      <c r="AU146" s="79"/>
      <c r="AV146" s="79"/>
      <c r="AW146" s="79"/>
      <c r="AX146" s="79"/>
      <c r="AY146" s="79"/>
      <c r="AZ146" s="79"/>
      <c r="BA146">
        <v>1</v>
      </c>
      <c r="BB146" s="78" t="str">
        <f>REPLACE(INDEX(GroupVertices[Group],MATCH(Edges25[[#This Row],[Vertex 1]],GroupVertices[Vertex],0)),1,1,"")</f>
        <v>7</v>
      </c>
      <c r="BC146" s="78" t="str">
        <f>REPLACE(INDEX(GroupVertices[Group],MATCH(Edges25[[#This Row],[Vertex 2]],GroupVertices[Vertex],0)),1,1,"")</f>
        <v>7</v>
      </c>
      <c r="BD146" s="48">
        <v>0</v>
      </c>
      <c r="BE146" s="49">
        <v>0</v>
      </c>
      <c r="BF146" s="48">
        <v>0</v>
      </c>
      <c r="BG146" s="49">
        <v>0</v>
      </c>
      <c r="BH146" s="48">
        <v>0</v>
      </c>
      <c r="BI146" s="49">
        <v>0</v>
      </c>
      <c r="BJ146" s="48">
        <v>15</v>
      </c>
      <c r="BK146" s="49">
        <v>100</v>
      </c>
      <c r="BL146" s="48">
        <v>15</v>
      </c>
    </row>
    <row r="147" spans="1:64" ht="15">
      <c r="A147" s="64" t="s">
        <v>318</v>
      </c>
      <c r="B147" s="64" t="s">
        <v>362</v>
      </c>
      <c r="C147" s="65"/>
      <c r="D147" s="66"/>
      <c r="E147" s="67"/>
      <c r="F147" s="68"/>
      <c r="G147" s="65"/>
      <c r="H147" s="69"/>
      <c r="I147" s="70"/>
      <c r="J147" s="70"/>
      <c r="K147" s="34" t="s">
        <v>65</v>
      </c>
      <c r="L147" s="77">
        <v>170</v>
      </c>
      <c r="M147" s="77"/>
      <c r="N147" s="72"/>
      <c r="O147" s="79" t="s">
        <v>444</v>
      </c>
      <c r="P147" s="81">
        <v>43687.820069444446</v>
      </c>
      <c r="Q147" s="79" t="s">
        <v>528</v>
      </c>
      <c r="R147" s="79"/>
      <c r="S147" s="79"/>
      <c r="T147" s="79"/>
      <c r="U147" s="79"/>
      <c r="V147" s="82" t="s">
        <v>976</v>
      </c>
      <c r="W147" s="81">
        <v>43687.820069444446</v>
      </c>
      <c r="X147" s="82" t="s">
        <v>1180</v>
      </c>
      <c r="Y147" s="79"/>
      <c r="Z147" s="79"/>
      <c r="AA147" s="85" t="s">
        <v>1537</v>
      </c>
      <c r="AB147" s="79"/>
      <c r="AC147" s="79" t="b">
        <v>0</v>
      </c>
      <c r="AD147" s="79">
        <v>0</v>
      </c>
      <c r="AE147" s="85" t="s">
        <v>1761</v>
      </c>
      <c r="AF147" s="79" t="b">
        <v>0</v>
      </c>
      <c r="AG147" s="79" t="s">
        <v>1774</v>
      </c>
      <c r="AH147" s="79"/>
      <c r="AI147" s="85" t="s">
        <v>1761</v>
      </c>
      <c r="AJ147" s="79" t="b">
        <v>0</v>
      </c>
      <c r="AK147" s="79">
        <v>5</v>
      </c>
      <c r="AL147" s="85" t="s">
        <v>1696</v>
      </c>
      <c r="AM147" s="79" t="s">
        <v>1792</v>
      </c>
      <c r="AN147" s="79" t="b">
        <v>0</v>
      </c>
      <c r="AO147" s="85" t="s">
        <v>1696</v>
      </c>
      <c r="AP147" s="79" t="s">
        <v>176</v>
      </c>
      <c r="AQ147" s="79">
        <v>0</v>
      </c>
      <c r="AR147" s="79">
        <v>0</v>
      </c>
      <c r="AS147" s="79"/>
      <c r="AT147" s="79"/>
      <c r="AU147" s="79"/>
      <c r="AV147" s="79"/>
      <c r="AW147" s="79"/>
      <c r="AX147" s="79"/>
      <c r="AY147" s="79"/>
      <c r="AZ147" s="79"/>
      <c r="BA147">
        <v>2</v>
      </c>
      <c r="BB147" s="78" t="str">
        <f>REPLACE(INDEX(GroupVertices[Group],MATCH(Edges25[[#This Row],[Vertex 1]],GroupVertices[Vertex],0)),1,1,"")</f>
        <v>7</v>
      </c>
      <c r="BC147" s="78" t="str">
        <f>REPLACE(INDEX(GroupVertices[Group],MATCH(Edges25[[#This Row],[Vertex 2]],GroupVertices[Vertex],0)),1,1,"")</f>
        <v>7</v>
      </c>
      <c r="BD147" s="48">
        <v>0</v>
      </c>
      <c r="BE147" s="49">
        <v>0</v>
      </c>
      <c r="BF147" s="48">
        <v>1</v>
      </c>
      <c r="BG147" s="49">
        <v>4</v>
      </c>
      <c r="BH147" s="48">
        <v>0</v>
      </c>
      <c r="BI147" s="49">
        <v>0</v>
      </c>
      <c r="BJ147" s="48">
        <v>24</v>
      </c>
      <c r="BK147" s="49">
        <v>96</v>
      </c>
      <c r="BL147" s="48">
        <v>25</v>
      </c>
    </row>
    <row r="148" spans="1:64" ht="15">
      <c r="A148" s="64" t="s">
        <v>318</v>
      </c>
      <c r="B148" s="64" t="s">
        <v>362</v>
      </c>
      <c r="C148" s="65"/>
      <c r="D148" s="66"/>
      <c r="E148" s="67"/>
      <c r="F148" s="68"/>
      <c r="G148" s="65"/>
      <c r="H148" s="69"/>
      <c r="I148" s="70"/>
      <c r="J148" s="70"/>
      <c r="K148" s="34" t="s">
        <v>65</v>
      </c>
      <c r="L148" s="77">
        <v>171</v>
      </c>
      <c r="M148" s="77"/>
      <c r="N148" s="72"/>
      <c r="O148" s="79" t="s">
        <v>444</v>
      </c>
      <c r="P148" s="81">
        <v>43688.75813657408</v>
      </c>
      <c r="Q148" s="79" t="s">
        <v>538</v>
      </c>
      <c r="R148" s="82" t="s">
        <v>670</v>
      </c>
      <c r="S148" s="79" t="s">
        <v>751</v>
      </c>
      <c r="T148" s="79" t="s">
        <v>817</v>
      </c>
      <c r="U148" s="79"/>
      <c r="V148" s="82" t="s">
        <v>976</v>
      </c>
      <c r="W148" s="81">
        <v>43688.75813657408</v>
      </c>
      <c r="X148" s="82" t="s">
        <v>1181</v>
      </c>
      <c r="Y148" s="79"/>
      <c r="Z148" s="79"/>
      <c r="AA148" s="85" t="s">
        <v>1538</v>
      </c>
      <c r="AB148" s="79"/>
      <c r="AC148" s="79" t="b">
        <v>0</v>
      </c>
      <c r="AD148" s="79">
        <v>0</v>
      </c>
      <c r="AE148" s="85" t="s">
        <v>1761</v>
      </c>
      <c r="AF148" s="79" t="b">
        <v>0</v>
      </c>
      <c r="AG148" s="79" t="s">
        <v>1774</v>
      </c>
      <c r="AH148" s="79"/>
      <c r="AI148" s="85" t="s">
        <v>1761</v>
      </c>
      <c r="AJ148" s="79" t="b">
        <v>0</v>
      </c>
      <c r="AK148" s="79">
        <v>4</v>
      </c>
      <c r="AL148" s="85" t="s">
        <v>1697</v>
      </c>
      <c r="AM148" s="79" t="s">
        <v>1792</v>
      </c>
      <c r="AN148" s="79" t="b">
        <v>0</v>
      </c>
      <c r="AO148" s="85" t="s">
        <v>1697</v>
      </c>
      <c r="AP148" s="79" t="s">
        <v>176</v>
      </c>
      <c r="AQ148" s="79">
        <v>0</v>
      </c>
      <c r="AR148" s="79">
        <v>0</v>
      </c>
      <c r="AS148" s="79"/>
      <c r="AT148" s="79"/>
      <c r="AU148" s="79"/>
      <c r="AV148" s="79"/>
      <c r="AW148" s="79"/>
      <c r="AX148" s="79"/>
      <c r="AY148" s="79"/>
      <c r="AZ148" s="79"/>
      <c r="BA148">
        <v>2</v>
      </c>
      <c r="BB148" s="78" t="str">
        <f>REPLACE(INDEX(GroupVertices[Group],MATCH(Edges25[[#This Row],[Vertex 1]],GroupVertices[Vertex],0)),1,1,"")</f>
        <v>7</v>
      </c>
      <c r="BC148" s="78" t="str">
        <f>REPLACE(INDEX(GroupVertices[Group],MATCH(Edges25[[#This Row],[Vertex 2]],GroupVertices[Vertex],0)),1,1,"")</f>
        <v>7</v>
      </c>
      <c r="BD148" s="48">
        <v>0</v>
      </c>
      <c r="BE148" s="49">
        <v>0</v>
      </c>
      <c r="BF148" s="48">
        <v>0</v>
      </c>
      <c r="BG148" s="49">
        <v>0</v>
      </c>
      <c r="BH148" s="48">
        <v>0</v>
      </c>
      <c r="BI148" s="49">
        <v>0</v>
      </c>
      <c r="BJ148" s="48">
        <v>15</v>
      </c>
      <c r="BK148" s="49">
        <v>100</v>
      </c>
      <c r="BL148" s="48">
        <v>15</v>
      </c>
    </row>
    <row r="149" spans="1:64" ht="15">
      <c r="A149" s="64" t="s">
        <v>319</v>
      </c>
      <c r="B149" s="64" t="s">
        <v>362</v>
      </c>
      <c r="C149" s="65"/>
      <c r="D149" s="66"/>
      <c r="E149" s="67"/>
      <c r="F149" s="68"/>
      <c r="G149" s="65"/>
      <c r="H149" s="69"/>
      <c r="I149" s="70"/>
      <c r="J149" s="70"/>
      <c r="K149" s="34" t="s">
        <v>65</v>
      </c>
      <c r="L149" s="77">
        <v>172</v>
      </c>
      <c r="M149" s="77"/>
      <c r="N149" s="72"/>
      <c r="O149" s="79" t="s">
        <v>444</v>
      </c>
      <c r="P149" s="81">
        <v>43688.76598379629</v>
      </c>
      <c r="Q149" s="79" t="s">
        <v>538</v>
      </c>
      <c r="R149" s="82" t="s">
        <v>670</v>
      </c>
      <c r="S149" s="79" t="s">
        <v>751</v>
      </c>
      <c r="T149" s="79" t="s">
        <v>817</v>
      </c>
      <c r="U149" s="79"/>
      <c r="V149" s="82" t="s">
        <v>977</v>
      </c>
      <c r="W149" s="81">
        <v>43688.76598379629</v>
      </c>
      <c r="X149" s="82" t="s">
        <v>1182</v>
      </c>
      <c r="Y149" s="79"/>
      <c r="Z149" s="79"/>
      <c r="AA149" s="85" t="s">
        <v>1539</v>
      </c>
      <c r="AB149" s="79"/>
      <c r="AC149" s="79" t="b">
        <v>0</v>
      </c>
      <c r="AD149" s="79">
        <v>0</v>
      </c>
      <c r="AE149" s="85" t="s">
        <v>1761</v>
      </c>
      <c r="AF149" s="79" t="b">
        <v>0</v>
      </c>
      <c r="AG149" s="79" t="s">
        <v>1774</v>
      </c>
      <c r="AH149" s="79"/>
      <c r="AI149" s="85" t="s">
        <v>1761</v>
      </c>
      <c r="AJ149" s="79" t="b">
        <v>0</v>
      </c>
      <c r="AK149" s="79">
        <v>4</v>
      </c>
      <c r="AL149" s="85" t="s">
        <v>1697</v>
      </c>
      <c r="AM149" s="79" t="s">
        <v>1793</v>
      </c>
      <c r="AN149" s="79" t="b">
        <v>0</v>
      </c>
      <c r="AO149" s="85" t="s">
        <v>1697</v>
      </c>
      <c r="AP149" s="79" t="s">
        <v>176</v>
      </c>
      <c r="AQ149" s="79">
        <v>0</v>
      </c>
      <c r="AR149" s="79">
        <v>0</v>
      </c>
      <c r="AS149" s="79"/>
      <c r="AT149" s="79"/>
      <c r="AU149" s="79"/>
      <c r="AV149" s="79"/>
      <c r="AW149" s="79"/>
      <c r="AX149" s="79"/>
      <c r="AY149" s="79"/>
      <c r="AZ149" s="79"/>
      <c r="BA149">
        <v>1</v>
      </c>
      <c r="BB149" s="78" t="str">
        <f>REPLACE(INDEX(GroupVertices[Group],MATCH(Edges25[[#This Row],[Vertex 1]],GroupVertices[Vertex],0)),1,1,"")</f>
        <v>7</v>
      </c>
      <c r="BC149" s="78" t="str">
        <f>REPLACE(INDEX(GroupVertices[Group],MATCH(Edges25[[#This Row],[Vertex 2]],GroupVertices[Vertex],0)),1,1,"")</f>
        <v>7</v>
      </c>
      <c r="BD149" s="48">
        <v>0</v>
      </c>
      <c r="BE149" s="49">
        <v>0</v>
      </c>
      <c r="BF149" s="48">
        <v>0</v>
      </c>
      <c r="BG149" s="49">
        <v>0</v>
      </c>
      <c r="BH149" s="48">
        <v>0</v>
      </c>
      <c r="BI149" s="49">
        <v>0</v>
      </c>
      <c r="BJ149" s="48">
        <v>15</v>
      </c>
      <c r="BK149" s="49">
        <v>100</v>
      </c>
      <c r="BL149" s="48">
        <v>15</v>
      </c>
    </row>
    <row r="150" spans="1:64" ht="15">
      <c r="A150" s="64" t="s">
        <v>320</v>
      </c>
      <c r="B150" s="64" t="s">
        <v>320</v>
      </c>
      <c r="C150" s="65"/>
      <c r="D150" s="66"/>
      <c r="E150" s="67"/>
      <c r="F150" s="68"/>
      <c r="G150" s="65"/>
      <c r="H150" s="69"/>
      <c r="I150" s="70"/>
      <c r="J150" s="70"/>
      <c r="K150" s="34" t="s">
        <v>65</v>
      </c>
      <c r="L150" s="77">
        <v>173</v>
      </c>
      <c r="M150" s="77"/>
      <c r="N150" s="72"/>
      <c r="O150" s="79" t="s">
        <v>176</v>
      </c>
      <c r="P150" s="81">
        <v>43688.8303125</v>
      </c>
      <c r="Q150" s="79" t="s">
        <v>539</v>
      </c>
      <c r="R150" s="82" t="s">
        <v>671</v>
      </c>
      <c r="S150" s="79" t="s">
        <v>752</v>
      </c>
      <c r="T150" s="79" t="s">
        <v>818</v>
      </c>
      <c r="U150" s="79"/>
      <c r="V150" s="82" t="s">
        <v>978</v>
      </c>
      <c r="W150" s="81">
        <v>43688.8303125</v>
      </c>
      <c r="X150" s="82" t="s">
        <v>1183</v>
      </c>
      <c r="Y150" s="79"/>
      <c r="Z150" s="79"/>
      <c r="AA150" s="85" t="s">
        <v>1540</v>
      </c>
      <c r="AB150" s="79"/>
      <c r="AC150" s="79" t="b">
        <v>0</v>
      </c>
      <c r="AD150" s="79">
        <v>2</v>
      </c>
      <c r="AE150" s="85" t="s">
        <v>1761</v>
      </c>
      <c r="AF150" s="79" t="b">
        <v>0</v>
      </c>
      <c r="AG150" s="79" t="s">
        <v>1774</v>
      </c>
      <c r="AH150" s="79"/>
      <c r="AI150" s="85" t="s">
        <v>1761</v>
      </c>
      <c r="AJ150" s="79" t="b">
        <v>0</v>
      </c>
      <c r="AK150" s="79">
        <v>0</v>
      </c>
      <c r="AL150" s="85" t="s">
        <v>1761</v>
      </c>
      <c r="AM150" s="79" t="s">
        <v>1792</v>
      </c>
      <c r="AN150" s="79" t="b">
        <v>0</v>
      </c>
      <c r="AO150" s="85" t="s">
        <v>1540</v>
      </c>
      <c r="AP150" s="79" t="s">
        <v>176</v>
      </c>
      <c r="AQ150" s="79">
        <v>0</v>
      </c>
      <c r="AR150" s="79">
        <v>0</v>
      </c>
      <c r="AS150" s="79"/>
      <c r="AT150" s="79"/>
      <c r="AU150" s="79"/>
      <c r="AV150" s="79"/>
      <c r="AW150" s="79"/>
      <c r="AX150" s="79"/>
      <c r="AY150" s="79"/>
      <c r="AZ150" s="79"/>
      <c r="BA150">
        <v>1</v>
      </c>
      <c r="BB150" s="78" t="str">
        <f>REPLACE(INDEX(GroupVertices[Group],MATCH(Edges25[[#This Row],[Vertex 1]],GroupVertices[Vertex],0)),1,1,"")</f>
        <v>1</v>
      </c>
      <c r="BC150" s="78" t="str">
        <f>REPLACE(INDEX(GroupVertices[Group],MATCH(Edges25[[#This Row],[Vertex 2]],GroupVertices[Vertex],0)),1,1,"")</f>
        <v>1</v>
      </c>
      <c r="BD150" s="48">
        <v>1</v>
      </c>
      <c r="BE150" s="49">
        <v>9.090909090909092</v>
      </c>
      <c r="BF150" s="48">
        <v>0</v>
      </c>
      <c r="BG150" s="49">
        <v>0</v>
      </c>
      <c r="BH150" s="48">
        <v>0</v>
      </c>
      <c r="BI150" s="49">
        <v>0</v>
      </c>
      <c r="BJ150" s="48">
        <v>10</v>
      </c>
      <c r="BK150" s="49">
        <v>90.9090909090909</v>
      </c>
      <c r="BL150" s="48">
        <v>11</v>
      </c>
    </row>
    <row r="151" spans="1:64" ht="15">
      <c r="A151" s="64" t="s">
        <v>321</v>
      </c>
      <c r="B151" s="64" t="s">
        <v>321</v>
      </c>
      <c r="C151" s="65"/>
      <c r="D151" s="66"/>
      <c r="E151" s="67"/>
      <c r="F151" s="68"/>
      <c r="G151" s="65"/>
      <c r="H151" s="69"/>
      <c r="I151" s="70"/>
      <c r="J151" s="70"/>
      <c r="K151" s="34" t="s">
        <v>65</v>
      </c>
      <c r="L151" s="77">
        <v>174</v>
      </c>
      <c r="M151" s="77"/>
      <c r="N151" s="72"/>
      <c r="O151" s="79" t="s">
        <v>176</v>
      </c>
      <c r="P151" s="81">
        <v>43679.98809027778</v>
      </c>
      <c r="Q151" s="79" t="s">
        <v>540</v>
      </c>
      <c r="R151" s="79" t="s">
        <v>672</v>
      </c>
      <c r="S151" s="79" t="s">
        <v>753</v>
      </c>
      <c r="T151" s="79" t="s">
        <v>819</v>
      </c>
      <c r="U151" s="79"/>
      <c r="V151" s="82" t="s">
        <v>979</v>
      </c>
      <c r="W151" s="81">
        <v>43679.98809027778</v>
      </c>
      <c r="X151" s="82" t="s">
        <v>1184</v>
      </c>
      <c r="Y151" s="79"/>
      <c r="Z151" s="79"/>
      <c r="AA151" s="85" t="s">
        <v>1541</v>
      </c>
      <c r="AB151" s="79"/>
      <c r="AC151" s="79" t="b">
        <v>0</v>
      </c>
      <c r="AD151" s="79">
        <v>0</v>
      </c>
      <c r="AE151" s="85" t="s">
        <v>1761</v>
      </c>
      <c r="AF151" s="79" t="b">
        <v>0</v>
      </c>
      <c r="AG151" s="79" t="s">
        <v>1774</v>
      </c>
      <c r="AH151" s="79"/>
      <c r="AI151" s="85" t="s">
        <v>1761</v>
      </c>
      <c r="AJ151" s="79" t="b">
        <v>0</v>
      </c>
      <c r="AK151" s="79">
        <v>0</v>
      </c>
      <c r="AL151" s="85" t="s">
        <v>1761</v>
      </c>
      <c r="AM151" s="79" t="s">
        <v>1795</v>
      </c>
      <c r="AN151" s="79" t="b">
        <v>0</v>
      </c>
      <c r="AO151" s="85" t="s">
        <v>1541</v>
      </c>
      <c r="AP151" s="79" t="s">
        <v>176</v>
      </c>
      <c r="AQ151" s="79">
        <v>0</v>
      </c>
      <c r="AR151" s="79">
        <v>0</v>
      </c>
      <c r="AS151" s="79"/>
      <c r="AT151" s="79"/>
      <c r="AU151" s="79"/>
      <c r="AV151" s="79"/>
      <c r="AW151" s="79"/>
      <c r="AX151" s="79"/>
      <c r="AY151" s="79"/>
      <c r="AZ151" s="79"/>
      <c r="BA151">
        <v>3</v>
      </c>
      <c r="BB151" s="78" t="str">
        <f>REPLACE(INDEX(GroupVertices[Group],MATCH(Edges25[[#This Row],[Vertex 1]],GroupVertices[Vertex],0)),1,1,"")</f>
        <v>1</v>
      </c>
      <c r="BC151" s="78" t="str">
        <f>REPLACE(INDEX(GroupVertices[Group],MATCH(Edges25[[#This Row],[Vertex 2]],GroupVertices[Vertex],0)),1,1,"")</f>
        <v>1</v>
      </c>
      <c r="BD151" s="48">
        <v>1</v>
      </c>
      <c r="BE151" s="49">
        <v>4.761904761904762</v>
      </c>
      <c r="BF151" s="48">
        <v>1</v>
      </c>
      <c r="BG151" s="49">
        <v>4.761904761904762</v>
      </c>
      <c r="BH151" s="48">
        <v>0</v>
      </c>
      <c r="BI151" s="49">
        <v>0</v>
      </c>
      <c r="BJ151" s="48">
        <v>19</v>
      </c>
      <c r="BK151" s="49">
        <v>90.47619047619048</v>
      </c>
      <c r="BL151" s="48">
        <v>21</v>
      </c>
    </row>
    <row r="152" spans="1:64" ht="15">
      <c r="A152" s="64" t="s">
        <v>321</v>
      </c>
      <c r="B152" s="64" t="s">
        <v>321</v>
      </c>
      <c r="C152" s="65"/>
      <c r="D152" s="66"/>
      <c r="E152" s="67"/>
      <c r="F152" s="68"/>
      <c r="G152" s="65"/>
      <c r="H152" s="69"/>
      <c r="I152" s="70"/>
      <c r="J152" s="70"/>
      <c r="K152" s="34" t="s">
        <v>65</v>
      </c>
      <c r="L152" s="77">
        <v>175</v>
      </c>
      <c r="M152" s="77"/>
      <c r="N152" s="72"/>
      <c r="O152" s="79" t="s">
        <v>176</v>
      </c>
      <c r="P152" s="81">
        <v>43683.38</v>
      </c>
      <c r="Q152" s="79" t="s">
        <v>541</v>
      </c>
      <c r="R152" s="79" t="s">
        <v>673</v>
      </c>
      <c r="S152" s="79" t="s">
        <v>753</v>
      </c>
      <c r="T152" s="79" t="s">
        <v>819</v>
      </c>
      <c r="U152" s="79"/>
      <c r="V152" s="82" t="s">
        <v>979</v>
      </c>
      <c r="W152" s="81">
        <v>43683.38</v>
      </c>
      <c r="X152" s="82" t="s">
        <v>1185</v>
      </c>
      <c r="Y152" s="79"/>
      <c r="Z152" s="79"/>
      <c r="AA152" s="85" t="s">
        <v>1542</v>
      </c>
      <c r="AB152" s="79"/>
      <c r="AC152" s="79" t="b">
        <v>0</v>
      </c>
      <c r="AD152" s="79">
        <v>0</v>
      </c>
      <c r="AE152" s="85" t="s">
        <v>1761</v>
      </c>
      <c r="AF152" s="79" t="b">
        <v>0</v>
      </c>
      <c r="AG152" s="79" t="s">
        <v>1774</v>
      </c>
      <c r="AH152" s="79"/>
      <c r="AI152" s="85" t="s">
        <v>1761</v>
      </c>
      <c r="AJ152" s="79" t="b">
        <v>0</v>
      </c>
      <c r="AK152" s="79">
        <v>0</v>
      </c>
      <c r="AL152" s="85" t="s">
        <v>1761</v>
      </c>
      <c r="AM152" s="79" t="s">
        <v>1795</v>
      </c>
      <c r="AN152" s="79" t="b">
        <v>0</v>
      </c>
      <c r="AO152" s="85" t="s">
        <v>1542</v>
      </c>
      <c r="AP152" s="79" t="s">
        <v>176</v>
      </c>
      <c r="AQ152" s="79">
        <v>0</v>
      </c>
      <c r="AR152" s="79">
        <v>0</v>
      </c>
      <c r="AS152" s="79"/>
      <c r="AT152" s="79"/>
      <c r="AU152" s="79"/>
      <c r="AV152" s="79"/>
      <c r="AW152" s="79"/>
      <c r="AX152" s="79"/>
      <c r="AY152" s="79"/>
      <c r="AZ152" s="79"/>
      <c r="BA152">
        <v>3</v>
      </c>
      <c r="BB152" s="78" t="str">
        <f>REPLACE(INDEX(GroupVertices[Group],MATCH(Edges25[[#This Row],[Vertex 1]],GroupVertices[Vertex],0)),1,1,"")</f>
        <v>1</v>
      </c>
      <c r="BC152" s="78" t="str">
        <f>REPLACE(INDEX(GroupVertices[Group],MATCH(Edges25[[#This Row],[Vertex 2]],GroupVertices[Vertex],0)),1,1,"")</f>
        <v>1</v>
      </c>
      <c r="BD152" s="48">
        <v>1</v>
      </c>
      <c r="BE152" s="49">
        <v>4.761904761904762</v>
      </c>
      <c r="BF152" s="48">
        <v>1</v>
      </c>
      <c r="BG152" s="49">
        <v>4.761904761904762</v>
      </c>
      <c r="BH152" s="48">
        <v>0</v>
      </c>
      <c r="BI152" s="49">
        <v>0</v>
      </c>
      <c r="BJ152" s="48">
        <v>19</v>
      </c>
      <c r="BK152" s="49">
        <v>90.47619047619048</v>
      </c>
      <c r="BL152" s="48">
        <v>21</v>
      </c>
    </row>
    <row r="153" spans="1:64" ht="15">
      <c r="A153" s="64" t="s">
        <v>321</v>
      </c>
      <c r="B153" s="64" t="s">
        <v>321</v>
      </c>
      <c r="C153" s="65"/>
      <c r="D153" s="66"/>
      <c r="E153" s="67"/>
      <c r="F153" s="68"/>
      <c r="G153" s="65"/>
      <c r="H153" s="69"/>
      <c r="I153" s="70"/>
      <c r="J153" s="70"/>
      <c r="K153" s="34" t="s">
        <v>65</v>
      </c>
      <c r="L153" s="77">
        <v>176</v>
      </c>
      <c r="M153" s="77"/>
      <c r="N153" s="72"/>
      <c r="O153" s="79" t="s">
        <v>176</v>
      </c>
      <c r="P153" s="81">
        <v>43688.87474537037</v>
      </c>
      <c r="Q153" s="79" t="s">
        <v>542</v>
      </c>
      <c r="R153" s="82" t="s">
        <v>674</v>
      </c>
      <c r="S153" s="79" t="s">
        <v>754</v>
      </c>
      <c r="T153" s="79" t="s">
        <v>820</v>
      </c>
      <c r="U153" s="82" t="s">
        <v>866</v>
      </c>
      <c r="V153" s="82" t="s">
        <v>866</v>
      </c>
      <c r="W153" s="81">
        <v>43688.87474537037</v>
      </c>
      <c r="X153" s="82" t="s">
        <v>1186</v>
      </c>
      <c r="Y153" s="79"/>
      <c r="Z153" s="79"/>
      <c r="AA153" s="85" t="s">
        <v>1543</v>
      </c>
      <c r="AB153" s="79"/>
      <c r="AC153" s="79" t="b">
        <v>0</v>
      </c>
      <c r="AD153" s="79">
        <v>0</v>
      </c>
      <c r="AE153" s="85" t="s">
        <v>1761</v>
      </c>
      <c r="AF153" s="79" t="b">
        <v>0</v>
      </c>
      <c r="AG153" s="79" t="s">
        <v>1774</v>
      </c>
      <c r="AH153" s="79"/>
      <c r="AI153" s="85" t="s">
        <v>1761</v>
      </c>
      <c r="AJ153" s="79" t="b">
        <v>0</v>
      </c>
      <c r="AK153" s="79">
        <v>0</v>
      </c>
      <c r="AL153" s="85" t="s">
        <v>1761</v>
      </c>
      <c r="AM153" s="79" t="s">
        <v>1793</v>
      </c>
      <c r="AN153" s="79" t="b">
        <v>0</v>
      </c>
      <c r="AO153" s="85" t="s">
        <v>1543</v>
      </c>
      <c r="AP153" s="79" t="s">
        <v>176</v>
      </c>
      <c r="AQ153" s="79">
        <v>0</v>
      </c>
      <c r="AR153" s="79">
        <v>0</v>
      </c>
      <c r="AS153" s="79"/>
      <c r="AT153" s="79"/>
      <c r="AU153" s="79"/>
      <c r="AV153" s="79"/>
      <c r="AW153" s="79"/>
      <c r="AX153" s="79"/>
      <c r="AY153" s="79"/>
      <c r="AZ153" s="79"/>
      <c r="BA153">
        <v>3</v>
      </c>
      <c r="BB153" s="78" t="str">
        <f>REPLACE(INDEX(GroupVertices[Group],MATCH(Edges25[[#This Row],[Vertex 1]],GroupVertices[Vertex],0)),1,1,"")</f>
        <v>1</v>
      </c>
      <c r="BC153" s="78" t="str">
        <f>REPLACE(INDEX(GroupVertices[Group],MATCH(Edges25[[#This Row],[Vertex 2]],GroupVertices[Vertex],0)),1,1,"")</f>
        <v>1</v>
      </c>
      <c r="BD153" s="48">
        <v>3</v>
      </c>
      <c r="BE153" s="49">
        <v>8.333333333333334</v>
      </c>
      <c r="BF153" s="48">
        <v>1</v>
      </c>
      <c r="BG153" s="49">
        <v>2.7777777777777777</v>
      </c>
      <c r="BH153" s="48">
        <v>0</v>
      </c>
      <c r="BI153" s="49">
        <v>0</v>
      </c>
      <c r="BJ153" s="48">
        <v>32</v>
      </c>
      <c r="BK153" s="49">
        <v>88.88888888888889</v>
      </c>
      <c r="BL153" s="48">
        <v>36</v>
      </c>
    </row>
    <row r="154" spans="1:64" ht="15">
      <c r="A154" s="64" t="s">
        <v>322</v>
      </c>
      <c r="B154" s="64" t="s">
        <v>425</v>
      </c>
      <c r="C154" s="65"/>
      <c r="D154" s="66"/>
      <c r="E154" s="67"/>
      <c r="F154" s="68"/>
      <c r="G154" s="65"/>
      <c r="H154" s="69"/>
      <c r="I154" s="70"/>
      <c r="J154" s="70"/>
      <c r="K154" s="34" t="s">
        <v>65</v>
      </c>
      <c r="L154" s="77">
        <v>177</v>
      </c>
      <c r="M154" s="77"/>
      <c r="N154" s="72"/>
      <c r="O154" s="79" t="s">
        <v>445</v>
      </c>
      <c r="P154" s="81">
        <v>43688.93517361111</v>
      </c>
      <c r="Q154" s="79" t="s">
        <v>543</v>
      </c>
      <c r="R154" s="79"/>
      <c r="S154" s="79"/>
      <c r="T154" s="79" t="s">
        <v>403</v>
      </c>
      <c r="U154" s="79"/>
      <c r="V154" s="82" t="s">
        <v>980</v>
      </c>
      <c r="W154" s="81">
        <v>43688.93517361111</v>
      </c>
      <c r="X154" s="82" t="s">
        <v>1187</v>
      </c>
      <c r="Y154" s="79"/>
      <c r="Z154" s="79"/>
      <c r="AA154" s="85" t="s">
        <v>1544</v>
      </c>
      <c r="AB154" s="85" t="s">
        <v>1758</v>
      </c>
      <c r="AC154" s="79" t="b">
        <v>0</v>
      </c>
      <c r="AD154" s="79">
        <v>0</v>
      </c>
      <c r="AE154" s="85" t="s">
        <v>1772</v>
      </c>
      <c r="AF154" s="79" t="b">
        <v>0</v>
      </c>
      <c r="AG154" s="79" t="s">
        <v>1782</v>
      </c>
      <c r="AH154" s="79"/>
      <c r="AI154" s="85" t="s">
        <v>1761</v>
      </c>
      <c r="AJ154" s="79" t="b">
        <v>0</v>
      </c>
      <c r="AK154" s="79">
        <v>0</v>
      </c>
      <c r="AL154" s="85" t="s">
        <v>1761</v>
      </c>
      <c r="AM154" s="79" t="s">
        <v>1789</v>
      </c>
      <c r="AN154" s="79" t="b">
        <v>0</v>
      </c>
      <c r="AO154" s="85" t="s">
        <v>1758</v>
      </c>
      <c r="AP154" s="79" t="s">
        <v>176</v>
      </c>
      <c r="AQ154" s="79">
        <v>0</v>
      </c>
      <c r="AR154" s="79">
        <v>0</v>
      </c>
      <c r="AS154" s="79"/>
      <c r="AT154" s="79"/>
      <c r="AU154" s="79"/>
      <c r="AV154" s="79"/>
      <c r="AW154" s="79"/>
      <c r="AX154" s="79"/>
      <c r="AY154" s="79"/>
      <c r="AZ154" s="79"/>
      <c r="BA154">
        <v>1</v>
      </c>
      <c r="BB154" s="78" t="str">
        <f>REPLACE(INDEX(GroupVertices[Group],MATCH(Edges25[[#This Row],[Vertex 1]],GroupVertices[Vertex],0)),1,1,"")</f>
        <v>23</v>
      </c>
      <c r="BC154" s="78" t="str">
        <f>REPLACE(INDEX(GroupVertices[Group],MATCH(Edges25[[#This Row],[Vertex 2]],GroupVertices[Vertex],0)),1,1,"")</f>
        <v>23</v>
      </c>
      <c r="BD154" s="48">
        <v>0</v>
      </c>
      <c r="BE154" s="49">
        <v>0</v>
      </c>
      <c r="BF154" s="48">
        <v>0</v>
      </c>
      <c r="BG154" s="49">
        <v>0</v>
      </c>
      <c r="BH154" s="48">
        <v>0</v>
      </c>
      <c r="BI154" s="49">
        <v>0</v>
      </c>
      <c r="BJ154" s="48">
        <v>10</v>
      </c>
      <c r="BK154" s="49">
        <v>100</v>
      </c>
      <c r="BL154" s="48">
        <v>10</v>
      </c>
    </row>
    <row r="155" spans="1:64" ht="15">
      <c r="A155" s="64" t="s">
        <v>323</v>
      </c>
      <c r="B155" s="64" t="s">
        <v>426</v>
      </c>
      <c r="C155" s="65"/>
      <c r="D155" s="66"/>
      <c r="E155" s="67"/>
      <c r="F155" s="68"/>
      <c r="G155" s="65"/>
      <c r="H155" s="69"/>
      <c r="I155" s="70"/>
      <c r="J155" s="70"/>
      <c r="K155" s="34" t="s">
        <v>65</v>
      </c>
      <c r="L155" s="77">
        <v>178</v>
      </c>
      <c r="M155" s="77"/>
      <c r="N155" s="72"/>
      <c r="O155" s="79" t="s">
        <v>444</v>
      </c>
      <c r="P155" s="81">
        <v>43689.01899305556</v>
      </c>
      <c r="Q155" s="79" t="s">
        <v>544</v>
      </c>
      <c r="R155" s="79"/>
      <c r="S155" s="79"/>
      <c r="T155" s="79" t="s">
        <v>403</v>
      </c>
      <c r="U155" s="79"/>
      <c r="V155" s="82" t="s">
        <v>981</v>
      </c>
      <c r="W155" s="81">
        <v>43689.01899305556</v>
      </c>
      <c r="X155" s="82" t="s">
        <v>1188</v>
      </c>
      <c r="Y155" s="79"/>
      <c r="Z155" s="79"/>
      <c r="AA155" s="85" t="s">
        <v>1545</v>
      </c>
      <c r="AB155" s="79"/>
      <c r="AC155" s="79" t="b">
        <v>0</v>
      </c>
      <c r="AD155" s="79">
        <v>0</v>
      </c>
      <c r="AE155" s="85" t="s">
        <v>1761</v>
      </c>
      <c r="AF155" s="79" t="b">
        <v>0</v>
      </c>
      <c r="AG155" s="79" t="s">
        <v>1774</v>
      </c>
      <c r="AH155" s="79"/>
      <c r="AI155" s="85" t="s">
        <v>1761</v>
      </c>
      <c r="AJ155" s="79" t="b">
        <v>0</v>
      </c>
      <c r="AK155" s="79">
        <v>1423</v>
      </c>
      <c r="AL155" s="85" t="s">
        <v>1725</v>
      </c>
      <c r="AM155" s="79" t="s">
        <v>1790</v>
      </c>
      <c r="AN155" s="79" t="b">
        <v>0</v>
      </c>
      <c r="AO155" s="85" t="s">
        <v>1725</v>
      </c>
      <c r="AP155" s="79" t="s">
        <v>176</v>
      </c>
      <c r="AQ155" s="79">
        <v>0</v>
      </c>
      <c r="AR155" s="79">
        <v>0</v>
      </c>
      <c r="AS155" s="79"/>
      <c r="AT155" s="79"/>
      <c r="AU155" s="79"/>
      <c r="AV155" s="79"/>
      <c r="AW155" s="79"/>
      <c r="AX155" s="79"/>
      <c r="AY155" s="79"/>
      <c r="AZ155" s="79"/>
      <c r="BA155">
        <v>1</v>
      </c>
      <c r="BB155" s="78" t="str">
        <f>REPLACE(INDEX(GroupVertices[Group],MATCH(Edges25[[#This Row],[Vertex 1]],GroupVertices[Vertex],0)),1,1,"")</f>
        <v>2</v>
      </c>
      <c r="BC155" s="78" t="str">
        <f>REPLACE(INDEX(GroupVertices[Group],MATCH(Edges25[[#This Row],[Vertex 2]],GroupVertices[Vertex],0)),1,1,"")</f>
        <v>2</v>
      </c>
      <c r="BD155" s="48"/>
      <c r="BE155" s="49"/>
      <c r="BF155" s="48"/>
      <c r="BG155" s="49"/>
      <c r="BH155" s="48"/>
      <c r="BI155" s="49"/>
      <c r="BJ155" s="48"/>
      <c r="BK155" s="49"/>
      <c r="BL155" s="48"/>
    </row>
    <row r="156" spans="1:64" ht="15">
      <c r="A156" s="64" t="s">
        <v>324</v>
      </c>
      <c r="B156" s="64" t="s">
        <v>324</v>
      </c>
      <c r="C156" s="65"/>
      <c r="D156" s="66"/>
      <c r="E156" s="67"/>
      <c r="F156" s="68"/>
      <c r="G156" s="65"/>
      <c r="H156" s="69"/>
      <c r="I156" s="70"/>
      <c r="J156" s="70"/>
      <c r="K156" s="34" t="s">
        <v>65</v>
      </c>
      <c r="L156" s="77">
        <v>180</v>
      </c>
      <c r="M156" s="77"/>
      <c r="N156" s="72"/>
      <c r="O156" s="79" t="s">
        <v>176</v>
      </c>
      <c r="P156" s="81">
        <v>43689.11071759259</v>
      </c>
      <c r="Q156" s="79" t="s">
        <v>545</v>
      </c>
      <c r="R156" s="82" t="s">
        <v>675</v>
      </c>
      <c r="S156" s="79" t="s">
        <v>737</v>
      </c>
      <c r="T156" s="79" t="s">
        <v>782</v>
      </c>
      <c r="U156" s="79"/>
      <c r="V156" s="82" t="s">
        <v>982</v>
      </c>
      <c r="W156" s="81">
        <v>43689.11071759259</v>
      </c>
      <c r="X156" s="82" t="s">
        <v>1189</v>
      </c>
      <c r="Y156" s="79"/>
      <c r="Z156" s="79"/>
      <c r="AA156" s="85" t="s">
        <v>1546</v>
      </c>
      <c r="AB156" s="79"/>
      <c r="AC156" s="79" t="b">
        <v>0</v>
      </c>
      <c r="AD156" s="79">
        <v>1</v>
      </c>
      <c r="AE156" s="85" t="s">
        <v>1761</v>
      </c>
      <c r="AF156" s="79" t="b">
        <v>0</v>
      </c>
      <c r="AG156" s="79" t="s">
        <v>1774</v>
      </c>
      <c r="AH156" s="79"/>
      <c r="AI156" s="85" t="s">
        <v>1761</v>
      </c>
      <c r="AJ156" s="79" t="b">
        <v>0</v>
      </c>
      <c r="AK156" s="79">
        <v>0</v>
      </c>
      <c r="AL156" s="85" t="s">
        <v>1761</v>
      </c>
      <c r="AM156" s="79" t="s">
        <v>1792</v>
      </c>
      <c r="AN156" s="79" t="b">
        <v>0</v>
      </c>
      <c r="AO156" s="85" t="s">
        <v>1546</v>
      </c>
      <c r="AP156" s="79" t="s">
        <v>176</v>
      </c>
      <c r="AQ156" s="79">
        <v>0</v>
      </c>
      <c r="AR156" s="79">
        <v>0</v>
      </c>
      <c r="AS156" s="79"/>
      <c r="AT156" s="79"/>
      <c r="AU156" s="79"/>
      <c r="AV156" s="79"/>
      <c r="AW156" s="79"/>
      <c r="AX156" s="79"/>
      <c r="AY156" s="79"/>
      <c r="AZ156" s="79"/>
      <c r="BA156">
        <v>1</v>
      </c>
      <c r="BB156" s="78" t="str">
        <f>REPLACE(INDEX(GroupVertices[Group],MATCH(Edges25[[#This Row],[Vertex 1]],GroupVertices[Vertex],0)),1,1,"")</f>
        <v>1</v>
      </c>
      <c r="BC156" s="78" t="str">
        <f>REPLACE(INDEX(GroupVertices[Group],MATCH(Edges25[[#This Row],[Vertex 2]],GroupVertices[Vertex],0)),1,1,"")</f>
        <v>1</v>
      </c>
      <c r="BD156" s="48">
        <v>0</v>
      </c>
      <c r="BE156" s="49">
        <v>0</v>
      </c>
      <c r="BF156" s="48">
        <v>1</v>
      </c>
      <c r="BG156" s="49">
        <v>3.5714285714285716</v>
      </c>
      <c r="BH156" s="48">
        <v>0</v>
      </c>
      <c r="BI156" s="49">
        <v>0</v>
      </c>
      <c r="BJ156" s="48">
        <v>27</v>
      </c>
      <c r="BK156" s="49">
        <v>96.42857142857143</v>
      </c>
      <c r="BL156" s="48">
        <v>28</v>
      </c>
    </row>
    <row r="157" spans="1:64" ht="15">
      <c r="A157" s="64" t="s">
        <v>325</v>
      </c>
      <c r="B157" s="64" t="s">
        <v>427</v>
      </c>
      <c r="C157" s="65"/>
      <c r="D157" s="66"/>
      <c r="E157" s="67"/>
      <c r="F157" s="68"/>
      <c r="G157" s="65"/>
      <c r="H157" s="69"/>
      <c r="I157" s="70"/>
      <c r="J157" s="70"/>
      <c r="K157" s="34" t="s">
        <v>65</v>
      </c>
      <c r="L157" s="77">
        <v>181</v>
      </c>
      <c r="M157" s="77"/>
      <c r="N157" s="72"/>
      <c r="O157" s="79" t="s">
        <v>444</v>
      </c>
      <c r="P157" s="81">
        <v>43689.40625</v>
      </c>
      <c r="Q157" s="79" t="s">
        <v>546</v>
      </c>
      <c r="R157" s="79"/>
      <c r="S157" s="79"/>
      <c r="T157" s="79" t="s">
        <v>821</v>
      </c>
      <c r="U157" s="79"/>
      <c r="V157" s="82" t="s">
        <v>983</v>
      </c>
      <c r="W157" s="81">
        <v>43689.40625</v>
      </c>
      <c r="X157" s="82" t="s">
        <v>1190</v>
      </c>
      <c r="Y157" s="79"/>
      <c r="Z157" s="79"/>
      <c r="AA157" s="85" t="s">
        <v>1547</v>
      </c>
      <c r="AB157" s="79"/>
      <c r="AC157" s="79" t="b">
        <v>0</v>
      </c>
      <c r="AD157" s="79">
        <v>2</v>
      </c>
      <c r="AE157" s="85" t="s">
        <v>1761</v>
      </c>
      <c r="AF157" s="79" t="b">
        <v>0</v>
      </c>
      <c r="AG157" s="79" t="s">
        <v>1774</v>
      </c>
      <c r="AH157" s="79"/>
      <c r="AI157" s="85" t="s">
        <v>1761</v>
      </c>
      <c r="AJ157" s="79" t="b">
        <v>0</v>
      </c>
      <c r="AK157" s="79">
        <v>1</v>
      </c>
      <c r="AL157" s="85" t="s">
        <v>1761</v>
      </c>
      <c r="AM157" s="79" t="s">
        <v>1822</v>
      </c>
      <c r="AN157" s="79" t="b">
        <v>0</v>
      </c>
      <c r="AO157" s="85" t="s">
        <v>1547</v>
      </c>
      <c r="AP157" s="79" t="s">
        <v>176</v>
      </c>
      <c r="AQ157" s="79">
        <v>0</v>
      </c>
      <c r="AR157" s="79">
        <v>0</v>
      </c>
      <c r="AS157" s="79"/>
      <c r="AT157" s="79"/>
      <c r="AU157" s="79"/>
      <c r="AV157" s="79"/>
      <c r="AW157" s="79"/>
      <c r="AX157" s="79"/>
      <c r="AY157" s="79"/>
      <c r="AZ157" s="79"/>
      <c r="BA157">
        <v>1</v>
      </c>
      <c r="BB157" s="78" t="str">
        <f>REPLACE(INDEX(GroupVertices[Group],MATCH(Edges25[[#This Row],[Vertex 1]],GroupVertices[Vertex],0)),1,1,"")</f>
        <v>5</v>
      </c>
      <c r="BC157" s="78" t="str">
        <f>REPLACE(INDEX(GroupVertices[Group],MATCH(Edges25[[#This Row],[Vertex 2]],GroupVertices[Vertex],0)),1,1,"")</f>
        <v>5</v>
      </c>
      <c r="BD157" s="48">
        <v>1</v>
      </c>
      <c r="BE157" s="49">
        <v>3.5714285714285716</v>
      </c>
      <c r="BF157" s="48">
        <v>2</v>
      </c>
      <c r="BG157" s="49">
        <v>7.142857142857143</v>
      </c>
      <c r="BH157" s="48">
        <v>0</v>
      </c>
      <c r="BI157" s="49">
        <v>0</v>
      </c>
      <c r="BJ157" s="48">
        <v>25</v>
      </c>
      <c r="BK157" s="49">
        <v>89.28571428571429</v>
      </c>
      <c r="BL157" s="48">
        <v>28</v>
      </c>
    </row>
    <row r="158" spans="1:64" ht="15">
      <c r="A158" s="64" t="s">
        <v>326</v>
      </c>
      <c r="B158" s="64" t="s">
        <v>325</v>
      </c>
      <c r="C158" s="65"/>
      <c r="D158" s="66"/>
      <c r="E158" s="67"/>
      <c r="F158" s="68"/>
      <c r="G158" s="65"/>
      <c r="H158" s="69"/>
      <c r="I158" s="70"/>
      <c r="J158" s="70"/>
      <c r="K158" s="34" t="s">
        <v>65</v>
      </c>
      <c r="L158" s="77">
        <v>183</v>
      </c>
      <c r="M158" s="77"/>
      <c r="N158" s="72"/>
      <c r="O158" s="79" t="s">
        <v>444</v>
      </c>
      <c r="P158" s="81">
        <v>43689.41778935185</v>
      </c>
      <c r="Q158" s="79" t="s">
        <v>547</v>
      </c>
      <c r="R158" s="79"/>
      <c r="S158" s="79"/>
      <c r="T158" s="79"/>
      <c r="U158" s="79"/>
      <c r="V158" s="82" t="s">
        <v>984</v>
      </c>
      <c r="W158" s="81">
        <v>43689.41778935185</v>
      </c>
      <c r="X158" s="82" t="s">
        <v>1191</v>
      </c>
      <c r="Y158" s="79"/>
      <c r="Z158" s="79"/>
      <c r="AA158" s="85" t="s">
        <v>1548</v>
      </c>
      <c r="AB158" s="79"/>
      <c r="AC158" s="79" t="b">
        <v>0</v>
      </c>
      <c r="AD158" s="79">
        <v>0</v>
      </c>
      <c r="AE158" s="85" t="s">
        <v>1761</v>
      </c>
      <c r="AF158" s="79" t="b">
        <v>0</v>
      </c>
      <c r="AG158" s="79" t="s">
        <v>1774</v>
      </c>
      <c r="AH158" s="79"/>
      <c r="AI158" s="85" t="s">
        <v>1761</v>
      </c>
      <c r="AJ158" s="79" t="b">
        <v>0</v>
      </c>
      <c r="AK158" s="79">
        <v>1</v>
      </c>
      <c r="AL158" s="85" t="s">
        <v>1547</v>
      </c>
      <c r="AM158" s="79" t="s">
        <v>1793</v>
      </c>
      <c r="AN158" s="79" t="b">
        <v>0</v>
      </c>
      <c r="AO158" s="85" t="s">
        <v>1547</v>
      </c>
      <c r="AP158" s="79" t="s">
        <v>176</v>
      </c>
      <c r="AQ158" s="79">
        <v>0</v>
      </c>
      <c r="AR158" s="79">
        <v>0</v>
      </c>
      <c r="AS158" s="79"/>
      <c r="AT158" s="79"/>
      <c r="AU158" s="79"/>
      <c r="AV158" s="79"/>
      <c r="AW158" s="79"/>
      <c r="AX158" s="79"/>
      <c r="AY158" s="79"/>
      <c r="AZ158" s="79"/>
      <c r="BA158">
        <v>1</v>
      </c>
      <c r="BB158" s="78" t="str">
        <f>REPLACE(INDEX(GroupVertices[Group],MATCH(Edges25[[#This Row],[Vertex 1]],GroupVertices[Vertex],0)),1,1,"")</f>
        <v>5</v>
      </c>
      <c r="BC158" s="78" t="str">
        <f>REPLACE(INDEX(GroupVertices[Group],MATCH(Edges25[[#This Row],[Vertex 2]],GroupVertices[Vertex],0)),1,1,"")</f>
        <v>5</v>
      </c>
      <c r="BD158" s="48">
        <v>1</v>
      </c>
      <c r="BE158" s="49">
        <v>4.166666666666667</v>
      </c>
      <c r="BF158" s="48">
        <v>1</v>
      </c>
      <c r="BG158" s="49">
        <v>4.166666666666667</v>
      </c>
      <c r="BH158" s="48">
        <v>0</v>
      </c>
      <c r="BI158" s="49">
        <v>0</v>
      </c>
      <c r="BJ158" s="48">
        <v>22</v>
      </c>
      <c r="BK158" s="49">
        <v>91.66666666666667</v>
      </c>
      <c r="BL158" s="48">
        <v>24</v>
      </c>
    </row>
    <row r="159" spans="1:64" ht="15">
      <c r="A159" s="64" t="s">
        <v>327</v>
      </c>
      <c r="B159" s="64" t="s">
        <v>327</v>
      </c>
      <c r="C159" s="65"/>
      <c r="D159" s="66"/>
      <c r="E159" s="67"/>
      <c r="F159" s="68"/>
      <c r="G159" s="65"/>
      <c r="H159" s="69"/>
      <c r="I159" s="70"/>
      <c r="J159" s="70"/>
      <c r="K159" s="34" t="s">
        <v>65</v>
      </c>
      <c r="L159" s="77">
        <v>184</v>
      </c>
      <c r="M159" s="77"/>
      <c r="N159" s="72"/>
      <c r="O159" s="79" t="s">
        <v>176</v>
      </c>
      <c r="P159" s="81">
        <v>41953.54796296296</v>
      </c>
      <c r="Q159" s="79" t="s">
        <v>548</v>
      </c>
      <c r="R159" s="79"/>
      <c r="S159" s="79"/>
      <c r="T159" s="79" t="s">
        <v>403</v>
      </c>
      <c r="U159" s="79"/>
      <c r="V159" s="82" t="s">
        <v>985</v>
      </c>
      <c r="W159" s="81">
        <v>41953.54796296296</v>
      </c>
      <c r="X159" s="82" t="s">
        <v>1192</v>
      </c>
      <c r="Y159" s="79"/>
      <c r="Z159" s="79"/>
      <c r="AA159" s="85" t="s">
        <v>1549</v>
      </c>
      <c r="AB159" s="79"/>
      <c r="AC159" s="79" t="b">
        <v>0</v>
      </c>
      <c r="AD159" s="79">
        <v>0</v>
      </c>
      <c r="AE159" s="85" t="s">
        <v>1761</v>
      </c>
      <c r="AF159" s="79" t="b">
        <v>0</v>
      </c>
      <c r="AG159" s="79" t="s">
        <v>1774</v>
      </c>
      <c r="AH159" s="79"/>
      <c r="AI159" s="85" t="s">
        <v>1761</v>
      </c>
      <c r="AJ159" s="79" t="b">
        <v>0</v>
      </c>
      <c r="AK159" s="79">
        <v>1</v>
      </c>
      <c r="AL159" s="85" t="s">
        <v>1761</v>
      </c>
      <c r="AM159" s="79" t="s">
        <v>1823</v>
      </c>
      <c r="AN159" s="79" t="b">
        <v>0</v>
      </c>
      <c r="AO159" s="85" t="s">
        <v>1549</v>
      </c>
      <c r="AP159" s="79" t="s">
        <v>1829</v>
      </c>
      <c r="AQ159" s="79">
        <v>0</v>
      </c>
      <c r="AR159" s="79">
        <v>0</v>
      </c>
      <c r="AS159" s="79"/>
      <c r="AT159" s="79"/>
      <c r="AU159" s="79"/>
      <c r="AV159" s="79"/>
      <c r="AW159" s="79"/>
      <c r="AX159" s="79"/>
      <c r="AY159" s="79"/>
      <c r="AZ159" s="79"/>
      <c r="BA159">
        <v>1</v>
      </c>
      <c r="BB159" s="78" t="str">
        <f>REPLACE(INDEX(GroupVertices[Group],MATCH(Edges25[[#This Row],[Vertex 1]],GroupVertices[Vertex],0)),1,1,"")</f>
        <v>22</v>
      </c>
      <c r="BC159" s="78" t="str">
        <f>REPLACE(INDEX(GroupVertices[Group],MATCH(Edges25[[#This Row],[Vertex 2]],GroupVertices[Vertex],0)),1,1,"")</f>
        <v>22</v>
      </c>
      <c r="BD159" s="48">
        <v>0</v>
      </c>
      <c r="BE159" s="49">
        <v>0</v>
      </c>
      <c r="BF159" s="48">
        <v>0</v>
      </c>
      <c r="BG159" s="49">
        <v>0</v>
      </c>
      <c r="BH159" s="48">
        <v>0</v>
      </c>
      <c r="BI159" s="49">
        <v>0</v>
      </c>
      <c r="BJ159" s="48">
        <v>4</v>
      </c>
      <c r="BK159" s="49">
        <v>100</v>
      </c>
      <c r="BL159" s="48">
        <v>4</v>
      </c>
    </row>
    <row r="160" spans="1:64" ht="15">
      <c r="A160" s="64" t="s">
        <v>328</v>
      </c>
      <c r="B160" s="64" t="s">
        <v>327</v>
      </c>
      <c r="C160" s="65"/>
      <c r="D160" s="66"/>
      <c r="E160" s="67"/>
      <c r="F160" s="68"/>
      <c r="G160" s="65"/>
      <c r="H160" s="69"/>
      <c r="I160" s="70"/>
      <c r="J160" s="70"/>
      <c r="K160" s="34" t="s">
        <v>65</v>
      </c>
      <c r="L160" s="77">
        <v>185</v>
      </c>
      <c r="M160" s="77"/>
      <c r="N160" s="72"/>
      <c r="O160" s="79" t="s">
        <v>444</v>
      </c>
      <c r="P160" s="81">
        <v>43689.43219907407</v>
      </c>
      <c r="Q160" s="79" t="s">
        <v>549</v>
      </c>
      <c r="R160" s="79"/>
      <c r="S160" s="79"/>
      <c r="T160" s="79" t="s">
        <v>403</v>
      </c>
      <c r="U160" s="79"/>
      <c r="V160" s="82" t="s">
        <v>986</v>
      </c>
      <c r="W160" s="81">
        <v>43689.43219907407</v>
      </c>
      <c r="X160" s="82" t="s">
        <v>1193</v>
      </c>
      <c r="Y160" s="79"/>
      <c r="Z160" s="79"/>
      <c r="AA160" s="85" t="s">
        <v>1550</v>
      </c>
      <c r="AB160" s="79"/>
      <c r="AC160" s="79" t="b">
        <v>0</v>
      </c>
      <c r="AD160" s="79">
        <v>0</v>
      </c>
      <c r="AE160" s="85" t="s">
        <v>1761</v>
      </c>
      <c r="AF160" s="79" t="b">
        <v>0</v>
      </c>
      <c r="AG160" s="79" t="s">
        <v>1774</v>
      </c>
      <c r="AH160" s="79"/>
      <c r="AI160" s="85" t="s">
        <v>1761</v>
      </c>
      <c r="AJ160" s="79" t="b">
        <v>0</v>
      </c>
      <c r="AK160" s="79">
        <v>1</v>
      </c>
      <c r="AL160" s="85" t="s">
        <v>1549</v>
      </c>
      <c r="AM160" s="79" t="s">
        <v>1789</v>
      </c>
      <c r="AN160" s="79" t="b">
        <v>0</v>
      </c>
      <c r="AO160" s="85" t="s">
        <v>1549</v>
      </c>
      <c r="AP160" s="79" t="s">
        <v>176</v>
      </c>
      <c r="AQ160" s="79">
        <v>0</v>
      </c>
      <c r="AR160" s="79">
        <v>0</v>
      </c>
      <c r="AS160" s="79"/>
      <c r="AT160" s="79"/>
      <c r="AU160" s="79"/>
      <c r="AV160" s="79"/>
      <c r="AW160" s="79"/>
      <c r="AX160" s="79"/>
      <c r="AY160" s="79"/>
      <c r="AZ160" s="79"/>
      <c r="BA160">
        <v>1</v>
      </c>
      <c r="BB160" s="78" t="str">
        <f>REPLACE(INDEX(GroupVertices[Group],MATCH(Edges25[[#This Row],[Vertex 1]],GroupVertices[Vertex],0)),1,1,"")</f>
        <v>22</v>
      </c>
      <c r="BC160" s="78" t="str">
        <f>REPLACE(INDEX(GroupVertices[Group],MATCH(Edges25[[#This Row],[Vertex 2]],GroupVertices[Vertex],0)),1,1,"")</f>
        <v>22</v>
      </c>
      <c r="BD160" s="48">
        <v>0</v>
      </c>
      <c r="BE160" s="49">
        <v>0</v>
      </c>
      <c r="BF160" s="48">
        <v>0</v>
      </c>
      <c r="BG160" s="49">
        <v>0</v>
      </c>
      <c r="BH160" s="48">
        <v>0</v>
      </c>
      <c r="BI160" s="49">
        <v>0</v>
      </c>
      <c r="BJ160" s="48">
        <v>6</v>
      </c>
      <c r="BK160" s="49">
        <v>100</v>
      </c>
      <c r="BL160" s="48">
        <v>6</v>
      </c>
    </row>
    <row r="161" spans="1:64" ht="15">
      <c r="A161" s="64" t="s">
        <v>329</v>
      </c>
      <c r="B161" s="64" t="s">
        <v>426</v>
      </c>
      <c r="C161" s="65"/>
      <c r="D161" s="66"/>
      <c r="E161" s="67"/>
      <c r="F161" s="68"/>
      <c r="G161" s="65"/>
      <c r="H161" s="69"/>
      <c r="I161" s="70"/>
      <c r="J161" s="70"/>
      <c r="K161" s="34" t="s">
        <v>65</v>
      </c>
      <c r="L161" s="77">
        <v>186</v>
      </c>
      <c r="M161" s="77"/>
      <c r="N161" s="72"/>
      <c r="O161" s="79" t="s">
        <v>444</v>
      </c>
      <c r="P161" s="81">
        <v>43689.46309027778</v>
      </c>
      <c r="Q161" s="79" t="s">
        <v>544</v>
      </c>
      <c r="R161" s="79"/>
      <c r="S161" s="79"/>
      <c r="T161" s="79" t="s">
        <v>403</v>
      </c>
      <c r="U161" s="79"/>
      <c r="V161" s="82" t="s">
        <v>987</v>
      </c>
      <c r="W161" s="81">
        <v>43689.46309027778</v>
      </c>
      <c r="X161" s="82" t="s">
        <v>1194</v>
      </c>
      <c r="Y161" s="79"/>
      <c r="Z161" s="79"/>
      <c r="AA161" s="85" t="s">
        <v>1551</v>
      </c>
      <c r="AB161" s="79"/>
      <c r="AC161" s="79" t="b">
        <v>0</v>
      </c>
      <c r="AD161" s="79">
        <v>0</v>
      </c>
      <c r="AE161" s="85" t="s">
        <v>1761</v>
      </c>
      <c r="AF161" s="79" t="b">
        <v>0</v>
      </c>
      <c r="AG161" s="79" t="s">
        <v>1774</v>
      </c>
      <c r="AH161" s="79"/>
      <c r="AI161" s="85" t="s">
        <v>1761</v>
      </c>
      <c r="AJ161" s="79" t="b">
        <v>0</v>
      </c>
      <c r="AK161" s="79">
        <v>1453</v>
      </c>
      <c r="AL161" s="85" t="s">
        <v>1725</v>
      </c>
      <c r="AM161" s="79" t="s">
        <v>1789</v>
      </c>
      <c r="AN161" s="79" t="b">
        <v>0</v>
      </c>
      <c r="AO161" s="85" t="s">
        <v>1725</v>
      </c>
      <c r="AP161" s="79" t="s">
        <v>176</v>
      </c>
      <c r="AQ161" s="79">
        <v>0</v>
      </c>
      <c r="AR161" s="79">
        <v>0</v>
      </c>
      <c r="AS161" s="79"/>
      <c r="AT161" s="79"/>
      <c r="AU161" s="79"/>
      <c r="AV161" s="79"/>
      <c r="AW161" s="79"/>
      <c r="AX161" s="79"/>
      <c r="AY161" s="79"/>
      <c r="AZ161" s="79"/>
      <c r="BA161">
        <v>1</v>
      </c>
      <c r="BB161" s="78" t="str">
        <f>REPLACE(INDEX(GroupVertices[Group],MATCH(Edges25[[#This Row],[Vertex 1]],GroupVertices[Vertex],0)),1,1,"")</f>
        <v>2</v>
      </c>
      <c r="BC161" s="78" t="str">
        <f>REPLACE(INDEX(GroupVertices[Group],MATCH(Edges25[[#This Row],[Vertex 2]],GroupVertices[Vertex],0)),1,1,"")</f>
        <v>2</v>
      </c>
      <c r="BD161" s="48"/>
      <c r="BE161" s="49"/>
      <c r="BF161" s="48"/>
      <c r="BG161" s="49"/>
      <c r="BH161" s="48"/>
      <c r="BI161" s="49"/>
      <c r="BJ161" s="48"/>
      <c r="BK161" s="49"/>
      <c r="BL161" s="48"/>
    </row>
    <row r="162" spans="1:64" ht="15">
      <c r="A162" s="64" t="s">
        <v>330</v>
      </c>
      <c r="B162" s="64" t="s">
        <v>426</v>
      </c>
      <c r="C162" s="65"/>
      <c r="D162" s="66"/>
      <c r="E162" s="67"/>
      <c r="F162" s="68"/>
      <c r="G162" s="65"/>
      <c r="H162" s="69"/>
      <c r="I162" s="70"/>
      <c r="J162" s="70"/>
      <c r="K162" s="34" t="s">
        <v>65</v>
      </c>
      <c r="L162" s="77">
        <v>188</v>
      </c>
      <c r="M162" s="77"/>
      <c r="N162" s="72"/>
      <c r="O162" s="79" t="s">
        <v>444</v>
      </c>
      <c r="P162" s="81">
        <v>43689.46359953703</v>
      </c>
      <c r="Q162" s="79" t="s">
        <v>544</v>
      </c>
      <c r="R162" s="79"/>
      <c r="S162" s="79"/>
      <c r="T162" s="79" t="s">
        <v>403</v>
      </c>
      <c r="U162" s="79"/>
      <c r="V162" s="82" t="s">
        <v>988</v>
      </c>
      <c r="W162" s="81">
        <v>43689.46359953703</v>
      </c>
      <c r="X162" s="82" t="s">
        <v>1195</v>
      </c>
      <c r="Y162" s="79"/>
      <c r="Z162" s="79"/>
      <c r="AA162" s="85" t="s">
        <v>1552</v>
      </c>
      <c r="AB162" s="79"/>
      <c r="AC162" s="79" t="b">
        <v>0</v>
      </c>
      <c r="AD162" s="79">
        <v>0</v>
      </c>
      <c r="AE162" s="85" t="s">
        <v>1761</v>
      </c>
      <c r="AF162" s="79" t="b">
        <v>0</v>
      </c>
      <c r="AG162" s="79" t="s">
        <v>1774</v>
      </c>
      <c r="AH162" s="79"/>
      <c r="AI162" s="85" t="s">
        <v>1761</v>
      </c>
      <c r="AJ162" s="79" t="b">
        <v>0</v>
      </c>
      <c r="AK162" s="79">
        <v>1453</v>
      </c>
      <c r="AL162" s="85" t="s">
        <v>1725</v>
      </c>
      <c r="AM162" s="79" t="s">
        <v>1789</v>
      </c>
      <c r="AN162" s="79" t="b">
        <v>0</v>
      </c>
      <c r="AO162" s="85" t="s">
        <v>1725</v>
      </c>
      <c r="AP162" s="79" t="s">
        <v>176</v>
      </c>
      <c r="AQ162" s="79">
        <v>0</v>
      </c>
      <c r="AR162" s="79">
        <v>0</v>
      </c>
      <c r="AS162" s="79"/>
      <c r="AT162" s="79"/>
      <c r="AU162" s="79"/>
      <c r="AV162" s="79"/>
      <c r="AW162" s="79"/>
      <c r="AX162" s="79"/>
      <c r="AY162" s="79"/>
      <c r="AZ162" s="79"/>
      <c r="BA162">
        <v>1</v>
      </c>
      <c r="BB162" s="78" t="str">
        <f>REPLACE(INDEX(GroupVertices[Group],MATCH(Edges25[[#This Row],[Vertex 1]],GroupVertices[Vertex],0)),1,1,"")</f>
        <v>2</v>
      </c>
      <c r="BC162" s="78" t="str">
        <f>REPLACE(INDEX(GroupVertices[Group],MATCH(Edges25[[#This Row],[Vertex 2]],GroupVertices[Vertex],0)),1,1,"")</f>
        <v>2</v>
      </c>
      <c r="BD162" s="48"/>
      <c r="BE162" s="49"/>
      <c r="BF162" s="48"/>
      <c r="BG162" s="49"/>
      <c r="BH162" s="48"/>
      <c r="BI162" s="49"/>
      <c r="BJ162" s="48"/>
      <c r="BK162" s="49"/>
      <c r="BL162" s="48"/>
    </row>
    <row r="163" spans="1:64" ht="15">
      <c r="A163" s="64" t="s">
        <v>331</v>
      </c>
      <c r="B163" s="64" t="s">
        <v>426</v>
      </c>
      <c r="C163" s="65"/>
      <c r="D163" s="66"/>
      <c r="E163" s="67"/>
      <c r="F163" s="68"/>
      <c r="G163" s="65"/>
      <c r="H163" s="69"/>
      <c r="I163" s="70"/>
      <c r="J163" s="70"/>
      <c r="K163" s="34" t="s">
        <v>65</v>
      </c>
      <c r="L163" s="77">
        <v>190</v>
      </c>
      <c r="M163" s="77"/>
      <c r="N163" s="72"/>
      <c r="O163" s="79" t="s">
        <v>444</v>
      </c>
      <c r="P163" s="81">
        <v>43689.53262731482</v>
      </c>
      <c r="Q163" s="79" t="s">
        <v>544</v>
      </c>
      <c r="R163" s="79"/>
      <c r="S163" s="79"/>
      <c r="T163" s="79" t="s">
        <v>403</v>
      </c>
      <c r="U163" s="79"/>
      <c r="V163" s="82" t="s">
        <v>989</v>
      </c>
      <c r="W163" s="81">
        <v>43689.53262731482</v>
      </c>
      <c r="X163" s="82" t="s">
        <v>1196</v>
      </c>
      <c r="Y163" s="79"/>
      <c r="Z163" s="79"/>
      <c r="AA163" s="85" t="s">
        <v>1553</v>
      </c>
      <c r="AB163" s="79"/>
      <c r="AC163" s="79" t="b">
        <v>0</v>
      </c>
      <c r="AD163" s="79">
        <v>0</v>
      </c>
      <c r="AE163" s="85" t="s">
        <v>1761</v>
      </c>
      <c r="AF163" s="79" t="b">
        <v>0</v>
      </c>
      <c r="AG163" s="79" t="s">
        <v>1774</v>
      </c>
      <c r="AH163" s="79"/>
      <c r="AI163" s="85" t="s">
        <v>1761</v>
      </c>
      <c r="AJ163" s="79" t="b">
        <v>0</v>
      </c>
      <c r="AK163" s="79">
        <v>1453</v>
      </c>
      <c r="AL163" s="85" t="s">
        <v>1725</v>
      </c>
      <c r="AM163" s="79" t="s">
        <v>1789</v>
      </c>
      <c r="AN163" s="79" t="b">
        <v>0</v>
      </c>
      <c r="AO163" s="85" t="s">
        <v>1725</v>
      </c>
      <c r="AP163" s="79" t="s">
        <v>176</v>
      </c>
      <c r="AQ163" s="79">
        <v>0</v>
      </c>
      <c r="AR163" s="79">
        <v>0</v>
      </c>
      <c r="AS163" s="79"/>
      <c r="AT163" s="79"/>
      <c r="AU163" s="79"/>
      <c r="AV163" s="79"/>
      <c r="AW163" s="79"/>
      <c r="AX163" s="79"/>
      <c r="AY163" s="79"/>
      <c r="AZ163" s="79"/>
      <c r="BA163">
        <v>1</v>
      </c>
      <c r="BB163" s="78" t="str">
        <f>REPLACE(INDEX(GroupVertices[Group],MATCH(Edges25[[#This Row],[Vertex 1]],GroupVertices[Vertex],0)),1,1,"")</f>
        <v>2</v>
      </c>
      <c r="BC163" s="78" t="str">
        <f>REPLACE(INDEX(GroupVertices[Group],MATCH(Edges25[[#This Row],[Vertex 2]],GroupVertices[Vertex],0)),1,1,"")</f>
        <v>2</v>
      </c>
      <c r="BD163" s="48"/>
      <c r="BE163" s="49"/>
      <c r="BF163" s="48"/>
      <c r="BG163" s="49"/>
      <c r="BH163" s="48"/>
      <c r="BI163" s="49"/>
      <c r="BJ163" s="48"/>
      <c r="BK163" s="49"/>
      <c r="BL163" s="48"/>
    </row>
    <row r="164" spans="1:64" ht="15">
      <c r="A164" s="64" t="s">
        <v>332</v>
      </c>
      <c r="B164" s="64" t="s">
        <v>426</v>
      </c>
      <c r="C164" s="65"/>
      <c r="D164" s="66"/>
      <c r="E164" s="67"/>
      <c r="F164" s="68"/>
      <c r="G164" s="65"/>
      <c r="H164" s="69"/>
      <c r="I164" s="70"/>
      <c r="J164" s="70"/>
      <c r="K164" s="34" t="s">
        <v>65</v>
      </c>
      <c r="L164" s="77">
        <v>192</v>
      </c>
      <c r="M164" s="77"/>
      <c r="N164" s="72"/>
      <c r="O164" s="79" t="s">
        <v>444</v>
      </c>
      <c r="P164" s="81">
        <v>43689.59190972222</v>
      </c>
      <c r="Q164" s="79" t="s">
        <v>544</v>
      </c>
      <c r="R164" s="79"/>
      <c r="S164" s="79"/>
      <c r="T164" s="79" t="s">
        <v>403</v>
      </c>
      <c r="U164" s="79"/>
      <c r="V164" s="82" t="s">
        <v>990</v>
      </c>
      <c r="W164" s="81">
        <v>43689.59190972222</v>
      </c>
      <c r="X164" s="82" t="s">
        <v>1197</v>
      </c>
      <c r="Y164" s="79"/>
      <c r="Z164" s="79"/>
      <c r="AA164" s="85" t="s">
        <v>1554</v>
      </c>
      <c r="AB164" s="79"/>
      <c r="AC164" s="79" t="b">
        <v>0</v>
      </c>
      <c r="AD164" s="79">
        <v>0</v>
      </c>
      <c r="AE164" s="85" t="s">
        <v>1761</v>
      </c>
      <c r="AF164" s="79" t="b">
        <v>0</v>
      </c>
      <c r="AG164" s="79" t="s">
        <v>1774</v>
      </c>
      <c r="AH164" s="79"/>
      <c r="AI164" s="85" t="s">
        <v>1761</v>
      </c>
      <c r="AJ164" s="79" t="b">
        <v>0</v>
      </c>
      <c r="AK164" s="79">
        <v>1453</v>
      </c>
      <c r="AL164" s="85" t="s">
        <v>1725</v>
      </c>
      <c r="AM164" s="79" t="s">
        <v>1789</v>
      </c>
      <c r="AN164" s="79" t="b">
        <v>0</v>
      </c>
      <c r="AO164" s="85" t="s">
        <v>1725</v>
      </c>
      <c r="AP164" s="79" t="s">
        <v>176</v>
      </c>
      <c r="AQ164" s="79">
        <v>0</v>
      </c>
      <c r="AR164" s="79">
        <v>0</v>
      </c>
      <c r="AS164" s="79"/>
      <c r="AT164" s="79"/>
      <c r="AU164" s="79"/>
      <c r="AV164" s="79"/>
      <c r="AW164" s="79"/>
      <c r="AX164" s="79"/>
      <c r="AY164" s="79"/>
      <c r="AZ164" s="79"/>
      <c r="BA164">
        <v>1</v>
      </c>
      <c r="BB164" s="78" t="str">
        <f>REPLACE(INDEX(GroupVertices[Group],MATCH(Edges25[[#This Row],[Vertex 1]],GroupVertices[Vertex],0)),1,1,"")</f>
        <v>2</v>
      </c>
      <c r="BC164" s="78" t="str">
        <f>REPLACE(INDEX(GroupVertices[Group],MATCH(Edges25[[#This Row],[Vertex 2]],GroupVertices[Vertex],0)),1,1,"")</f>
        <v>2</v>
      </c>
      <c r="BD164" s="48"/>
      <c r="BE164" s="49"/>
      <c r="BF164" s="48"/>
      <c r="BG164" s="49"/>
      <c r="BH164" s="48"/>
      <c r="BI164" s="49"/>
      <c r="BJ164" s="48"/>
      <c r="BK164" s="49"/>
      <c r="BL164" s="48"/>
    </row>
    <row r="165" spans="1:64" ht="15">
      <c r="A165" s="64" t="s">
        <v>333</v>
      </c>
      <c r="B165" s="64" t="s">
        <v>426</v>
      </c>
      <c r="C165" s="65"/>
      <c r="D165" s="66"/>
      <c r="E165" s="67"/>
      <c r="F165" s="68"/>
      <c r="G165" s="65"/>
      <c r="H165" s="69"/>
      <c r="I165" s="70"/>
      <c r="J165" s="70"/>
      <c r="K165" s="34" t="s">
        <v>65</v>
      </c>
      <c r="L165" s="77">
        <v>194</v>
      </c>
      <c r="M165" s="77"/>
      <c r="N165" s="72"/>
      <c r="O165" s="79" t="s">
        <v>444</v>
      </c>
      <c r="P165" s="81">
        <v>43689.6171875</v>
      </c>
      <c r="Q165" s="79" t="s">
        <v>544</v>
      </c>
      <c r="R165" s="79"/>
      <c r="S165" s="79"/>
      <c r="T165" s="79" t="s">
        <v>403</v>
      </c>
      <c r="U165" s="79"/>
      <c r="V165" s="82" t="s">
        <v>991</v>
      </c>
      <c r="W165" s="81">
        <v>43689.6171875</v>
      </c>
      <c r="X165" s="82" t="s">
        <v>1198</v>
      </c>
      <c r="Y165" s="79"/>
      <c r="Z165" s="79"/>
      <c r="AA165" s="85" t="s">
        <v>1555</v>
      </c>
      <c r="AB165" s="79"/>
      <c r="AC165" s="79" t="b">
        <v>0</v>
      </c>
      <c r="AD165" s="79">
        <v>0</v>
      </c>
      <c r="AE165" s="85" t="s">
        <v>1761</v>
      </c>
      <c r="AF165" s="79" t="b">
        <v>0</v>
      </c>
      <c r="AG165" s="79" t="s">
        <v>1774</v>
      </c>
      <c r="AH165" s="79"/>
      <c r="AI165" s="85" t="s">
        <v>1761</v>
      </c>
      <c r="AJ165" s="79" t="b">
        <v>0</v>
      </c>
      <c r="AK165" s="79">
        <v>1453</v>
      </c>
      <c r="AL165" s="85" t="s">
        <v>1725</v>
      </c>
      <c r="AM165" s="79" t="s">
        <v>1790</v>
      </c>
      <c r="AN165" s="79" t="b">
        <v>0</v>
      </c>
      <c r="AO165" s="85" t="s">
        <v>1725</v>
      </c>
      <c r="AP165" s="79" t="s">
        <v>176</v>
      </c>
      <c r="AQ165" s="79">
        <v>0</v>
      </c>
      <c r="AR165" s="79">
        <v>0</v>
      </c>
      <c r="AS165" s="79"/>
      <c r="AT165" s="79"/>
      <c r="AU165" s="79"/>
      <c r="AV165" s="79"/>
      <c r="AW165" s="79"/>
      <c r="AX165" s="79"/>
      <c r="AY165" s="79"/>
      <c r="AZ165" s="79"/>
      <c r="BA165">
        <v>1</v>
      </c>
      <c r="BB165" s="78" t="str">
        <f>REPLACE(INDEX(GroupVertices[Group],MATCH(Edges25[[#This Row],[Vertex 1]],GroupVertices[Vertex],0)),1,1,"")</f>
        <v>2</v>
      </c>
      <c r="BC165" s="78" t="str">
        <f>REPLACE(INDEX(GroupVertices[Group],MATCH(Edges25[[#This Row],[Vertex 2]],GroupVertices[Vertex],0)),1,1,"")</f>
        <v>2</v>
      </c>
      <c r="BD165" s="48"/>
      <c r="BE165" s="49"/>
      <c r="BF165" s="48"/>
      <c r="BG165" s="49"/>
      <c r="BH165" s="48"/>
      <c r="BI165" s="49"/>
      <c r="BJ165" s="48"/>
      <c r="BK165" s="49"/>
      <c r="BL165" s="48"/>
    </row>
    <row r="166" spans="1:64" ht="15">
      <c r="A166" s="64" t="s">
        <v>334</v>
      </c>
      <c r="B166" s="64" t="s">
        <v>426</v>
      </c>
      <c r="C166" s="65"/>
      <c r="D166" s="66"/>
      <c r="E166" s="67"/>
      <c r="F166" s="68"/>
      <c r="G166" s="65"/>
      <c r="H166" s="69"/>
      <c r="I166" s="70"/>
      <c r="J166" s="70"/>
      <c r="K166" s="34" t="s">
        <v>65</v>
      </c>
      <c r="L166" s="77">
        <v>196</v>
      </c>
      <c r="M166" s="77"/>
      <c r="N166" s="72"/>
      <c r="O166" s="79" t="s">
        <v>444</v>
      </c>
      <c r="P166" s="81">
        <v>43689.622928240744</v>
      </c>
      <c r="Q166" s="79" t="s">
        <v>544</v>
      </c>
      <c r="R166" s="79"/>
      <c r="S166" s="79"/>
      <c r="T166" s="79" t="s">
        <v>403</v>
      </c>
      <c r="U166" s="79"/>
      <c r="V166" s="82" t="s">
        <v>992</v>
      </c>
      <c r="W166" s="81">
        <v>43689.622928240744</v>
      </c>
      <c r="X166" s="82" t="s">
        <v>1199</v>
      </c>
      <c r="Y166" s="79"/>
      <c r="Z166" s="79"/>
      <c r="AA166" s="85" t="s">
        <v>1556</v>
      </c>
      <c r="AB166" s="79"/>
      <c r="AC166" s="79" t="b">
        <v>0</v>
      </c>
      <c r="AD166" s="79">
        <v>0</v>
      </c>
      <c r="AE166" s="85" t="s">
        <v>1761</v>
      </c>
      <c r="AF166" s="79" t="b">
        <v>0</v>
      </c>
      <c r="AG166" s="79" t="s">
        <v>1774</v>
      </c>
      <c r="AH166" s="79"/>
      <c r="AI166" s="85" t="s">
        <v>1761</v>
      </c>
      <c r="AJ166" s="79" t="b">
        <v>0</v>
      </c>
      <c r="AK166" s="79">
        <v>1453</v>
      </c>
      <c r="AL166" s="85" t="s">
        <v>1725</v>
      </c>
      <c r="AM166" s="79" t="s">
        <v>1789</v>
      </c>
      <c r="AN166" s="79" t="b">
        <v>0</v>
      </c>
      <c r="AO166" s="85" t="s">
        <v>1725</v>
      </c>
      <c r="AP166" s="79" t="s">
        <v>176</v>
      </c>
      <c r="AQ166" s="79">
        <v>0</v>
      </c>
      <c r="AR166" s="79">
        <v>0</v>
      </c>
      <c r="AS166" s="79"/>
      <c r="AT166" s="79"/>
      <c r="AU166" s="79"/>
      <c r="AV166" s="79"/>
      <c r="AW166" s="79"/>
      <c r="AX166" s="79"/>
      <c r="AY166" s="79"/>
      <c r="AZ166" s="79"/>
      <c r="BA166">
        <v>1</v>
      </c>
      <c r="BB166" s="78" t="str">
        <f>REPLACE(INDEX(GroupVertices[Group],MATCH(Edges25[[#This Row],[Vertex 1]],GroupVertices[Vertex],0)),1,1,"")</f>
        <v>2</v>
      </c>
      <c r="BC166" s="78" t="str">
        <f>REPLACE(INDEX(GroupVertices[Group],MATCH(Edges25[[#This Row],[Vertex 2]],GroupVertices[Vertex],0)),1,1,"")</f>
        <v>2</v>
      </c>
      <c r="BD166" s="48"/>
      <c r="BE166" s="49"/>
      <c r="BF166" s="48"/>
      <c r="BG166" s="49"/>
      <c r="BH166" s="48"/>
      <c r="BI166" s="49"/>
      <c r="BJ166" s="48"/>
      <c r="BK166" s="49"/>
      <c r="BL166" s="48"/>
    </row>
    <row r="167" spans="1:64" ht="15">
      <c r="A167" s="64" t="s">
        <v>335</v>
      </c>
      <c r="B167" s="64" t="s">
        <v>426</v>
      </c>
      <c r="C167" s="65"/>
      <c r="D167" s="66"/>
      <c r="E167" s="67"/>
      <c r="F167" s="68"/>
      <c r="G167" s="65"/>
      <c r="H167" s="69"/>
      <c r="I167" s="70"/>
      <c r="J167" s="70"/>
      <c r="K167" s="34" t="s">
        <v>65</v>
      </c>
      <c r="L167" s="77">
        <v>198</v>
      </c>
      <c r="M167" s="77"/>
      <c r="N167" s="72"/>
      <c r="O167" s="79" t="s">
        <v>444</v>
      </c>
      <c r="P167" s="81">
        <v>43689.628541666665</v>
      </c>
      <c r="Q167" s="79" t="s">
        <v>544</v>
      </c>
      <c r="R167" s="79"/>
      <c r="S167" s="79"/>
      <c r="T167" s="79" t="s">
        <v>403</v>
      </c>
      <c r="U167" s="79"/>
      <c r="V167" s="82" t="s">
        <v>993</v>
      </c>
      <c r="W167" s="81">
        <v>43689.628541666665</v>
      </c>
      <c r="X167" s="82" t="s">
        <v>1200</v>
      </c>
      <c r="Y167" s="79"/>
      <c r="Z167" s="79"/>
      <c r="AA167" s="85" t="s">
        <v>1557</v>
      </c>
      <c r="AB167" s="79"/>
      <c r="AC167" s="79" t="b">
        <v>0</v>
      </c>
      <c r="AD167" s="79">
        <v>0</v>
      </c>
      <c r="AE167" s="85" t="s">
        <v>1761</v>
      </c>
      <c r="AF167" s="79" t="b">
        <v>0</v>
      </c>
      <c r="AG167" s="79" t="s">
        <v>1774</v>
      </c>
      <c r="AH167" s="79"/>
      <c r="AI167" s="85" t="s">
        <v>1761</v>
      </c>
      <c r="AJ167" s="79" t="b">
        <v>0</v>
      </c>
      <c r="AK167" s="79">
        <v>1453</v>
      </c>
      <c r="AL167" s="85" t="s">
        <v>1725</v>
      </c>
      <c r="AM167" s="79" t="s">
        <v>1793</v>
      </c>
      <c r="AN167" s="79" t="b">
        <v>0</v>
      </c>
      <c r="AO167" s="85" t="s">
        <v>1725</v>
      </c>
      <c r="AP167" s="79" t="s">
        <v>176</v>
      </c>
      <c r="AQ167" s="79">
        <v>0</v>
      </c>
      <c r="AR167" s="79">
        <v>0</v>
      </c>
      <c r="AS167" s="79"/>
      <c r="AT167" s="79"/>
      <c r="AU167" s="79"/>
      <c r="AV167" s="79"/>
      <c r="AW167" s="79"/>
      <c r="AX167" s="79"/>
      <c r="AY167" s="79"/>
      <c r="AZ167" s="79"/>
      <c r="BA167">
        <v>1</v>
      </c>
      <c r="BB167" s="78" t="str">
        <f>REPLACE(INDEX(GroupVertices[Group],MATCH(Edges25[[#This Row],[Vertex 1]],GroupVertices[Vertex],0)),1,1,"")</f>
        <v>2</v>
      </c>
      <c r="BC167" s="78" t="str">
        <f>REPLACE(INDEX(GroupVertices[Group],MATCH(Edges25[[#This Row],[Vertex 2]],GroupVertices[Vertex],0)),1,1,"")</f>
        <v>2</v>
      </c>
      <c r="BD167" s="48"/>
      <c r="BE167" s="49"/>
      <c r="BF167" s="48"/>
      <c r="BG167" s="49"/>
      <c r="BH167" s="48"/>
      <c r="BI167" s="49"/>
      <c r="BJ167" s="48"/>
      <c r="BK167" s="49"/>
      <c r="BL167" s="48"/>
    </row>
    <row r="168" spans="1:64" ht="15">
      <c r="A168" s="64" t="s">
        <v>336</v>
      </c>
      <c r="B168" s="64" t="s">
        <v>426</v>
      </c>
      <c r="C168" s="65"/>
      <c r="D168" s="66"/>
      <c r="E168" s="67"/>
      <c r="F168" s="68"/>
      <c r="G168" s="65"/>
      <c r="H168" s="69"/>
      <c r="I168" s="70"/>
      <c r="J168" s="70"/>
      <c r="K168" s="34" t="s">
        <v>65</v>
      </c>
      <c r="L168" s="77">
        <v>200</v>
      </c>
      <c r="M168" s="77"/>
      <c r="N168" s="72"/>
      <c r="O168" s="79" t="s">
        <v>444</v>
      </c>
      <c r="P168" s="81">
        <v>43689.6427662037</v>
      </c>
      <c r="Q168" s="79" t="s">
        <v>544</v>
      </c>
      <c r="R168" s="79"/>
      <c r="S168" s="79"/>
      <c r="T168" s="79" t="s">
        <v>403</v>
      </c>
      <c r="U168" s="79"/>
      <c r="V168" s="82" t="s">
        <v>994</v>
      </c>
      <c r="W168" s="81">
        <v>43689.6427662037</v>
      </c>
      <c r="X168" s="82" t="s">
        <v>1201</v>
      </c>
      <c r="Y168" s="79"/>
      <c r="Z168" s="79"/>
      <c r="AA168" s="85" t="s">
        <v>1558</v>
      </c>
      <c r="AB168" s="79"/>
      <c r="AC168" s="79" t="b">
        <v>0</v>
      </c>
      <c r="AD168" s="79">
        <v>0</v>
      </c>
      <c r="AE168" s="85" t="s">
        <v>1761</v>
      </c>
      <c r="AF168" s="79" t="b">
        <v>0</v>
      </c>
      <c r="AG168" s="79" t="s">
        <v>1774</v>
      </c>
      <c r="AH168" s="79"/>
      <c r="AI168" s="85" t="s">
        <v>1761</v>
      </c>
      <c r="AJ168" s="79" t="b">
        <v>0</v>
      </c>
      <c r="AK168" s="79">
        <v>1453</v>
      </c>
      <c r="AL168" s="85" t="s">
        <v>1725</v>
      </c>
      <c r="AM168" s="79" t="s">
        <v>1790</v>
      </c>
      <c r="AN168" s="79" t="b">
        <v>0</v>
      </c>
      <c r="AO168" s="85" t="s">
        <v>1725</v>
      </c>
      <c r="AP168" s="79" t="s">
        <v>176</v>
      </c>
      <c r="AQ168" s="79">
        <v>0</v>
      </c>
      <c r="AR168" s="79">
        <v>0</v>
      </c>
      <c r="AS168" s="79"/>
      <c r="AT168" s="79"/>
      <c r="AU168" s="79"/>
      <c r="AV168" s="79"/>
      <c r="AW168" s="79"/>
      <c r="AX168" s="79"/>
      <c r="AY168" s="79"/>
      <c r="AZ168" s="79"/>
      <c r="BA168">
        <v>1</v>
      </c>
      <c r="BB168" s="78" t="str">
        <f>REPLACE(INDEX(GroupVertices[Group],MATCH(Edges25[[#This Row],[Vertex 1]],GroupVertices[Vertex],0)),1,1,"")</f>
        <v>2</v>
      </c>
      <c r="BC168" s="78" t="str">
        <f>REPLACE(INDEX(GroupVertices[Group],MATCH(Edges25[[#This Row],[Vertex 2]],GroupVertices[Vertex],0)),1,1,"")</f>
        <v>2</v>
      </c>
      <c r="BD168" s="48"/>
      <c r="BE168" s="49"/>
      <c r="BF168" s="48"/>
      <c r="BG168" s="49"/>
      <c r="BH168" s="48"/>
      <c r="BI168" s="49"/>
      <c r="BJ168" s="48"/>
      <c r="BK168" s="49"/>
      <c r="BL168" s="48"/>
    </row>
    <row r="169" spans="1:64" ht="15">
      <c r="A169" s="64" t="s">
        <v>337</v>
      </c>
      <c r="B169" s="64" t="s">
        <v>426</v>
      </c>
      <c r="C169" s="65"/>
      <c r="D169" s="66"/>
      <c r="E169" s="67"/>
      <c r="F169" s="68"/>
      <c r="G169" s="65"/>
      <c r="H169" s="69"/>
      <c r="I169" s="70"/>
      <c r="J169" s="70"/>
      <c r="K169" s="34" t="s">
        <v>65</v>
      </c>
      <c r="L169" s="77">
        <v>202</v>
      </c>
      <c r="M169" s="77"/>
      <c r="N169" s="72"/>
      <c r="O169" s="79" t="s">
        <v>444</v>
      </c>
      <c r="P169" s="81">
        <v>43689.64807870371</v>
      </c>
      <c r="Q169" s="79" t="s">
        <v>544</v>
      </c>
      <c r="R169" s="79"/>
      <c r="S169" s="79"/>
      <c r="T169" s="79" t="s">
        <v>403</v>
      </c>
      <c r="U169" s="79"/>
      <c r="V169" s="82" t="s">
        <v>995</v>
      </c>
      <c r="W169" s="81">
        <v>43689.64807870371</v>
      </c>
      <c r="X169" s="82" t="s">
        <v>1202</v>
      </c>
      <c r="Y169" s="79"/>
      <c r="Z169" s="79"/>
      <c r="AA169" s="85" t="s">
        <v>1559</v>
      </c>
      <c r="AB169" s="79"/>
      <c r="AC169" s="79" t="b">
        <v>0</v>
      </c>
      <c r="AD169" s="79">
        <v>0</v>
      </c>
      <c r="AE169" s="85" t="s">
        <v>1761</v>
      </c>
      <c r="AF169" s="79" t="b">
        <v>0</v>
      </c>
      <c r="AG169" s="79" t="s">
        <v>1774</v>
      </c>
      <c r="AH169" s="79"/>
      <c r="AI169" s="85" t="s">
        <v>1761</v>
      </c>
      <c r="AJ169" s="79" t="b">
        <v>0</v>
      </c>
      <c r="AK169" s="79">
        <v>1453</v>
      </c>
      <c r="AL169" s="85" t="s">
        <v>1725</v>
      </c>
      <c r="AM169" s="79" t="s">
        <v>1790</v>
      </c>
      <c r="AN169" s="79" t="b">
        <v>0</v>
      </c>
      <c r="AO169" s="85" t="s">
        <v>1725</v>
      </c>
      <c r="AP169" s="79" t="s">
        <v>176</v>
      </c>
      <c r="AQ169" s="79">
        <v>0</v>
      </c>
      <c r="AR169" s="79">
        <v>0</v>
      </c>
      <c r="AS169" s="79"/>
      <c r="AT169" s="79"/>
      <c r="AU169" s="79"/>
      <c r="AV169" s="79"/>
      <c r="AW169" s="79"/>
      <c r="AX169" s="79"/>
      <c r="AY169" s="79"/>
      <c r="AZ169" s="79"/>
      <c r="BA169">
        <v>1</v>
      </c>
      <c r="BB169" s="78" t="str">
        <f>REPLACE(INDEX(GroupVertices[Group],MATCH(Edges25[[#This Row],[Vertex 1]],GroupVertices[Vertex],0)),1,1,"")</f>
        <v>2</v>
      </c>
      <c r="BC169" s="78" t="str">
        <f>REPLACE(INDEX(GroupVertices[Group],MATCH(Edges25[[#This Row],[Vertex 2]],GroupVertices[Vertex],0)),1,1,"")</f>
        <v>2</v>
      </c>
      <c r="BD169" s="48"/>
      <c r="BE169" s="49"/>
      <c r="BF169" s="48"/>
      <c r="BG169" s="49"/>
      <c r="BH169" s="48"/>
      <c r="BI169" s="49"/>
      <c r="BJ169" s="48"/>
      <c r="BK169" s="49"/>
      <c r="BL169" s="48"/>
    </row>
    <row r="170" spans="1:64" ht="15">
      <c r="A170" s="64" t="s">
        <v>338</v>
      </c>
      <c r="B170" s="64" t="s">
        <v>426</v>
      </c>
      <c r="C170" s="65"/>
      <c r="D170" s="66"/>
      <c r="E170" s="67"/>
      <c r="F170" s="68"/>
      <c r="G170" s="65"/>
      <c r="H170" s="69"/>
      <c r="I170" s="70"/>
      <c r="J170" s="70"/>
      <c r="K170" s="34" t="s">
        <v>65</v>
      </c>
      <c r="L170" s="77">
        <v>204</v>
      </c>
      <c r="M170" s="77"/>
      <c r="N170" s="72"/>
      <c r="O170" s="79" t="s">
        <v>444</v>
      </c>
      <c r="P170" s="81">
        <v>43689.6603125</v>
      </c>
      <c r="Q170" s="79" t="s">
        <v>544</v>
      </c>
      <c r="R170" s="79"/>
      <c r="S170" s="79"/>
      <c r="T170" s="79" t="s">
        <v>403</v>
      </c>
      <c r="U170" s="79"/>
      <c r="V170" s="82" t="s">
        <v>996</v>
      </c>
      <c r="W170" s="81">
        <v>43689.6603125</v>
      </c>
      <c r="X170" s="82" t="s">
        <v>1203</v>
      </c>
      <c r="Y170" s="79"/>
      <c r="Z170" s="79"/>
      <c r="AA170" s="85" t="s">
        <v>1560</v>
      </c>
      <c r="AB170" s="79"/>
      <c r="AC170" s="79" t="b">
        <v>0</v>
      </c>
      <c r="AD170" s="79">
        <v>0</v>
      </c>
      <c r="AE170" s="85" t="s">
        <v>1761</v>
      </c>
      <c r="AF170" s="79" t="b">
        <v>0</v>
      </c>
      <c r="AG170" s="79" t="s">
        <v>1774</v>
      </c>
      <c r="AH170" s="79"/>
      <c r="AI170" s="85" t="s">
        <v>1761</v>
      </c>
      <c r="AJ170" s="79" t="b">
        <v>0</v>
      </c>
      <c r="AK170" s="79">
        <v>1453</v>
      </c>
      <c r="AL170" s="85" t="s">
        <v>1725</v>
      </c>
      <c r="AM170" s="79" t="s">
        <v>1793</v>
      </c>
      <c r="AN170" s="79" t="b">
        <v>0</v>
      </c>
      <c r="AO170" s="85" t="s">
        <v>1725</v>
      </c>
      <c r="AP170" s="79" t="s">
        <v>176</v>
      </c>
      <c r="AQ170" s="79">
        <v>0</v>
      </c>
      <c r="AR170" s="79">
        <v>0</v>
      </c>
      <c r="AS170" s="79"/>
      <c r="AT170" s="79"/>
      <c r="AU170" s="79"/>
      <c r="AV170" s="79"/>
      <c r="AW170" s="79"/>
      <c r="AX170" s="79"/>
      <c r="AY170" s="79"/>
      <c r="AZ170" s="79"/>
      <c r="BA170">
        <v>1</v>
      </c>
      <c r="BB170" s="78" t="str">
        <f>REPLACE(INDEX(GroupVertices[Group],MATCH(Edges25[[#This Row],[Vertex 1]],GroupVertices[Vertex],0)),1,1,"")</f>
        <v>2</v>
      </c>
      <c r="BC170" s="78" t="str">
        <f>REPLACE(INDEX(GroupVertices[Group],MATCH(Edges25[[#This Row],[Vertex 2]],GroupVertices[Vertex],0)),1,1,"")</f>
        <v>2</v>
      </c>
      <c r="BD170" s="48"/>
      <c r="BE170" s="49"/>
      <c r="BF170" s="48"/>
      <c r="BG170" s="49"/>
      <c r="BH170" s="48"/>
      <c r="BI170" s="49"/>
      <c r="BJ170" s="48"/>
      <c r="BK170" s="49"/>
      <c r="BL170" s="48"/>
    </row>
    <row r="171" spans="1:64" ht="15">
      <c r="A171" s="64" t="s">
        <v>339</v>
      </c>
      <c r="B171" s="64" t="s">
        <v>339</v>
      </c>
      <c r="C171" s="65"/>
      <c r="D171" s="66"/>
      <c r="E171" s="67"/>
      <c r="F171" s="68"/>
      <c r="G171" s="65"/>
      <c r="H171" s="69"/>
      <c r="I171" s="70"/>
      <c r="J171" s="70"/>
      <c r="K171" s="34" t="s">
        <v>65</v>
      </c>
      <c r="L171" s="77">
        <v>206</v>
      </c>
      <c r="M171" s="77"/>
      <c r="N171" s="72"/>
      <c r="O171" s="79" t="s">
        <v>176</v>
      </c>
      <c r="P171" s="81">
        <v>43689.5903125</v>
      </c>
      <c r="Q171" s="79" t="s">
        <v>550</v>
      </c>
      <c r="R171" s="82" t="s">
        <v>676</v>
      </c>
      <c r="S171" s="79" t="s">
        <v>739</v>
      </c>
      <c r="T171" s="79" t="s">
        <v>822</v>
      </c>
      <c r="U171" s="82" t="s">
        <v>867</v>
      </c>
      <c r="V171" s="82" t="s">
        <v>867</v>
      </c>
      <c r="W171" s="81">
        <v>43689.5903125</v>
      </c>
      <c r="X171" s="82" t="s">
        <v>1204</v>
      </c>
      <c r="Y171" s="79"/>
      <c r="Z171" s="79"/>
      <c r="AA171" s="85" t="s">
        <v>1561</v>
      </c>
      <c r="AB171" s="79"/>
      <c r="AC171" s="79" t="b">
        <v>0</v>
      </c>
      <c r="AD171" s="79">
        <v>1</v>
      </c>
      <c r="AE171" s="85" t="s">
        <v>1761</v>
      </c>
      <c r="AF171" s="79" t="b">
        <v>0</v>
      </c>
      <c r="AG171" s="79" t="s">
        <v>1774</v>
      </c>
      <c r="AH171" s="79"/>
      <c r="AI171" s="85" t="s">
        <v>1761</v>
      </c>
      <c r="AJ171" s="79" t="b">
        <v>0</v>
      </c>
      <c r="AK171" s="79">
        <v>1</v>
      </c>
      <c r="AL171" s="85" t="s">
        <v>1761</v>
      </c>
      <c r="AM171" s="79" t="s">
        <v>1812</v>
      </c>
      <c r="AN171" s="79" t="b">
        <v>0</v>
      </c>
      <c r="AO171" s="85" t="s">
        <v>1561</v>
      </c>
      <c r="AP171" s="79" t="s">
        <v>176</v>
      </c>
      <c r="AQ171" s="79">
        <v>0</v>
      </c>
      <c r="AR171" s="79">
        <v>0</v>
      </c>
      <c r="AS171" s="79"/>
      <c r="AT171" s="79"/>
      <c r="AU171" s="79"/>
      <c r="AV171" s="79"/>
      <c r="AW171" s="79"/>
      <c r="AX171" s="79"/>
      <c r="AY171" s="79"/>
      <c r="AZ171" s="79"/>
      <c r="BA171">
        <v>1</v>
      </c>
      <c r="BB171" s="78" t="str">
        <f>REPLACE(INDEX(GroupVertices[Group],MATCH(Edges25[[#This Row],[Vertex 1]],GroupVertices[Vertex],0)),1,1,"")</f>
        <v>21</v>
      </c>
      <c r="BC171" s="78" t="str">
        <f>REPLACE(INDEX(GroupVertices[Group],MATCH(Edges25[[#This Row],[Vertex 2]],GroupVertices[Vertex],0)),1,1,"")</f>
        <v>21</v>
      </c>
      <c r="BD171" s="48">
        <v>1</v>
      </c>
      <c r="BE171" s="49">
        <v>2.5641025641025643</v>
      </c>
      <c r="BF171" s="48">
        <v>1</v>
      </c>
      <c r="BG171" s="49">
        <v>2.5641025641025643</v>
      </c>
      <c r="BH171" s="48">
        <v>0</v>
      </c>
      <c r="BI171" s="49">
        <v>0</v>
      </c>
      <c r="BJ171" s="48">
        <v>37</v>
      </c>
      <c r="BK171" s="49">
        <v>94.87179487179488</v>
      </c>
      <c r="BL171" s="48">
        <v>39</v>
      </c>
    </row>
    <row r="172" spans="1:64" ht="15">
      <c r="A172" s="64" t="s">
        <v>340</v>
      </c>
      <c r="B172" s="64" t="s">
        <v>339</v>
      </c>
      <c r="C172" s="65"/>
      <c r="D172" s="66"/>
      <c r="E172" s="67"/>
      <c r="F172" s="68"/>
      <c r="G172" s="65"/>
      <c r="H172" s="69"/>
      <c r="I172" s="70"/>
      <c r="J172" s="70"/>
      <c r="K172" s="34" t="s">
        <v>65</v>
      </c>
      <c r="L172" s="77">
        <v>207</v>
      </c>
      <c r="M172" s="77"/>
      <c r="N172" s="72"/>
      <c r="O172" s="79" t="s">
        <v>444</v>
      </c>
      <c r="P172" s="81">
        <v>43689.67633101852</v>
      </c>
      <c r="Q172" s="79" t="s">
        <v>551</v>
      </c>
      <c r="R172" s="79"/>
      <c r="S172" s="79"/>
      <c r="T172" s="79"/>
      <c r="U172" s="79"/>
      <c r="V172" s="82" t="s">
        <v>997</v>
      </c>
      <c r="W172" s="81">
        <v>43689.67633101852</v>
      </c>
      <c r="X172" s="82" t="s">
        <v>1205</v>
      </c>
      <c r="Y172" s="79"/>
      <c r="Z172" s="79"/>
      <c r="AA172" s="85" t="s">
        <v>1562</v>
      </c>
      <c r="AB172" s="79"/>
      <c r="AC172" s="79" t="b">
        <v>0</v>
      </c>
      <c r="AD172" s="79">
        <v>0</v>
      </c>
      <c r="AE172" s="85" t="s">
        <v>1761</v>
      </c>
      <c r="AF172" s="79" t="b">
        <v>0</v>
      </c>
      <c r="AG172" s="79" t="s">
        <v>1774</v>
      </c>
      <c r="AH172" s="79"/>
      <c r="AI172" s="85" t="s">
        <v>1761</v>
      </c>
      <c r="AJ172" s="79" t="b">
        <v>0</v>
      </c>
      <c r="AK172" s="79">
        <v>1</v>
      </c>
      <c r="AL172" s="85" t="s">
        <v>1561</v>
      </c>
      <c r="AM172" s="79" t="s">
        <v>1789</v>
      </c>
      <c r="AN172" s="79" t="b">
        <v>0</v>
      </c>
      <c r="AO172" s="85" t="s">
        <v>1561</v>
      </c>
      <c r="AP172" s="79" t="s">
        <v>176</v>
      </c>
      <c r="AQ172" s="79">
        <v>0</v>
      </c>
      <c r="AR172" s="79">
        <v>0</v>
      </c>
      <c r="AS172" s="79"/>
      <c r="AT172" s="79"/>
      <c r="AU172" s="79"/>
      <c r="AV172" s="79"/>
      <c r="AW172" s="79"/>
      <c r="AX172" s="79"/>
      <c r="AY172" s="79"/>
      <c r="AZ172" s="79"/>
      <c r="BA172">
        <v>1</v>
      </c>
      <c r="BB172" s="78" t="str">
        <f>REPLACE(INDEX(GroupVertices[Group],MATCH(Edges25[[#This Row],[Vertex 1]],GroupVertices[Vertex],0)),1,1,"")</f>
        <v>21</v>
      </c>
      <c r="BC172" s="78" t="str">
        <f>REPLACE(INDEX(GroupVertices[Group],MATCH(Edges25[[#This Row],[Vertex 2]],GroupVertices[Vertex],0)),1,1,"")</f>
        <v>21</v>
      </c>
      <c r="BD172" s="48">
        <v>1</v>
      </c>
      <c r="BE172" s="49">
        <v>5</v>
      </c>
      <c r="BF172" s="48">
        <v>0</v>
      </c>
      <c r="BG172" s="49">
        <v>0</v>
      </c>
      <c r="BH172" s="48">
        <v>0</v>
      </c>
      <c r="BI172" s="49">
        <v>0</v>
      </c>
      <c r="BJ172" s="48">
        <v>19</v>
      </c>
      <c r="BK172" s="49">
        <v>95</v>
      </c>
      <c r="BL172" s="48">
        <v>20</v>
      </c>
    </row>
    <row r="173" spans="1:64" ht="15">
      <c r="A173" s="64" t="s">
        <v>341</v>
      </c>
      <c r="B173" s="64" t="s">
        <v>428</v>
      </c>
      <c r="C173" s="65"/>
      <c r="D173" s="66"/>
      <c r="E173" s="67"/>
      <c r="F173" s="68"/>
      <c r="G173" s="65"/>
      <c r="H173" s="69"/>
      <c r="I173" s="70"/>
      <c r="J173" s="70"/>
      <c r="K173" s="34" t="s">
        <v>65</v>
      </c>
      <c r="L173" s="77">
        <v>208</v>
      </c>
      <c r="M173" s="77"/>
      <c r="N173" s="72"/>
      <c r="O173" s="79" t="s">
        <v>444</v>
      </c>
      <c r="P173" s="81">
        <v>43689.67936342592</v>
      </c>
      <c r="Q173" s="79" t="s">
        <v>552</v>
      </c>
      <c r="R173" s="79"/>
      <c r="S173" s="79"/>
      <c r="T173" s="79" t="s">
        <v>823</v>
      </c>
      <c r="U173" s="82" t="s">
        <v>868</v>
      </c>
      <c r="V173" s="82" t="s">
        <v>868</v>
      </c>
      <c r="W173" s="81">
        <v>43689.67936342592</v>
      </c>
      <c r="X173" s="82" t="s">
        <v>1206</v>
      </c>
      <c r="Y173" s="79"/>
      <c r="Z173" s="79"/>
      <c r="AA173" s="85" t="s">
        <v>1563</v>
      </c>
      <c r="AB173" s="79"/>
      <c r="AC173" s="79" t="b">
        <v>0</v>
      </c>
      <c r="AD173" s="79">
        <v>0</v>
      </c>
      <c r="AE173" s="85" t="s">
        <v>1761</v>
      </c>
      <c r="AF173" s="79" t="b">
        <v>0</v>
      </c>
      <c r="AG173" s="79" t="s">
        <v>1774</v>
      </c>
      <c r="AH173" s="79"/>
      <c r="AI173" s="85" t="s">
        <v>1761</v>
      </c>
      <c r="AJ173" s="79" t="b">
        <v>0</v>
      </c>
      <c r="AK173" s="79">
        <v>4</v>
      </c>
      <c r="AL173" s="85" t="s">
        <v>1566</v>
      </c>
      <c r="AM173" s="79" t="s">
        <v>1790</v>
      </c>
      <c r="AN173" s="79" t="b">
        <v>0</v>
      </c>
      <c r="AO173" s="85" t="s">
        <v>1566</v>
      </c>
      <c r="AP173" s="79" t="s">
        <v>176</v>
      </c>
      <c r="AQ173" s="79">
        <v>0</v>
      </c>
      <c r="AR173" s="79">
        <v>0</v>
      </c>
      <c r="AS173" s="79"/>
      <c r="AT173" s="79"/>
      <c r="AU173" s="79"/>
      <c r="AV173" s="79"/>
      <c r="AW173" s="79"/>
      <c r="AX173" s="79"/>
      <c r="AY173" s="79"/>
      <c r="AZ173" s="79"/>
      <c r="BA173">
        <v>1</v>
      </c>
      <c r="BB173" s="78" t="str">
        <f>REPLACE(INDEX(GroupVertices[Group],MATCH(Edges25[[#This Row],[Vertex 1]],GroupVertices[Vertex],0)),1,1,"")</f>
        <v>8</v>
      </c>
      <c r="BC173" s="78" t="str">
        <f>REPLACE(INDEX(GroupVertices[Group],MATCH(Edges25[[#This Row],[Vertex 2]],GroupVertices[Vertex],0)),1,1,"")</f>
        <v>8</v>
      </c>
      <c r="BD173" s="48"/>
      <c r="BE173" s="49"/>
      <c r="BF173" s="48"/>
      <c r="BG173" s="49"/>
      <c r="BH173" s="48"/>
      <c r="BI173" s="49"/>
      <c r="BJ173" s="48"/>
      <c r="BK173" s="49"/>
      <c r="BL173" s="48"/>
    </row>
    <row r="174" spans="1:64" ht="15">
      <c r="A174" s="64" t="s">
        <v>342</v>
      </c>
      <c r="B174" s="64" t="s">
        <v>428</v>
      </c>
      <c r="C174" s="65"/>
      <c r="D174" s="66"/>
      <c r="E174" s="67"/>
      <c r="F174" s="68"/>
      <c r="G174" s="65"/>
      <c r="H174" s="69"/>
      <c r="I174" s="70"/>
      <c r="J174" s="70"/>
      <c r="K174" s="34" t="s">
        <v>65</v>
      </c>
      <c r="L174" s="77">
        <v>211</v>
      </c>
      <c r="M174" s="77"/>
      <c r="N174" s="72"/>
      <c r="O174" s="79" t="s">
        <v>444</v>
      </c>
      <c r="P174" s="81">
        <v>43689.679664351854</v>
      </c>
      <c r="Q174" s="79" t="s">
        <v>552</v>
      </c>
      <c r="R174" s="79"/>
      <c r="S174" s="79"/>
      <c r="T174" s="79" t="s">
        <v>823</v>
      </c>
      <c r="U174" s="82" t="s">
        <v>868</v>
      </c>
      <c r="V174" s="82" t="s">
        <v>868</v>
      </c>
      <c r="W174" s="81">
        <v>43689.679664351854</v>
      </c>
      <c r="X174" s="82" t="s">
        <v>1207</v>
      </c>
      <c r="Y174" s="79"/>
      <c r="Z174" s="79"/>
      <c r="AA174" s="85" t="s">
        <v>1564</v>
      </c>
      <c r="AB174" s="79"/>
      <c r="AC174" s="79" t="b">
        <v>0</v>
      </c>
      <c r="AD174" s="79">
        <v>0</v>
      </c>
      <c r="AE174" s="85" t="s">
        <v>1761</v>
      </c>
      <c r="AF174" s="79" t="b">
        <v>0</v>
      </c>
      <c r="AG174" s="79" t="s">
        <v>1774</v>
      </c>
      <c r="AH174" s="79"/>
      <c r="AI174" s="85" t="s">
        <v>1761</v>
      </c>
      <c r="AJ174" s="79" t="b">
        <v>0</v>
      </c>
      <c r="AK174" s="79">
        <v>4</v>
      </c>
      <c r="AL174" s="85" t="s">
        <v>1566</v>
      </c>
      <c r="AM174" s="79" t="s">
        <v>1793</v>
      </c>
      <c r="AN174" s="79" t="b">
        <v>0</v>
      </c>
      <c r="AO174" s="85" t="s">
        <v>1566</v>
      </c>
      <c r="AP174" s="79" t="s">
        <v>176</v>
      </c>
      <c r="AQ174" s="79">
        <v>0</v>
      </c>
      <c r="AR174" s="79">
        <v>0</v>
      </c>
      <c r="AS174" s="79"/>
      <c r="AT174" s="79"/>
      <c r="AU174" s="79"/>
      <c r="AV174" s="79"/>
      <c r="AW174" s="79"/>
      <c r="AX174" s="79"/>
      <c r="AY174" s="79"/>
      <c r="AZ174" s="79"/>
      <c r="BA174">
        <v>1</v>
      </c>
      <c r="BB174" s="78" t="str">
        <f>REPLACE(INDEX(GroupVertices[Group],MATCH(Edges25[[#This Row],[Vertex 1]],GroupVertices[Vertex],0)),1,1,"")</f>
        <v>8</v>
      </c>
      <c r="BC174" s="78" t="str">
        <f>REPLACE(INDEX(GroupVertices[Group],MATCH(Edges25[[#This Row],[Vertex 2]],GroupVertices[Vertex],0)),1,1,"")</f>
        <v>8</v>
      </c>
      <c r="BD174" s="48"/>
      <c r="BE174" s="49"/>
      <c r="BF174" s="48"/>
      <c r="BG174" s="49"/>
      <c r="BH174" s="48"/>
      <c r="BI174" s="49"/>
      <c r="BJ174" s="48"/>
      <c r="BK174" s="49"/>
      <c r="BL174" s="48"/>
    </row>
    <row r="175" spans="1:64" ht="15">
      <c r="A175" s="64" t="s">
        <v>343</v>
      </c>
      <c r="B175" s="64" t="s">
        <v>428</v>
      </c>
      <c r="C175" s="65"/>
      <c r="D175" s="66"/>
      <c r="E175" s="67"/>
      <c r="F175" s="68"/>
      <c r="G175" s="65"/>
      <c r="H175" s="69"/>
      <c r="I175" s="70"/>
      <c r="J175" s="70"/>
      <c r="K175" s="34" t="s">
        <v>65</v>
      </c>
      <c r="L175" s="77">
        <v>214</v>
      </c>
      <c r="M175" s="77"/>
      <c r="N175" s="72"/>
      <c r="O175" s="79" t="s">
        <v>444</v>
      </c>
      <c r="P175" s="81">
        <v>43689.679768518516</v>
      </c>
      <c r="Q175" s="79" t="s">
        <v>552</v>
      </c>
      <c r="R175" s="79"/>
      <c r="S175" s="79"/>
      <c r="T175" s="79" t="s">
        <v>823</v>
      </c>
      <c r="U175" s="82" t="s">
        <v>868</v>
      </c>
      <c r="V175" s="82" t="s">
        <v>868</v>
      </c>
      <c r="W175" s="81">
        <v>43689.679768518516</v>
      </c>
      <c r="X175" s="82" t="s">
        <v>1208</v>
      </c>
      <c r="Y175" s="79"/>
      <c r="Z175" s="79"/>
      <c r="AA175" s="85" t="s">
        <v>1565</v>
      </c>
      <c r="AB175" s="79"/>
      <c r="AC175" s="79" t="b">
        <v>0</v>
      </c>
      <c r="AD175" s="79">
        <v>0</v>
      </c>
      <c r="AE175" s="85" t="s">
        <v>1761</v>
      </c>
      <c r="AF175" s="79" t="b">
        <v>0</v>
      </c>
      <c r="AG175" s="79" t="s">
        <v>1774</v>
      </c>
      <c r="AH175" s="79"/>
      <c r="AI175" s="85" t="s">
        <v>1761</v>
      </c>
      <c r="AJ175" s="79" t="b">
        <v>0</v>
      </c>
      <c r="AK175" s="79">
        <v>4</v>
      </c>
      <c r="AL175" s="85" t="s">
        <v>1566</v>
      </c>
      <c r="AM175" s="79" t="s">
        <v>1790</v>
      </c>
      <c r="AN175" s="79" t="b">
        <v>0</v>
      </c>
      <c r="AO175" s="85" t="s">
        <v>1566</v>
      </c>
      <c r="AP175" s="79" t="s">
        <v>176</v>
      </c>
      <c r="AQ175" s="79">
        <v>0</v>
      </c>
      <c r="AR175" s="79">
        <v>0</v>
      </c>
      <c r="AS175" s="79"/>
      <c r="AT175" s="79"/>
      <c r="AU175" s="79"/>
      <c r="AV175" s="79"/>
      <c r="AW175" s="79"/>
      <c r="AX175" s="79"/>
      <c r="AY175" s="79"/>
      <c r="AZ175" s="79"/>
      <c r="BA175">
        <v>1</v>
      </c>
      <c r="BB175" s="78" t="str">
        <f>REPLACE(INDEX(GroupVertices[Group],MATCH(Edges25[[#This Row],[Vertex 1]],GroupVertices[Vertex],0)),1,1,"")</f>
        <v>8</v>
      </c>
      <c r="BC175" s="78" t="str">
        <f>REPLACE(INDEX(GroupVertices[Group],MATCH(Edges25[[#This Row],[Vertex 2]],GroupVertices[Vertex],0)),1,1,"")</f>
        <v>8</v>
      </c>
      <c r="BD175" s="48"/>
      <c r="BE175" s="49"/>
      <c r="BF175" s="48"/>
      <c r="BG175" s="49"/>
      <c r="BH175" s="48"/>
      <c r="BI175" s="49"/>
      <c r="BJ175" s="48"/>
      <c r="BK175" s="49"/>
      <c r="BL175" s="48"/>
    </row>
    <row r="176" spans="1:64" ht="15">
      <c r="A176" s="64" t="s">
        <v>344</v>
      </c>
      <c r="B176" s="64" t="s">
        <v>428</v>
      </c>
      <c r="C176" s="65"/>
      <c r="D176" s="66"/>
      <c r="E176" s="67"/>
      <c r="F176" s="68"/>
      <c r="G176" s="65"/>
      <c r="H176" s="69"/>
      <c r="I176" s="70"/>
      <c r="J176" s="70"/>
      <c r="K176" s="34" t="s">
        <v>65</v>
      </c>
      <c r="L176" s="77">
        <v>217</v>
      </c>
      <c r="M176" s="77"/>
      <c r="N176" s="72"/>
      <c r="O176" s="79" t="s">
        <v>444</v>
      </c>
      <c r="P176" s="81">
        <v>43689.67891203704</v>
      </c>
      <c r="Q176" s="79" t="s">
        <v>553</v>
      </c>
      <c r="R176" s="79"/>
      <c r="S176" s="79"/>
      <c r="T176" s="79" t="s">
        <v>823</v>
      </c>
      <c r="U176" s="82" t="s">
        <v>868</v>
      </c>
      <c r="V176" s="82" t="s">
        <v>868</v>
      </c>
      <c r="W176" s="81">
        <v>43689.67891203704</v>
      </c>
      <c r="X176" s="82" t="s">
        <v>1209</v>
      </c>
      <c r="Y176" s="79"/>
      <c r="Z176" s="79"/>
      <c r="AA176" s="85" t="s">
        <v>1566</v>
      </c>
      <c r="AB176" s="79"/>
      <c r="AC176" s="79" t="b">
        <v>0</v>
      </c>
      <c r="AD176" s="79">
        <v>29</v>
      </c>
      <c r="AE176" s="85" t="s">
        <v>1761</v>
      </c>
      <c r="AF176" s="79" t="b">
        <v>0</v>
      </c>
      <c r="AG176" s="79" t="s">
        <v>1774</v>
      </c>
      <c r="AH176" s="79"/>
      <c r="AI176" s="85" t="s">
        <v>1761</v>
      </c>
      <c r="AJ176" s="79" t="b">
        <v>0</v>
      </c>
      <c r="AK176" s="79">
        <v>4</v>
      </c>
      <c r="AL176" s="85" t="s">
        <v>1761</v>
      </c>
      <c r="AM176" s="79" t="s">
        <v>1824</v>
      </c>
      <c r="AN176" s="79" t="b">
        <v>0</v>
      </c>
      <c r="AO176" s="85" t="s">
        <v>1566</v>
      </c>
      <c r="AP176" s="79" t="s">
        <v>176</v>
      </c>
      <c r="AQ176" s="79">
        <v>0</v>
      </c>
      <c r="AR176" s="79">
        <v>0</v>
      </c>
      <c r="AS176" s="79"/>
      <c r="AT176" s="79"/>
      <c r="AU176" s="79"/>
      <c r="AV176" s="79"/>
      <c r="AW176" s="79"/>
      <c r="AX176" s="79"/>
      <c r="AY176" s="79"/>
      <c r="AZ176" s="79"/>
      <c r="BA176">
        <v>1</v>
      </c>
      <c r="BB176" s="78" t="str">
        <f>REPLACE(INDEX(GroupVertices[Group],MATCH(Edges25[[#This Row],[Vertex 1]],GroupVertices[Vertex],0)),1,1,"")</f>
        <v>8</v>
      </c>
      <c r="BC176" s="78" t="str">
        <f>REPLACE(INDEX(GroupVertices[Group],MATCH(Edges25[[#This Row],[Vertex 2]],GroupVertices[Vertex],0)),1,1,"")</f>
        <v>8</v>
      </c>
      <c r="BD176" s="48"/>
      <c r="BE176" s="49"/>
      <c r="BF176" s="48"/>
      <c r="BG176" s="49"/>
      <c r="BH176" s="48"/>
      <c r="BI176" s="49"/>
      <c r="BJ176" s="48"/>
      <c r="BK176" s="49"/>
      <c r="BL176" s="48"/>
    </row>
    <row r="177" spans="1:64" ht="15">
      <c r="A177" s="64" t="s">
        <v>345</v>
      </c>
      <c r="B177" s="64" t="s">
        <v>428</v>
      </c>
      <c r="C177" s="65"/>
      <c r="D177" s="66"/>
      <c r="E177" s="67"/>
      <c r="F177" s="68"/>
      <c r="G177" s="65"/>
      <c r="H177" s="69"/>
      <c r="I177" s="70"/>
      <c r="J177" s="70"/>
      <c r="K177" s="34" t="s">
        <v>65</v>
      </c>
      <c r="L177" s="77">
        <v>218</v>
      </c>
      <c r="M177" s="77"/>
      <c r="N177" s="72"/>
      <c r="O177" s="79" t="s">
        <v>444</v>
      </c>
      <c r="P177" s="81">
        <v>43689.68451388889</v>
      </c>
      <c r="Q177" s="79" t="s">
        <v>552</v>
      </c>
      <c r="R177" s="79"/>
      <c r="S177" s="79"/>
      <c r="T177" s="79" t="s">
        <v>823</v>
      </c>
      <c r="U177" s="82" t="s">
        <v>868</v>
      </c>
      <c r="V177" s="82" t="s">
        <v>868</v>
      </c>
      <c r="W177" s="81">
        <v>43689.68451388889</v>
      </c>
      <c r="X177" s="82" t="s">
        <v>1210</v>
      </c>
      <c r="Y177" s="79"/>
      <c r="Z177" s="79"/>
      <c r="AA177" s="85" t="s">
        <v>1567</v>
      </c>
      <c r="AB177" s="79"/>
      <c r="AC177" s="79" t="b">
        <v>0</v>
      </c>
      <c r="AD177" s="79">
        <v>0</v>
      </c>
      <c r="AE177" s="85" t="s">
        <v>1761</v>
      </c>
      <c r="AF177" s="79" t="b">
        <v>0</v>
      </c>
      <c r="AG177" s="79" t="s">
        <v>1774</v>
      </c>
      <c r="AH177" s="79"/>
      <c r="AI177" s="85" t="s">
        <v>1761</v>
      </c>
      <c r="AJ177" s="79" t="b">
        <v>0</v>
      </c>
      <c r="AK177" s="79">
        <v>4</v>
      </c>
      <c r="AL177" s="85" t="s">
        <v>1566</v>
      </c>
      <c r="AM177" s="79" t="s">
        <v>1789</v>
      </c>
      <c r="AN177" s="79" t="b">
        <v>0</v>
      </c>
      <c r="AO177" s="85" t="s">
        <v>1566</v>
      </c>
      <c r="AP177" s="79" t="s">
        <v>176</v>
      </c>
      <c r="AQ177" s="79">
        <v>0</v>
      </c>
      <c r="AR177" s="79">
        <v>0</v>
      </c>
      <c r="AS177" s="79"/>
      <c r="AT177" s="79"/>
      <c r="AU177" s="79"/>
      <c r="AV177" s="79"/>
      <c r="AW177" s="79"/>
      <c r="AX177" s="79"/>
      <c r="AY177" s="79"/>
      <c r="AZ177" s="79"/>
      <c r="BA177">
        <v>1</v>
      </c>
      <c r="BB177" s="78" t="str">
        <f>REPLACE(INDEX(GroupVertices[Group],MATCH(Edges25[[#This Row],[Vertex 1]],GroupVertices[Vertex],0)),1,1,"")</f>
        <v>8</v>
      </c>
      <c r="BC177" s="78" t="str">
        <f>REPLACE(INDEX(GroupVertices[Group],MATCH(Edges25[[#This Row],[Vertex 2]],GroupVertices[Vertex],0)),1,1,"")</f>
        <v>8</v>
      </c>
      <c r="BD177" s="48"/>
      <c r="BE177" s="49"/>
      <c r="BF177" s="48"/>
      <c r="BG177" s="49"/>
      <c r="BH177" s="48"/>
      <c r="BI177" s="49"/>
      <c r="BJ177" s="48"/>
      <c r="BK177" s="49"/>
      <c r="BL177" s="48"/>
    </row>
    <row r="178" spans="1:64" ht="15">
      <c r="A178" s="64" t="s">
        <v>346</v>
      </c>
      <c r="B178" s="64" t="s">
        <v>346</v>
      </c>
      <c r="C178" s="65"/>
      <c r="D178" s="66"/>
      <c r="E178" s="67"/>
      <c r="F178" s="68"/>
      <c r="G178" s="65"/>
      <c r="H178" s="69"/>
      <c r="I178" s="70"/>
      <c r="J178" s="70"/>
      <c r="K178" s="34" t="s">
        <v>65</v>
      </c>
      <c r="L178" s="77">
        <v>222</v>
      </c>
      <c r="M178" s="77"/>
      <c r="N178" s="72"/>
      <c r="O178" s="79" t="s">
        <v>176</v>
      </c>
      <c r="P178" s="81">
        <v>43689.694131944445</v>
      </c>
      <c r="Q178" s="79" t="s">
        <v>554</v>
      </c>
      <c r="R178" s="82" t="s">
        <v>677</v>
      </c>
      <c r="S178" s="79" t="s">
        <v>739</v>
      </c>
      <c r="T178" s="79" t="s">
        <v>824</v>
      </c>
      <c r="U178" s="79"/>
      <c r="V178" s="82" t="s">
        <v>998</v>
      </c>
      <c r="W178" s="81">
        <v>43689.694131944445</v>
      </c>
      <c r="X178" s="82" t="s">
        <v>1211</v>
      </c>
      <c r="Y178" s="79"/>
      <c r="Z178" s="79"/>
      <c r="AA178" s="85" t="s">
        <v>1568</v>
      </c>
      <c r="AB178" s="79"/>
      <c r="AC178" s="79" t="b">
        <v>0</v>
      </c>
      <c r="AD178" s="79">
        <v>0</v>
      </c>
      <c r="AE178" s="85" t="s">
        <v>1761</v>
      </c>
      <c r="AF178" s="79" t="b">
        <v>0</v>
      </c>
      <c r="AG178" s="79" t="s">
        <v>1774</v>
      </c>
      <c r="AH178" s="79"/>
      <c r="AI178" s="85" t="s">
        <v>1761</v>
      </c>
      <c r="AJ178" s="79" t="b">
        <v>0</v>
      </c>
      <c r="AK178" s="79">
        <v>0</v>
      </c>
      <c r="AL178" s="85" t="s">
        <v>1761</v>
      </c>
      <c r="AM178" s="79" t="s">
        <v>1792</v>
      </c>
      <c r="AN178" s="79" t="b">
        <v>0</v>
      </c>
      <c r="AO178" s="85" t="s">
        <v>1568</v>
      </c>
      <c r="AP178" s="79" t="s">
        <v>176</v>
      </c>
      <c r="AQ178" s="79">
        <v>0</v>
      </c>
      <c r="AR178" s="79">
        <v>0</v>
      </c>
      <c r="AS178" s="79"/>
      <c r="AT178" s="79"/>
      <c r="AU178" s="79"/>
      <c r="AV178" s="79"/>
      <c r="AW178" s="79"/>
      <c r="AX178" s="79"/>
      <c r="AY178" s="79"/>
      <c r="AZ178" s="79"/>
      <c r="BA178">
        <v>1</v>
      </c>
      <c r="BB178" s="78" t="str">
        <f>REPLACE(INDEX(GroupVertices[Group],MATCH(Edges25[[#This Row],[Vertex 1]],GroupVertices[Vertex],0)),1,1,"")</f>
        <v>1</v>
      </c>
      <c r="BC178" s="78" t="str">
        <f>REPLACE(INDEX(GroupVertices[Group],MATCH(Edges25[[#This Row],[Vertex 2]],GroupVertices[Vertex],0)),1,1,"")</f>
        <v>1</v>
      </c>
      <c r="BD178" s="48">
        <v>2</v>
      </c>
      <c r="BE178" s="49">
        <v>6.451612903225806</v>
      </c>
      <c r="BF178" s="48">
        <v>2</v>
      </c>
      <c r="BG178" s="49">
        <v>6.451612903225806</v>
      </c>
      <c r="BH178" s="48">
        <v>0</v>
      </c>
      <c r="BI178" s="49">
        <v>0</v>
      </c>
      <c r="BJ178" s="48">
        <v>27</v>
      </c>
      <c r="BK178" s="49">
        <v>87.09677419354838</v>
      </c>
      <c r="BL178" s="48">
        <v>31</v>
      </c>
    </row>
    <row r="179" spans="1:64" ht="15">
      <c r="A179" s="64" t="s">
        <v>347</v>
      </c>
      <c r="B179" s="64" t="s">
        <v>426</v>
      </c>
      <c r="C179" s="65"/>
      <c r="D179" s="66"/>
      <c r="E179" s="67"/>
      <c r="F179" s="68"/>
      <c r="G179" s="65"/>
      <c r="H179" s="69"/>
      <c r="I179" s="70"/>
      <c r="J179" s="70"/>
      <c r="K179" s="34" t="s">
        <v>65</v>
      </c>
      <c r="L179" s="77">
        <v>223</v>
      </c>
      <c r="M179" s="77"/>
      <c r="N179" s="72"/>
      <c r="O179" s="79" t="s">
        <v>444</v>
      </c>
      <c r="P179" s="81">
        <v>43689.70542824074</v>
      </c>
      <c r="Q179" s="79" t="s">
        <v>544</v>
      </c>
      <c r="R179" s="79"/>
      <c r="S179" s="79"/>
      <c r="T179" s="79" t="s">
        <v>403</v>
      </c>
      <c r="U179" s="79"/>
      <c r="V179" s="82" t="s">
        <v>999</v>
      </c>
      <c r="W179" s="81">
        <v>43689.70542824074</v>
      </c>
      <c r="X179" s="82" t="s">
        <v>1212</v>
      </c>
      <c r="Y179" s="79"/>
      <c r="Z179" s="79"/>
      <c r="AA179" s="85" t="s">
        <v>1569</v>
      </c>
      <c r="AB179" s="79"/>
      <c r="AC179" s="79" t="b">
        <v>0</v>
      </c>
      <c r="AD179" s="79">
        <v>0</v>
      </c>
      <c r="AE179" s="85" t="s">
        <v>1761</v>
      </c>
      <c r="AF179" s="79" t="b">
        <v>0</v>
      </c>
      <c r="AG179" s="79" t="s">
        <v>1774</v>
      </c>
      <c r="AH179" s="79"/>
      <c r="AI179" s="85" t="s">
        <v>1761</v>
      </c>
      <c r="AJ179" s="79" t="b">
        <v>0</v>
      </c>
      <c r="AK179" s="79">
        <v>1453</v>
      </c>
      <c r="AL179" s="85" t="s">
        <v>1725</v>
      </c>
      <c r="AM179" s="79" t="s">
        <v>1790</v>
      </c>
      <c r="AN179" s="79" t="b">
        <v>0</v>
      </c>
      <c r="AO179" s="85" t="s">
        <v>1725</v>
      </c>
      <c r="AP179" s="79" t="s">
        <v>176</v>
      </c>
      <c r="AQ179" s="79">
        <v>0</v>
      </c>
      <c r="AR179" s="79">
        <v>0</v>
      </c>
      <c r="AS179" s="79"/>
      <c r="AT179" s="79"/>
      <c r="AU179" s="79"/>
      <c r="AV179" s="79"/>
      <c r="AW179" s="79"/>
      <c r="AX179" s="79"/>
      <c r="AY179" s="79"/>
      <c r="AZ179" s="79"/>
      <c r="BA179">
        <v>1</v>
      </c>
      <c r="BB179" s="78" t="str">
        <f>REPLACE(INDEX(GroupVertices[Group],MATCH(Edges25[[#This Row],[Vertex 1]],GroupVertices[Vertex],0)),1,1,"")</f>
        <v>2</v>
      </c>
      <c r="BC179" s="78" t="str">
        <f>REPLACE(INDEX(GroupVertices[Group],MATCH(Edges25[[#This Row],[Vertex 2]],GroupVertices[Vertex],0)),1,1,"")</f>
        <v>2</v>
      </c>
      <c r="BD179" s="48"/>
      <c r="BE179" s="49"/>
      <c r="BF179" s="48"/>
      <c r="BG179" s="49"/>
      <c r="BH179" s="48"/>
      <c r="BI179" s="49"/>
      <c r="BJ179" s="48"/>
      <c r="BK179" s="49"/>
      <c r="BL179" s="48"/>
    </row>
    <row r="180" spans="1:64" ht="15">
      <c r="A180" s="64" t="s">
        <v>348</v>
      </c>
      <c r="B180" s="64" t="s">
        <v>426</v>
      </c>
      <c r="C180" s="65"/>
      <c r="D180" s="66"/>
      <c r="E180" s="67"/>
      <c r="F180" s="68"/>
      <c r="G180" s="65"/>
      <c r="H180" s="69"/>
      <c r="I180" s="70"/>
      <c r="J180" s="70"/>
      <c r="K180" s="34" t="s">
        <v>65</v>
      </c>
      <c r="L180" s="77">
        <v>225</v>
      </c>
      <c r="M180" s="77"/>
      <c r="N180" s="72"/>
      <c r="O180" s="79" t="s">
        <v>444</v>
      </c>
      <c r="P180" s="81">
        <v>43689.7296412037</v>
      </c>
      <c r="Q180" s="79" t="s">
        <v>544</v>
      </c>
      <c r="R180" s="79"/>
      <c r="S180" s="79"/>
      <c r="T180" s="79" t="s">
        <v>403</v>
      </c>
      <c r="U180" s="79"/>
      <c r="V180" s="82" t="s">
        <v>1000</v>
      </c>
      <c r="W180" s="81">
        <v>43689.7296412037</v>
      </c>
      <c r="X180" s="82" t="s">
        <v>1213</v>
      </c>
      <c r="Y180" s="79"/>
      <c r="Z180" s="79"/>
      <c r="AA180" s="85" t="s">
        <v>1570</v>
      </c>
      <c r="AB180" s="79"/>
      <c r="AC180" s="79" t="b">
        <v>0</v>
      </c>
      <c r="AD180" s="79">
        <v>0</v>
      </c>
      <c r="AE180" s="85" t="s">
        <v>1761</v>
      </c>
      <c r="AF180" s="79" t="b">
        <v>0</v>
      </c>
      <c r="AG180" s="79" t="s">
        <v>1774</v>
      </c>
      <c r="AH180" s="79"/>
      <c r="AI180" s="85" t="s">
        <v>1761</v>
      </c>
      <c r="AJ180" s="79" t="b">
        <v>0</v>
      </c>
      <c r="AK180" s="79">
        <v>1453</v>
      </c>
      <c r="AL180" s="85" t="s">
        <v>1725</v>
      </c>
      <c r="AM180" s="79" t="s">
        <v>1789</v>
      </c>
      <c r="AN180" s="79" t="b">
        <v>0</v>
      </c>
      <c r="AO180" s="85" t="s">
        <v>1725</v>
      </c>
      <c r="AP180" s="79" t="s">
        <v>176</v>
      </c>
      <c r="AQ180" s="79">
        <v>0</v>
      </c>
      <c r="AR180" s="79">
        <v>0</v>
      </c>
      <c r="AS180" s="79"/>
      <c r="AT180" s="79"/>
      <c r="AU180" s="79"/>
      <c r="AV180" s="79"/>
      <c r="AW180" s="79"/>
      <c r="AX180" s="79"/>
      <c r="AY180" s="79"/>
      <c r="AZ180" s="79"/>
      <c r="BA180">
        <v>1</v>
      </c>
      <c r="BB180" s="78" t="str">
        <f>REPLACE(INDEX(GroupVertices[Group],MATCH(Edges25[[#This Row],[Vertex 1]],GroupVertices[Vertex],0)),1,1,"")</f>
        <v>2</v>
      </c>
      <c r="BC180" s="78" t="str">
        <f>REPLACE(INDEX(GroupVertices[Group],MATCH(Edges25[[#This Row],[Vertex 2]],GroupVertices[Vertex],0)),1,1,"")</f>
        <v>2</v>
      </c>
      <c r="BD180" s="48"/>
      <c r="BE180" s="49"/>
      <c r="BF180" s="48"/>
      <c r="BG180" s="49"/>
      <c r="BH180" s="48"/>
      <c r="BI180" s="49"/>
      <c r="BJ180" s="48"/>
      <c r="BK180" s="49"/>
      <c r="BL180" s="48"/>
    </row>
    <row r="181" spans="1:64" ht="15">
      <c r="A181" s="64" t="s">
        <v>349</v>
      </c>
      <c r="B181" s="64" t="s">
        <v>349</v>
      </c>
      <c r="C181" s="65"/>
      <c r="D181" s="66"/>
      <c r="E181" s="67"/>
      <c r="F181" s="68"/>
      <c r="G181" s="65"/>
      <c r="H181" s="69"/>
      <c r="I181" s="70"/>
      <c r="J181" s="70"/>
      <c r="K181" s="34" t="s">
        <v>65</v>
      </c>
      <c r="L181" s="77">
        <v>227</v>
      </c>
      <c r="M181" s="77"/>
      <c r="N181" s="72"/>
      <c r="O181" s="79" t="s">
        <v>176</v>
      </c>
      <c r="P181" s="81">
        <v>43689.75732638889</v>
      </c>
      <c r="Q181" s="79" t="s">
        <v>555</v>
      </c>
      <c r="R181" s="82" t="s">
        <v>678</v>
      </c>
      <c r="S181" s="79" t="s">
        <v>740</v>
      </c>
      <c r="T181" s="79" t="s">
        <v>825</v>
      </c>
      <c r="U181" s="79"/>
      <c r="V181" s="82" t="s">
        <v>1001</v>
      </c>
      <c r="W181" s="81">
        <v>43689.75732638889</v>
      </c>
      <c r="X181" s="82" t="s">
        <v>1214</v>
      </c>
      <c r="Y181" s="79"/>
      <c r="Z181" s="79"/>
      <c r="AA181" s="85" t="s">
        <v>1571</v>
      </c>
      <c r="AB181" s="79"/>
      <c r="AC181" s="79" t="b">
        <v>0</v>
      </c>
      <c r="AD181" s="79">
        <v>1</v>
      </c>
      <c r="AE181" s="85" t="s">
        <v>1761</v>
      </c>
      <c r="AF181" s="79" t="b">
        <v>1</v>
      </c>
      <c r="AG181" s="79" t="s">
        <v>1776</v>
      </c>
      <c r="AH181" s="79"/>
      <c r="AI181" s="85" t="s">
        <v>1788</v>
      </c>
      <c r="AJ181" s="79" t="b">
        <v>0</v>
      </c>
      <c r="AK181" s="79">
        <v>0</v>
      </c>
      <c r="AL181" s="85" t="s">
        <v>1761</v>
      </c>
      <c r="AM181" s="79" t="s">
        <v>1793</v>
      </c>
      <c r="AN181" s="79" t="b">
        <v>0</v>
      </c>
      <c r="AO181" s="85" t="s">
        <v>1571</v>
      </c>
      <c r="AP181" s="79" t="s">
        <v>176</v>
      </c>
      <c r="AQ181" s="79">
        <v>0</v>
      </c>
      <c r="AR181" s="79">
        <v>0</v>
      </c>
      <c r="AS181" s="79"/>
      <c r="AT181" s="79"/>
      <c r="AU181" s="79"/>
      <c r="AV181" s="79"/>
      <c r="AW181" s="79"/>
      <c r="AX181" s="79"/>
      <c r="AY181" s="79"/>
      <c r="AZ181" s="79"/>
      <c r="BA181">
        <v>1</v>
      </c>
      <c r="BB181" s="78" t="str">
        <f>REPLACE(INDEX(GroupVertices[Group],MATCH(Edges25[[#This Row],[Vertex 1]],GroupVertices[Vertex],0)),1,1,"")</f>
        <v>1</v>
      </c>
      <c r="BC181" s="78" t="str">
        <f>REPLACE(INDEX(GroupVertices[Group],MATCH(Edges25[[#This Row],[Vertex 2]],GroupVertices[Vertex],0)),1,1,"")</f>
        <v>1</v>
      </c>
      <c r="BD181" s="48">
        <v>0</v>
      </c>
      <c r="BE181" s="49">
        <v>0</v>
      </c>
      <c r="BF181" s="48">
        <v>0</v>
      </c>
      <c r="BG181" s="49">
        <v>0</v>
      </c>
      <c r="BH181" s="48">
        <v>0</v>
      </c>
      <c r="BI181" s="49">
        <v>0</v>
      </c>
      <c r="BJ181" s="48">
        <v>7</v>
      </c>
      <c r="BK181" s="49">
        <v>100</v>
      </c>
      <c r="BL181" s="48">
        <v>7</v>
      </c>
    </row>
    <row r="182" spans="1:64" ht="15">
      <c r="A182" s="64" t="s">
        <v>350</v>
      </c>
      <c r="B182" s="64" t="s">
        <v>426</v>
      </c>
      <c r="C182" s="65"/>
      <c r="D182" s="66"/>
      <c r="E182" s="67"/>
      <c r="F182" s="68"/>
      <c r="G182" s="65"/>
      <c r="H182" s="69"/>
      <c r="I182" s="70"/>
      <c r="J182" s="70"/>
      <c r="K182" s="34" t="s">
        <v>65</v>
      </c>
      <c r="L182" s="77">
        <v>228</v>
      </c>
      <c r="M182" s="77"/>
      <c r="N182" s="72"/>
      <c r="O182" s="79" t="s">
        <v>444</v>
      </c>
      <c r="P182" s="81">
        <v>43689.76311342593</v>
      </c>
      <c r="Q182" s="79" t="s">
        <v>544</v>
      </c>
      <c r="R182" s="79"/>
      <c r="S182" s="79"/>
      <c r="T182" s="79" t="s">
        <v>403</v>
      </c>
      <c r="U182" s="79"/>
      <c r="V182" s="82" t="s">
        <v>1002</v>
      </c>
      <c r="W182" s="81">
        <v>43689.76311342593</v>
      </c>
      <c r="X182" s="82" t="s">
        <v>1215</v>
      </c>
      <c r="Y182" s="79"/>
      <c r="Z182" s="79"/>
      <c r="AA182" s="85" t="s">
        <v>1572</v>
      </c>
      <c r="AB182" s="79"/>
      <c r="AC182" s="79" t="b">
        <v>0</v>
      </c>
      <c r="AD182" s="79">
        <v>0</v>
      </c>
      <c r="AE182" s="85" t="s">
        <v>1761</v>
      </c>
      <c r="AF182" s="79" t="b">
        <v>0</v>
      </c>
      <c r="AG182" s="79" t="s">
        <v>1774</v>
      </c>
      <c r="AH182" s="79"/>
      <c r="AI182" s="85" t="s">
        <v>1761</v>
      </c>
      <c r="AJ182" s="79" t="b">
        <v>0</v>
      </c>
      <c r="AK182" s="79">
        <v>1453</v>
      </c>
      <c r="AL182" s="85" t="s">
        <v>1725</v>
      </c>
      <c r="AM182" s="79" t="s">
        <v>1790</v>
      </c>
      <c r="AN182" s="79" t="b">
        <v>0</v>
      </c>
      <c r="AO182" s="85" t="s">
        <v>1725</v>
      </c>
      <c r="AP182" s="79" t="s">
        <v>176</v>
      </c>
      <c r="AQ182" s="79">
        <v>0</v>
      </c>
      <c r="AR182" s="79">
        <v>0</v>
      </c>
      <c r="AS182" s="79"/>
      <c r="AT182" s="79"/>
      <c r="AU182" s="79"/>
      <c r="AV182" s="79"/>
      <c r="AW182" s="79"/>
      <c r="AX182" s="79"/>
      <c r="AY182" s="79"/>
      <c r="AZ182" s="79"/>
      <c r="BA182">
        <v>1</v>
      </c>
      <c r="BB182" s="78" t="str">
        <f>REPLACE(INDEX(GroupVertices[Group],MATCH(Edges25[[#This Row],[Vertex 1]],GroupVertices[Vertex],0)),1,1,"")</f>
        <v>2</v>
      </c>
      <c r="BC182" s="78" t="str">
        <f>REPLACE(INDEX(GroupVertices[Group],MATCH(Edges25[[#This Row],[Vertex 2]],GroupVertices[Vertex],0)),1,1,"")</f>
        <v>2</v>
      </c>
      <c r="BD182" s="48"/>
      <c r="BE182" s="49"/>
      <c r="BF182" s="48"/>
      <c r="BG182" s="49"/>
      <c r="BH182" s="48"/>
      <c r="BI182" s="49"/>
      <c r="BJ182" s="48"/>
      <c r="BK182" s="49"/>
      <c r="BL182" s="48"/>
    </row>
    <row r="183" spans="1:64" ht="15">
      <c r="A183" s="64" t="s">
        <v>351</v>
      </c>
      <c r="B183" s="64" t="s">
        <v>430</v>
      </c>
      <c r="C183" s="65"/>
      <c r="D183" s="66"/>
      <c r="E183" s="67"/>
      <c r="F183" s="68"/>
      <c r="G183" s="65"/>
      <c r="H183" s="69"/>
      <c r="I183" s="70"/>
      <c r="J183" s="70"/>
      <c r="K183" s="34" t="s">
        <v>65</v>
      </c>
      <c r="L183" s="77">
        <v>230</v>
      </c>
      <c r="M183" s="77"/>
      <c r="N183" s="72"/>
      <c r="O183" s="79" t="s">
        <v>445</v>
      </c>
      <c r="P183" s="81">
        <v>43689.77746527778</v>
      </c>
      <c r="Q183" s="79" t="s">
        <v>556</v>
      </c>
      <c r="R183" s="79"/>
      <c r="S183" s="79"/>
      <c r="T183" s="79" t="s">
        <v>403</v>
      </c>
      <c r="U183" s="79"/>
      <c r="V183" s="82" t="s">
        <v>1003</v>
      </c>
      <c r="W183" s="81">
        <v>43689.77746527778</v>
      </c>
      <c r="X183" s="82" t="s">
        <v>1216</v>
      </c>
      <c r="Y183" s="79"/>
      <c r="Z183" s="79"/>
      <c r="AA183" s="85" t="s">
        <v>1573</v>
      </c>
      <c r="AB183" s="85" t="s">
        <v>1759</v>
      </c>
      <c r="AC183" s="79" t="b">
        <v>0</v>
      </c>
      <c r="AD183" s="79">
        <v>0</v>
      </c>
      <c r="AE183" s="85" t="s">
        <v>1773</v>
      </c>
      <c r="AF183" s="79" t="b">
        <v>0</v>
      </c>
      <c r="AG183" s="79" t="s">
        <v>1774</v>
      </c>
      <c r="AH183" s="79"/>
      <c r="AI183" s="85" t="s">
        <v>1761</v>
      </c>
      <c r="AJ183" s="79" t="b">
        <v>0</v>
      </c>
      <c r="AK183" s="79">
        <v>0</v>
      </c>
      <c r="AL183" s="85" t="s">
        <v>1761</v>
      </c>
      <c r="AM183" s="79" t="s">
        <v>1789</v>
      </c>
      <c r="AN183" s="79" t="b">
        <v>0</v>
      </c>
      <c r="AO183" s="85" t="s">
        <v>1759</v>
      </c>
      <c r="AP183" s="79" t="s">
        <v>176</v>
      </c>
      <c r="AQ183" s="79">
        <v>0</v>
      </c>
      <c r="AR183" s="79">
        <v>0</v>
      </c>
      <c r="AS183" s="79"/>
      <c r="AT183" s="79"/>
      <c r="AU183" s="79"/>
      <c r="AV183" s="79"/>
      <c r="AW183" s="79"/>
      <c r="AX183" s="79"/>
      <c r="AY183" s="79"/>
      <c r="AZ183" s="79"/>
      <c r="BA183">
        <v>1</v>
      </c>
      <c r="BB183" s="78" t="str">
        <f>REPLACE(INDEX(GroupVertices[Group],MATCH(Edges25[[#This Row],[Vertex 1]],GroupVertices[Vertex],0)),1,1,"")</f>
        <v>20</v>
      </c>
      <c r="BC183" s="78" t="str">
        <f>REPLACE(INDEX(GroupVertices[Group],MATCH(Edges25[[#This Row],[Vertex 2]],GroupVertices[Vertex],0)),1,1,"")</f>
        <v>20</v>
      </c>
      <c r="BD183" s="48">
        <v>0</v>
      </c>
      <c r="BE183" s="49">
        <v>0</v>
      </c>
      <c r="BF183" s="48">
        <v>0</v>
      </c>
      <c r="BG183" s="49">
        <v>0</v>
      </c>
      <c r="BH183" s="48">
        <v>0</v>
      </c>
      <c r="BI183" s="49">
        <v>0</v>
      </c>
      <c r="BJ183" s="48">
        <v>5</v>
      </c>
      <c r="BK183" s="49">
        <v>100</v>
      </c>
      <c r="BL183" s="48">
        <v>5</v>
      </c>
    </row>
    <row r="184" spans="1:64" ht="15">
      <c r="A184" s="64" t="s">
        <v>352</v>
      </c>
      <c r="B184" s="64" t="s">
        <v>426</v>
      </c>
      <c r="C184" s="65"/>
      <c r="D184" s="66"/>
      <c r="E184" s="67"/>
      <c r="F184" s="68"/>
      <c r="G184" s="65"/>
      <c r="H184" s="69"/>
      <c r="I184" s="70"/>
      <c r="J184" s="70"/>
      <c r="K184" s="34" t="s">
        <v>65</v>
      </c>
      <c r="L184" s="77">
        <v>231</v>
      </c>
      <c r="M184" s="77"/>
      <c r="N184" s="72"/>
      <c r="O184" s="79" t="s">
        <v>444</v>
      </c>
      <c r="P184" s="81">
        <v>43689.78228009259</v>
      </c>
      <c r="Q184" s="79" t="s">
        <v>544</v>
      </c>
      <c r="R184" s="79"/>
      <c r="S184" s="79"/>
      <c r="T184" s="79" t="s">
        <v>403</v>
      </c>
      <c r="U184" s="79"/>
      <c r="V184" s="82" t="s">
        <v>1004</v>
      </c>
      <c r="W184" s="81">
        <v>43689.78228009259</v>
      </c>
      <c r="X184" s="82" t="s">
        <v>1217</v>
      </c>
      <c r="Y184" s="79"/>
      <c r="Z184" s="79"/>
      <c r="AA184" s="85" t="s">
        <v>1574</v>
      </c>
      <c r="AB184" s="79"/>
      <c r="AC184" s="79" t="b">
        <v>0</v>
      </c>
      <c r="AD184" s="79">
        <v>0</v>
      </c>
      <c r="AE184" s="85" t="s">
        <v>1761</v>
      </c>
      <c r="AF184" s="79" t="b">
        <v>0</v>
      </c>
      <c r="AG184" s="79" t="s">
        <v>1774</v>
      </c>
      <c r="AH184" s="79"/>
      <c r="AI184" s="85" t="s">
        <v>1761</v>
      </c>
      <c r="AJ184" s="79" t="b">
        <v>0</v>
      </c>
      <c r="AK184" s="79">
        <v>1453</v>
      </c>
      <c r="AL184" s="85" t="s">
        <v>1725</v>
      </c>
      <c r="AM184" s="79" t="s">
        <v>1789</v>
      </c>
      <c r="AN184" s="79" t="b">
        <v>0</v>
      </c>
      <c r="AO184" s="85" t="s">
        <v>1725</v>
      </c>
      <c r="AP184" s="79" t="s">
        <v>176</v>
      </c>
      <c r="AQ184" s="79">
        <v>0</v>
      </c>
      <c r="AR184" s="79">
        <v>0</v>
      </c>
      <c r="AS184" s="79"/>
      <c r="AT184" s="79"/>
      <c r="AU184" s="79"/>
      <c r="AV184" s="79"/>
      <c r="AW184" s="79"/>
      <c r="AX184" s="79"/>
      <c r="AY184" s="79"/>
      <c r="AZ184" s="79"/>
      <c r="BA184">
        <v>1</v>
      </c>
      <c r="BB184" s="78" t="str">
        <f>REPLACE(INDEX(GroupVertices[Group],MATCH(Edges25[[#This Row],[Vertex 1]],GroupVertices[Vertex],0)),1,1,"")</f>
        <v>2</v>
      </c>
      <c r="BC184" s="78" t="str">
        <f>REPLACE(INDEX(GroupVertices[Group],MATCH(Edges25[[#This Row],[Vertex 2]],GroupVertices[Vertex],0)),1,1,"")</f>
        <v>2</v>
      </c>
      <c r="BD184" s="48"/>
      <c r="BE184" s="49"/>
      <c r="BF184" s="48"/>
      <c r="BG184" s="49"/>
      <c r="BH184" s="48"/>
      <c r="BI184" s="49"/>
      <c r="BJ184" s="48"/>
      <c r="BK184" s="49"/>
      <c r="BL184" s="48"/>
    </row>
    <row r="185" spans="1:64" ht="15">
      <c r="A185" s="64" t="s">
        <v>353</v>
      </c>
      <c r="B185" s="64" t="s">
        <v>426</v>
      </c>
      <c r="C185" s="65"/>
      <c r="D185" s="66"/>
      <c r="E185" s="67"/>
      <c r="F185" s="68"/>
      <c r="G185" s="65"/>
      <c r="H185" s="69"/>
      <c r="I185" s="70"/>
      <c r="J185" s="70"/>
      <c r="K185" s="34" t="s">
        <v>65</v>
      </c>
      <c r="L185" s="77">
        <v>233</v>
      </c>
      <c r="M185" s="77"/>
      <c r="N185" s="72"/>
      <c r="O185" s="79" t="s">
        <v>444</v>
      </c>
      <c r="P185" s="81">
        <v>43689.85619212963</v>
      </c>
      <c r="Q185" s="79" t="s">
        <v>544</v>
      </c>
      <c r="R185" s="79"/>
      <c r="S185" s="79"/>
      <c r="T185" s="79" t="s">
        <v>403</v>
      </c>
      <c r="U185" s="79"/>
      <c r="V185" s="82" t="s">
        <v>1005</v>
      </c>
      <c r="W185" s="81">
        <v>43689.85619212963</v>
      </c>
      <c r="X185" s="82" t="s">
        <v>1218</v>
      </c>
      <c r="Y185" s="79"/>
      <c r="Z185" s="79"/>
      <c r="AA185" s="85" t="s">
        <v>1575</v>
      </c>
      <c r="AB185" s="79"/>
      <c r="AC185" s="79" t="b">
        <v>0</v>
      </c>
      <c r="AD185" s="79">
        <v>0</v>
      </c>
      <c r="AE185" s="85" t="s">
        <v>1761</v>
      </c>
      <c r="AF185" s="79" t="b">
        <v>0</v>
      </c>
      <c r="AG185" s="79" t="s">
        <v>1774</v>
      </c>
      <c r="AH185" s="79"/>
      <c r="AI185" s="85" t="s">
        <v>1761</v>
      </c>
      <c r="AJ185" s="79" t="b">
        <v>0</v>
      </c>
      <c r="AK185" s="79">
        <v>1453</v>
      </c>
      <c r="AL185" s="85" t="s">
        <v>1725</v>
      </c>
      <c r="AM185" s="79" t="s">
        <v>1790</v>
      </c>
      <c r="AN185" s="79" t="b">
        <v>0</v>
      </c>
      <c r="AO185" s="85" t="s">
        <v>1725</v>
      </c>
      <c r="AP185" s="79" t="s">
        <v>176</v>
      </c>
      <c r="AQ185" s="79">
        <v>0</v>
      </c>
      <c r="AR185" s="79">
        <v>0</v>
      </c>
      <c r="AS185" s="79"/>
      <c r="AT185" s="79"/>
      <c r="AU185" s="79"/>
      <c r="AV185" s="79"/>
      <c r="AW185" s="79"/>
      <c r="AX185" s="79"/>
      <c r="AY185" s="79"/>
      <c r="AZ185" s="79"/>
      <c r="BA185">
        <v>1</v>
      </c>
      <c r="BB185" s="78" t="str">
        <f>REPLACE(INDEX(GroupVertices[Group],MATCH(Edges25[[#This Row],[Vertex 1]],GroupVertices[Vertex],0)),1,1,"")</f>
        <v>2</v>
      </c>
      <c r="BC185" s="78" t="str">
        <f>REPLACE(INDEX(GroupVertices[Group],MATCH(Edges25[[#This Row],[Vertex 2]],GroupVertices[Vertex],0)),1,1,"")</f>
        <v>2</v>
      </c>
      <c r="BD185" s="48"/>
      <c r="BE185" s="49"/>
      <c r="BF185" s="48"/>
      <c r="BG185" s="49"/>
      <c r="BH185" s="48"/>
      <c r="BI185" s="49"/>
      <c r="BJ185" s="48"/>
      <c r="BK185" s="49"/>
      <c r="BL185" s="48"/>
    </row>
    <row r="186" spans="1:64" ht="15">
      <c r="A186" s="64" t="s">
        <v>354</v>
      </c>
      <c r="B186" s="64" t="s">
        <v>426</v>
      </c>
      <c r="C186" s="65"/>
      <c r="D186" s="66"/>
      <c r="E186" s="67"/>
      <c r="F186" s="68"/>
      <c r="G186" s="65"/>
      <c r="H186" s="69"/>
      <c r="I186" s="70"/>
      <c r="J186" s="70"/>
      <c r="K186" s="34" t="s">
        <v>65</v>
      </c>
      <c r="L186" s="77">
        <v>235</v>
      </c>
      <c r="M186" s="77"/>
      <c r="N186" s="72"/>
      <c r="O186" s="79" t="s">
        <v>444</v>
      </c>
      <c r="P186" s="81">
        <v>43689.861666666664</v>
      </c>
      <c r="Q186" s="79" t="s">
        <v>544</v>
      </c>
      <c r="R186" s="79"/>
      <c r="S186" s="79"/>
      <c r="T186" s="79" t="s">
        <v>403</v>
      </c>
      <c r="U186" s="79"/>
      <c r="V186" s="82" t="s">
        <v>1006</v>
      </c>
      <c r="W186" s="81">
        <v>43689.861666666664</v>
      </c>
      <c r="X186" s="82" t="s">
        <v>1219</v>
      </c>
      <c r="Y186" s="79"/>
      <c r="Z186" s="79"/>
      <c r="AA186" s="85" t="s">
        <v>1576</v>
      </c>
      <c r="AB186" s="79"/>
      <c r="AC186" s="79" t="b">
        <v>0</v>
      </c>
      <c r="AD186" s="79">
        <v>0</v>
      </c>
      <c r="AE186" s="85" t="s">
        <v>1761</v>
      </c>
      <c r="AF186" s="79" t="b">
        <v>0</v>
      </c>
      <c r="AG186" s="79" t="s">
        <v>1774</v>
      </c>
      <c r="AH186" s="79"/>
      <c r="AI186" s="85" t="s">
        <v>1761</v>
      </c>
      <c r="AJ186" s="79" t="b">
        <v>0</v>
      </c>
      <c r="AK186" s="79">
        <v>1453</v>
      </c>
      <c r="AL186" s="85" t="s">
        <v>1725</v>
      </c>
      <c r="AM186" s="79" t="s">
        <v>1789</v>
      </c>
      <c r="AN186" s="79" t="b">
        <v>0</v>
      </c>
      <c r="AO186" s="85" t="s">
        <v>1725</v>
      </c>
      <c r="AP186" s="79" t="s">
        <v>176</v>
      </c>
      <c r="AQ186" s="79">
        <v>0</v>
      </c>
      <c r="AR186" s="79">
        <v>0</v>
      </c>
      <c r="AS186" s="79"/>
      <c r="AT186" s="79"/>
      <c r="AU186" s="79"/>
      <c r="AV186" s="79"/>
      <c r="AW186" s="79"/>
      <c r="AX186" s="79"/>
      <c r="AY186" s="79"/>
      <c r="AZ186" s="79"/>
      <c r="BA186">
        <v>1</v>
      </c>
      <c r="BB186" s="78" t="str">
        <f>REPLACE(INDEX(GroupVertices[Group],MATCH(Edges25[[#This Row],[Vertex 1]],GroupVertices[Vertex],0)),1,1,"")</f>
        <v>2</v>
      </c>
      <c r="BC186" s="78" t="str">
        <f>REPLACE(INDEX(GroupVertices[Group],MATCH(Edges25[[#This Row],[Vertex 2]],GroupVertices[Vertex],0)),1,1,"")</f>
        <v>2</v>
      </c>
      <c r="BD186" s="48"/>
      <c r="BE186" s="49"/>
      <c r="BF186" s="48"/>
      <c r="BG186" s="49"/>
      <c r="BH186" s="48"/>
      <c r="BI186" s="49"/>
      <c r="BJ186" s="48"/>
      <c r="BK186" s="49"/>
      <c r="BL186" s="48"/>
    </row>
    <row r="187" spans="1:64" ht="15">
      <c r="A187" s="64" t="s">
        <v>355</v>
      </c>
      <c r="B187" s="64" t="s">
        <v>356</v>
      </c>
      <c r="C187" s="65"/>
      <c r="D187" s="66"/>
      <c r="E187" s="67"/>
      <c r="F187" s="68"/>
      <c r="G187" s="65"/>
      <c r="H187" s="69"/>
      <c r="I187" s="70"/>
      <c r="J187" s="70"/>
      <c r="K187" s="34" t="s">
        <v>65</v>
      </c>
      <c r="L187" s="77">
        <v>237</v>
      </c>
      <c r="M187" s="77"/>
      <c r="N187" s="72"/>
      <c r="O187" s="79" t="s">
        <v>444</v>
      </c>
      <c r="P187" s="81">
        <v>43689.87332175926</v>
      </c>
      <c r="Q187" s="79" t="s">
        <v>557</v>
      </c>
      <c r="R187" s="79"/>
      <c r="S187" s="79"/>
      <c r="T187" s="79" t="s">
        <v>771</v>
      </c>
      <c r="U187" s="79"/>
      <c r="V187" s="82" t="s">
        <v>1007</v>
      </c>
      <c r="W187" s="81">
        <v>43689.87332175926</v>
      </c>
      <c r="X187" s="82" t="s">
        <v>1220</v>
      </c>
      <c r="Y187" s="79"/>
      <c r="Z187" s="79"/>
      <c r="AA187" s="85" t="s">
        <v>1577</v>
      </c>
      <c r="AB187" s="79"/>
      <c r="AC187" s="79" t="b">
        <v>0</v>
      </c>
      <c r="AD187" s="79">
        <v>0</v>
      </c>
      <c r="AE187" s="85" t="s">
        <v>1761</v>
      </c>
      <c r="AF187" s="79" t="b">
        <v>0</v>
      </c>
      <c r="AG187" s="79" t="s">
        <v>1774</v>
      </c>
      <c r="AH187" s="79"/>
      <c r="AI187" s="85" t="s">
        <v>1761</v>
      </c>
      <c r="AJ187" s="79" t="b">
        <v>0</v>
      </c>
      <c r="AK187" s="79">
        <v>2</v>
      </c>
      <c r="AL187" s="85" t="s">
        <v>1654</v>
      </c>
      <c r="AM187" s="79" t="s">
        <v>1790</v>
      </c>
      <c r="AN187" s="79" t="b">
        <v>0</v>
      </c>
      <c r="AO187" s="85" t="s">
        <v>1654</v>
      </c>
      <c r="AP187" s="79" t="s">
        <v>176</v>
      </c>
      <c r="AQ187" s="79">
        <v>0</v>
      </c>
      <c r="AR187" s="79">
        <v>0</v>
      </c>
      <c r="AS187" s="79"/>
      <c r="AT187" s="79"/>
      <c r="AU187" s="79"/>
      <c r="AV187" s="79"/>
      <c r="AW187" s="79"/>
      <c r="AX187" s="79"/>
      <c r="AY187" s="79"/>
      <c r="AZ187" s="79"/>
      <c r="BA187">
        <v>1</v>
      </c>
      <c r="BB187" s="78" t="str">
        <f>REPLACE(INDEX(GroupVertices[Group],MATCH(Edges25[[#This Row],[Vertex 1]],GroupVertices[Vertex],0)),1,1,"")</f>
        <v>4</v>
      </c>
      <c r="BC187" s="78" t="str">
        <f>REPLACE(INDEX(GroupVertices[Group],MATCH(Edges25[[#This Row],[Vertex 2]],GroupVertices[Vertex],0)),1,1,"")</f>
        <v>4</v>
      </c>
      <c r="BD187" s="48">
        <v>1</v>
      </c>
      <c r="BE187" s="49">
        <v>6.25</v>
      </c>
      <c r="BF187" s="48">
        <v>0</v>
      </c>
      <c r="BG187" s="49">
        <v>0</v>
      </c>
      <c r="BH187" s="48">
        <v>0</v>
      </c>
      <c r="BI187" s="49">
        <v>0</v>
      </c>
      <c r="BJ187" s="48">
        <v>15</v>
      </c>
      <c r="BK187" s="49">
        <v>93.75</v>
      </c>
      <c r="BL187" s="48">
        <v>16</v>
      </c>
    </row>
    <row r="188" spans="1:64" ht="15">
      <c r="A188" s="64" t="s">
        <v>356</v>
      </c>
      <c r="B188" s="64" t="s">
        <v>356</v>
      </c>
      <c r="C188" s="65"/>
      <c r="D188" s="66"/>
      <c r="E188" s="67"/>
      <c r="F188" s="68"/>
      <c r="G188" s="65"/>
      <c r="H188" s="69"/>
      <c r="I188" s="70"/>
      <c r="J188" s="70"/>
      <c r="K188" s="34" t="s">
        <v>65</v>
      </c>
      <c r="L188" s="77">
        <v>238</v>
      </c>
      <c r="M188" s="77"/>
      <c r="N188" s="72"/>
      <c r="O188" s="79" t="s">
        <v>176</v>
      </c>
      <c r="P188" s="81">
        <v>43678.02431712963</v>
      </c>
      <c r="Q188" s="79" t="s">
        <v>558</v>
      </c>
      <c r="R188" s="82" t="s">
        <v>679</v>
      </c>
      <c r="S188" s="79" t="s">
        <v>755</v>
      </c>
      <c r="T188" s="79" t="s">
        <v>826</v>
      </c>
      <c r="U188" s="79"/>
      <c r="V188" s="82" t="s">
        <v>1008</v>
      </c>
      <c r="W188" s="81">
        <v>43678.02431712963</v>
      </c>
      <c r="X188" s="82" t="s">
        <v>1221</v>
      </c>
      <c r="Y188" s="79"/>
      <c r="Z188" s="79"/>
      <c r="AA188" s="85" t="s">
        <v>1578</v>
      </c>
      <c r="AB188" s="79"/>
      <c r="AC188" s="79" t="b">
        <v>0</v>
      </c>
      <c r="AD188" s="79">
        <v>1</v>
      </c>
      <c r="AE188" s="85" t="s">
        <v>1761</v>
      </c>
      <c r="AF188" s="79" t="b">
        <v>0</v>
      </c>
      <c r="AG188" s="79" t="s">
        <v>1774</v>
      </c>
      <c r="AH188" s="79"/>
      <c r="AI188" s="85" t="s">
        <v>1761</v>
      </c>
      <c r="AJ188" s="79" t="b">
        <v>0</v>
      </c>
      <c r="AK188" s="79">
        <v>2</v>
      </c>
      <c r="AL188" s="85" t="s">
        <v>1761</v>
      </c>
      <c r="AM188" s="79" t="s">
        <v>1825</v>
      </c>
      <c r="AN188" s="79" t="b">
        <v>0</v>
      </c>
      <c r="AO188" s="85" t="s">
        <v>1578</v>
      </c>
      <c r="AP188" s="79" t="s">
        <v>176</v>
      </c>
      <c r="AQ188" s="79">
        <v>0</v>
      </c>
      <c r="AR188" s="79">
        <v>0</v>
      </c>
      <c r="AS188" s="79"/>
      <c r="AT188" s="79"/>
      <c r="AU188" s="79"/>
      <c r="AV188" s="79"/>
      <c r="AW188" s="79"/>
      <c r="AX188" s="79"/>
      <c r="AY188" s="79"/>
      <c r="AZ188" s="79"/>
      <c r="BA188">
        <v>77</v>
      </c>
      <c r="BB188" s="78" t="str">
        <f>REPLACE(INDEX(GroupVertices[Group],MATCH(Edges25[[#This Row],[Vertex 1]],GroupVertices[Vertex],0)),1,1,"")</f>
        <v>4</v>
      </c>
      <c r="BC188" s="78" t="str">
        <f>REPLACE(INDEX(GroupVertices[Group],MATCH(Edges25[[#This Row],[Vertex 2]],GroupVertices[Vertex],0)),1,1,"")</f>
        <v>4</v>
      </c>
      <c r="BD188" s="48">
        <v>2</v>
      </c>
      <c r="BE188" s="49">
        <v>7.407407407407407</v>
      </c>
      <c r="BF188" s="48">
        <v>1</v>
      </c>
      <c r="BG188" s="49">
        <v>3.7037037037037037</v>
      </c>
      <c r="BH188" s="48">
        <v>0</v>
      </c>
      <c r="BI188" s="49">
        <v>0</v>
      </c>
      <c r="BJ188" s="48">
        <v>24</v>
      </c>
      <c r="BK188" s="49">
        <v>88.88888888888889</v>
      </c>
      <c r="BL188" s="48">
        <v>27</v>
      </c>
    </row>
    <row r="189" spans="1:64" ht="15">
      <c r="A189" s="64" t="s">
        <v>356</v>
      </c>
      <c r="B189" s="64" t="s">
        <v>356</v>
      </c>
      <c r="C189" s="65"/>
      <c r="D189" s="66"/>
      <c r="E189" s="67"/>
      <c r="F189" s="68"/>
      <c r="G189" s="65"/>
      <c r="H189" s="69"/>
      <c r="I189" s="70"/>
      <c r="J189" s="70"/>
      <c r="K189" s="34" t="s">
        <v>65</v>
      </c>
      <c r="L189" s="77">
        <v>239</v>
      </c>
      <c r="M189" s="77"/>
      <c r="N189" s="72"/>
      <c r="O189" s="79" t="s">
        <v>176</v>
      </c>
      <c r="P189" s="81">
        <v>43678.086805555555</v>
      </c>
      <c r="Q189" s="79" t="s">
        <v>559</v>
      </c>
      <c r="R189" s="82" t="s">
        <v>680</v>
      </c>
      <c r="S189" s="79" t="s">
        <v>755</v>
      </c>
      <c r="T189" s="79" t="s">
        <v>826</v>
      </c>
      <c r="U189" s="79"/>
      <c r="V189" s="82" t="s">
        <v>1008</v>
      </c>
      <c r="W189" s="81">
        <v>43678.086805555555</v>
      </c>
      <c r="X189" s="82" t="s">
        <v>1222</v>
      </c>
      <c r="Y189" s="79"/>
      <c r="Z189" s="79"/>
      <c r="AA189" s="85" t="s">
        <v>1579</v>
      </c>
      <c r="AB189" s="79"/>
      <c r="AC189" s="79" t="b">
        <v>0</v>
      </c>
      <c r="AD189" s="79">
        <v>2</v>
      </c>
      <c r="AE189" s="85" t="s">
        <v>1761</v>
      </c>
      <c r="AF189" s="79" t="b">
        <v>0</v>
      </c>
      <c r="AG189" s="79" t="s">
        <v>1774</v>
      </c>
      <c r="AH189" s="79"/>
      <c r="AI189" s="85" t="s">
        <v>1761</v>
      </c>
      <c r="AJ189" s="79" t="b">
        <v>0</v>
      </c>
      <c r="AK189" s="79">
        <v>1</v>
      </c>
      <c r="AL189" s="85" t="s">
        <v>1761</v>
      </c>
      <c r="AM189" s="79" t="s">
        <v>1825</v>
      </c>
      <c r="AN189" s="79" t="b">
        <v>0</v>
      </c>
      <c r="AO189" s="85" t="s">
        <v>1579</v>
      </c>
      <c r="AP189" s="79" t="s">
        <v>176</v>
      </c>
      <c r="AQ189" s="79">
        <v>0</v>
      </c>
      <c r="AR189" s="79">
        <v>0</v>
      </c>
      <c r="AS189" s="79"/>
      <c r="AT189" s="79"/>
      <c r="AU189" s="79"/>
      <c r="AV189" s="79"/>
      <c r="AW189" s="79"/>
      <c r="AX189" s="79"/>
      <c r="AY189" s="79"/>
      <c r="AZ189" s="79"/>
      <c r="BA189">
        <v>77</v>
      </c>
      <c r="BB189" s="78" t="str">
        <f>REPLACE(INDEX(GroupVertices[Group],MATCH(Edges25[[#This Row],[Vertex 1]],GroupVertices[Vertex],0)),1,1,"")</f>
        <v>4</v>
      </c>
      <c r="BC189" s="78" t="str">
        <f>REPLACE(INDEX(GroupVertices[Group],MATCH(Edges25[[#This Row],[Vertex 2]],GroupVertices[Vertex],0)),1,1,"")</f>
        <v>4</v>
      </c>
      <c r="BD189" s="48">
        <v>2</v>
      </c>
      <c r="BE189" s="49">
        <v>7.407407407407407</v>
      </c>
      <c r="BF189" s="48">
        <v>1</v>
      </c>
      <c r="BG189" s="49">
        <v>3.7037037037037037</v>
      </c>
      <c r="BH189" s="48">
        <v>0</v>
      </c>
      <c r="BI189" s="49">
        <v>0</v>
      </c>
      <c r="BJ189" s="48">
        <v>24</v>
      </c>
      <c r="BK189" s="49">
        <v>88.88888888888889</v>
      </c>
      <c r="BL189" s="48">
        <v>27</v>
      </c>
    </row>
    <row r="190" spans="1:64" ht="15">
      <c r="A190" s="64" t="s">
        <v>356</v>
      </c>
      <c r="B190" s="64" t="s">
        <v>356</v>
      </c>
      <c r="C190" s="65"/>
      <c r="D190" s="66"/>
      <c r="E190" s="67"/>
      <c r="F190" s="68"/>
      <c r="G190" s="65"/>
      <c r="H190" s="69"/>
      <c r="I190" s="70"/>
      <c r="J190" s="70"/>
      <c r="K190" s="34" t="s">
        <v>65</v>
      </c>
      <c r="L190" s="77">
        <v>240</v>
      </c>
      <c r="M190" s="77"/>
      <c r="N190" s="72"/>
      <c r="O190" s="79" t="s">
        <v>176</v>
      </c>
      <c r="P190" s="81">
        <v>43678.10418981482</v>
      </c>
      <c r="Q190" s="79" t="s">
        <v>560</v>
      </c>
      <c r="R190" s="82" t="s">
        <v>681</v>
      </c>
      <c r="S190" s="79" t="s">
        <v>756</v>
      </c>
      <c r="T190" s="79" t="s">
        <v>826</v>
      </c>
      <c r="U190" s="79"/>
      <c r="V190" s="82" t="s">
        <v>1008</v>
      </c>
      <c r="W190" s="81">
        <v>43678.10418981482</v>
      </c>
      <c r="X190" s="82" t="s">
        <v>1223</v>
      </c>
      <c r="Y190" s="79"/>
      <c r="Z190" s="79"/>
      <c r="AA190" s="85" t="s">
        <v>1580</v>
      </c>
      <c r="AB190" s="79"/>
      <c r="AC190" s="79" t="b">
        <v>0</v>
      </c>
      <c r="AD190" s="79">
        <v>2</v>
      </c>
      <c r="AE190" s="85" t="s">
        <v>1761</v>
      </c>
      <c r="AF190" s="79" t="b">
        <v>0</v>
      </c>
      <c r="AG190" s="79" t="s">
        <v>1774</v>
      </c>
      <c r="AH190" s="79"/>
      <c r="AI190" s="85" t="s">
        <v>1761</v>
      </c>
      <c r="AJ190" s="79" t="b">
        <v>0</v>
      </c>
      <c r="AK190" s="79">
        <v>1</v>
      </c>
      <c r="AL190" s="85" t="s">
        <v>1761</v>
      </c>
      <c r="AM190" s="79" t="s">
        <v>1825</v>
      </c>
      <c r="AN190" s="79" t="b">
        <v>0</v>
      </c>
      <c r="AO190" s="85" t="s">
        <v>1580</v>
      </c>
      <c r="AP190" s="79" t="s">
        <v>176</v>
      </c>
      <c r="AQ190" s="79">
        <v>0</v>
      </c>
      <c r="AR190" s="79">
        <v>0</v>
      </c>
      <c r="AS190" s="79"/>
      <c r="AT190" s="79"/>
      <c r="AU190" s="79"/>
      <c r="AV190" s="79"/>
      <c r="AW190" s="79"/>
      <c r="AX190" s="79"/>
      <c r="AY190" s="79"/>
      <c r="AZ190" s="79"/>
      <c r="BA190">
        <v>77</v>
      </c>
      <c r="BB190" s="78" t="str">
        <f>REPLACE(INDEX(GroupVertices[Group],MATCH(Edges25[[#This Row],[Vertex 1]],GroupVertices[Vertex],0)),1,1,"")</f>
        <v>4</v>
      </c>
      <c r="BC190" s="78" t="str">
        <f>REPLACE(INDEX(GroupVertices[Group],MATCH(Edges25[[#This Row],[Vertex 2]],GroupVertices[Vertex],0)),1,1,"")</f>
        <v>4</v>
      </c>
      <c r="BD190" s="48">
        <v>2</v>
      </c>
      <c r="BE190" s="49">
        <v>7.407407407407407</v>
      </c>
      <c r="BF190" s="48">
        <v>1</v>
      </c>
      <c r="BG190" s="49">
        <v>3.7037037037037037</v>
      </c>
      <c r="BH190" s="48">
        <v>0</v>
      </c>
      <c r="BI190" s="49">
        <v>0</v>
      </c>
      <c r="BJ190" s="48">
        <v>24</v>
      </c>
      <c r="BK190" s="49">
        <v>88.88888888888889</v>
      </c>
      <c r="BL190" s="48">
        <v>27</v>
      </c>
    </row>
    <row r="191" spans="1:64" ht="15">
      <c r="A191" s="64" t="s">
        <v>356</v>
      </c>
      <c r="B191" s="64" t="s">
        <v>356</v>
      </c>
      <c r="C191" s="65"/>
      <c r="D191" s="66"/>
      <c r="E191" s="67"/>
      <c r="F191" s="68"/>
      <c r="G191" s="65"/>
      <c r="H191" s="69"/>
      <c r="I191" s="70"/>
      <c r="J191" s="70"/>
      <c r="K191" s="34" t="s">
        <v>65</v>
      </c>
      <c r="L191" s="77">
        <v>241</v>
      </c>
      <c r="M191" s="77"/>
      <c r="N191" s="72"/>
      <c r="O191" s="79" t="s">
        <v>176</v>
      </c>
      <c r="P191" s="81">
        <v>43678.15278935185</v>
      </c>
      <c r="Q191" s="79" t="s">
        <v>561</v>
      </c>
      <c r="R191" s="82" t="s">
        <v>682</v>
      </c>
      <c r="S191" s="79" t="s">
        <v>755</v>
      </c>
      <c r="T191" s="79" t="s">
        <v>826</v>
      </c>
      <c r="U191" s="79"/>
      <c r="V191" s="82" t="s">
        <v>1008</v>
      </c>
      <c r="W191" s="81">
        <v>43678.15278935185</v>
      </c>
      <c r="X191" s="82" t="s">
        <v>1224</v>
      </c>
      <c r="Y191" s="79"/>
      <c r="Z191" s="79"/>
      <c r="AA191" s="85" t="s">
        <v>1581</v>
      </c>
      <c r="AB191" s="79"/>
      <c r="AC191" s="79" t="b">
        <v>0</v>
      </c>
      <c r="AD191" s="79">
        <v>2</v>
      </c>
      <c r="AE191" s="85" t="s">
        <v>1761</v>
      </c>
      <c r="AF191" s="79" t="b">
        <v>0</v>
      </c>
      <c r="AG191" s="79" t="s">
        <v>1774</v>
      </c>
      <c r="AH191" s="79"/>
      <c r="AI191" s="85" t="s">
        <v>1761</v>
      </c>
      <c r="AJ191" s="79" t="b">
        <v>0</v>
      </c>
      <c r="AK191" s="79">
        <v>1</v>
      </c>
      <c r="AL191" s="85" t="s">
        <v>1761</v>
      </c>
      <c r="AM191" s="79" t="s">
        <v>1825</v>
      </c>
      <c r="AN191" s="79" t="b">
        <v>0</v>
      </c>
      <c r="AO191" s="85" t="s">
        <v>1581</v>
      </c>
      <c r="AP191" s="79" t="s">
        <v>176</v>
      </c>
      <c r="AQ191" s="79">
        <v>0</v>
      </c>
      <c r="AR191" s="79">
        <v>0</v>
      </c>
      <c r="AS191" s="79"/>
      <c r="AT191" s="79"/>
      <c r="AU191" s="79"/>
      <c r="AV191" s="79"/>
      <c r="AW191" s="79"/>
      <c r="AX191" s="79"/>
      <c r="AY191" s="79"/>
      <c r="AZ191" s="79"/>
      <c r="BA191">
        <v>77</v>
      </c>
      <c r="BB191" s="78" t="str">
        <f>REPLACE(INDEX(GroupVertices[Group],MATCH(Edges25[[#This Row],[Vertex 1]],GroupVertices[Vertex],0)),1,1,"")</f>
        <v>4</v>
      </c>
      <c r="BC191" s="78" t="str">
        <f>REPLACE(INDEX(GroupVertices[Group],MATCH(Edges25[[#This Row],[Vertex 2]],GroupVertices[Vertex],0)),1,1,"")</f>
        <v>4</v>
      </c>
      <c r="BD191" s="48">
        <v>2</v>
      </c>
      <c r="BE191" s="49">
        <v>7.407407407407407</v>
      </c>
      <c r="BF191" s="48">
        <v>1</v>
      </c>
      <c r="BG191" s="49">
        <v>3.7037037037037037</v>
      </c>
      <c r="BH191" s="48">
        <v>0</v>
      </c>
      <c r="BI191" s="49">
        <v>0</v>
      </c>
      <c r="BJ191" s="48">
        <v>24</v>
      </c>
      <c r="BK191" s="49">
        <v>88.88888888888889</v>
      </c>
      <c r="BL191" s="48">
        <v>27</v>
      </c>
    </row>
    <row r="192" spans="1:64" ht="15">
      <c r="A192" s="64" t="s">
        <v>356</v>
      </c>
      <c r="B192" s="64" t="s">
        <v>356</v>
      </c>
      <c r="C192" s="65"/>
      <c r="D192" s="66"/>
      <c r="E192" s="67"/>
      <c r="F192" s="68"/>
      <c r="G192" s="65"/>
      <c r="H192" s="69"/>
      <c r="I192" s="70"/>
      <c r="J192" s="70"/>
      <c r="K192" s="34" t="s">
        <v>65</v>
      </c>
      <c r="L192" s="77">
        <v>242</v>
      </c>
      <c r="M192" s="77"/>
      <c r="N192" s="72"/>
      <c r="O192" s="79" t="s">
        <v>176</v>
      </c>
      <c r="P192" s="81">
        <v>43678.256944444445</v>
      </c>
      <c r="Q192" s="79" t="s">
        <v>562</v>
      </c>
      <c r="R192" s="82" t="s">
        <v>683</v>
      </c>
      <c r="S192" s="79" t="s">
        <v>755</v>
      </c>
      <c r="T192" s="79" t="s">
        <v>826</v>
      </c>
      <c r="U192" s="79"/>
      <c r="V192" s="82" t="s">
        <v>1008</v>
      </c>
      <c r="W192" s="81">
        <v>43678.256944444445</v>
      </c>
      <c r="X192" s="82" t="s">
        <v>1225</v>
      </c>
      <c r="Y192" s="79"/>
      <c r="Z192" s="79"/>
      <c r="AA192" s="85" t="s">
        <v>1582</v>
      </c>
      <c r="AB192" s="79"/>
      <c r="AC192" s="79" t="b">
        <v>0</v>
      </c>
      <c r="AD192" s="79">
        <v>2</v>
      </c>
      <c r="AE192" s="85" t="s">
        <v>1761</v>
      </c>
      <c r="AF192" s="79" t="b">
        <v>0</v>
      </c>
      <c r="AG192" s="79" t="s">
        <v>1774</v>
      </c>
      <c r="AH192" s="79"/>
      <c r="AI192" s="85" t="s">
        <v>1761</v>
      </c>
      <c r="AJ192" s="79" t="b">
        <v>0</v>
      </c>
      <c r="AK192" s="79">
        <v>3</v>
      </c>
      <c r="AL192" s="85" t="s">
        <v>1761</v>
      </c>
      <c r="AM192" s="79" t="s">
        <v>1825</v>
      </c>
      <c r="AN192" s="79" t="b">
        <v>0</v>
      </c>
      <c r="AO192" s="85" t="s">
        <v>1582</v>
      </c>
      <c r="AP192" s="79" t="s">
        <v>176</v>
      </c>
      <c r="AQ192" s="79">
        <v>0</v>
      </c>
      <c r="AR192" s="79">
        <v>0</v>
      </c>
      <c r="AS192" s="79"/>
      <c r="AT192" s="79"/>
      <c r="AU192" s="79"/>
      <c r="AV192" s="79"/>
      <c r="AW192" s="79"/>
      <c r="AX192" s="79"/>
      <c r="AY192" s="79"/>
      <c r="AZ192" s="79"/>
      <c r="BA192">
        <v>77</v>
      </c>
      <c r="BB192" s="78" t="str">
        <f>REPLACE(INDEX(GroupVertices[Group],MATCH(Edges25[[#This Row],[Vertex 1]],GroupVertices[Vertex],0)),1,1,"")</f>
        <v>4</v>
      </c>
      <c r="BC192" s="78" t="str">
        <f>REPLACE(INDEX(GroupVertices[Group],MATCH(Edges25[[#This Row],[Vertex 2]],GroupVertices[Vertex],0)),1,1,"")</f>
        <v>4</v>
      </c>
      <c r="BD192" s="48">
        <v>2</v>
      </c>
      <c r="BE192" s="49">
        <v>7.407407407407407</v>
      </c>
      <c r="BF192" s="48">
        <v>1</v>
      </c>
      <c r="BG192" s="49">
        <v>3.7037037037037037</v>
      </c>
      <c r="BH192" s="48">
        <v>0</v>
      </c>
      <c r="BI192" s="49">
        <v>0</v>
      </c>
      <c r="BJ192" s="48">
        <v>24</v>
      </c>
      <c r="BK192" s="49">
        <v>88.88888888888889</v>
      </c>
      <c r="BL192" s="48">
        <v>27</v>
      </c>
    </row>
    <row r="193" spans="1:64" ht="15">
      <c r="A193" s="64" t="s">
        <v>356</v>
      </c>
      <c r="B193" s="64" t="s">
        <v>356</v>
      </c>
      <c r="C193" s="65"/>
      <c r="D193" s="66"/>
      <c r="E193" s="67"/>
      <c r="F193" s="68"/>
      <c r="G193" s="65"/>
      <c r="H193" s="69"/>
      <c r="I193" s="70"/>
      <c r="J193" s="70"/>
      <c r="K193" s="34" t="s">
        <v>65</v>
      </c>
      <c r="L193" s="77">
        <v>243</v>
      </c>
      <c r="M193" s="77"/>
      <c r="N193" s="72"/>
      <c r="O193" s="79" t="s">
        <v>176</v>
      </c>
      <c r="P193" s="81">
        <v>43678.37152777778</v>
      </c>
      <c r="Q193" s="79" t="s">
        <v>563</v>
      </c>
      <c r="R193" s="82" t="s">
        <v>684</v>
      </c>
      <c r="S193" s="79" t="s">
        <v>755</v>
      </c>
      <c r="T193" s="79" t="s">
        <v>826</v>
      </c>
      <c r="U193" s="79"/>
      <c r="V193" s="82" t="s">
        <v>1008</v>
      </c>
      <c r="W193" s="81">
        <v>43678.37152777778</v>
      </c>
      <c r="X193" s="82" t="s">
        <v>1226</v>
      </c>
      <c r="Y193" s="79"/>
      <c r="Z193" s="79"/>
      <c r="AA193" s="85" t="s">
        <v>1583</v>
      </c>
      <c r="AB193" s="79"/>
      <c r="AC193" s="79" t="b">
        <v>0</v>
      </c>
      <c r="AD193" s="79">
        <v>2</v>
      </c>
      <c r="AE193" s="85" t="s">
        <v>1761</v>
      </c>
      <c r="AF193" s="79" t="b">
        <v>0</v>
      </c>
      <c r="AG193" s="79" t="s">
        <v>1774</v>
      </c>
      <c r="AH193" s="79"/>
      <c r="AI193" s="85" t="s">
        <v>1761</v>
      </c>
      <c r="AJ193" s="79" t="b">
        <v>0</v>
      </c>
      <c r="AK193" s="79">
        <v>0</v>
      </c>
      <c r="AL193" s="85" t="s">
        <v>1761</v>
      </c>
      <c r="AM193" s="79" t="s">
        <v>1825</v>
      </c>
      <c r="AN193" s="79" t="b">
        <v>0</v>
      </c>
      <c r="AO193" s="85" t="s">
        <v>1583</v>
      </c>
      <c r="AP193" s="79" t="s">
        <v>176</v>
      </c>
      <c r="AQ193" s="79">
        <v>0</v>
      </c>
      <c r="AR193" s="79">
        <v>0</v>
      </c>
      <c r="AS193" s="79"/>
      <c r="AT193" s="79"/>
      <c r="AU193" s="79"/>
      <c r="AV193" s="79"/>
      <c r="AW193" s="79"/>
      <c r="AX193" s="79"/>
      <c r="AY193" s="79"/>
      <c r="AZ193" s="79"/>
      <c r="BA193">
        <v>77</v>
      </c>
      <c r="BB193" s="78" t="str">
        <f>REPLACE(INDEX(GroupVertices[Group],MATCH(Edges25[[#This Row],[Vertex 1]],GroupVertices[Vertex],0)),1,1,"")</f>
        <v>4</v>
      </c>
      <c r="BC193" s="78" t="str">
        <f>REPLACE(INDEX(GroupVertices[Group],MATCH(Edges25[[#This Row],[Vertex 2]],GroupVertices[Vertex],0)),1,1,"")</f>
        <v>4</v>
      </c>
      <c r="BD193" s="48">
        <v>2</v>
      </c>
      <c r="BE193" s="49">
        <v>7.407407407407407</v>
      </c>
      <c r="BF193" s="48">
        <v>1</v>
      </c>
      <c r="BG193" s="49">
        <v>3.7037037037037037</v>
      </c>
      <c r="BH193" s="48">
        <v>0</v>
      </c>
      <c r="BI193" s="49">
        <v>0</v>
      </c>
      <c r="BJ193" s="48">
        <v>24</v>
      </c>
      <c r="BK193" s="49">
        <v>88.88888888888889</v>
      </c>
      <c r="BL193" s="48">
        <v>27</v>
      </c>
    </row>
    <row r="194" spans="1:64" ht="15">
      <c r="A194" s="64" t="s">
        <v>356</v>
      </c>
      <c r="B194" s="64" t="s">
        <v>356</v>
      </c>
      <c r="C194" s="65"/>
      <c r="D194" s="66"/>
      <c r="E194" s="67"/>
      <c r="F194" s="68"/>
      <c r="G194" s="65"/>
      <c r="H194" s="69"/>
      <c r="I194" s="70"/>
      <c r="J194" s="70"/>
      <c r="K194" s="34" t="s">
        <v>65</v>
      </c>
      <c r="L194" s="77">
        <v>244</v>
      </c>
      <c r="M194" s="77"/>
      <c r="N194" s="72"/>
      <c r="O194" s="79" t="s">
        <v>176</v>
      </c>
      <c r="P194" s="81">
        <v>43678.399305555555</v>
      </c>
      <c r="Q194" s="79" t="s">
        <v>564</v>
      </c>
      <c r="R194" s="82" t="s">
        <v>685</v>
      </c>
      <c r="S194" s="79" t="s">
        <v>755</v>
      </c>
      <c r="T194" s="79" t="s">
        <v>826</v>
      </c>
      <c r="U194" s="79"/>
      <c r="V194" s="82" t="s">
        <v>1008</v>
      </c>
      <c r="W194" s="81">
        <v>43678.399305555555</v>
      </c>
      <c r="X194" s="82" t="s">
        <v>1227</v>
      </c>
      <c r="Y194" s="79"/>
      <c r="Z194" s="79"/>
      <c r="AA194" s="85" t="s">
        <v>1584</v>
      </c>
      <c r="AB194" s="79"/>
      <c r="AC194" s="79" t="b">
        <v>0</v>
      </c>
      <c r="AD194" s="79">
        <v>2</v>
      </c>
      <c r="AE194" s="85" t="s">
        <v>1761</v>
      </c>
      <c r="AF194" s="79" t="b">
        <v>0</v>
      </c>
      <c r="AG194" s="79" t="s">
        <v>1774</v>
      </c>
      <c r="AH194" s="79"/>
      <c r="AI194" s="85" t="s">
        <v>1761</v>
      </c>
      <c r="AJ194" s="79" t="b">
        <v>0</v>
      </c>
      <c r="AK194" s="79">
        <v>2</v>
      </c>
      <c r="AL194" s="85" t="s">
        <v>1761</v>
      </c>
      <c r="AM194" s="79" t="s">
        <v>1825</v>
      </c>
      <c r="AN194" s="79" t="b">
        <v>0</v>
      </c>
      <c r="AO194" s="85" t="s">
        <v>1584</v>
      </c>
      <c r="AP194" s="79" t="s">
        <v>176</v>
      </c>
      <c r="AQ194" s="79">
        <v>0</v>
      </c>
      <c r="AR194" s="79">
        <v>0</v>
      </c>
      <c r="AS194" s="79"/>
      <c r="AT194" s="79"/>
      <c r="AU194" s="79"/>
      <c r="AV194" s="79"/>
      <c r="AW194" s="79"/>
      <c r="AX194" s="79"/>
      <c r="AY194" s="79"/>
      <c r="AZ194" s="79"/>
      <c r="BA194">
        <v>77</v>
      </c>
      <c r="BB194" s="78" t="str">
        <f>REPLACE(INDEX(GroupVertices[Group],MATCH(Edges25[[#This Row],[Vertex 1]],GroupVertices[Vertex],0)),1,1,"")</f>
        <v>4</v>
      </c>
      <c r="BC194" s="78" t="str">
        <f>REPLACE(INDEX(GroupVertices[Group],MATCH(Edges25[[#This Row],[Vertex 2]],GroupVertices[Vertex],0)),1,1,"")</f>
        <v>4</v>
      </c>
      <c r="BD194" s="48">
        <v>2</v>
      </c>
      <c r="BE194" s="49">
        <v>7.407407407407407</v>
      </c>
      <c r="BF194" s="48">
        <v>1</v>
      </c>
      <c r="BG194" s="49">
        <v>3.7037037037037037</v>
      </c>
      <c r="BH194" s="48">
        <v>0</v>
      </c>
      <c r="BI194" s="49">
        <v>0</v>
      </c>
      <c r="BJ194" s="48">
        <v>24</v>
      </c>
      <c r="BK194" s="49">
        <v>88.88888888888889</v>
      </c>
      <c r="BL194" s="48">
        <v>27</v>
      </c>
    </row>
    <row r="195" spans="1:64" ht="15">
      <c r="A195" s="64" t="s">
        <v>356</v>
      </c>
      <c r="B195" s="64" t="s">
        <v>356</v>
      </c>
      <c r="C195" s="65"/>
      <c r="D195" s="66"/>
      <c r="E195" s="67"/>
      <c r="F195" s="68"/>
      <c r="G195" s="65"/>
      <c r="H195" s="69"/>
      <c r="I195" s="70"/>
      <c r="J195" s="70"/>
      <c r="K195" s="34" t="s">
        <v>65</v>
      </c>
      <c r="L195" s="77">
        <v>245</v>
      </c>
      <c r="M195" s="77"/>
      <c r="N195" s="72"/>
      <c r="O195" s="79" t="s">
        <v>176</v>
      </c>
      <c r="P195" s="81">
        <v>43678.510462962964</v>
      </c>
      <c r="Q195" s="79" t="s">
        <v>565</v>
      </c>
      <c r="R195" s="82" t="s">
        <v>686</v>
      </c>
      <c r="S195" s="79" t="s">
        <v>755</v>
      </c>
      <c r="T195" s="79" t="s">
        <v>826</v>
      </c>
      <c r="U195" s="79"/>
      <c r="V195" s="82" t="s">
        <v>1008</v>
      </c>
      <c r="W195" s="81">
        <v>43678.510462962964</v>
      </c>
      <c r="X195" s="82" t="s">
        <v>1228</v>
      </c>
      <c r="Y195" s="79"/>
      <c r="Z195" s="79"/>
      <c r="AA195" s="85" t="s">
        <v>1585</v>
      </c>
      <c r="AB195" s="79"/>
      <c r="AC195" s="79" t="b">
        <v>0</v>
      </c>
      <c r="AD195" s="79">
        <v>1</v>
      </c>
      <c r="AE195" s="85" t="s">
        <v>1761</v>
      </c>
      <c r="AF195" s="79" t="b">
        <v>0</v>
      </c>
      <c r="AG195" s="79" t="s">
        <v>1774</v>
      </c>
      <c r="AH195" s="79"/>
      <c r="AI195" s="85" t="s">
        <v>1761</v>
      </c>
      <c r="AJ195" s="79" t="b">
        <v>0</v>
      </c>
      <c r="AK195" s="79">
        <v>3</v>
      </c>
      <c r="AL195" s="85" t="s">
        <v>1761</v>
      </c>
      <c r="AM195" s="79" t="s">
        <v>1825</v>
      </c>
      <c r="AN195" s="79" t="b">
        <v>0</v>
      </c>
      <c r="AO195" s="85" t="s">
        <v>1585</v>
      </c>
      <c r="AP195" s="79" t="s">
        <v>176</v>
      </c>
      <c r="AQ195" s="79">
        <v>0</v>
      </c>
      <c r="AR195" s="79">
        <v>0</v>
      </c>
      <c r="AS195" s="79"/>
      <c r="AT195" s="79"/>
      <c r="AU195" s="79"/>
      <c r="AV195" s="79"/>
      <c r="AW195" s="79"/>
      <c r="AX195" s="79"/>
      <c r="AY195" s="79"/>
      <c r="AZ195" s="79"/>
      <c r="BA195">
        <v>77</v>
      </c>
      <c r="BB195" s="78" t="str">
        <f>REPLACE(INDEX(GroupVertices[Group],MATCH(Edges25[[#This Row],[Vertex 1]],GroupVertices[Vertex],0)),1,1,"")</f>
        <v>4</v>
      </c>
      <c r="BC195" s="78" t="str">
        <f>REPLACE(INDEX(GroupVertices[Group],MATCH(Edges25[[#This Row],[Vertex 2]],GroupVertices[Vertex],0)),1,1,"")</f>
        <v>4</v>
      </c>
      <c r="BD195" s="48">
        <v>2</v>
      </c>
      <c r="BE195" s="49">
        <v>7.407407407407407</v>
      </c>
      <c r="BF195" s="48">
        <v>1</v>
      </c>
      <c r="BG195" s="49">
        <v>3.7037037037037037</v>
      </c>
      <c r="BH195" s="48">
        <v>0</v>
      </c>
      <c r="BI195" s="49">
        <v>0</v>
      </c>
      <c r="BJ195" s="48">
        <v>24</v>
      </c>
      <c r="BK195" s="49">
        <v>88.88888888888889</v>
      </c>
      <c r="BL195" s="48">
        <v>27</v>
      </c>
    </row>
    <row r="196" spans="1:64" ht="15">
      <c r="A196" s="64" t="s">
        <v>356</v>
      </c>
      <c r="B196" s="64" t="s">
        <v>356</v>
      </c>
      <c r="C196" s="65"/>
      <c r="D196" s="66"/>
      <c r="E196" s="67"/>
      <c r="F196" s="68"/>
      <c r="G196" s="65"/>
      <c r="H196" s="69"/>
      <c r="I196" s="70"/>
      <c r="J196" s="70"/>
      <c r="K196" s="34" t="s">
        <v>65</v>
      </c>
      <c r="L196" s="77">
        <v>246</v>
      </c>
      <c r="M196" s="77"/>
      <c r="N196" s="72"/>
      <c r="O196" s="79" t="s">
        <v>176</v>
      </c>
      <c r="P196" s="81">
        <v>43678.56275462963</v>
      </c>
      <c r="Q196" s="79" t="s">
        <v>566</v>
      </c>
      <c r="R196" s="82" t="s">
        <v>687</v>
      </c>
      <c r="S196" s="79" t="s">
        <v>757</v>
      </c>
      <c r="T196" s="79" t="s">
        <v>826</v>
      </c>
      <c r="U196" s="79"/>
      <c r="V196" s="82" t="s">
        <v>1008</v>
      </c>
      <c r="W196" s="81">
        <v>43678.56275462963</v>
      </c>
      <c r="X196" s="82" t="s">
        <v>1229</v>
      </c>
      <c r="Y196" s="79"/>
      <c r="Z196" s="79"/>
      <c r="AA196" s="85" t="s">
        <v>1586</v>
      </c>
      <c r="AB196" s="79"/>
      <c r="AC196" s="79" t="b">
        <v>0</v>
      </c>
      <c r="AD196" s="79">
        <v>0</v>
      </c>
      <c r="AE196" s="85" t="s">
        <v>1761</v>
      </c>
      <c r="AF196" s="79" t="b">
        <v>0</v>
      </c>
      <c r="AG196" s="79" t="s">
        <v>1774</v>
      </c>
      <c r="AH196" s="79"/>
      <c r="AI196" s="85" t="s">
        <v>1761</v>
      </c>
      <c r="AJ196" s="79" t="b">
        <v>0</v>
      </c>
      <c r="AK196" s="79">
        <v>1</v>
      </c>
      <c r="AL196" s="85" t="s">
        <v>1761</v>
      </c>
      <c r="AM196" s="79" t="s">
        <v>1825</v>
      </c>
      <c r="AN196" s="79" t="b">
        <v>0</v>
      </c>
      <c r="AO196" s="85" t="s">
        <v>1586</v>
      </c>
      <c r="AP196" s="79" t="s">
        <v>176</v>
      </c>
      <c r="AQ196" s="79">
        <v>0</v>
      </c>
      <c r="AR196" s="79">
        <v>0</v>
      </c>
      <c r="AS196" s="79"/>
      <c r="AT196" s="79"/>
      <c r="AU196" s="79"/>
      <c r="AV196" s="79"/>
      <c r="AW196" s="79"/>
      <c r="AX196" s="79"/>
      <c r="AY196" s="79"/>
      <c r="AZ196" s="79"/>
      <c r="BA196">
        <v>77</v>
      </c>
      <c r="BB196" s="78" t="str">
        <f>REPLACE(INDEX(GroupVertices[Group],MATCH(Edges25[[#This Row],[Vertex 1]],GroupVertices[Vertex],0)),1,1,"")</f>
        <v>4</v>
      </c>
      <c r="BC196" s="78" t="str">
        <f>REPLACE(INDEX(GroupVertices[Group],MATCH(Edges25[[#This Row],[Vertex 2]],GroupVertices[Vertex],0)),1,1,"")</f>
        <v>4</v>
      </c>
      <c r="BD196" s="48">
        <v>2</v>
      </c>
      <c r="BE196" s="49">
        <v>7.407407407407407</v>
      </c>
      <c r="BF196" s="48">
        <v>1</v>
      </c>
      <c r="BG196" s="49">
        <v>3.7037037037037037</v>
      </c>
      <c r="BH196" s="48">
        <v>0</v>
      </c>
      <c r="BI196" s="49">
        <v>0</v>
      </c>
      <c r="BJ196" s="48">
        <v>24</v>
      </c>
      <c r="BK196" s="49">
        <v>88.88888888888889</v>
      </c>
      <c r="BL196" s="48">
        <v>27</v>
      </c>
    </row>
    <row r="197" spans="1:64" ht="15">
      <c r="A197" s="64" t="s">
        <v>356</v>
      </c>
      <c r="B197" s="64" t="s">
        <v>356</v>
      </c>
      <c r="C197" s="65"/>
      <c r="D197" s="66"/>
      <c r="E197" s="67"/>
      <c r="F197" s="68"/>
      <c r="G197" s="65"/>
      <c r="H197" s="69"/>
      <c r="I197" s="70"/>
      <c r="J197" s="70"/>
      <c r="K197" s="34" t="s">
        <v>65</v>
      </c>
      <c r="L197" s="77">
        <v>247</v>
      </c>
      <c r="M197" s="77"/>
      <c r="N197" s="72"/>
      <c r="O197" s="79" t="s">
        <v>176</v>
      </c>
      <c r="P197" s="81">
        <v>43678.56599537037</v>
      </c>
      <c r="Q197" s="79" t="s">
        <v>567</v>
      </c>
      <c r="R197" s="82" t="s">
        <v>688</v>
      </c>
      <c r="S197" s="79" t="s">
        <v>755</v>
      </c>
      <c r="T197" s="79" t="s">
        <v>826</v>
      </c>
      <c r="U197" s="79"/>
      <c r="V197" s="82" t="s">
        <v>1008</v>
      </c>
      <c r="W197" s="81">
        <v>43678.56599537037</v>
      </c>
      <c r="X197" s="82" t="s">
        <v>1230</v>
      </c>
      <c r="Y197" s="79"/>
      <c r="Z197" s="79"/>
      <c r="AA197" s="85" t="s">
        <v>1587</v>
      </c>
      <c r="AB197" s="79"/>
      <c r="AC197" s="79" t="b">
        <v>0</v>
      </c>
      <c r="AD197" s="79">
        <v>0</v>
      </c>
      <c r="AE197" s="85" t="s">
        <v>1761</v>
      </c>
      <c r="AF197" s="79" t="b">
        <v>0</v>
      </c>
      <c r="AG197" s="79" t="s">
        <v>1774</v>
      </c>
      <c r="AH197" s="79"/>
      <c r="AI197" s="85" t="s">
        <v>1761</v>
      </c>
      <c r="AJ197" s="79" t="b">
        <v>0</v>
      </c>
      <c r="AK197" s="79">
        <v>1</v>
      </c>
      <c r="AL197" s="85" t="s">
        <v>1761</v>
      </c>
      <c r="AM197" s="79" t="s">
        <v>1825</v>
      </c>
      <c r="AN197" s="79" t="b">
        <v>0</v>
      </c>
      <c r="AO197" s="85" t="s">
        <v>1587</v>
      </c>
      <c r="AP197" s="79" t="s">
        <v>176</v>
      </c>
      <c r="AQ197" s="79">
        <v>0</v>
      </c>
      <c r="AR197" s="79">
        <v>0</v>
      </c>
      <c r="AS197" s="79"/>
      <c r="AT197" s="79"/>
      <c r="AU197" s="79"/>
      <c r="AV197" s="79"/>
      <c r="AW197" s="79"/>
      <c r="AX197" s="79"/>
      <c r="AY197" s="79"/>
      <c r="AZ197" s="79"/>
      <c r="BA197">
        <v>77</v>
      </c>
      <c r="BB197" s="78" t="str">
        <f>REPLACE(INDEX(GroupVertices[Group],MATCH(Edges25[[#This Row],[Vertex 1]],GroupVertices[Vertex],0)),1,1,"")</f>
        <v>4</v>
      </c>
      <c r="BC197" s="78" t="str">
        <f>REPLACE(INDEX(GroupVertices[Group],MATCH(Edges25[[#This Row],[Vertex 2]],GroupVertices[Vertex],0)),1,1,"")</f>
        <v>4</v>
      </c>
      <c r="BD197" s="48">
        <v>2</v>
      </c>
      <c r="BE197" s="49">
        <v>7.407407407407407</v>
      </c>
      <c r="BF197" s="48">
        <v>1</v>
      </c>
      <c r="BG197" s="49">
        <v>3.7037037037037037</v>
      </c>
      <c r="BH197" s="48">
        <v>0</v>
      </c>
      <c r="BI197" s="49">
        <v>0</v>
      </c>
      <c r="BJ197" s="48">
        <v>24</v>
      </c>
      <c r="BK197" s="49">
        <v>88.88888888888889</v>
      </c>
      <c r="BL197" s="48">
        <v>27</v>
      </c>
    </row>
    <row r="198" spans="1:64" ht="15">
      <c r="A198" s="64" t="s">
        <v>356</v>
      </c>
      <c r="B198" s="64" t="s">
        <v>356</v>
      </c>
      <c r="C198" s="65"/>
      <c r="D198" s="66"/>
      <c r="E198" s="67"/>
      <c r="F198" s="68"/>
      <c r="G198" s="65"/>
      <c r="H198" s="69"/>
      <c r="I198" s="70"/>
      <c r="J198" s="70"/>
      <c r="K198" s="34" t="s">
        <v>65</v>
      </c>
      <c r="L198" s="77">
        <v>248</v>
      </c>
      <c r="M198" s="77"/>
      <c r="N198" s="72"/>
      <c r="O198" s="79" t="s">
        <v>176</v>
      </c>
      <c r="P198" s="81">
        <v>43678.63892361111</v>
      </c>
      <c r="Q198" s="79" t="s">
        <v>568</v>
      </c>
      <c r="R198" s="82" t="s">
        <v>689</v>
      </c>
      <c r="S198" s="79" t="s">
        <v>755</v>
      </c>
      <c r="T198" s="79" t="s">
        <v>826</v>
      </c>
      <c r="U198" s="79"/>
      <c r="V198" s="82" t="s">
        <v>1008</v>
      </c>
      <c r="W198" s="81">
        <v>43678.63892361111</v>
      </c>
      <c r="X198" s="82" t="s">
        <v>1231</v>
      </c>
      <c r="Y198" s="79"/>
      <c r="Z198" s="79"/>
      <c r="AA198" s="85" t="s">
        <v>1588</v>
      </c>
      <c r="AB198" s="79"/>
      <c r="AC198" s="79" t="b">
        <v>0</v>
      </c>
      <c r="AD198" s="79">
        <v>1</v>
      </c>
      <c r="AE198" s="85" t="s">
        <v>1761</v>
      </c>
      <c r="AF198" s="79" t="b">
        <v>0</v>
      </c>
      <c r="AG198" s="79" t="s">
        <v>1774</v>
      </c>
      <c r="AH198" s="79"/>
      <c r="AI198" s="85" t="s">
        <v>1761</v>
      </c>
      <c r="AJ198" s="79" t="b">
        <v>0</v>
      </c>
      <c r="AK198" s="79">
        <v>1</v>
      </c>
      <c r="AL198" s="85" t="s">
        <v>1761</v>
      </c>
      <c r="AM198" s="79" t="s">
        <v>1825</v>
      </c>
      <c r="AN198" s="79" t="b">
        <v>0</v>
      </c>
      <c r="AO198" s="85" t="s">
        <v>1588</v>
      </c>
      <c r="AP198" s="79" t="s">
        <v>176</v>
      </c>
      <c r="AQ198" s="79">
        <v>0</v>
      </c>
      <c r="AR198" s="79">
        <v>0</v>
      </c>
      <c r="AS198" s="79"/>
      <c r="AT198" s="79"/>
      <c r="AU198" s="79"/>
      <c r="AV198" s="79"/>
      <c r="AW198" s="79"/>
      <c r="AX198" s="79"/>
      <c r="AY198" s="79"/>
      <c r="AZ198" s="79"/>
      <c r="BA198">
        <v>77</v>
      </c>
      <c r="BB198" s="78" t="str">
        <f>REPLACE(INDEX(GroupVertices[Group],MATCH(Edges25[[#This Row],[Vertex 1]],GroupVertices[Vertex],0)),1,1,"")</f>
        <v>4</v>
      </c>
      <c r="BC198" s="78" t="str">
        <f>REPLACE(INDEX(GroupVertices[Group],MATCH(Edges25[[#This Row],[Vertex 2]],GroupVertices[Vertex],0)),1,1,"")</f>
        <v>4</v>
      </c>
      <c r="BD198" s="48">
        <v>2</v>
      </c>
      <c r="BE198" s="49">
        <v>7.407407407407407</v>
      </c>
      <c r="BF198" s="48">
        <v>1</v>
      </c>
      <c r="BG198" s="49">
        <v>3.7037037037037037</v>
      </c>
      <c r="BH198" s="48">
        <v>0</v>
      </c>
      <c r="BI198" s="49">
        <v>0</v>
      </c>
      <c r="BJ198" s="48">
        <v>24</v>
      </c>
      <c r="BK198" s="49">
        <v>88.88888888888889</v>
      </c>
      <c r="BL198" s="48">
        <v>27</v>
      </c>
    </row>
    <row r="199" spans="1:64" ht="15">
      <c r="A199" s="64" t="s">
        <v>356</v>
      </c>
      <c r="B199" s="64" t="s">
        <v>356</v>
      </c>
      <c r="C199" s="65"/>
      <c r="D199" s="66"/>
      <c r="E199" s="67"/>
      <c r="F199" s="68"/>
      <c r="G199" s="65"/>
      <c r="H199" s="69"/>
      <c r="I199" s="70"/>
      <c r="J199" s="70"/>
      <c r="K199" s="34" t="s">
        <v>65</v>
      </c>
      <c r="L199" s="77">
        <v>249</v>
      </c>
      <c r="M199" s="77"/>
      <c r="N199" s="72"/>
      <c r="O199" s="79" t="s">
        <v>176</v>
      </c>
      <c r="P199" s="81">
        <v>43678.70141203704</v>
      </c>
      <c r="Q199" s="79" t="s">
        <v>560</v>
      </c>
      <c r="R199" s="82" t="s">
        <v>681</v>
      </c>
      <c r="S199" s="79" t="s">
        <v>756</v>
      </c>
      <c r="T199" s="79" t="s">
        <v>826</v>
      </c>
      <c r="U199" s="79"/>
      <c r="V199" s="82" t="s">
        <v>1008</v>
      </c>
      <c r="W199" s="81">
        <v>43678.70141203704</v>
      </c>
      <c r="X199" s="82" t="s">
        <v>1232</v>
      </c>
      <c r="Y199" s="79"/>
      <c r="Z199" s="79"/>
      <c r="AA199" s="85" t="s">
        <v>1589</v>
      </c>
      <c r="AB199" s="79"/>
      <c r="AC199" s="79" t="b">
        <v>0</v>
      </c>
      <c r="AD199" s="79">
        <v>0</v>
      </c>
      <c r="AE199" s="85" t="s">
        <v>1761</v>
      </c>
      <c r="AF199" s="79" t="b">
        <v>0</v>
      </c>
      <c r="AG199" s="79" t="s">
        <v>1774</v>
      </c>
      <c r="AH199" s="79"/>
      <c r="AI199" s="85" t="s">
        <v>1761</v>
      </c>
      <c r="AJ199" s="79" t="b">
        <v>0</v>
      </c>
      <c r="AK199" s="79">
        <v>0</v>
      </c>
      <c r="AL199" s="85" t="s">
        <v>1761</v>
      </c>
      <c r="AM199" s="79" t="s">
        <v>1825</v>
      </c>
      <c r="AN199" s="79" t="b">
        <v>0</v>
      </c>
      <c r="AO199" s="85" t="s">
        <v>1589</v>
      </c>
      <c r="AP199" s="79" t="s">
        <v>176</v>
      </c>
      <c r="AQ199" s="79">
        <v>0</v>
      </c>
      <c r="AR199" s="79">
        <v>0</v>
      </c>
      <c r="AS199" s="79"/>
      <c r="AT199" s="79"/>
      <c r="AU199" s="79"/>
      <c r="AV199" s="79"/>
      <c r="AW199" s="79"/>
      <c r="AX199" s="79"/>
      <c r="AY199" s="79"/>
      <c r="AZ199" s="79"/>
      <c r="BA199">
        <v>77</v>
      </c>
      <c r="BB199" s="78" t="str">
        <f>REPLACE(INDEX(GroupVertices[Group],MATCH(Edges25[[#This Row],[Vertex 1]],GroupVertices[Vertex],0)),1,1,"")</f>
        <v>4</v>
      </c>
      <c r="BC199" s="78" t="str">
        <f>REPLACE(INDEX(GroupVertices[Group],MATCH(Edges25[[#This Row],[Vertex 2]],GroupVertices[Vertex],0)),1,1,"")</f>
        <v>4</v>
      </c>
      <c r="BD199" s="48">
        <v>2</v>
      </c>
      <c r="BE199" s="49">
        <v>7.407407407407407</v>
      </c>
      <c r="BF199" s="48">
        <v>1</v>
      </c>
      <c r="BG199" s="49">
        <v>3.7037037037037037</v>
      </c>
      <c r="BH199" s="48">
        <v>0</v>
      </c>
      <c r="BI199" s="49">
        <v>0</v>
      </c>
      <c r="BJ199" s="48">
        <v>24</v>
      </c>
      <c r="BK199" s="49">
        <v>88.88888888888889</v>
      </c>
      <c r="BL199" s="48">
        <v>27</v>
      </c>
    </row>
    <row r="200" spans="1:64" ht="15">
      <c r="A200" s="64" t="s">
        <v>356</v>
      </c>
      <c r="B200" s="64" t="s">
        <v>356</v>
      </c>
      <c r="C200" s="65"/>
      <c r="D200" s="66"/>
      <c r="E200" s="67"/>
      <c r="F200" s="68"/>
      <c r="G200" s="65"/>
      <c r="H200" s="69"/>
      <c r="I200" s="70"/>
      <c r="J200" s="70"/>
      <c r="K200" s="34" t="s">
        <v>65</v>
      </c>
      <c r="L200" s="77">
        <v>250</v>
      </c>
      <c r="M200" s="77"/>
      <c r="N200" s="72"/>
      <c r="O200" s="79" t="s">
        <v>176</v>
      </c>
      <c r="P200" s="81">
        <v>43678.71528935185</v>
      </c>
      <c r="Q200" s="79" t="s">
        <v>569</v>
      </c>
      <c r="R200" s="82" t="s">
        <v>690</v>
      </c>
      <c r="S200" s="79" t="s">
        <v>755</v>
      </c>
      <c r="T200" s="79" t="s">
        <v>826</v>
      </c>
      <c r="U200" s="79"/>
      <c r="V200" s="82" t="s">
        <v>1008</v>
      </c>
      <c r="W200" s="81">
        <v>43678.71528935185</v>
      </c>
      <c r="X200" s="82" t="s">
        <v>1233</v>
      </c>
      <c r="Y200" s="79"/>
      <c r="Z200" s="79"/>
      <c r="AA200" s="85" t="s">
        <v>1590</v>
      </c>
      <c r="AB200" s="79"/>
      <c r="AC200" s="79" t="b">
        <v>0</v>
      </c>
      <c r="AD200" s="79">
        <v>4</v>
      </c>
      <c r="AE200" s="85" t="s">
        <v>1761</v>
      </c>
      <c r="AF200" s="79" t="b">
        <v>0</v>
      </c>
      <c r="AG200" s="79" t="s">
        <v>1774</v>
      </c>
      <c r="AH200" s="79"/>
      <c r="AI200" s="85" t="s">
        <v>1761</v>
      </c>
      <c r="AJ200" s="79" t="b">
        <v>0</v>
      </c>
      <c r="AK200" s="79">
        <v>2</v>
      </c>
      <c r="AL200" s="85" t="s">
        <v>1761</v>
      </c>
      <c r="AM200" s="79" t="s">
        <v>1825</v>
      </c>
      <c r="AN200" s="79" t="b">
        <v>0</v>
      </c>
      <c r="AO200" s="85" t="s">
        <v>1590</v>
      </c>
      <c r="AP200" s="79" t="s">
        <v>176</v>
      </c>
      <c r="AQ200" s="79">
        <v>0</v>
      </c>
      <c r="AR200" s="79">
        <v>0</v>
      </c>
      <c r="AS200" s="79"/>
      <c r="AT200" s="79"/>
      <c r="AU200" s="79"/>
      <c r="AV200" s="79"/>
      <c r="AW200" s="79"/>
      <c r="AX200" s="79"/>
      <c r="AY200" s="79"/>
      <c r="AZ200" s="79"/>
      <c r="BA200">
        <v>77</v>
      </c>
      <c r="BB200" s="78" t="str">
        <f>REPLACE(INDEX(GroupVertices[Group],MATCH(Edges25[[#This Row],[Vertex 1]],GroupVertices[Vertex],0)),1,1,"")</f>
        <v>4</v>
      </c>
      <c r="BC200" s="78" t="str">
        <f>REPLACE(INDEX(GroupVertices[Group],MATCH(Edges25[[#This Row],[Vertex 2]],GroupVertices[Vertex],0)),1,1,"")</f>
        <v>4</v>
      </c>
      <c r="BD200" s="48">
        <v>2</v>
      </c>
      <c r="BE200" s="49">
        <v>7.407407407407407</v>
      </c>
      <c r="BF200" s="48">
        <v>1</v>
      </c>
      <c r="BG200" s="49">
        <v>3.7037037037037037</v>
      </c>
      <c r="BH200" s="48">
        <v>0</v>
      </c>
      <c r="BI200" s="49">
        <v>0</v>
      </c>
      <c r="BJ200" s="48">
        <v>24</v>
      </c>
      <c r="BK200" s="49">
        <v>88.88888888888889</v>
      </c>
      <c r="BL200" s="48">
        <v>27</v>
      </c>
    </row>
    <row r="201" spans="1:64" ht="15">
      <c r="A201" s="64" t="s">
        <v>356</v>
      </c>
      <c r="B201" s="64" t="s">
        <v>356</v>
      </c>
      <c r="C201" s="65"/>
      <c r="D201" s="66"/>
      <c r="E201" s="67"/>
      <c r="F201" s="68"/>
      <c r="G201" s="65"/>
      <c r="H201" s="69"/>
      <c r="I201" s="70"/>
      <c r="J201" s="70"/>
      <c r="K201" s="34" t="s">
        <v>65</v>
      </c>
      <c r="L201" s="77">
        <v>251</v>
      </c>
      <c r="M201" s="77"/>
      <c r="N201" s="72"/>
      <c r="O201" s="79" t="s">
        <v>176</v>
      </c>
      <c r="P201" s="81">
        <v>43678.85763888889</v>
      </c>
      <c r="Q201" s="79" t="s">
        <v>570</v>
      </c>
      <c r="R201" s="82" t="s">
        <v>691</v>
      </c>
      <c r="S201" s="79" t="s">
        <v>755</v>
      </c>
      <c r="T201" s="79" t="s">
        <v>826</v>
      </c>
      <c r="U201" s="79"/>
      <c r="V201" s="82" t="s">
        <v>1008</v>
      </c>
      <c r="W201" s="81">
        <v>43678.85763888889</v>
      </c>
      <c r="X201" s="82" t="s">
        <v>1234</v>
      </c>
      <c r="Y201" s="79"/>
      <c r="Z201" s="79"/>
      <c r="AA201" s="85" t="s">
        <v>1591</v>
      </c>
      <c r="AB201" s="79"/>
      <c r="AC201" s="79" t="b">
        <v>0</v>
      </c>
      <c r="AD201" s="79">
        <v>1</v>
      </c>
      <c r="AE201" s="85" t="s">
        <v>1761</v>
      </c>
      <c r="AF201" s="79" t="b">
        <v>0</v>
      </c>
      <c r="AG201" s="79" t="s">
        <v>1774</v>
      </c>
      <c r="AH201" s="79"/>
      <c r="AI201" s="85" t="s">
        <v>1761</v>
      </c>
      <c r="AJ201" s="79" t="b">
        <v>0</v>
      </c>
      <c r="AK201" s="79">
        <v>1</v>
      </c>
      <c r="AL201" s="85" t="s">
        <v>1761</v>
      </c>
      <c r="AM201" s="79" t="s">
        <v>1825</v>
      </c>
      <c r="AN201" s="79" t="b">
        <v>0</v>
      </c>
      <c r="AO201" s="85" t="s">
        <v>1591</v>
      </c>
      <c r="AP201" s="79" t="s">
        <v>176</v>
      </c>
      <c r="AQ201" s="79">
        <v>0</v>
      </c>
      <c r="AR201" s="79">
        <v>0</v>
      </c>
      <c r="AS201" s="79"/>
      <c r="AT201" s="79"/>
      <c r="AU201" s="79"/>
      <c r="AV201" s="79"/>
      <c r="AW201" s="79"/>
      <c r="AX201" s="79"/>
      <c r="AY201" s="79"/>
      <c r="AZ201" s="79"/>
      <c r="BA201">
        <v>77</v>
      </c>
      <c r="BB201" s="78" t="str">
        <f>REPLACE(INDEX(GroupVertices[Group],MATCH(Edges25[[#This Row],[Vertex 1]],GroupVertices[Vertex],0)),1,1,"")</f>
        <v>4</v>
      </c>
      <c r="BC201" s="78" t="str">
        <f>REPLACE(INDEX(GroupVertices[Group],MATCH(Edges25[[#This Row],[Vertex 2]],GroupVertices[Vertex],0)),1,1,"")</f>
        <v>4</v>
      </c>
      <c r="BD201" s="48">
        <v>2</v>
      </c>
      <c r="BE201" s="49">
        <v>7.407407407407407</v>
      </c>
      <c r="BF201" s="48">
        <v>1</v>
      </c>
      <c r="BG201" s="49">
        <v>3.7037037037037037</v>
      </c>
      <c r="BH201" s="48">
        <v>0</v>
      </c>
      <c r="BI201" s="49">
        <v>0</v>
      </c>
      <c r="BJ201" s="48">
        <v>24</v>
      </c>
      <c r="BK201" s="49">
        <v>88.88888888888889</v>
      </c>
      <c r="BL201" s="48">
        <v>27</v>
      </c>
    </row>
    <row r="202" spans="1:64" ht="15">
      <c r="A202" s="64" t="s">
        <v>356</v>
      </c>
      <c r="B202" s="64" t="s">
        <v>356</v>
      </c>
      <c r="C202" s="65"/>
      <c r="D202" s="66"/>
      <c r="E202" s="67"/>
      <c r="F202" s="68"/>
      <c r="G202" s="65"/>
      <c r="H202" s="69"/>
      <c r="I202" s="70"/>
      <c r="J202" s="70"/>
      <c r="K202" s="34" t="s">
        <v>65</v>
      </c>
      <c r="L202" s="77">
        <v>252</v>
      </c>
      <c r="M202" s="77"/>
      <c r="N202" s="72"/>
      <c r="O202" s="79" t="s">
        <v>176</v>
      </c>
      <c r="P202" s="81">
        <v>43678.989583333336</v>
      </c>
      <c r="Q202" s="79" t="s">
        <v>571</v>
      </c>
      <c r="R202" s="82" t="s">
        <v>692</v>
      </c>
      <c r="S202" s="79" t="s">
        <v>755</v>
      </c>
      <c r="T202" s="79" t="s">
        <v>826</v>
      </c>
      <c r="U202" s="79"/>
      <c r="V202" s="82" t="s">
        <v>1008</v>
      </c>
      <c r="W202" s="81">
        <v>43678.989583333336</v>
      </c>
      <c r="X202" s="82" t="s">
        <v>1235</v>
      </c>
      <c r="Y202" s="79"/>
      <c r="Z202" s="79"/>
      <c r="AA202" s="85" t="s">
        <v>1592</v>
      </c>
      <c r="AB202" s="79"/>
      <c r="AC202" s="79" t="b">
        <v>0</v>
      </c>
      <c r="AD202" s="79">
        <v>2</v>
      </c>
      <c r="AE202" s="85" t="s">
        <v>1761</v>
      </c>
      <c r="AF202" s="79" t="b">
        <v>0</v>
      </c>
      <c r="AG202" s="79" t="s">
        <v>1774</v>
      </c>
      <c r="AH202" s="79"/>
      <c r="AI202" s="85" t="s">
        <v>1761</v>
      </c>
      <c r="AJ202" s="79" t="b">
        <v>0</v>
      </c>
      <c r="AK202" s="79">
        <v>0</v>
      </c>
      <c r="AL202" s="85" t="s">
        <v>1761</v>
      </c>
      <c r="AM202" s="79" t="s">
        <v>1825</v>
      </c>
      <c r="AN202" s="79" t="b">
        <v>0</v>
      </c>
      <c r="AO202" s="85" t="s">
        <v>1592</v>
      </c>
      <c r="AP202" s="79" t="s">
        <v>176</v>
      </c>
      <c r="AQ202" s="79">
        <v>0</v>
      </c>
      <c r="AR202" s="79">
        <v>0</v>
      </c>
      <c r="AS202" s="79"/>
      <c r="AT202" s="79"/>
      <c r="AU202" s="79"/>
      <c r="AV202" s="79"/>
      <c r="AW202" s="79"/>
      <c r="AX202" s="79"/>
      <c r="AY202" s="79"/>
      <c r="AZ202" s="79"/>
      <c r="BA202">
        <v>77</v>
      </c>
      <c r="BB202" s="78" t="str">
        <f>REPLACE(INDEX(GroupVertices[Group],MATCH(Edges25[[#This Row],[Vertex 1]],GroupVertices[Vertex],0)),1,1,"")</f>
        <v>4</v>
      </c>
      <c r="BC202" s="78" t="str">
        <f>REPLACE(INDEX(GroupVertices[Group],MATCH(Edges25[[#This Row],[Vertex 2]],GroupVertices[Vertex],0)),1,1,"")</f>
        <v>4</v>
      </c>
      <c r="BD202" s="48">
        <v>2</v>
      </c>
      <c r="BE202" s="49">
        <v>7.407407407407407</v>
      </c>
      <c r="BF202" s="48">
        <v>1</v>
      </c>
      <c r="BG202" s="49">
        <v>3.7037037037037037</v>
      </c>
      <c r="BH202" s="48">
        <v>0</v>
      </c>
      <c r="BI202" s="49">
        <v>0</v>
      </c>
      <c r="BJ202" s="48">
        <v>24</v>
      </c>
      <c r="BK202" s="49">
        <v>88.88888888888889</v>
      </c>
      <c r="BL202" s="48">
        <v>27</v>
      </c>
    </row>
    <row r="203" spans="1:64" ht="15">
      <c r="A203" s="64" t="s">
        <v>356</v>
      </c>
      <c r="B203" s="64" t="s">
        <v>356</v>
      </c>
      <c r="C203" s="65"/>
      <c r="D203" s="66"/>
      <c r="E203" s="67"/>
      <c r="F203" s="68"/>
      <c r="G203" s="65"/>
      <c r="H203" s="69"/>
      <c r="I203" s="70"/>
      <c r="J203" s="70"/>
      <c r="K203" s="34" t="s">
        <v>65</v>
      </c>
      <c r="L203" s="77">
        <v>253</v>
      </c>
      <c r="M203" s="77"/>
      <c r="N203" s="72"/>
      <c r="O203" s="79" t="s">
        <v>176</v>
      </c>
      <c r="P203" s="81">
        <v>43679.07638888889</v>
      </c>
      <c r="Q203" s="79" t="s">
        <v>572</v>
      </c>
      <c r="R203" s="82" t="s">
        <v>693</v>
      </c>
      <c r="S203" s="79" t="s">
        <v>757</v>
      </c>
      <c r="T203" s="79" t="s">
        <v>826</v>
      </c>
      <c r="U203" s="79"/>
      <c r="V203" s="82" t="s">
        <v>1008</v>
      </c>
      <c r="W203" s="81">
        <v>43679.07638888889</v>
      </c>
      <c r="X203" s="82" t="s">
        <v>1236</v>
      </c>
      <c r="Y203" s="79"/>
      <c r="Z203" s="79"/>
      <c r="AA203" s="85" t="s">
        <v>1593</v>
      </c>
      <c r="AB203" s="79"/>
      <c r="AC203" s="79" t="b">
        <v>0</v>
      </c>
      <c r="AD203" s="79">
        <v>4</v>
      </c>
      <c r="AE203" s="85" t="s">
        <v>1761</v>
      </c>
      <c r="AF203" s="79" t="b">
        <v>0</v>
      </c>
      <c r="AG203" s="79" t="s">
        <v>1774</v>
      </c>
      <c r="AH203" s="79"/>
      <c r="AI203" s="85" t="s">
        <v>1761</v>
      </c>
      <c r="AJ203" s="79" t="b">
        <v>0</v>
      </c>
      <c r="AK203" s="79">
        <v>1</v>
      </c>
      <c r="AL203" s="85" t="s">
        <v>1761</v>
      </c>
      <c r="AM203" s="79" t="s">
        <v>1825</v>
      </c>
      <c r="AN203" s="79" t="b">
        <v>0</v>
      </c>
      <c r="AO203" s="85" t="s">
        <v>1593</v>
      </c>
      <c r="AP203" s="79" t="s">
        <v>176</v>
      </c>
      <c r="AQ203" s="79">
        <v>0</v>
      </c>
      <c r="AR203" s="79">
        <v>0</v>
      </c>
      <c r="AS203" s="79"/>
      <c r="AT203" s="79"/>
      <c r="AU203" s="79"/>
      <c r="AV203" s="79"/>
      <c r="AW203" s="79"/>
      <c r="AX203" s="79"/>
      <c r="AY203" s="79"/>
      <c r="AZ203" s="79"/>
      <c r="BA203">
        <v>77</v>
      </c>
      <c r="BB203" s="78" t="str">
        <f>REPLACE(INDEX(GroupVertices[Group],MATCH(Edges25[[#This Row],[Vertex 1]],GroupVertices[Vertex],0)),1,1,"")</f>
        <v>4</v>
      </c>
      <c r="BC203" s="78" t="str">
        <f>REPLACE(INDEX(GroupVertices[Group],MATCH(Edges25[[#This Row],[Vertex 2]],GroupVertices[Vertex],0)),1,1,"")</f>
        <v>4</v>
      </c>
      <c r="BD203" s="48">
        <v>2</v>
      </c>
      <c r="BE203" s="49">
        <v>7.407407407407407</v>
      </c>
      <c r="BF203" s="48">
        <v>1</v>
      </c>
      <c r="BG203" s="49">
        <v>3.7037037037037037</v>
      </c>
      <c r="BH203" s="48">
        <v>0</v>
      </c>
      <c r="BI203" s="49">
        <v>0</v>
      </c>
      <c r="BJ203" s="48">
        <v>24</v>
      </c>
      <c r="BK203" s="49">
        <v>88.88888888888889</v>
      </c>
      <c r="BL203" s="48">
        <v>27</v>
      </c>
    </row>
    <row r="204" spans="1:64" ht="15">
      <c r="A204" s="64" t="s">
        <v>356</v>
      </c>
      <c r="B204" s="64" t="s">
        <v>356</v>
      </c>
      <c r="C204" s="65"/>
      <c r="D204" s="66"/>
      <c r="E204" s="67"/>
      <c r="F204" s="68"/>
      <c r="G204" s="65"/>
      <c r="H204" s="69"/>
      <c r="I204" s="70"/>
      <c r="J204" s="70"/>
      <c r="K204" s="34" t="s">
        <v>65</v>
      </c>
      <c r="L204" s="77">
        <v>254</v>
      </c>
      <c r="M204" s="77"/>
      <c r="N204" s="72"/>
      <c r="O204" s="79" t="s">
        <v>176</v>
      </c>
      <c r="P204" s="81">
        <v>43679.24306712963</v>
      </c>
      <c r="Q204" s="79" t="s">
        <v>573</v>
      </c>
      <c r="R204" s="82" t="s">
        <v>680</v>
      </c>
      <c r="S204" s="79" t="s">
        <v>755</v>
      </c>
      <c r="T204" s="79" t="s">
        <v>826</v>
      </c>
      <c r="U204" s="79"/>
      <c r="V204" s="82" t="s">
        <v>1008</v>
      </c>
      <c r="W204" s="81">
        <v>43679.24306712963</v>
      </c>
      <c r="X204" s="82" t="s">
        <v>1237</v>
      </c>
      <c r="Y204" s="79"/>
      <c r="Z204" s="79"/>
      <c r="AA204" s="85" t="s">
        <v>1594</v>
      </c>
      <c r="AB204" s="79"/>
      <c r="AC204" s="79" t="b">
        <v>0</v>
      </c>
      <c r="AD204" s="79">
        <v>3</v>
      </c>
      <c r="AE204" s="85" t="s">
        <v>1761</v>
      </c>
      <c r="AF204" s="79" t="b">
        <v>0</v>
      </c>
      <c r="AG204" s="79" t="s">
        <v>1774</v>
      </c>
      <c r="AH204" s="79"/>
      <c r="AI204" s="85" t="s">
        <v>1761</v>
      </c>
      <c r="AJ204" s="79" t="b">
        <v>0</v>
      </c>
      <c r="AK204" s="79">
        <v>1</v>
      </c>
      <c r="AL204" s="85" t="s">
        <v>1761</v>
      </c>
      <c r="AM204" s="79" t="s">
        <v>1825</v>
      </c>
      <c r="AN204" s="79" t="b">
        <v>0</v>
      </c>
      <c r="AO204" s="85" t="s">
        <v>1594</v>
      </c>
      <c r="AP204" s="79" t="s">
        <v>176</v>
      </c>
      <c r="AQ204" s="79">
        <v>0</v>
      </c>
      <c r="AR204" s="79">
        <v>0</v>
      </c>
      <c r="AS204" s="79"/>
      <c r="AT204" s="79"/>
      <c r="AU204" s="79"/>
      <c r="AV204" s="79"/>
      <c r="AW204" s="79"/>
      <c r="AX204" s="79"/>
      <c r="AY204" s="79"/>
      <c r="AZ204" s="79"/>
      <c r="BA204">
        <v>77</v>
      </c>
      <c r="BB204" s="78" t="str">
        <f>REPLACE(INDEX(GroupVertices[Group],MATCH(Edges25[[#This Row],[Vertex 1]],GroupVertices[Vertex],0)),1,1,"")</f>
        <v>4</v>
      </c>
      <c r="BC204" s="78" t="str">
        <f>REPLACE(INDEX(GroupVertices[Group],MATCH(Edges25[[#This Row],[Vertex 2]],GroupVertices[Vertex],0)),1,1,"")</f>
        <v>4</v>
      </c>
      <c r="BD204" s="48">
        <v>2</v>
      </c>
      <c r="BE204" s="49">
        <v>7.407407407407407</v>
      </c>
      <c r="BF204" s="48">
        <v>1</v>
      </c>
      <c r="BG204" s="49">
        <v>3.7037037037037037</v>
      </c>
      <c r="BH204" s="48">
        <v>0</v>
      </c>
      <c r="BI204" s="49">
        <v>0</v>
      </c>
      <c r="BJ204" s="48">
        <v>24</v>
      </c>
      <c r="BK204" s="49">
        <v>88.88888888888889</v>
      </c>
      <c r="BL204" s="48">
        <v>27</v>
      </c>
    </row>
    <row r="205" spans="1:64" ht="15">
      <c r="A205" s="64" t="s">
        <v>356</v>
      </c>
      <c r="B205" s="64" t="s">
        <v>356</v>
      </c>
      <c r="C205" s="65"/>
      <c r="D205" s="66"/>
      <c r="E205" s="67"/>
      <c r="F205" s="68"/>
      <c r="G205" s="65"/>
      <c r="H205" s="69"/>
      <c r="I205" s="70"/>
      <c r="J205" s="70"/>
      <c r="K205" s="34" t="s">
        <v>65</v>
      </c>
      <c r="L205" s="77">
        <v>255</v>
      </c>
      <c r="M205" s="77"/>
      <c r="N205" s="72"/>
      <c r="O205" s="79" t="s">
        <v>176</v>
      </c>
      <c r="P205" s="81">
        <v>43679.25010416667</v>
      </c>
      <c r="Q205" s="79" t="s">
        <v>574</v>
      </c>
      <c r="R205" s="82" t="s">
        <v>694</v>
      </c>
      <c r="S205" s="79" t="s">
        <v>755</v>
      </c>
      <c r="T205" s="79" t="s">
        <v>826</v>
      </c>
      <c r="U205" s="79"/>
      <c r="V205" s="82" t="s">
        <v>1008</v>
      </c>
      <c r="W205" s="81">
        <v>43679.25010416667</v>
      </c>
      <c r="X205" s="82" t="s">
        <v>1238</v>
      </c>
      <c r="Y205" s="79"/>
      <c r="Z205" s="79"/>
      <c r="AA205" s="85" t="s">
        <v>1595</v>
      </c>
      <c r="AB205" s="79"/>
      <c r="AC205" s="79" t="b">
        <v>0</v>
      </c>
      <c r="AD205" s="79">
        <v>2</v>
      </c>
      <c r="AE205" s="85" t="s">
        <v>1761</v>
      </c>
      <c r="AF205" s="79" t="b">
        <v>0</v>
      </c>
      <c r="AG205" s="79" t="s">
        <v>1774</v>
      </c>
      <c r="AH205" s="79"/>
      <c r="AI205" s="85" t="s">
        <v>1761</v>
      </c>
      <c r="AJ205" s="79" t="b">
        <v>0</v>
      </c>
      <c r="AK205" s="79">
        <v>1</v>
      </c>
      <c r="AL205" s="85" t="s">
        <v>1761</v>
      </c>
      <c r="AM205" s="79" t="s">
        <v>1825</v>
      </c>
      <c r="AN205" s="79" t="b">
        <v>0</v>
      </c>
      <c r="AO205" s="85" t="s">
        <v>1595</v>
      </c>
      <c r="AP205" s="79" t="s">
        <v>176</v>
      </c>
      <c r="AQ205" s="79">
        <v>0</v>
      </c>
      <c r="AR205" s="79">
        <v>0</v>
      </c>
      <c r="AS205" s="79"/>
      <c r="AT205" s="79"/>
      <c r="AU205" s="79"/>
      <c r="AV205" s="79"/>
      <c r="AW205" s="79"/>
      <c r="AX205" s="79"/>
      <c r="AY205" s="79"/>
      <c r="AZ205" s="79"/>
      <c r="BA205">
        <v>77</v>
      </c>
      <c r="BB205" s="78" t="str">
        <f>REPLACE(INDEX(GroupVertices[Group],MATCH(Edges25[[#This Row],[Vertex 1]],GroupVertices[Vertex],0)),1,1,"")</f>
        <v>4</v>
      </c>
      <c r="BC205" s="78" t="str">
        <f>REPLACE(INDEX(GroupVertices[Group],MATCH(Edges25[[#This Row],[Vertex 2]],GroupVertices[Vertex],0)),1,1,"")</f>
        <v>4</v>
      </c>
      <c r="BD205" s="48">
        <v>2</v>
      </c>
      <c r="BE205" s="49">
        <v>7.407407407407407</v>
      </c>
      <c r="BF205" s="48">
        <v>1</v>
      </c>
      <c r="BG205" s="49">
        <v>3.7037037037037037</v>
      </c>
      <c r="BH205" s="48">
        <v>0</v>
      </c>
      <c r="BI205" s="49">
        <v>0</v>
      </c>
      <c r="BJ205" s="48">
        <v>24</v>
      </c>
      <c r="BK205" s="49">
        <v>88.88888888888889</v>
      </c>
      <c r="BL205" s="48">
        <v>27</v>
      </c>
    </row>
    <row r="206" spans="1:64" ht="15">
      <c r="A206" s="64" t="s">
        <v>356</v>
      </c>
      <c r="B206" s="64" t="s">
        <v>356</v>
      </c>
      <c r="C206" s="65"/>
      <c r="D206" s="66"/>
      <c r="E206" s="67"/>
      <c r="F206" s="68"/>
      <c r="G206" s="65"/>
      <c r="H206" s="69"/>
      <c r="I206" s="70"/>
      <c r="J206" s="70"/>
      <c r="K206" s="34" t="s">
        <v>65</v>
      </c>
      <c r="L206" s="77">
        <v>256</v>
      </c>
      <c r="M206" s="77"/>
      <c r="N206" s="72"/>
      <c r="O206" s="79" t="s">
        <v>176</v>
      </c>
      <c r="P206" s="81">
        <v>43679.31597222222</v>
      </c>
      <c r="Q206" s="79" t="s">
        <v>575</v>
      </c>
      <c r="R206" s="82" t="s">
        <v>695</v>
      </c>
      <c r="S206" s="79" t="s">
        <v>755</v>
      </c>
      <c r="T206" s="79" t="s">
        <v>826</v>
      </c>
      <c r="U206" s="79"/>
      <c r="V206" s="82" t="s">
        <v>1008</v>
      </c>
      <c r="W206" s="81">
        <v>43679.31597222222</v>
      </c>
      <c r="X206" s="82" t="s">
        <v>1239</v>
      </c>
      <c r="Y206" s="79"/>
      <c r="Z206" s="79"/>
      <c r="AA206" s="85" t="s">
        <v>1596</v>
      </c>
      <c r="AB206" s="79"/>
      <c r="AC206" s="79" t="b">
        <v>0</v>
      </c>
      <c r="AD206" s="79">
        <v>2</v>
      </c>
      <c r="AE206" s="85" t="s">
        <v>1761</v>
      </c>
      <c r="AF206" s="79" t="b">
        <v>0</v>
      </c>
      <c r="AG206" s="79" t="s">
        <v>1774</v>
      </c>
      <c r="AH206" s="79"/>
      <c r="AI206" s="85" t="s">
        <v>1761</v>
      </c>
      <c r="AJ206" s="79" t="b">
        <v>0</v>
      </c>
      <c r="AK206" s="79">
        <v>0</v>
      </c>
      <c r="AL206" s="85" t="s">
        <v>1761</v>
      </c>
      <c r="AM206" s="79" t="s">
        <v>1825</v>
      </c>
      <c r="AN206" s="79" t="b">
        <v>0</v>
      </c>
      <c r="AO206" s="85" t="s">
        <v>1596</v>
      </c>
      <c r="AP206" s="79" t="s">
        <v>176</v>
      </c>
      <c r="AQ206" s="79">
        <v>0</v>
      </c>
      <c r="AR206" s="79">
        <v>0</v>
      </c>
      <c r="AS206" s="79"/>
      <c r="AT206" s="79"/>
      <c r="AU206" s="79"/>
      <c r="AV206" s="79"/>
      <c r="AW206" s="79"/>
      <c r="AX206" s="79"/>
      <c r="AY206" s="79"/>
      <c r="AZ206" s="79"/>
      <c r="BA206">
        <v>77</v>
      </c>
      <c r="BB206" s="78" t="str">
        <f>REPLACE(INDEX(GroupVertices[Group],MATCH(Edges25[[#This Row],[Vertex 1]],GroupVertices[Vertex],0)),1,1,"")</f>
        <v>4</v>
      </c>
      <c r="BC206" s="78" t="str">
        <f>REPLACE(INDEX(GroupVertices[Group],MATCH(Edges25[[#This Row],[Vertex 2]],GroupVertices[Vertex],0)),1,1,"")</f>
        <v>4</v>
      </c>
      <c r="BD206" s="48">
        <v>2</v>
      </c>
      <c r="BE206" s="49">
        <v>7.407407407407407</v>
      </c>
      <c r="BF206" s="48">
        <v>1</v>
      </c>
      <c r="BG206" s="49">
        <v>3.7037037037037037</v>
      </c>
      <c r="BH206" s="48">
        <v>0</v>
      </c>
      <c r="BI206" s="49">
        <v>0</v>
      </c>
      <c r="BJ206" s="48">
        <v>24</v>
      </c>
      <c r="BK206" s="49">
        <v>88.88888888888889</v>
      </c>
      <c r="BL206" s="48">
        <v>27</v>
      </c>
    </row>
    <row r="207" spans="1:64" ht="15">
      <c r="A207" s="64" t="s">
        <v>356</v>
      </c>
      <c r="B207" s="64" t="s">
        <v>356</v>
      </c>
      <c r="C207" s="65"/>
      <c r="D207" s="66"/>
      <c r="E207" s="67"/>
      <c r="F207" s="68"/>
      <c r="G207" s="65"/>
      <c r="H207" s="69"/>
      <c r="I207" s="70"/>
      <c r="J207" s="70"/>
      <c r="K207" s="34" t="s">
        <v>65</v>
      </c>
      <c r="L207" s="77">
        <v>257</v>
      </c>
      <c r="M207" s="77"/>
      <c r="N207" s="72"/>
      <c r="O207" s="79" t="s">
        <v>176</v>
      </c>
      <c r="P207" s="81">
        <v>43679.579872685186</v>
      </c>
      <c r="Q207" s="79" t="s">
        <v>561</v>
      </c>
      <c r="R207" s="82" t="s">
        <v>682</v>
      </c>
      <c r="S207" s="79" t="s">
        <v>755</v>
      </c>
      <c r="T207" s="79" t="s">
        <v>826</v>
      </c>
      <c r="U207" s="79"/>
      <c r="V207" s="82" t="s">
        <v>1008</v>
      </c>
      <c r="W207" s="81">
        <v>43679.579872685186</v>
      </c>
      <c r="X207" s="82" t="s">
        <v>1240</v>
      </c>
      <c r="Y207" s="79"/>
      <c r="Z207" s="79"/>
      <c r="AA207" s="85" t="s">
        <v>1597</v>
      </c>
      <c r="AB207" s="79"/>
      <c r="AC207" s="79" t="b">
        <v>0</v>
      </c>
      <c r="AD207" s="79">
        <v>2</v>
      </c>
      <c r="AE207" s="85" t="s">
        <v>1761</v>
      </c>
      <c r="AF207" s="79" t="b">
        <v>0</v>
      </c>
      <c r="AG207" s="79" t="s">
        <v>1774</v>
      </c>
      <c r="AH207" s="79"/>
      <c r="AI207" s="85" t="s">
        <v>1761</v>
      </c>
      <c r="AJ207" s="79" t="b">
        <v>0</v>
      </c>
      <c r="AK207" s="79">
        <v>3</v>
      </c>
      <c r="AL207" s="85" t="s">
        <v>1761</v>
      </c>
      <c r="AM207" s="79" t="s">
        <v>1825</v>
      </c>
      <c r="AN207" s="79" t="b">
        <v>0</v>
      </c>
      <c r="AO207" s="85" t="s">
        <v>1597</v>
      </c>
      <c r="AP207" s="79" t="s">
        <v>176</v>
      </c>
      <c r="AQ207" s="79">
        <v>0</v>
      </c>
      <c r="AR207" s="79">
        <v>0</v>
      </c>
      <c r="AS207" s="79"/>
      <c r="AT207" s="79"/>
      <c r="AU207" s="79"/>
      <c r="AV207" s="79"/>
      <c r="AW207" s="79"/>
      <c r="AX207" s="79"/>
      <c r="AY207" s="79"/>
      <c r="AZ207" s="79"/>
      <c r="BA207">
        <v>77</v>
      </c>
      <c r="BB207" s="78" t="str">
        <f>REPLACE(INDEX(GroupVertices[Group],MATCH(Edges25[[#This Row],[Vertex 1]],GroupVertices[Vertex],0)),1,1,"")</f>
        <v>4</v>
      </c>
      <c r="BC207" s="78" t="str">
        <f>REPLACE(INDEX(GroupVertices[Group],MATCH(Edges25[[#This Row],[Vertex 2]],GroupVertices[Vertex],0)),1,1,"")</f>
        <v>4</v>
      </c>
      <c r="BD207" s="48">
        <v>2</v>
      </c>
      <c r="BE207" s="49">
        <v>7.407407407407407</v>
      </c>
      <c r="BF207" s="48">
        <v>1</v>
      </c>
      <c r="BG207" s="49">
        <v>3.7037037037037037</v>
      </c>
      <c r="BH207" s="48">
        <v>0</v>
      </c>
      <c r="BI207" s="49">
        <v>0</v>
      </c>
      <c r="BJ207" s="48">
        <v>24</v>
      </c>
      <c r="BK207" s="49">
        <v>88.88888888888889</v>
      </c>
      <c r="BL207" s="48">
        <v>27</v>
      </c>
    </row>
    <row r="208" spans="1:64" ht="15">
      <c r="A208" s="64" t="s">
        <v>356</v>
      </c>
      <c r="B208" s="64" t="s">
        <v>356</v>
      </c>
      <c r="C208" s="65"/>
      <c r="D208" s="66"/>
      <c r="E208" s="67"/>
      <c r="F208" s="68"/>
      <c r="G208" s="65"/>
      <c r="H208" s="69"/>
      <c r="I208" s="70"/>
      <c r="J208" s="70"/>
      <c r="K208" s="34" t="s">
        <v>65</v>
      </c>
      <c r="L208" s="77">
        <v>258</v>
      </c>
      <c r="M208" s="77"/>
      <c r="N208" s="72"/>
      <c r="O208" s="79" t="s">
        <v>176</v>
      </c>
      <c r="P208" s="81">
        <v>43679.711805555555</v>
      </c>
      <c r="Q208" s="79" t="s">
        <v>576</v>
      </c>
      <c r="R208" s="82" t="s">
        <v>696</v>
      </c>
      <c r="S208" s="79" t="s">
        <v>755</v>
      </c>
      <c r="T208" s="79" t="s">
        <v>826</v>
      </c>
      <c r="U208" s="79"/>
      <c r="V208" s="82" t="s">
        <v>1008</v>
      </c>
      <c r="W208" s="81">
        <v>43679.711805555555</v>
      </c>
      <c r="X208" s="82" t="s">
        <v>1241</v>
      </c>
      <c r="Y208" s="79"/>
      <c r="Z208" s="79"/>
      <c r="AA208" s="85" t="s">
        <v>1598</v>
      </c>
      <c r="AB208" s="79"/>
      <c r="AC208" s="79" t="b">
        <v>0</v>
      </c>
      <c r="AD208" s="79">
        <v>0</v>
      </c>
      <c r="AE208" s="85" t="s">
        <v>1761</v>
      </c>
      <c r="AF208" s="79" t="b">
        <v>0</v>
      </c>
      <c r="AG208" s="79" t="s">
        <v>1774</v>
      </c>
      <c r="AH208" s="79"/>
      <c r="AI208" s="85" t="s">
        <v>1761</v>
      </c>
      <c r="AJ208" s="79" t="b">
        <v>0</v>
      </c>
      <c r="AK208" s="79">
        <v>0</v>
      </c>
      <c r="AL208" s="85" t="s">
        <v>1761</v>
      </c>
      <c r="AM208" s="79" t="s">
        <v>1825</v>
      </c>
      <c r="AN208" s="79" t="b">
        <v>0</v>
      </c>
      <c r="AO208" s="85" t="s">
        <v>1598</v>
      </c>
      <c r="AP208" s="79" t="s">
        <v>176</v>
      </c>
      <c r="AQ208" s="79">
        <v>0</v>
      </c>
      <c r="AR208" s="79">
        <v>0</v>
      </c>
      <c r="AS208" s="79"/>
      <c r="AT208" s="79"/>
      <c r="AU208" s="79"/>
      <c r="AV208" s="79"/>
      <c r="AW208" s="79"/>
      <c r="AX208" s="79"/>
      <c r="AY208" s="79"/>
      <c r="AZ208" s="79"/>
      <c r="BA208">
        <v>77</v>
      </c>
      <c r="BB208" s="78" t="str">
        <f>REPLACE(INDEX(GroupVertices[Group],MATCH(Edges25[[#This Row],[Vertex 1]],GroupVertices[Vertex],0)),1,1,"")</f>
        <v>4</v>
      </c>
      <c r="BC208" s="78" t="str">
        <f>REPLACE(INDEX(GroupVertices[Group],MATCH(Edges25[[#This Row],[Vertex 2]],GroupVertices[Vertex],0)),1,1,"")</f>
        <v>4</v>
      </c>
      <c r="BD208" s="48">
        <v>2</v>
      </c>
      <c r="BE208" s="49">
        <v>7.407407407407407</v>
      </c>
      <c r="BF208" s="48">
        <v>1</v>
      </c>
      <c r="BG208" s="49">
        <v>3.7037037037037037</v>
      </c>
      <c r="BH208" s="48">
        <v>0</v>
      </c>
      <c r="BI208" s="49">
        <v>0</v>
      </c>
      <c r="BJ208" s="48">
        <v>24</v>
      </c>
      <c r="BK208" s="49">
        <v>88.88888888888889</v>
      </c>
      <c r="BL208" s="48">
        <v>27</v>
      </c>
    </row>
    <row r="209" spans="1:64" ht="15">
      <c r="A209" s="64" t="s">
        <v>356</v>
      </c>
      <c r="B209" s="64" t="s">
        <v>356</v>
      </c>
      <c r="C209" s="65"/>
      <c r="D209" s="66"/>
      <c r="E209" s="67"/>
      <c r="F209" s="68"/>
      <c r="G209" s="65"/>
      <c r="H209" s="69"/>
      <c r="I209" s="70"/>
      <c r="J209" s="70"/>
      <c r="K209" s="34" t="s">
        <v>65</v>
      </c>
      <c r="L209" s="77">
        <v>259</v>
      </c>
      <c r="M209" s="77"/>
      <c r="N209" s="72"/>
      <c r="O209" s="79" t="s">
        <v>176</v>
      </c>
      <c r="P209" s="81">
        <v>43680.368055555555</v>
      </c>
      <c r="Q209" s="79" t="s">
        <v>562</v>
      </c>
      <c r="R209" s="82" t="s">
        <v>683</v>
      </c>
      <c r="S209" s="79" t="s">
        <v>755</v>
      </c>
      <c r="T209" s="79" t="s">
        <v>826</v>
      </c>
      <c r="U209" s="79"/>
      <c r="V209" s="82" t="s">
        <v>1008</v>
      </c>
      <c r="W209" s="81">
        <v>43680.368055555555</v>
      </c>
      <c r="X209" s="82" t="s">
        <v>1242</v>
      </c>
      <c r="Y209" s="79"/>
      <c r="Z209" s="79"/>
      <c r="AA209" s="85" t="s">
        <v>1599</v>
      </c>
      <c r="AB209" s="79"/>
      <c r="AC209" s="79" t="b">
        <v>0</v>
      </c>
      <c r="AD209" s="79">
        <v>0</v>
      </c>
      <c r="AE209" s="85" t="s">
        <v>1761</v>
      </c>
      <c r="AF209" s="79" t="b">
        <v>0</v>
      </c>
      <c r="AG209" s="79" t="s">
        <v>1774</v>
      </c>
      <c r="AH209" s="79"/>
      <c r="AI209" s="85" t="s">
        <v>1761</v>
      </c>
      <c r="AJ209" s="79" t="b">
        <v>0</v>
      </c>
      <c r="AK209" s="79">
        <v>0</v>
      </c>
      <c r="AL209" s="85" t="s">
        <v>1761</v>
      </c>
      <c r="AM209" s="79" t="s">
        <v>1825</v>
      </c>
      <c r="AN209" s="79" t="b">
        <v>0</v>
      </c>
      <c r="AO209" s="85" t="s">
        <v>1599</v>
      </c>
      <c r="AP209" s="79" t="s">
        <v>176</v>
      </c>
      <c r="AQ209" s="79">
        <v>0</v>
      </c>
      <c r="AR209" s="79">
        <v>0</v>
      </c>
      <c r="AS209" s="79"/>
      <c r="AT209" s="79"/>
      <c r="AU209" s="79"/>
      <c r="AV209" s="79"/>
      <c r="AW209" s="79"/>
      <c r="AX209" s="79"/>
      <c r="AY209" s="79"/>
      <c r="AZ209" s="79"/>
      <c r="BA209">
        <v>77</v>
      </c>
      <c r="BB209" s="78" t="str">
        <f>REPLACE(INDEX(GroupVertices[Group],MATCH(Edges25[[#This Row],[Vertex 1]],GroupVertices[Vertex],0)),1,1,"")</f>
        <v>4</v>
      </c>
      <c r="BC209" s="78" t="str">
        <f>REPLACE(INDEX(GroupVertices[Group],MATCH(Edges25[[#This Row],[Vertex 2]],GroupVertices[Vertex],0)),1,1,"")</f>
        <v>4</v>
      </c>
      <c r="BD209" s="48">
        <v>2</v>
      </c>
      <c r="BE209" s="49">
        <v>7.407407407407407</v>
      </c>
      <c r="BF209" s="48">
        <v>1</v>
      </c>
      <c r="BG209" s="49">
        <v>3.7037037037037037</v>
      </c>
      <c r="BH209" s="48">
        <v>0</v>
      </c>
      <c r="BI209" s="49">
        <v>0</v>
      </c>
      <c r="BJ209" s="48">
        <v>24</v>
      </c>
      <c r="BK209" s="49">
        <v>88.88888888888889</v>
      </c>
      <c r="BL209" s="48">
        <v>27</v>
      </c>
    </row>
    <row r="210" spans="1:64" ht="15">
      <c r="A210" s="64" t="s">
        <v>356</v>
      </c>
      <c r="B210" s="64" t="s">
        <v>356</v>
      </c>
      <c r="C210" s="65"/>
      <c r="D210" s="66"/>
      <c r="E210" s="67"/>
      <c r="F210" s="68"/>
      <c r="G210" s="65"/>
      <c r="H210" s="69"/>
      <c r="I210" s="70"/>
      <c r="J210" s="70"/>
      <c r="K210" s="34" t="s">
        <v>65</v>
      </c>
      <c r="L210" s="77">
        <v>260</v>
      </c>
      <c r="M210" s="77"/>
      <c r="N210" s="72"/>
      <c r="O210" s="79" t="s">
        <v>176</v>
      </c>
      <c r="P210" s="81">
        <v>43680.767372685186</v>
      </c>
      <c r="Q210" s="79" t="s">
        <v>577</v>
      </c>
      <c r="R210" s="82" t="s">
        <v>697</v>
      </c>
      <c r="S210" s="79" t="s">
        <v>755</v>
      </c>
      <c r="T210" s="79" t="s">
        <v>826</v>
      </c>
      <c r="U210" s="79"/>
      <c r="V210" s="82" t="s">
        <v>1008</v>
      </c>
      <c r="W210" s="81">
        <v>43680.767372685186</v>
      </c>
      <c r="X210" s="82" t="s">
        <v>1243</v>
      </c>
      <c r="Y210" s="79"/>
      <c r="Z210" s="79"/>
      <c r="AA210" s="85" t="s">
        <v>1600</v>
      </c>
      <c r="AB210" s="79"/>
      <c r="AC210" s="79" t="b">
        <v>0</v>
      </c>
      <c r="AD210" s="79">
        <v>2</v>
      </c>
      <c r="AE210" s="85" t="s">
        <v>1761</v>
      </c>
      <c r="AF210" s="79" t="b">
        <v>0</v>
      </c>
      <c r="AG210" s="79" t="s">
        <v>1774</v>
      </c>
      <c r="AH210" s="79"/>
      <c r="AI210" s="85" t="s">
        <v>1761</v>
      </c>
      <c r="AJ210" s="79" t="b">
        <v>0</v>
      </c>
      <c r="AK210" s="79">
        <v>3</v>
      </c>
      <c r="AL210" s="85" t="s">
        <v>1761</v>
      </c>
      <c r="AM210" s="79" t="s">
        <v>1825</v>
      </c>
      <c r="AN210" s="79" t="b">
        <v>0</v>
      </c>
      <c r="AO210" s="85" t="s">
        <v>1600</v>
      </c>
      <c r="AP210" s="79" t="s">
        <v>176</v>
      </c>
      <c r="AQ210" s="79">
        <v>0</v>
      </c>
      <c r="AR210" s="79">
        <v>0</v>
      </c>
      <c r="AS210" s="79"/>
      <c r="AT210" s="79"/>
      <c r="AU210" s="79"/>
      <c r="AV210" s="79"/>
      <c r="AW210" s="79"/>
      <c r="AX210" s="79"/>
      <c r="AY210" s="79"/>
      <c r="AZ210" s="79"/>
      <c r="BA210">
        <v>77</v>
      </c>
      <c r="BB210" s="78" t="str">
        <f>REPLACE(INDEX(GroupVertices[Group],MATCH(Edges25[[#This Row],[Vertex 1]],GroupVertices[Vertex],0)),1,1,"")</f>
        <v>4</v>
      </c>
      <c r="BC210" s="78" t="str">
        <f>REPLACE(INDEX(GroupVertices[Group],MATCH(Edges25[[#This Row],[Vertex 2]],GroupVertices[Vertex],0)),1,1,"")</f>
        <v>4</v>
      </c>
      <c r="BD210" s="48">
        <v>2</v>
      </c>
      <c r="BE210" s="49">
        <v>7.407407407407407</v>
      </c>
      <c r="BF210" s="48">
        <v>1</v>
      </c>
      <c r="BG210" s="49">
        <v>3.7037037037037037</v>
      </c>
      <c r="BH210" s="48">
        <v>0</v>
      </c>
      <c r="BI210" s="49">
        <v>0</v>
      </c>
      <c r="BJ210" s="48">
        <v>24</v>
      </c>
      <c r="BK210" s="49">
        <v>88.88888888888889</v>
      </c>
      <c r="BL210" s="48">
        <v>27</v>
      </c>
    </row>
    <row r="211" spans="1:64" ht="15">
      <c r="A211" s="64" t="s">
        <v>356</v>
      </c>
      <c r="B211" s="64" t="s">
        <v>356</v>
      </c>
      <c r="C211" s="65"/>
      <c r="D211" s="66"/>
      <c r="E211" s="67"/>
      <c r="F211" s="68"/>
      <c r="G211" s="65"/>
      <c r="H211" s="69"/>
      <c r="I211" s="70"/>
      <c r="J211" s="70"/>
      <c r="K211" s="34" t="s">
        <v>65</v>
      </c>
      <c r="L211" s="77">
        <v>261</v>
      </c>
      <c r="M211" s="77"/>
      <c r="N211" s="72"/>
      <c r="O211" s="79" t="s">
        <v>176</v>
      </c>
      <c r="P211" s="81">
        <v>43680.77777777778</v>
      </c>
      <c r="Q211" s="79" t="s">
        <v>578</v>
      </c>
      <c r="R211" s="82" t="s">
        <v>698</v>
      </c>
      <c r="S211" s="79" t="s">
        <v>755</v>
      </c>
      <c r="T211" s="79" t="s">
        <v>826</v>
      </c>
      <c r="U211" s="79"/>
      <c r="V211" s="82" t="s">
        <v>1008</v>
      </c>
      <c r="W211" s="81">
        <v>43680.77777777778</v>
      </c>
      <c r="X211" s="82" t="s">
        <v>1244</v>
      </c>
      <c r="Y211" s="79"/>
      <c r="Z211" s="79"/>
      <c r="AA211" s="85" t="s">
        <v>1601</v>
      </c>
      <c r="AB211" s="79"/>
      <c r="AC211" s="79" t="b">
        <v>0</v>
      </c>
      <c r="AD211" s="79">
        <v>2</v>
      </c>
      <c r="AE211" s="85" t="s">
        <v>1761</v>
      </c>
      <c r="AF211" s="79" t="b">
        <v>0</v>
      </c>
      <c r="AG211" s="79" t="s">
        <v>1774</v>
      </c>
      <c r="AH211" s="79"/>
      <c r="AI211" s="85" t="s">
        <v>1761</v>
      </c>
      <c r="AJ211" s="79" t="b">
        <v>0</v>
      </c>
      <c r="AK211" s="79">
        <v>2</v>
      </c>
      <c r="AL211" s="85" t="s">
        <v>1761</v>
      </c>
      <c r="AM211" s="79" t="s">
        <v>1825</v>
      </c>
      <c r="AN211" s="79" t="b">
        <v>0</v>
      </c>
      <c r="AO211" s="85" t="s">
        <v>1601</v>
      </c>
      <c r="AP211" s="79" t="s">
        <v>176</v>
      </c>
      <c r="AQ211" s="79">
        <v>0</v>
      </c>
      <c r="AR211" s="79">
        <v>0</v>
      </c>
      <c r="AS211" s="79"/>
      <c r="AT211" s="79"/>
      <c r="AU211" s="79"/>
      <c r="AV211" s="79"/>
      <c r="AW211" s="79"/>
      <c r="AX211" s="79"/>
      <c r="AY211" s="79"/>
      <c r="AZ211" s="79"/>
      <c r="BA211">
        <v>77</v>
      </c>
      <c r="BB211" s="78" t="str">
        <f>REPLACE(INDEX(GroupVertices[Group],MATCH(Edges25[[#This Row],[Vertex 1]],GroupVertices[Vertex],0)),1,1,"")</f>
        <v>4</v>
      </c>
      <c r="BC211" s="78" t="str">
        <f>REPLACE(INDEX(GroupVertices[Group],MATCH(Edges25[[#This Row],[Vertex 2]],GroupVertices[Vertex],0)),1,1,"")</f>
        <v>4</v>
      </c>
      <c r="BD211" s="48">
        <v>2</v>
      </c>
      <c r="BE211" s="49">
        <v>7.407407407407407</v>
      </c>
      <c r="BF211" s="48">
        <v>1</v>
      </c>
      <c r="BG211" s="49">
        <v>3.7037037037037037</v>
      </c>
      <c r="BH211" s="48">
        <v>0</v>
      </c>
      <c r="BI211" s="49">
        <v>0</v>
      </c>
      <c r="BJ211" s="48">
        <v>24</v>
      </c>
      <c r="BK211" s="49">
        <v>88.88888888888889</v>
      </c>
      <c r="BL211" s="48">
        <v>27</v>
      </c>
    </row>
    <row r="212" spans="1:64" ht="15">
      <c r="A212" s="64" t="s">
        <v>356</v>
      </c>
      <c r="B212" s="64" t="s">
        <v>356</v>
      </c>
      <c r="C212" s="65"/>
      <c r="D212" s="66"/>
      <c r="E212" s="67"/>
      <c r="F212" s="68"/>
      <c r="G212" s="65"/>
      <c r="H212" s="69"/>
      <c r="I212" s="70"/>
      <c r="J212" s="70"/>
      <c r="K212" s="34" t="s">
        <v>65</v>
      </c>
      <c r="L212" s="77">
        <v>262</v>
      </c>
      <c r="M212" s="77"/>
      <c r="N212" s="72"/>
      <c r="O212" s="79" t="s">
        <v>176</v>
      </c>
      <c r="P212" s="81">
        <v>43680.88888888889</v>
      </c>
      <c r="Q212" s="79" t="s">
        <v>561</v>
      </c>
      <c r="R212" s="82" t="s">
        <v>682</v>
      </c>
      <c r="S212" s="79" t="s">
        <v>755</v>
      </c>
      <c r="T212" s="79" t="s">
        <v>826</v>
      </c>
      <c r="U212" s="79"/>
      <c r="V212" s="82" t="s">
        <v>1008</v>
      </c>
      <c r="W212" s="81">
        <v>43680.88888888889</v>
      </c>
      <c r="X212" s="82" t="s">
        <v>1245</v>
      </c>
      <c r="Y212" s="79"/>
      <c r="Z212" s="79"/>
      <c r="AA212" s="85" t="s">
        <v>1602</v>
      </c>
      <c r="AB212" s="79"/>
      <c r="AC212" s="79" t="b">
        <v>0</v>
      </c>
      <c r="AD212" s="79">
        <v>1</v>
      </c>
      <c r="AE212" s="85" t="s">
        <v>1761</v>
      </c>
      <c r="AF212" s="79" t="b">
        <v>0</v>
      </c>
      <c r="AG212" s="79" t="s">
        <v>1774</v>
      </c>
      <c r="AH212" s="79"/>
      <c r="AI212" s="85" t="s">
        <v>1761</v>
      </c>
      <c r="AJ212" s="79" t="b">
        <v>0</v>
      </c>
      <c r="AK212" s="79">
        <v>0</v>
      </c>
      <c r="AL212" s="85" t="s">
        <v>1761</v>
      </c>
      <c r="AM212" s="79" t="s">
        <v>1825</v>
      </c>
      <c r="AN212" s="79" t="b">
        <v>0</v>
      </c>
      <c r="AO212" s="85" t="s">
        <v>1602</v>
      </c>
      <c r="AP212" s="79" t="s">
        <v>176</v>
      </c>
      <c r="AQ212" s="79">
        <v>0</v>
      </c>
      <c r="AR212" s="79">
        <v>0</v>
      </c>
      <c r="AS212" s="79"/>
      <c r="AT212" s="79"/>
      <c r="AU212" s="79"/>
      <c r="AV212" s="79"/>
      <c r="AW212" s="79"/>
      <c r="AX212" s="79"/>
      <c r="AY212" s="79"/>
      <c r="AZ212" s="79"/>
      <c r="BA212">
        <v>77</v>
      </c>
      <c r="BB212" s="78" t="str">
        <f>REPLACE(INDEX(GroupVertices[Group],MATCH(Edges25[[#This Row],[Vertex 1]],GroupVertices[Vertex],0)),1,1,"")</f>
        <v>4</v>
      </c>
      <c r="BC212" s="78" t="str">
        <f>REPLACE(INDEX(GroupVertices[Group],MATCH(Edges25[[#This Row],[Vertex 2]],GroupVertices[Vertex],0)),1,1,"")</f>
        <v>4</v>
      </c>
      <c r="BD212" s="48">
        <v>2</v>
      </c>
      <c r="BE212" s="49">
        <v>7.407407407407407</v>
      </c>
      <c r="BF212" s="48">
        <v>1</v>
      </c>
      <c r="BG212" s="49">
        <v>3.7037037037037037</v>
      </c>
      <c r="BH212" s="48">
        <v>0</v>
      </c>
      <c r="BI212" s="49">
        <v>0</v>
      </c>
      <c r="BJ212" s="48">
        <v>24</v>
      </c>
      <c r="BK212" s="49">
        <v>88.88888888888889</v>
      </c>
      <c r="BL212" s="48">
        <v>27</v>
      </c>
    </row>
    <row r="213" spans="1:64" ht="15">
      <c r="A213" s="64" t="s">
        <v>356</v>
      </c>
      <c r="B213" s="64" t="s">
        <v>356</v>
      </c>
      <c r="C213" s="65"/>
      <c r="D213" s="66"/>
      <c r="E213" s="67"/>
      <c r="F213" s="68"/>
      <c r="G213" s="65"/>
      <c r="H213" s="69"/>
      <c r="I213" s="70"/>
      <c r="J213" s="70"/>
      <c r="K213" s="34" t="s">
        <v>65</v>
      </c>
      <c r="L213" s="77">
        <v>263</v>
      </c>
      <c r="M213" s="77"/>
      <c r="N213" s="72"/>
      <c r="O213" s="79" t="s">
        <v>176</v>
      </c>
      <c r="P213" s="81">
        <v>43681.04513888889</v>
      </c>
      <c r="Q213" s="79" t="s">
        <v>579</v>
      </c>
      <c r="R213" s="82" t="s">
        <v>699</v>
      </c>
      <c r="S213" s="79" t="s">
        <v>755</v>
      </c>
      <c r="T213" s="79" t="s">
        <v>826</v>
      </c>
      <c r="U213" s="79"/>
      <c r="V213" s="82" t="s">
        <v>1008</v>
      </c>
      <c r="W213" s="81">
        <v>43681.04513888889</v>
      </c>
      <c r="X213" s="82" t="s">
        <v>1246</v>
      </c>
      <c r="Y213" s="79"/>
      <c r="Z213" s="79"/>
      <c r="AA213" s="85" t="s">
        <v>1603</v>
      </c>
      <c r="AB213" s="79"/>
      <c r="AC213" s="79" t="b">
        <v>0</v>
      </c>
      <c r="AD213" s="79">
        <v>1</v>
      </c>
      <c r="AE213" s="85" t="s">
        <v>1761</v>
      </c>
      <c r="AF213" s="79" t="b">
        <v>0</v>
      </c>
      <c r="AG213" s="79" t="s">
        <v>1774</v>
      </c>
      <c r="AH213" s="79"/>
      <c r="AI213" s="85" t="s">
        <v>1761</v>
      </c>
      <c r="AJ213" s="79" t="b">
        <v>0</v>
      </c>
      <c r="AK213" s="79">
        <v>3</v>
      </c>
      <c r="AL213" s="85" t="s">
        <v>1761</v>
      </c>
      <c r="AM213" s="79" t="s">
        <v>1825</v>
      </c>
      <c r="AN213" s="79" t="b">
        <v>0</v>
      </c>
      <c r="AO213" s="85" t="s">
        <v>1603</v>
      </c>
      <c r="AP213" s="79" t="s">
        <v>176</v>
      </c>
      <c r="AQ213" s="79">
        <v>0</v>
      </c>
      <c r="AR213" s="79">
        <v>0</v>
      </c>
      <c r="AS213" s="79"/>
      <c r="AT213" s="79"/>
      <c r="AU213" s="79"/>
      <c r="AV213" s="79"/>
      <c r="AW213" s="79"/>
      <c r="AX213" s="79"/>
      <c r="AY213" s="79"/>
      <c r="AZ213" s="79"/>
      <c r="BA213">
        <v>77</v>
      </c>
      <c r="BB213" s="78" t="str">
        <f>REPLACE(INDEX(GroupVertices[Group],MATCH(Edges25[[#This Row],[Vertex 1]],GroupVertices[Vertex],0)),1,1,"")</f>
        <v>4</v>
      </c>
      <c r="BC213" s="78" t="str">
        <f>REPLACE(INDEX(GroupVertices[Group],MATCH(Edges25[[#This Row],[Vertex 2]],GroupVertices[Vertex],0)),1,1,"")</f>
        <v>4</v>
      </c>
      <c r="BD213" s="48">
        <v>2</v>
      </c>
      <c r="BE213" s="49">
        <v>7.407407407407407</v>
      </c>
      <c r="BF213" s="48">
        <v>1</v>
      </c>
      <c r="BG213" s="49">
        <v>3.7037037037037037</v>
      </c>
      <c r="BH213" s="48">
        <v>0</v>
      </c>
      <c r="BI213" s="49">
        <v>0</v>
      </c>
      <c r="BJ213" s="48">
        <v>24</v>
      </c>
      <c r="BK213" s="49">
        <v>88.88888888888889</v>
      </c>
      <c r="BL213" s="48">
        <v>27</v>
      </c>
    </row>
    <row r="214" spans="1:64" ht="15">
      <c r="A214" s="64" t="s">
        <v>356</v>
      </c>
      <c r="B214" s="64" t="s">
        <v>356</v>
      </c>
      <c r="C214" s="65"/>
      <c r="D214" s="66"/>
      <c r="E214" s="67"/>
      <c r="F214" s="68"/>
      <c r="G214" s="65"/>
      <c r="H214" s="69"/>
      <c r="I214" s="70"/>
      <c r="J214" s="70"/>
      <c r="K214" s="34" t="s">
        <v>65</v>
      </c>
      <c r="L214" s="77">
        <v>264</v>
      </c>
      <c r="M214" s="77"/>
      <c r="N214" s="72"/>
      <c r="O214" s="79" t="s">
        <v>176</v>
      </c>
      <c r="P214" s="81">
        <v>43681.052094907405</v>
      </c>
      <c r="Q214" s="79" t="s">
        <v>580</v>
      </c>
      <c r="R214" s="82" t="s">
        <v>700</v>
      </c>
      <c r="S214" s="79" t="s">
        <v>755</v>
      </c>
      <c r="T214" s="79" t="s">
        <v>826</v>
      </c>
      <c r="U214" s="79"/>
      <c r="V214" s="82" t="s">
        <v>1008</v>
      </c>
      <c r="W214" s="81">
        <v>43681.052094907405</v>
      </c>
      <c r="X214" s="82" t="s">
        <v>1247</v>
      </c>
      <c r="Y214" s="79"/>
      <c r="Z214" s="79"/>
      <c r="AA214" s="85" t="s">
        <v>1604</v>
      </c>
      <c r="AB214" s="79"/>
      <c r="AC214" s="79" t="b">
        <v>0</v>
      </c>
      <c r="AD214" s="79">
        <v>1</v>
      </c>
      <c r="AE214" s="85" t="s">
        <v>1761</v>
      </c>
      <c r="AF214" s="79" t="b">
        <v>0</v>
      </c>
      <c r="AG214" s="79" t="s">
        <v>1774</v>
      </c>
      <c r="AH214" s="79"/>
      <c r="AI214" s="85" t="s">
        <v>1761</v>
      </c>
      <c r="AJ214" s="79" t="b">
        <v>0</v>
      </c>
      <c r="AK214" s="79">
        <v>2</v>
      </c>
      <c r="AL214" s="85" t="s">
        <v>1761</v>
      </c>
      <c r="AM214" s="79" t="s">
        <v>1825</v>
      </c>
      <c r="AN214" s="79" t="b">
        <v>0</v>
      </c>
      <c r="AO214" s="85" t="s">
        <v>1604</v>
      </c>
      <c r="AP214" s="79" t="s">
        <v>176</v>
      </c>
      <c r="AQ214" s="79">
        <v>0</v>
      </c>
      <c r="AR214" s="79">
        <v>0</v>
      </c>
      <c r="AS214" s="79"/>
      <c r="AT214" s="79"/>
      <c r="AU214" s="79"/>
      <c r="AV214" s="79"/>
      <c r="AW214" s="79"/>
      <c r="AX214" s="79"/>
      <c r="AY214" s="79"/>
      <c r="AZ214" s="79"/>
      <c r="BA214">
        <v>77</v>
      </c>
      <c r="BB214" s="78" t="str">
        <f>REPLACE(INDEX(GroupVertices[Group],MATCH(Edges25[[#This Row],[Vertex 1]],GroupVertices[Vertex],0)),1,1,"")</f>
        <v>4</v>
      </c>
      <c r="BC214" s="78" t="str">
        <f>REPLACE(INDEX(GroupVertices[Group],MATCH(Edges25[[#This Row],[Vertex 2]],GroupVertices[Vertex],0)),1,1,"")</f>
        <v>4</v>
      </c>
      <c r="BD214" s="48">
        <v>2</v>
      </c>
      <c r="BE214" s="49">
        <v>7.407407407407407</v>
      </c>
      <c r="BF214" s="48">
        <v>1</v>
      </c>
      <c r="BG214" s="49">
        <v>3.7037037037037037</v>
      </c>
      <c r="BH214" s="48">
        <v>0</v>
      </c>
      <c r="BI214" s="49">
        <v>0</v>
      </c>
      <c r="BJ214" s="48">
        <v>24</v>
      </c>
      <c r="BK214" s="49">
        <v>88.88888888888889</v>
      </c>
      <c r="BL214" s="48">
        <v>27</v>
      </c>
    </row>
    <row r="215" spans="1:64" ht="15">
      <c r="A215" s="64" t="s">
        <v>356</v>
      </c>
      <c r="B215" s="64" t="s">
        <v>356</v>
      </c>
      <c r="C215" s="65"/>
      <c r="D215" s="66"/>
      <c r="E215" s="67"/>
      <c r="F215" s="68"/>
      <c r="G215" s="65"/>
      <c r="H215" s="69"/>
      <c r="I215" s="70"/>
      <c r="J215" s="70"/>
      <c r="K215" s="34" t="s">
        <v>65</v>
      </c>
      <c r="L215" s="77">
        <v>265</v>
      </c>
      <c r="M215" s="77"/>
      <c r="N215" s="72"/>
      <c r="O215" s="79" t="s">
        <v>176</v>
      </c>
      <c r="P215" s="81">
        <v>43681.19097222222</v>
      </c>
      <c r="Q215" s="79" t="s">
        <v>581</v>
      </c>
      <c r="R215" s="82" t="s">
        <v>701</v>
      </c>
      <c r="S215" s="79" t="s">
        <v>755</v>
      </c>
      <c r="T215" s="79" t="s">
        <v>826</v>
      </c>
      <c r="U215" s="79"/>
      <c r="V215" s="82" t="s">
        <v>1008</v>
      </c>
      <c r="W215" s="81">
        <v>43681.19097222222</v>
      </c>
      <c r="X215" s="82" t="s">
        <v>1248</v>
      </c>
      <c r="Y215" s="79"/>
      <c r="Z215" s="79"/>
      <c r="AA215" s="85" t="s">
        <v>1605</v>
      </c>
      <c r="AB215" s="79"/>
      <c r="AC215" s="79" t="b">
        <v>0</v>
      </c>
      <c r="AD215" s="79">
        <v>0</v>
      </c>
      <c r="AE215" s="85" t="s">
        <v>1761</v>
      </c>
      <c r="AF215" s="79" t="b">
        <v>0</v>
      </c>
      <c r="AG215" s="79" t="s">
        <v>1774</v>
      </c>
      <c r="AH215" s="79"/>
      <c r="AI215" s="85" t="s">
        <v>1761</v>
      </c>
      <c r="AJ215" s="79" t="b">
        <v>0</v>
      </c>
      <c r="AK215" s="79">
        <v>1</v>
      </c>
      <c r="AL215" s="85" t="s">
        <v>1761</v>
      </c>
      <c r="AM215" s="79" t="s">
        <v>1825</v>
      </c>
      <c r="AN215" s="79" t="b">
        <v>0</v>
      </c>
      <c r="AO215" s="85" t="s">
        <v>1605</v>
      </c>
      <c r="AP215" s="79" t="s">
        <v>176</v>
      </c>
      <c r="AQ215" s="79">
        <v>0</v>
      </c>
      <c r="AR215" s="79">
        <v>0</v>
      </c>
      <c r="AS215" s="79"/>
      <c r="AT215" s="79"/>
      <c r="AU215" s="79"/>
      <c r="AV215" s="79"/>
      <c r="AW215" s="79"/>
      <c r="AX215" s="79"/>
      <c r="AY215" s="79"/>
      <c r="AZ215" s="79"/>
      <c r="BA215">
        <v>77</v>
      </c>
      <c r="BB215" s="78" t="str">
        <f>REPLACE(INDEX(GroupVertices[Group],MATCH(Edges25[[#This Row],[Vertex 1]],GroupVertices[Vertex],0)),1,1,"")</f>
        <v>4</v>
      </c>
      <c r="BC215" s="78" t="str">
        <f>REPLACE(INDEX(GroupVertices[Group],MATCH(Edges25[[#This Row],[Vertex 2]],GroupVertices[Vertex],0)),1,1,"")</f>
        <v>4</v>
      </c>
      <c r="BD215" s="48">
        <v>2</v>
      </c>
      <c r="BE215" s="49">
        <v>7.407407407407407</v>
      </c>
      <c r="BF215" s="48">
        <v>1</v>
      </c>
      <c r="BG215" s="49">
        <v>3.7037037037037037</v>
      </c>
      <c r="BH215" s="48">
        <v>0</v>
      </c>
      <c r="BI215" s="49">
        <v>0</v>
      </c>
      <c r="BJ215" s="48">
        <v>24</v>
      </c>
      <c r="BK215" s="49">
        <v>88.88888888888889</v>
      </c>
      <c r="BL215" s="48">
        <v>27</v>
      </c>
    </row>
    <row r="216" spans="1:64" ht="15">
      <c r="A216" s="64" t="s">
        <v>356</v>
      </c>
      <c r="B216" s="64" t="s">
        <v>356</v>
      </c>
      <c r="C216" s="65"/>
      <c r="D216" s="66"/>
      <c r="E216" s="67"/>
      <c r="F216" s="68"/>
      <c r="G216" s="65"/>
      <c r="H216" s="69"/>
      <c r="I216" s="70"/>
      <c r="J216" s="70"/>
      <c r="K216" s="34" t="s">
        <v>65</v>
      </c>
      <c r="L216" s="77">
        <v>266</v>
      </c>
      <c r="M216" s="77"/>
      <c r="N216" s="72"/>
      <c r="O216" s="79" t="s">
        <v>176</v>
      </c>
      <c r="P216" s="81">
        <v>43681.225694444445</v>
      </c>
      <c r="Q216" s="79" t="s">
        <v>582</v>
      </c>
      <c r="R216" s="82" t="s">
        <v>702</v>
      </c>
      <c r="S216" s="79" t="s">
        <v>755</v>
      </c>
      <c r="T216" s="79" t="s">
        <v>826</v>
      </c>
      <c r="U216" s="79"/>
      <c r="V216" s="82" t="s">
        <v>1008</v>
      </c>
      <c r="W216" s="81">
        <v>43681.225694444445</v>
      </c>
      <c r="X216" s="82" t="s">
        <v>1249</v>
      </c>
      <c r="Y216" s="79"/>
      <c r="Z216" s="79"/>
      <c r="AA216" s="85" t="s">
        <v>1606</v>
      </c>
      <c r="AB216" s="79"/>
      <c r="AC216" s="79" t="b">
        <v>0</v>
      </c>
      <c r="AD216" s="79">
        <v>1</v>
      </c>
      <c r="AE216" s="85" t="s">
        <v>1761</v>
      </c>
      <c r="AF216" s="79" t="b">
        <v>0</v>
      </c>
      <c r="AG216" s="79" t="s">
        <v>1774</v>
      </c>
      <c r="AH216" s="79"/>
      <c r="AI216" s="85" t="s">
        <v>1761</v>
      </c>
      <c r="AJ216" s="79" t="b">
        <v>0</v>
      </c>
      <c r="AK216" s="79">
        <v>1</v>
      </c>
      <c r="AL216" s="85" t="s">
        <v>1761</v>
      </c>
      <c r="AM216" s="79" t="s">
        <v>1825</v>
      </c>
      <c r="AN216" s="79" t="b">
        <v>0</v>
      </c>
      <c r="AO216" s="85" t="s">
        <v>1606</v>
      </c>
      <c r="AP216" s="79" t="s">
        <v>176</v>
      </c>
      <c r="AQ216" s="79">
        <v>0</v>
      </c>
      <c r="AR216" s="79">
        <v>0</v>
      </c>
      <c r="AS216" s="79"/>
      <c r="AT216" s="79"/>
      <c r="AU216" s="79"/>
      <c r="AV216" s="79"/>
      <c r="AW216" s="79"/>
      <c r="AX216" s="79"/>
      <c r="AY216" s="79"/>
      <c r="AZ216" s="79"/>
      <c r="BA216">
        <v>77</v>
      </c>
      <c r="BB216" s="78" t="str">
        <f>REPLACE(INDEX(GroupVertices[Group],MATCH(Edges25[[#This Row],[Vertex 1]],GroupVertices[Vertex],0)),1,1,"")</f>
        <v>4</v>
      </c>
      <c r="BC216" s="78" t="str">
        <f>REPLACE(INDEX(GroupVertices[Group],MATCH(Edges25[[#This Row],[Vertex 2]],GroupVertices[Vertex],0)),1,1,"")</f>
        <v>4</v>
      </c>
      <c r="BD216" s="48">
        <v>2</v>
      </c>
      <c r="BE216" s="49">
        <v>7.407407407407407</v>
      </c>
      <c r="BF216" s="48">
        <v>1</v>
      </c>
      <c r="BG216" s="49">
        <v>3.7037037037037037</v>
      </c>
      <c r="BH216" s="48">
        <v>0</v>
      </c>
      <c r="BI216" s="49">
        <v>0</v>
      </c>
      <c r="BJ216" s="48">
        <v>24</v>
      </c>
      <c r="BK216" s="49">
        <v>88.88888888888889</v>
      </c>
      <c r="BL216" s="48">
        <v>27</v>
      </c>
    </row>
    <row r="217" spans="1:64" ht="15">
      <c r="A217" s="64" t="s">
        <v>356</v>
      </c>
      <c r="B217" s="64" t="s">
        <v>356</v>
      </c>
      <c r="C217" s="65"/>
      <c r="D217" s="66"/>
      <c r="E217" s="67"/>
      <c r="F217" s="68"/>
      <c r="G217" s="65"/>
      <c r="H217" s="69"/>
      <c r="I217" s="70"/>
      <c r="J217" s="70"/>
      <c r="K217" s="34" t="s">
        <v>65</v>
      </c>
      <c r="L217" s="77">
        <v>267</v>
      </c>
      <c r="M217" s="77"/>
      <c r="N217" s="72"/>
      <c r="O217" s="79" t="s">
        <v>176</v>
      </c>
      <c r="P217" s="81">
        <v>43681.243055555555</v>
      </c>
      <c r="Q217" s="79" t="s">
        <v>570</v>
      </c>
      <c r="R217" s="82" t="s">
        <v>691</v>
      </c>
      <c r="S217" s="79" t="s">
        <v>755</v>
      </c>
      <c r="T217" s="79" t="s">
        <v>826</v>
      </c>
      <c r="U217" s="79"/>
      <c r="V217" s="82" t="s">
        <v>1008</v>
      </c>
      <c r="W217" s="81">
        <v>43681.243055555555</v>
      </c>
      <c r="X217" s="82" t="s">
        <v>1250</v>
      </c>
      <c r="Y217" s="79"/>
      <c r="Z217" s="79"/>
      <c r="AA217" s="85" t="s">
        <v>1607</v>
      </c>
      <c r="AB217" s="79"/>
      <c r="AC217" s="79" t="b">
        <v>0</v>
      </c>
      <c r="AD217" s="79">
        <v>2</v>
      </c>
      <c r="AE217" s="85" t="s">
        <v>1761</v>
      </c>
      <c r="AF217" s="79" t="b">
        <v>0</v>
      </c>
      <c r="AG217" s="79" t="s">
        <v>1774</v>
      </c>
      <c r="AH217" s="79"/>
      <c r="AI217" s="85" t="s">
        <v>1761</v>
      </c>
      <c r="AJ217" s="79" t="b">
        <v>0</v>
      </c>
      <c r="AK217" s="79">
        <v>1</v>
      </c>
      <c r="AL217" s="85" t="s">
        <v>1761</v>
      </c>
      <c r="AM217" s="79" t="s">
        <v>1825</v>
      </c>
      <c r="AN217" s="79" t="b">
        <v>0</v>
      </c>
      <c r="AO217" s="85" t="s">
        <v>1607</v>
      </c>
      <c r="AP217" s="79" t="s">
        <v>176</v>
      </c>
      <c r="AQ217" s="79">
        <v>0</v>
      </c>
      <c r="AR217" s="79">
        <v>0</v>
      </c>
      <c r="AS217" s="79"/>
      <c r="AT217" s="79"/>
      <c r="AU217" s="79"/>
      <c r="AV217" s="79"/>
      <c r="AW217" s="79"/>
      <c r="AX217" s="79"/>
      <c r="AY217" s="79"/>
      <c r="AZ217" s="79"/>
      <c r="BA217">
        <v>77</v>
      </c>
      <c r="BB217" s="78" t="str">
        <f>REPLACE(INDEX(GroupVertices[Group],MATCH(Edges25[[#This Row],[Vertex 1]],GroupVertices[Vertex],0)),1,1,"")</f>
        <v>4</v>
      </c>
      <c r="BC217" s="78" t="str">
        <f>REPLACE(INDEX(GroupVertices[Group],MATCH(Edges25[[#This Row],[Vertex 2]],GroupVertices[Vertex],0)),1,1,"")</f>
        <v>4</v>
      </c>
      <c r="BD217" s="48">
        <v>2</v>
      </c>
      <c r="BE217" s="49">
        <v>7.407407407407407</v>
      </c>
      <c r="BF217" s="48">
        <v>1</v>
      </c>
      <c r="BG217" s="49">
        <v>3.7037037037037037</v>
      </c>
      <c r="BH217" s="48">
        <v>0</v>
      </c>
      <c r="BI217" s="49">
        <v>0</v>
      </c>
      <c r="BJ217" s="48">
        <v>24</v>
      </c>
      <c r="BK217" s="49">
        <v>88.88888888888889</v>
      </c>
      <c r="BL217" s="48">
        <v>27</v>
      </c>
    </row>
    <row r="218" spans="1:64" ht="15">
      <c r="A218" s="64" t="s">
        <v>356</v>
      </c>
      <c r="B218" s="64" t="s">
        <v>356</v>
      </c>
      <c r="C218" s="65"/>
      <c r="D218" s="66"/>
      <c r="E218" s="67"/>
      <c r="F218" s="68"/>
      <c r="G218" s="65"/>
      <c r="H218" s="69"/>
      <c r="I218" s="70"/>
      <c r="J218" s="70"/>
      <c r="K218" s="34" t="s">
        <v>65</v>
      </c>
      <c r="L218" s="77">
        <v>268</v>
      </c>
      <c r="M218" s="77"/>
      <c r="N218" s="72"/>
      <c r="O218" s="79" t="s">
        <v>176</v>
      </c>
      <c r="P218" s="81">
        <v>43681.95138888889</v>
      </c>
      <c r="Q218" s="79" t="s">
        <v>583</v>
      </c>
      <c r="R218" s="82" t="s">
        <v>703</v>
      </c>
      <c r="S218" s="79" t="s">
        <v>758</v>
      </c>
      <c r="T218" s="79" t="s">
        <v>826</v>
      </c>
      <c r="U218" s="79"/>
      <c r="V218" s="82" t="s">
        <v>1008</v>
      </c>
      <c r="W218" s="81">
        <v>43681.95138888889</v>
      </c>
      <c r="X218" s="82" t="s">
        <v>1251</v>
      </c>
      <c r="Y218" s="79"/>
      <c r="Z218" s="79"/>
      <c r="AA218" s="85" t="s">
        <v>1608</v>
      </c>
      <c r="AB218" s="79"/>
      <c r="AC218" s="79" t="b">
        <v>0</v>
      </c>
      <c r="AD218" s="79">
        <v>1</v>
      </c>
      <c r="AE218" s="85" t="s">
        <v>1761</v>
      </c>
      <c r="AF218" s="79" t="b">
        <v>0</v>
      </c>
      <c r="AG218" s="79" t="s">
        <v>1774</v>
      </c>
      <c r="AH218" s="79"/>
      <c r="AI218" s="85" t="s">
        <v>1761</v>
      </c>
      <c r="AJ218" s="79" t="b">
        <v>0</v>
      </c>
      <c r="AK218" s="79">
        <v>1</v>
      </c>
      <c r="AL218" s="85" t="s">
        <v>1761</v>
      </c>
      <c r="AM218" s="79" t="s">
        <v>1825</v>
      </c>
      <c r="AN218" s="79" t="b">
        <v>0</v>
      </c>
      <c r="AO218" s="85" t="s">
        <v>1608</v>
      </c>
      <c r="AP218" s="79" t="s">
        <v>176</v>
      </c>
      <c r="AQ218" s="79">
        <v>0</v>
      </c>
      <c r="AR218" s="79">
        <v>0</v>
      </c>
      <c r="AS218" s="79"/>
      <c r="AT218" s="79"/>
      <c r="AU218" s="79"/>
      <c r="AV218" s="79"/>
      <c r="AW218" s="79"/>
      <c r="AX218" s="79"/>
      <c r="AY218" s="79"/>
      <c r="AZ218" s="79"/>
      <c r="BA218">
        <v>77</v>
      </c>
      <c r="BB218" s="78" t="str">
        <f>REPLACE(INDEX(GroupVertices[Group],MATCH(Edges25[[#This Row],[Vertex 1]],GroupVertices[Vertex],0)),1,1,"")</f>
        <v>4</v>
      </c>
      <c r="BC218" s="78" t="str">
        <f>REPLACE(INDEX(GroupVertices[Group],MATCH(Edges25[[#This Row],[Vertex 2]],GroupVertices[Vertex],0)),1,1,"")</f>
        <v>4</v>
      </c>
      <c r="BD218" s="48">
        <v>2</v>
      </c>
      <c r="BE218" s="49">
        <v>7.407407407407407</v>
      </c>
      <c r="BF218" s="48">
        <v>1</v>
      </c>
      <c r="BG218" s="49">
        <v>3.7037037037037037</v>
      </c>
      <c r="BH218" s="48">
        <v>0</v>
      </c>
      <c r="BI218" s="49">
        <v>0</v>
      </c>
      <c r="BJ218" s="48">
        <v>24</v>
      </c>
      <c r="BK218" s="49">
        <v>88.88888888888889</v>
      </c>
      <c r="BL218" s="48">
        <v>27</v>
      </c>
    </row>
    <row r="219" spans="1:64" ht="15">
      <c r="A219" s="64" t="s">
        <v>356</v>
      </c>
      <c r="B219" s="64" t="s">
        <v>356</v>
      </c>
      <c r="C219" s="65"/>
      <c r="D219" s="66"/>
      <c r="E219" s="67"/>
      <c r="F219" s="68"/>
      <c r="G219" s="65"/>
      <c r="H219" s="69"/>
      <c r="I219" s="70"/>
      <c r="J219" s="70"/>
      <c r="K219" s="34" t="s">
        <v>65</v>
      </c>
      <c r="L219" s="77">
        <v>269</v>
      </c>
      <c r="M219" s="77"/>
      <c r="N219" s="72"/>
      <c r="O219" s="79" t="s">
        <v>176</v>
      </c>
      <c r="P219" s="81">
        <v>43682.00695601852</v>
      </c>
      <c r="Q219" s="79" t="s">
        <v>584</v>
      </c>
      <c r="R219" s="82" t="s">
        <v>704</v>
      </c>
      <c r="S219" s="79" t="s">
        <v>755</v>
      </c>
      <c r="T219" s="79" t="s">
        <v>826</v>
      </c>
      <c r="U219" s="79"/>
      <c r="V219" s="82" t="s">
        <v>1008</v>
      </c>
      <c r="W219" s="81">
        <v>43682.00695601852</v>
      </c>
      <c r="X219" s="82" t="s">
        <v>1252</v>
      </c>
      <c r="Y219" s="79"/>
      <c r="Z219" s="79"/>
      <c r="AA219" s="85" t="s">
        <v>1609</v>
      </c>
      <c r="AB219" s="79"/>
      <c r="AC219" s="79" t="b">
        <v>0</v>
      </c>
      <c r="AD219" s="79">
        <v>1</v>
      </c>
      <c r="AE219" s="85" t="s">
        <v>1761</v>
      </c>
      <c r="AF219" s="79" t="b">
        <v>0</v>
      </c>
      <c r="AG219" s="79" t="s">
        <v>1774</v>
      </c>
      <c r="AH219" s="79"/>
      <c r="AI219" s="85" t="s">
        <v>1761</v>
      </c>
      <c r="AJ219" s="79" t="b">
        <v>0</v>
      </c>
      <c r="AK219" s="79">
        <v>2</v>
      </c>
      <c r="AL219" s="85" t="s">
        <v>1761</v>
      </c>
      <c r="AM219" s="79" t="s">
        <v>1825</v>
      </c>
      <c r="AN219" s="79" t="b">
        <v>0</v>
      </c>
      <c r="AO219" s="85" t="s">
        <v>1609</v>
      </c>
      <c r="AP219" s="79" t="s">
        <v>176</v>
      </c>
      <c r="AQ219" s="79">
        <v>0</v>
      </c>
      <c r="AR219" s="79">
        <v>0</v>
      </c>
      <c r="AS219" s="79"/>
      <c r="AT219" s="79"/>
      <c r="AU219" s="79"/>
      <c r="AV219" s="79"/>
      <c r="AW219" s="79"/>
      <c r="AX219" s="79"/>
      <c r="AY219" s="79"/>
      <c r="AZ219" s="79"/>
      <c r="BA219">
        <v>77</v>
      </c>
      <c r="BB219" s="78" t="str">
        <f>REPLACE(INDEX(GroupVertices[Group],MATCH(Edges25[[#This Row],[Vertex 1]],GroupVertices[Vertex],0)),1,1,"")</f>
        <v>4</v>
      </c>
      <c r="BC219" s="78" t="str">
        <f>REPLACE(INDEX(GroupVertices[Group],MATCH(Edges25[[#This Row],[Vertex 2]],GroupVertices[Vertex],0)),1,1,"")</f>
        <v>4</v>
      </c>
      <c r="BD219" s="48">
        <v>2</v>
      </c>
      <c r="BE219" s="49">
        <v>7.407407407407407</v>
      </c>
      <c r="BF219" s="48">
        <v>1</v>
      </c>
      <c r="BG219" s="49">
        <v>3.7037037037037037</v>
      </c>
      <c r="BH219" s="48">
        <v>0</v>
      </c>
      <c r="BI219" s="49">
        <v>0</v>
      </c>
      <c r="BJ219" s="48">
        <v>24</v>
      </c>
      <c r="BK219" s="49">
        <v>88.88888888888889</v>
      </c>
      <c r="BL219" s="48">
        <v>27</v>
      </c>
    </row>
    <row r="220" spans="1:64" ht="15">
      <c r="A220" s="64" t="s">
        <v>356</v>
      </c>
      <c r="B220" s="64" t="s">
        <v>356</v>
      </c>
      <c r="C220" s="65"/>
      <c r="D220" s="66"/>
      <c r="E220" s="67"/>
      <c r="F220" s="68"/>
      <c r="G220" s="65"/>
      <c r="H220" s="69"/>
      <c r="I220" s="70"/>
      <c r="J220" s="70"/>
      <c r="K220" s="34" t="s">
        <v>65</v>
      </c>
      <c r="L220" s="77">
        <v>270</v>
      </c>
      <c r="M220" s="77"/>
      <c r="N220" s="72"/>
      <c r="O220" s="79" t="s">
        <v>176</v>
      </c>
      <c r="P220" s="81">
        <v>43682.47222222222</v>
      </c>
      <c r="Q220" s="79" t="s">
        <v>585</v>
      </c>
      <c r="R220" s="82" t="s">
        <v>705</v>
      </c>
      <c r="S220" s="79" t="s">
        <v>755</v>
      </c>
      <c r="T220" s="79" t="s">
        <v>826</v>
      </c>
      <c r="U220" s="79"/>
      <c r="V220" s="82" t="s">
        <v>1008</v>
      </c>
      <c r="W220" s="81">
        <v>43682.47222222222</v>
      </c>
      <c r="X220" s="82" t="s">
        <v>1253</v>
      </c>
      <c r="Y220" s="79"/>
      <c r="Z220" s="79"/>
      <c r="AA220" s="85" t="s">
        <v>1610</v>
      </c>
      <c r="AB220" s="79"/>
      <c r="AC220" s="79" t="b">
        <v>0</v>
      </c>
      <c r="AD220" s="79">
        <v>2</v>
      </c>
      <c r="AE220" s="85" t="s">
        <v>1761</v>
      </c>
      <c r="AF220" s="79" t="b">
        <v>0</v>
      </c>
      <c r="AG220" s="79" t="s">
        <v>1774</v>
      </c>
      <c r="AH220" s="79"/>
      <c r="AI220" s="85" t="s">
        <v>1761</v>
      </c>
      <c r="AJ220" s="79" t="b">
        <v>0</v>
      </c>
      <c r="AK220" s="79">
        <v>2</v>
      </c>
      <c r="AL220" s="85" t="s">
        <v>1761</v>
      </c>
      <c r="AM220" s="79" t="s">
        <v>1825</v>
      </c>
      <c r="AN220" s="79" t="b">
        <v>0</v>
      </c>
      <c r="AO220" s="85" t="s">
        <v>1610</v>
      </c>
      <c r="AP220" s="79" t="s">
        <v>176</v>
      </c>
      <c r="AQ220" s="79">
        <v>0</v>
      </c>
      <c r="AR220" s="79">
        <v>0</v>
      </c>
      <c r="AS220" s="79"/>
      <c r="AT220" s="79"/>
      <c r="AU220" s="79"/>
      <c r="AV220" s="79"/>
      <c r="AW220" s="79"/>
      <c r="AX220" s="79"/>
      <c r="AY220" s="79"/>
      <c r="AZ220" s="79"/>
      <c r="BA220">
        <v>77</v>
      </c>
      <c r="BB220" s="78" t="str">
        <f>REPLACE(INDEX(GroupVertices[Group],MATCH(Edges25[[#This Row],[Vertex 1]],GroupVertices[Vertex],0)),1,1,"")</f>
        <v>4</v>
      </c>
      <c r="BC220" s="78" t="str">
        <f>REPLACE(INDEX(GroupVertices[Group],MATCH(Edges25[[#This Row],[Vertex 2]],GroupVertices[Vertex],0)),1,1,"")</f>
        <v>4</v>
      </c>
      <c r="BD220" s="48">
        <v>2</v>
      </c>
      <c r="BE220" s="49">
        <v>7.407407407407407</v>
      </c>
      <c r="BF220" s="48">
        <v>1</v>
      </c>
      <c r="BG220" s="49">
        <v>3.7037037037037037</v>
      </c>
      <c r="BH220" s="48">
        <v>0</v>
      </c>
      <c r="BI220" s="49">
        <v>0</v>
      </c>
      <c r="BJ220" s="48">
        <v>24</v>
      </c>
      <c r="BK220" s="49">
        <v>88.88888888888889</v>
      </c>
      <c r="BL220" s="48">
        <v>27</v>
      </c>
    </row>
    <row r="221" spans="1:64" ht="15">
      <c r="A221" s="64" t="s">
        <v>356</v>
      </c>
      <c r="B221" s="64" t="s">
        <v>356</v>
      </c>
      <c r="C221" s="65"/>
      <c r="D221" s="66"/>
      <c r="E221" s="67"/>
      <c r="F221" s="68"/>
      <c r="G221" s="65"/>
      <c r="H221" s="69"/>
      <c r="I221" s="70"/>
      <c r="J221" s="70"/>
      <c r="K221" s="34" t="s">
        <v>65</v>
      </c>
      <c r="L221" s="77">
        <v>271</v>
      </c>
      <c r="M221" s="77"/>
      <c r="N221" s="72"/>
      <c r="O221" s="79" t="s">
        <v>176</v>
      </c>
      <c r="P221" s="81">
        <v>43682.677094907405</v>
      </c>
      <c r="Q221" s="79" t="s">
        <v>586</v>
      </c>
      <c r="R221" s="82" t="s">
        <v>706</v>
      </c>
      <c r="S221" s="79" t="s">
        <v>755</v>
      </c>
      <c r="T221" s="79" t="s">
        <v>826</v>
      </c>
      <c r="U221" s="79"/>
      <c r="V221" s="82" t="s">
        <v>1008</v>
      </c>
      <c r="W221" s="81">
        <v>43682.677094907405</v>
      </c>
      <c r="X221" s="82" t="s">
        <v>1254</v>
      </c>
      <c r="Y221" s="79"/>
      <c r="Z221" s="79"/>
      <c r="AA221" s="85" t="s">
        <v>1611</v>
      </c>
      <c r="AB221" s="79"/>
      <c r="AC221" s="79" t="b">
        <v>0</v>
      </c>
      <c r="AD221" s="79">
        <v>1</v>
      </c>
      <c r="AE221" s="85" t="s">
        <v>1761</v>
      </c>
      <c r="AF221" s="79" t="b">
        <v>0</v>
      </c>
      <c r="AG221" s="79" t="s">
        <v>1774</v>
      </c>
      <c r="AH221" s="79"/>
      <c r="AI221" s="85" t="s">
        <v>1761</v>
      </c>
      <c r="AJ221" s="79" t="b">
        <v>0</v>
      </c>
      <c r="AK221" s="79">
        <v>1</v>
      </c>
      <c r="AL221" s="85" t="s">
        <v>1761</v>
      </c>
      <c r="AM221" s="79" t="s">
        <v>1825</v>
      </c>
      <c r="AN221" s="79" t="b">
        <v>0</v>
      </c>
      <c r="AO221" s="85" t="s">
        <v>1611</v>
      </c>
      <c r="AP221" s="79" t="s">
        <v>176</v>
      </c>
      <c r="AQ221" s="79">
        <v>0</v>
      </c>
      <c r="AR221" s="79">
        <v>0</v>
      </c>
      <c r="AS221" s="79"/>
      <c r="AT221" s="79"/>
      <c r="AU221" s="79"/>
      <c r="AV221" s="79"/>
      <c r="AW221" s="79"/>
      <c r="AX221" s="79"/>
      <c r="AY221" s="79"/>
      <c r="AZ221" s="79"/>
      <c r="BA221">
        <v>77</v>
      </c>
      <c r="BB221" s="78" t="str">
        <f>REPLACE(INDEX(GroupVertices[Group],MATCH(Edges25[[#This Row],[Vertex 1]],GroupVertices[Vertex],0)),1,1,"")</f>
        <v>4</v>
      </c>
      <c r="BC221" s="78" t="str">
        <f>REPLACE(INDEX(GroupVertices[Group],MATCH(Edges25[[#This Row],[Vertex 2]],GroupVertices[Vertex],0)),1,1,"")</f>
        <v>4</v>
      </c>
      <c r="BD221" s="48">
        <v>2</v>
      </c>
      <c r="BE221" s="49">
        <v>7.407407407407407</v>
      </c>
      <c r="BF221" s="48">
        <v>1</v>
      </c>
      <c r="BG221" s="49">
        <v>3.7037037037037037</v>
      </c>
      <c r="BH221" s="48">
        <v>0</v>
      </c>
      <c r="BI221" s="49">
        <v>0</v>
      </c>
      <c r="BJ221" s="48">
        <v>24</v>
      </c>
      <c r="BK221" s="49">
        <v>88.88888888888889</v>
      </c>
      <c r="BL221" s="48">
        <v>27</v>
      </c>
    </row>
    <row r="222" spans="1:64" ht="15">
      <c r="A222" s="64" t="s">
        <v>356</v>
      </c>
      <c r="B222" s="64" t="s">
        <v>356</v>
      </c>
      <c r="C222" s="65"/>
      <c r="D222" s="66"/>
      <c r="E222" s="67"/>
      <c r="F222" s="68"/>
      <c r="G222" s="65"/>
      <c r="H222" s="69"/>
      <c r="I222" s="70"/>
      <c r="J222" s="70"/>
      <c r="K222" s="34" t="s">
        <v>65</v>
      </c>
      <c r="L222" s="77">
        <v>272</v>
      </c>
      <c r="M222" s="77"/>
      <c r="N222" s="72"/>
      <c r="O222" s="79" t="s">
        <v>176</v>
      </c>
      <c r="P222" s="81">
        <v>43682.74653935185</v>
      </c>
      <c r="Q222" s="79" t="s">
        <v>558</v>
      </c>
      <c r="R222" s="82" t="s">
        <v>679</v>
      </c>
      <c r="S222" s="79" t="s">
        <v>755</v>
      </c>
      <c r="T222" s="79" t="s">
        <v>826</v>
      </c>
      <c r="U222" s="79"/>
      <c r="V222" s="82" t="s">
        <v>1008</v>
      </c>
      <c r="W222" s="81">
        <v>43682.74653935185</v>
      </c>
      <c r="X222" s="82" t="s">
        <v>1255</v>
      </c>
      <c r="Y222" s="79"/>
      <c r="Z222" s="79"/>
      <c r="AA222" s="85" t="s">
        <v>1612</v>
      </c>
      <c r="AB222" s="79"/>
      <c r="AC222" s="79" t="b">
        <v>0</v>
      </c>
      <c r="AD222" s="79">
        <v>4</v>
      </c>
      <c r="AE222" s="85" t="s">
        <v>1761</v>
      </c>
      <c r="AF222" s="79" t="b">
        <v>0</v>
      </c>
      <c r="AG222" s="79" t="s">
        <v>1774</v>
      </c>
      <c r="AH222" s="79"/>
      <c r="AI222" s="85" t="s">
        <v>1761</v>
      </c>
      <c r="AJ222" s="79" t="b">
        <v>0</v>
      </c>
      <c r="AK222" s="79">
        <v>2</v>
      </c>
      <c r="AL222" s="85" t="s">
        <v>1761</v>
      </c>
      <c r="AM222" s="79" t="s">
        <v>1825</v>
      </c>
      <c r="AN222" s="79" t="b">
        <v>0</v>
      </c>
      <c r="AO222" s="85" t="s">
        <v>1612</v>
      </c>
      <c r="AP222" s="79" t="s">
        <v>176</v>
      </c>
      <c r="AQ222" s="79">
        <v>0</v>
      </c>
      <c r="AR222" s="79">
        <v>0</v>
      </c>
      <c r="AS222" s="79"/>
      <c r="AT222" s="79"/>
      <c r="AU222" s="79"/>
      <c r="AV222" s="79"/>
      <c r="AW222" s="79"/>
      <c r="AX222" s="79"/>
      <c r="AY222" s="79"/>
      <c r="AZ222" s="79"/>
      <c r="BA222">
        <v>77</v>
      </c>
      <c r="BB222" s="78" t="str">
        <f>REPLACE(INDEX(GroupVertices[Group],MATCH(Edges25[[#This Row],[Vertex 1]],GroupVertices[Vertex],0)),1,1,"")</f>
        <v>4</v>
      </c>
      <c r="BC222" s="78" t="str">
        <f>REPLACE(INDEX(GroupVertices[Group],MATCH(Edges25[[#This Row],[Vertex 2]],GroupVertices[Vertex],0)),1,1,"")</f>
        <v>4</v>
      </c>
      <c r="BD222" s="48">
        <v>2</v>
      </c>
      <c r="BE222" s="49">
        <v>7.407407407407407</v>
      </c>
      <c r="BF222" s="48">
        <v>1</v>
      </c>
      <c r="BG222" s="49">
        <v>3.7037037037037037</v>
      </c>
      <c r="BH222" s="48">
        <v>0</v>
      </c>
      <c r="BI222" s="49">
        <v>0</v>
      </c>
      <c r="BJ222" s="48">
        <v>24</v>
      </c>
      <c r="BK222" s="49">
        <v>88.88888888888889</v>
      </c>
      <c r="BL222" s="48">
        <v>27</v>
      </c>
    </row>
    <row r="223" spans="1:64" ht="15">
      <c r="A223" s="64" t="s">
        <v>356</v>
      </c>
      <c r="B223" s="64" t="s">
        <v>356</v>
      </c>
      <c r="C223" s="65"/>
      <c r="D223" s="66"/>
      <c r="E223" s="67"/>
      <c r="F223" s="68"/>
      <c r="G223" s="65"/>
      <c r="H223" s="69"/>
      <c r="I223" s="70"/>
      <c r="J223" s="70"/>
      <c r="K223" s="34" t="s">
        <v>65</v>
      </c>
      <c r="L223" s="77">
        <v>273</v>
      </c>
      <c r="M223" s="77"/>
      <c r="N223" s="72"/>
      <c r="O223" s="79" t="s">
        <v>176</v>
      </c>
      <c r="P223" s="81">
        <v>43682.80064814815</v>
      </c>
      <c r="Q223" s="79" t="s">
        <v>587</v>
      </c>
      <c r="R223" s="82" t="s">
        <v>707</v>
      </c>
      <c r="S223" s="79" t="s">
        <v>759</v>
      </c>
      <c r="T223" s="79" t="s">
        <v>826</v>
      </c>
      <c r="U223" s="82" t="s">
        <v>869</v>
      </c>
      <c r="V223" s="82" t="s">
        <v>869</v>
      </c>
      <c r="W223" s="81">
        <v>43682.80064814815</v>
      </c>
      <c r="X223" s="82" t="s">
        <v>1256</v>
      </c>
      <c r="Y223" s="79"/>
      <c r="Z223" s="79"/>
      <c r="AA223" s="85" t="s">
        <v>1613</v>
      </c>
      <c r="AB223" s="79"/>
      <c r="AC223" s="79" t="b">
        <v>0</v>
      </c>
      <c r="AD223" s="79">
        <v>1</v>
      </c>
      <c r="AE223" s="85" t="s">
        <v>1761</v>
      </c>
      <c r="AF223" s="79" t="b">
        <v>0</v>
      </c>
      <c r="AG223" s="79" t="s">
        <v>1774</v>
      </c>
      <c r="AH223" s="79"/>
      <c r="AI223" s="85" t="s">
        <v>1761</v>
      </c>
      <c r="AJ223" s="79" t="b">
        <v>0</v>
      </c>
      <c r="AK223" s="79">
        <v>0</v>
      </c>
      <c r="AL223" s="85" t="s">
        <v>1761</v>
      </c>
      <c r="AM223" s="79" t="s">
        <v>1825</v>
      </c>
      <c r="AN223" s="79" t="b">
        <v>0</v>
      </c>
      <c r="AO223" s="85" t="s">
        <v>1613</v>
      </c>
      <c r="AP223" s="79" t="s">
        <v>176</v>
      </c>
      <c r="AQ223" s="79">
        <v>0</v>
      </c>
      <c r="AR223" s="79">
        <v>0</v>
      </c>
      <c r="AS223" s="79"/>
      <c r="AT223" s="79"/>
      <c r="AU223" s="79"/>
      <c r="AV223" s="79"/>
      <c r="AW223" s="79"/>
      <c r="AX223" s="79"/>
      <c r="AY223" s="79"/>
      <c r="AZ223" s="79"/>
      <c r="BA223">
        <v>77</v>
      </c>
      <c r="BB223" s="78" t="str">
        <f>REPLACE(INDEX(GroupVertices[Group],MATCH(Edges25[[#This Row],[Vertex 1]],GroupVertices[Vertex],0)),1,1,"")</f>
        <v>4</v>
      </c>
      <c r="BC223" s="78" t="str">
        <f>REPLACE(INDEX(GroupVertices[Group],MATCH(Edges25[[#This Row],[Vertex 2]],GroupVertices[Vertex],0)),1,1,"")</f>
        <v>4</v>
      </c>
      <c r="BD223" s="48">
        <v>1</v>
      </c>
      <c r="BE223" s="49">
        <v>3.225806451612903</v>
      </c>
      <c r="BF223" s="48">
        <v>1</v>
      </c>
      <c r="BG223" s="49">
        <v>3.225806451612903</v>
      </c>
      <c r="BH223" s="48">
        <v>0</v>
      </c>
      <c r="BI223" s="49">
        <v>0</v>
      </c>
      <c r="BJ223" s="48">
        <v>29</v>
      </c>
      <c r="BK223" s="49">
        <v>93.54838709677419</v>
      </c>
      <c r="BL223" s="48">
        <v>31</v>
      </c>
    </row>
    <row r="224" spans="1:64" ht="15">
      <c r="A224" s="64" t="s">
        <v>356</v>
      </c>
      <c r="B224" s="64" t="s">
        <v>356</v>
      </c>
      <c r="C224" s="65"/>
      <c r="D224" s="66"/>
      <c r="E224" s="67"/>
      <c r="F224" s="68"/>
      <c r="G224" s="65"/>
      <c r="H224" s="69"/>
      <c r="I224" s="70"/>
      <c r="J224" s="70"/>
      <c r="K224" s="34" t="s">
        <v>65</v>
      </c>
      <c r="L224" s="77">
        <v>274</v>
      </c>
      <c r="M224" s="77"/>
      <c r="N224" s="72"/>
      <c r="O224" s="79" t="s">
        <v>176</v>
      </c>
      <c r="P224" s="81">
        <v>43682.801157407404</v>
      </c>
      <c r="Q224" s="79" t="s">
        <v>588</v>
      </c>
      <c r="R224" s="82" t="s">
        <v>708</v>
      </c>
      <c r="S224" s="79" t="s">
        <v>759</v>
      </c>
      <c r="T224" s="79" t="s">
        <v>826</v>
      </c>
      <c r="U224" s="82" t="s">
        <v>870</v>
      </c>
      <c r="V224" s="82" t="s">
        <v>870</v>
      </c>
      <c r="W224" s="81">
        <v>43682.801157407404</v>
      </c>
      <c r="X224" s="82" t="s">
        <v>1257</v>
      </c>
      <c r="Y224" s="79"/>
      <c r="Z224" s="79"/>
      <c r="AA224" s="85" t="s">
        <v>1614</v>
      </c>
      <c r="AB224" s="79"/>
      <c r="AC224" s="79" t="b">
        <v>0</v>
      </c>
      <c r="AD224" s="79">
        <v>2</v>
      </c>
      <c r="AE224" s="85" t="s">
        <v>1761</v>
      </c>
      <c r="AF224" s="79" t="b">
        <v>0</v>
      </c>
      <c r="AG224" s="79" t="s">
        <v>1774</v>
      </c>
      <c r="AH224" s="79"/>
      <c r="AI224" s="85" t="s">
        <v>1761</v>
      </c>
      <c r="AJ224" s="79" t="b">
        <v>0</v>
      </c>
      <c r="AK224" s="79">
        <v>1</v>
      </c>
      <c r="AL224" s="85" t="s">
        <v>1761</v>
      </c>
      <c r="AM224" s="79" t="s">
        <v>1825</v>
      </c>
      <c r="AN224" s="79" t="b">
        <v>0</v>
      </c>
      <c r="AO224" s="85" t="s">
        <v>1614</v>
      </c>
      <c r="AP224" s="79" t="s">
        <v>176</v>
      </c>
      <c r="AQ224" s="79">
        <v>0</v>
      </c>
      <c r="AR224" s="79">
        <v>0</v>
      </c>
      <c r="AS224" s="79"/>
      <c r="AT224" s="79"/>
      <c r="AU224" s="79"/>
      <c r="AV224" s="79"/>
      <c r="AW224" s="79"/>
      <c r="AX224" s="79"/>
      <c r="AY224" s="79"/>
      <c r="AZ224" s="79"/>
      <c r="BA224">
        <v>77</v>
      </c>
      <c r="BB224" s="78" t="str">
        <f>REPLACE(INDEX(GroupVertices[Group],MATCH(Edges25[[#This Row],[Vertex 1]],GroupVertices[Vertex],0)),1,1,"")</f>
        <v>4</v>
      </c>
      <c r="BC224" s="78" t="str">
        <f>REPLACE(INDEX(GroupVertices[Group],MATCH(Edges25[[#This Row],[Vertex 2]],GroupVertices[Vertex],0)),1,1,"")</f>
        <v>4</v>
      </c>
      <c r="BD224" s="48">
        <v>1</v>
      </c>
      <c r="BE224" s="49">
        <v>3.125</v>
      </c>
      <c r="BF224" s="48">
        <v>1</v>
      </c>
      <c r="BG224" s="49">
        <v>3.125</v>
      </c>
      <c r="BH224" s="48">
        <v>0</v>
      </c>
      <c r="BI224" s="49">
        <v>0</v>
      </c>
      <c r="BJ224" s="48">
        <v>30</v>
      </c>
      <c r="BK224" s="49">
        <v>93.75</v>
      </c>
      <c r="BL224" s="48">
        <v>32</v>
      </c>
    </row>
    <row r="225" spans="1:64" ht="15">
      <c r="A225" s="64" t="s">
        <v>356</v>
      </c>
      <c r="B225" s="64" t="s">
        <v>356</v>
      </c>
      <c r="C225" s="65"/>
      <c r="D225" s="66"/>
      <c r="E225" s="67"/>
      <c r="F225" s="68"/>
      <c r="G225" s="65"/>
      <c r="H225" s="69"/>
      <c r="I225" s="70"/>
      <c r="J225" s="70"/>
      <c r="K225" s="34" t="s">
        <v>65</v>
      </c>
      <c r="L225" s="77">
        <v>275</v>
      </c>
      <c r="M225" s="77"/>
      <c r="N225" s="72"/>
      <c r="O225" s="79" t="s">
        <v>176</v>
      </c>
      <c r="P225" s="81">
        <v>43682.806597222225</v>
      </c>
      <c r="Q225" s="79" t="s">
        <v>589</v>
      </c>
      <c r="R225" s="82" t="s">
        <v>709</v>
      </c>
      <c r="S225" s="79" t="s">
        <v>759</v>
      </c>
      <c r="T225" s="79" t="s">
        <v>826</v>
      </c>
      <c r="U225" s="82" t="s">
        <v>871</v>
      </c>
      <c r="V225" s="82" t="s">
        <v>871</v>
      </c>
      <c r="W225" s="81">
        <v>43682.806597222225</v>
      </c>
      <c r="X225" s="82" t="s">
        <v>1258</v>
      </c>
      <c r="Y225" s="79"/>
      <c r="Z225" s="79"/>
      <c r="AA225" s="85" t="s">
        <v>1615</v>
      </c>
      <c r="AB225" s="79"/>
      <c r="AC225" s="79" t="b">
        <v>0</v>
      </c>
      <c r="AD225" s="79">
        <v>1</v>
      </c>
      <c r="AE225" s="85" t="s">
        <v>1761</v>
      </c>
      <c r="AF225" s="79" t="b">
        <v>0</v>
      </c>
      <c r="AG225" s="79" t="s">
        <v>1774</v>
      </c>
      <c r="AH225" s="79"/>
      <c r="AI225" s="85" t="s">
        <v>1761</v>
      </c>
      <c r="AJ225" s="79" t="b">
        <v>0</v>
      </c>
      <c r="AK225" s="79">
        <v>4</v>
      </c>
      <c r="AL225" s="85" t="s">
        <v>1761</v>
      </c>
      <c r="AM225" s="79" t="s">
        <v>1825</v>
      </c>
      <c r="AN225" s="79" t="b">
        <v>0</v>
      </c>
      <c r="AO225" s="85" t="s">
        <v>1615</v>
      </c>
      <c r="AP225" s="79" t="s">
        <v>176</v>
      </c>
      <c r="AQ225" s="79">
        <v>0</v>
      </c>
      <c r="AR225" s="79">
        <v>0</v>
      </c>
      <c r="AS225" s="79"/>
      <c r="AT225" s="79"/>
      <c r="AU225" s="79"/>
      <c r="AV225" s="79"/>
      <c r="AW225" s="79"/>
      <c r="AX225" s="79"/>
      <c r="AY225" s="79"/>
      <c r="AZ225" s="79"/>
      <c r="BA225">
        <v>77</v>
      </c>
      <c r="BB225" s="78" t="str">
        <f>REPLACE(INDEX(GroupVertices[Group],MATCH(Edges25[[#This Row],[Vertex 1]],GroupVertices[Vertex],0)),1,1,"")</f>
        <v>4</v>
      </c>
      <c r="BC225" s="78" t="str">
        <f>REPLACE(INDEX(GroupVertices[Group],MATCH(Edges25[[#This Row],[Vertex 2]],GroupVertices[Vertex],0)),1,1,"")</f>
        <v>4</v>
      </c>
      <c r="BD225" s="48">
        <v>1</v>
      </c>
      <c r="BE225" s="49">
        <v>3.125</v>
      </c>
      <c r="BF225" s="48">
        <v>1</v>
      </c>
      <c r="BG225" s="49">
        <v>3.125</v>
      </c>
      <c r="BH225" s="48">
        <v>0</v>
      </c>
      <c r="BI225" s="49">
        <v>0</v>
      </c>
      <c r="BJ225" s="48">
        <v>30</v>
      </c>
      <c r="BK225" s="49">
        <v>93.75</v>
      </c>
      <c r="BL225" s="48">
        <v>32</v>
      </c>
    </row>
    <row r="226" spans="1:64" ht="15">
      <c r="A226" s="64" t="s">
        <v>356</v>
      </c>
      <c r="B226" s="64" t="s">
        <v>356</v>
      </c>
      <c r="C226" s="65"/>
      <c r="D226" s="66"/>
      <c r="E226" s="67"/>
      <c r="F226" s="68"/>
      <c r="G226" s="65"/>
      <c r="H226" s="69"/>
      <c r="I226" s="70"/>
      <c r="J226" s="70"/>
      <c r="K226" s="34" t="s">
        <v>65</v>
      </c>
      <c r="L226" s="77">
        <v>276</v>
      </c>
      <c r="M226" s="77"/>
      <c r="N226" s="72"/>
      <c r="O226" s="79" t="s">
        <v>176</v>
      </c>
      <c r="P226" s="81">
        <v>43682.80778935185</v>
      </c>
      <c r="Q226" s="79" t="s">
        <v>590</v>
      </c>
      <c r="R226" s="82" t="s">
        <v>710</v>
      </c>
      <c r="S226" s="79" t="s">
        <v>759</v>
      </c>
      <c r="T226" s="79" t="s">
        <v>826</v>
      </c>
      <c r="U226" s="82" t="s">
        <v>872</v>
      </c>
      <c r="V226" s="82" t="s">
        <v>872</v>
      </c>
      <c r="W226" s="81">
        <v>43682.80778935185</v>
      </c>
      <c r="X226" s="82" t="s">
        <v>1259</v>
      </c>
      <c r="Y226" s="79"/>
      <c r="Z226" s="79"/>
      <c r="AA226" s="85" t="s">
        <v>1616</v>
      </c>
      <c r="AB226" s="79"/>
      <c r="AC226" s="79" t="b">
        <v>0</v>
      </c>
      <c r="AD226" s="79">
        <v>1</v>
      </c>
      <c r="AE226" s="85" t="s">
        <v>1761</v>
      </c>
      <c r="AF226" s="79" t="b">
        <v>0</v>
      </c>
      <c r="AG226" s="79" t="s">
        <v>1774</v>
      </c>
      <c r="AH226" s="79"/>
      <c r="AI226" s="85" t="s">
        <v>1761</v>
      </c>
      <c r="AJ226" s="79" t="b">
        <v>0</v>
      </c>
      <c r="AK226" s="79">
        <v>0</v>
      </c>
      <c r="AL226" s="85" t="s">
        <v>1761</v>
      </c>
      <c r="AM226" s="79" t="s">
        <v>1825</v>
      </c>
      <c r="AN226" s="79" t="b">
        <v>0</v>
      </c>
      <c r="AO226" s="85" t="s">
        <v>1616</v>
      </c>
      <c r="AP226" s="79" t="s">
        <v>176</v>
      </c>
      <c r="AQ226" s="79">
        <v>0</v>
      </c>
      <c r="AR226" s="79">
        <v>0</v>
      </c>
      <c r="AS226" s="79"/>
      <c r="AT226" s="79"/>
      <c r="AU226" s="79"/>
      <c r="AV226" s="79"/>
      <c r="AW226" s="79"/>
      <c r="AX226" s="79"/>
      <c r="AY226" s="79"/>
      <c r="AZ226" s="79"/>
      <c r="BA226">
        <v>77</v>
      </c>
      <c r="BB226" s="78" t="str">
        <f>REPLACE(INDEX(GroupVertices[Group],MATCH(Edges25[[#This Row],[Vertex 1]],GroupVertices[Vertex],0)),1,1,"")</f>
        <v>4</v>
      </c>
      <c r="BC226" s="78" t="str">
        <f>REPLACE(INDEX(GroupVertices[Group],MATCH(Edges25[[#This Row],[Vertex 2]],GroupVertices[Vertex],0)),1,1,"")</f>
        <v>4</v>
      </c>
      <c r="BD226" s="48">
        <v>1</v>
      </c>
      <c r="BE226" s="49">
        <v>3.125</v>
      </c>
      <c r="BF226" s="48">
        <v>1</v>
      </c>
      <c r="BG226" s="49">
        <v>3.125</v>
      </c>
      <c r="BH226" s="48">
        <v>0</v>
      </c>
      <c r="BI226" s="49">
        <v>0</v>
      </c>
      <c r="BJ226" s="48">
        <v>30</v>
      </c>
      <c r="BK226" s="49">
        <v>93.75</v>
      </c>
      <c r="BL226" s="48">
        <v>32</v>
      </c>
    </row>
    <row r="227" spans="1:64" ht="15">
      <c r="A227" s="64" t="s">
        <v>356</v>
      </c>
      <c r="B227" s="64" t="s">
        <v>356</v>
      </c>
      <c r="C227" s="65"/>
      <c r="D227" s="66"/>
      <c r="E227" s="67"/>
      <c r="F227" s="68"/>
      <c r="G227" s="65"/>
      <c r="H227" s="69"/>
      <c r="I227" s="70"/>
      <c r="J227" s="70"/>
      <c r="K227" s="34" t="s">
        <v>65</v>
      </c>
      <c r="L227" s="77">
        <v>277</v>
      </c>
      <c r="M227" s="77"/>
      <c r="N227" s="72"/>
      <c r="O227" s="79" t="s">
        <v>176</v>
      </c>
      <c r="P227" s="81">
        <v>43682.80820601852</v>
      </c>
      <c r="Q227" s="79" t="s">
        <v>591</v>
      </c>
      <c r="R227" s="82" t="s">
        <v>711</v>
      </c>
      <c r="S227" s="79" t="s">
        <v>759</v>
      </c>
      <c r="T227" s="79" t="s">
        <v>826</v>
      </c>
      <c r="U227" s="82" t="s">
        <v>873</v>
      </c>
      <c r="V227" s="82" t="s">
        <v>873</v>
      </c>
      <c r="W227" s="81">
        <v>43682.80820601852</v>
      </c>
      <c r="X227" s="82" t="s">
        <v>1260</v>
      </c>
      <c r="Y227" s="79"/>
      <c r="Z227" s="79"/>
      <c r="AA227" s="85" t="s">
        <v>1617</v>
      </c>
      <c r="AB227" s="79"/>
      <c r="AC227" s="79" t="b">
        <v>0</v>
      </c>
      <c r="AD227" s="79">
        <v>0</v>
      </c>
      <c r="AE227" s="85" t="s">
        <v>1761</v>
      </c>
      <c r="AF227" s="79" t="b">
        <v>0</v>
      </c>
      <c r="AG227" s="79" t="s">
        <v>1774</v>
      </c>
      <c r="AH227" s="79"/>
      <c r="AI227" s="85" t="s">
        <v>1761</v>
      </c>
      <c r="AJ227" s="79" t="b">
        <v>0</v>
      </c>
      <c r="AK227" s="79">
        <v>0</v>
      </c>
      <c r="AL227" s="85" t="s">
        <v>1761</v>
      </c>
      <c r="AM227" s="79" t="s">
        <v>1825</v>
      </c>
      <c r="AN227" s="79" t="b">
        <v>0</v>
      </c>
      <c r="AO227" s="85" t="s">
        <v>1617</v>
      </c>
      <c r="AP227" s="79" t="s">
        <v>176</v>
      </c>
      <c r="AQ227" s="79">
        <v>0</v>
      </c>
      <c r="AR227" s="79">
        <v>0</v>
      </c>
      <c r="AS227" s="79"/>
      <c r="AT227" s="79"/>
      <c r="AU227" s="79"/>
      <c r="AV227" s="79"/>
      <c r="AW227" s="79"/>
      <c r="AX227" s="79"/>
      <c r="AY227" s="79"/>
      <c r="AZ227" s="79"/>
      <c r="BA227">
        <v>77</v>
      </c>
      <c r="BB227" s="78" t="str">
        <f>REPLACE(INDEX(GroupVertices[Group],MATCH(Edges25[[#This Row],[Vertex 1]],GroupVertices[Vertex],0)),1,1,"")</f>
        <v>4</v>
      </c>
      <c r="BC227" s="78" t="str">
        <f>REPLACE(INDEX(GroupVertices[Group],MATCH(Edges25[[#This Row],[Vertex 2]],GroupVertices[Vertex],0)),1,1,"")</f>
        <v>4</v>
      </c>
      <c r="BD227" s="48">
        <v>1</v>
      </c>
      <c r="BE227" s="49">
        <v>3.125</v>
      </c>
      <c r="BF227" s="48">
        <v>1</v>
      </c>
      <c r="BG227" s="49">
        <v>3.125</v>
      </c>
      <c r="BH227" s="48">
        <v>0</v>
      </c>
      <c r="BI227" s="49">
        <v>0</v>
      </c>
      <c r="BJ227" s="48">
        <v>30</v>
      </c>
      <c r="BK227" s="49">
        <v>93.75</v>
      </c>
      <c r="BL227" s="48">
        <v>32</v>
      </c>
    </row>
    <row r="228" spans="1:64" ht="15">
      <c r="A228" s="64" t="s">
        <v>356</v>
      </c>
      <c r="B228" s="64" t="s">
        <v>356</v>
      </c>
      <c r="C228" s="65"/>
      <c r="D228" s="66"/>
      <c r="E228" s="67"/>
      <c r="F228" s="68"/>
      <c r="G228" s="65"/>
      <c r="H228" s="69"/>
      <c r="I228" s="70"/>
      <c r="J228" s="70"/>
      <c r="K228" s="34" t="s">
        <v>65</v>
      </c>
      <c r="L228" s="77">
        <v>278</v>
      </c>
      <c r="M228" s="77"/>
      <c r="N228" s="72"/>
      <c r="O228" s="79" t="s">
        <v>176</v>
      </c>
      <c r="P228" s="81">
        <v>43682.80881944444</v>
      </c>
      <c r="Q228" s="79" t="s">
        <v>592</v>
      </c>
      <c r="R228" s="82" t="s">
        <v>712</v>
      </c>
      <c r="S228" s="79" t="s">
        <v>759</v>
      </c>
      <c r="T228" s="79" t="s">
        <v>826</v>
      </c>
      <c r="U228" s="82" t="s">
        <v>874</v>
      </c>
      <c r="V228" s="82" t="s">
        <v>874</v>
      </c>
      <c r="W228" s="81">
        <v>43682.80881944444</v>
      </c>
      <c r="X228" s="82" t="s">
        <v>1261</v>
      </c>
      <c r="Y228" s="79"/>
      <c r="Z228" s="79"/>
      <c r="AA228" s="85" t="s">
        <v>1618</v>
      </c>
      <c r="AB228" s="79"/>
      <c r="AC228" s="79" t="b">
        <v>0</v>
      </c>
      <c r="AD228" s="79">
        <v>1</v>
      </c>
      <c r="AE228" s="85" t="s">
        <v>1761</v>
      </c>
      <c r="AF228" s="79" t="b">
        <v>0</v>
      </c>
      <c r="AG228" s="79" t="s">
        <v>1774</v>
      </c>
      <c r="AH228" s="79"/>
      <c r="AI228" s="85" t="s">
        <v>1761</v>
      </c>
      <c r="AJ228" s="79" t="b">
        <v>0</v>
      </c>
      <c r="AK228" s="79">
        <v>1</v>
      </c>
      <c r="AL228" s="85" t="s">
        <v>1761</v>
      </c>
      <c r="AM228" s="79" t="s">
        <v>1825</v>
      </c>
      <c r="AN228" s="79" t="b">
        <v>0</v>
      </c>
      <c r="AO228" s="85" t="s">
        <v>1618</v>
      </c>
      <c r="AP228" s="79" t="s">
        <v>176</v>
      </c>
      <c r="AQ228" s="79">
        <v>0</v>
      </c>
      <c r="AR228" s="79">
        <v>0</v>
      </c>
      <c r="AS228" s="79"/>
      <c r="AT228" s="79"/>
      <c r="AU228" s="79"/>
      <c r="AV228" s="79"/>
      <c r="AW228" s="79"/>
      <c r="AX228" s="79"/>
      <c r="AY228" s="79"/>
      <c r="AZ228" s="79"/>
      <c r="BA228">
        <v>77</v>
      </c>
      <c r="BB228" s="78" t="str">
        <f>REPLACE(INDEX(GroupVertices[Group],MATCH(Edges25[[#This Row],[Vertex 1]],GroupVertices[Vertex],0)),1,1,"")</f>
        <v>4</v>
      </c>
      <c r="BC228" s="78" t="str">
        <f>REPLACE(INDEX(GroupVertices[Group],MATCH(Edges25[[#This Row],[Vertex 2]],GroupVertices[Vertex],0)),1,1,"")</f>
        <v>4</v>
      </c>
      <c r="BD228" s="48">
        <v>1</v>
      </c>
      <c r="BE228" s="49">
        <v>3.125</v>
      </c>
      <c r="BF228" s="48">
        <v>1</v>
      </c>
      <c r="BG228" s="49">
        <v>3.125</v>
      </c>
      <c r="BH228" s="48">
        <v>0</v>
      </c>
      <c r="BI228" s="49">
        <v>0</v>
      </c>
      <c r="BJ228" s="48">
        <v>30</v>
      </c>
      <c r="BK228" s="49">
        <v>93.75</v>
      </c>
      <c r="BL228" s="48">
        <v>32</v>
      </c>
    </row>
    <row r="229" spans="1:64" ht="15">
      <c r="A229" s="64" t="s">
        <v>356</v>
      </c>
      <c r="B229" s="64" t="s">
        <v>356</v>
      </c>
      <c r="C229" s="65"/>
      <c r="D229" s="66"/>
      <c r="E229" s="67"/>
      <c r="F229" s="68"/>
      <c r="G229" s="65"/>
      <c r="H229" s="69"/>
      <c r="I229" s="70"/>
      <c r="J229" s="70"/>
      <c r="K229" s="34" t="s">
        <v>65</v>
      </c>
      <c r="L229" s="77">
        <v>279</v>
      </c>
      <c r="M229" s="77"/>
      <c r="N229" s="72"/>
      <c r="O229" s="79" t="s">
        <v>176</v>
      </c>
      <c r="P229" s="81">
        <v>43682.80950231481</v>
      </c>
      <c r="Q229" s="79" t="s">
        <v>593</v>
      </c>
      <c r="R229" s="82" t="s">
        <v>713</v>
      </c>
      <c r="S229" s="79" t="s">
        <v>759</v>
      </c>
      <c r="T229" s="79" t="s">
        <v>826</v>
      </c>
      <c r="U229" s="82" t="s">
        <v>875</v>
      </c>
      <c r="V229" s="82" t="s">
        <v>875</v>
      </c>
      <c r="W229" s="81">
        <v>43682.80950231481</v>
      </c>
      <c r="X229" s="82" t="s">
        <v>1262</v>
      </c>
      <c r="Y229" s="79"/>
      <c r="Z229" s="79"/>
      <c r="AA229" s="85" t="s">
        <v>1619</v>
      </c>
      <c r="AB229" s="79"/>
      <c r="AC229" s="79" t="b">
        <v>0</v>
      </c>
      <c r="AD229" s="79">
        <v>0</v>
      </c>
      <c r="AE229" s="85" t="s">
        <v>1761</v>
      </c>
      <c r="AF229" s="79" t="b">
        <v>0</v>
      </c>
      <c r="AG229" s="79" t="s">
        <v>1774</v>
      </c>
      <c r="AH229" s="79"/>
      <c r="AI229" s="85" t="s">
        <v>1761</v>
      </c>
      <c r="AJ229" s="79" t="b">
        <v>0</v>
      </c>
      <c r="AK229" s="79">
        <v>0</v>
      </c>
      <c r="AL229" s="85" t="s">
        <v>1761</v>
      </c>
      <c r="AM229" s="79" t="s">
        <v>1825</v>
      </c>
      <c r="AN229" s="79" t="b">
        <v>0</v>
      </c>
      <c r="AO229" s="85" t="s">
        <v>1619</v>
      </c>
      <c r="AP229" s="79" t="s">
        <v>176</v>
      </c>
      <c r="AQ229" s="79">
        <v>0</v>
      </c>
      <c r="AR229" s="79">
        <v>0</v>
      </c>
      <c r="AS229" s="79"/>
      <c r="AT229" s="79"/>
      <c r="AU229" s="79"/>
      <c r="AV229" s="79"/>
      <c r="AW229" s="79"/>
      <c r="AX229" s="79"/>
      <c r="AY229" s="79"/>
      <c r="AZ229" s="79"/>
      <c r="BA229">
        <v>77</v>
      </c>
      <c r="BB229" s="78" t="str">
        <f>REPLACE(INDEX(GroupVertices[Group],MATCH(Edges25[[#This Row],[Vertex 1]],GroupVertices[Vertex],0)),1,1,"")</f>
        <v>4</v>
      </c>
      <c r="BC229" s="78" t="str">
        <f>REPLACE(INDEX(GroupVertices[Group],MATCH(Edges25[[#This Row],[Vertex 2]],GroupVertices[Vertex],0)),1,1,"")</f>
        <v>4</v>
      </c>
      <c r="BD229" s="48">
        <v>1</v>
      </c>
      <c r="BE229" s="49">
        <v>3.125</v>
      </c>
      <c r="BF229" s="48">
        <v>1</v>
      </c>
      <c r="BG229" s="49">
        <v>3.125</v>
      </c>
      <c r="BH229" s="48">
        <v>0</v>
      </c>
      <c r="BI229" s="49">
        <v>0</v>
      </c>
      <c r="BJ229" s="48">
        <v>30</v>
      </c>
      <c r="BK229" s="49">
        <v>93.75</v>
      </c>
      <c r="BL229" s="48">
        <v>32</v>
      </c>
    </row>
    <row r="230" spans="1:64" ht="15">
      <c r="A230" s="64" t="s">
        <v>356</v>
      </c>
      <c r="B230" s="64" t="s">
        <v>356</v>
      </c>
      <c r="C230" s="65"/>
      <c r="D230" s="66"/>
      <c r="E230" s="67"/>
      <c r="F230" s="68"/>
      <c r="G230" s="65"/>
      <c r="H230" s="69"/>
      <c r="I230" s="70"/>
      <c r="J230" s="70"/>
      <c r="K230" s="34" t="s">
        <v>65</v>
      </c>
      <c r="L230" s="77">
        <v>280</v>
      </c>
      <c r="M230" s="77"/>
      <c r="N230" s="72"/>
      <c r="O230" s="79" t="s">
        <v>176</v>
      </c>
      <c r="P230" s="81">
        <v>43682.81002314815</v>
      </c>
      <c r="Q230" s="79" t="s">
        <v>594</v>
      </c>
      <c r="R230" s="82" t="s">
        <v>714</v>
      </c>
      <c r="S230" s="79" t="s">
        <v>759</v>
      </c>
      <c r="T230" s="79" t="s">
        <v>826</v>
      </c>
      <c r="U230" s="82" t="s">
        <v>876</v>
      </c>
      <c r="V230" s="82" t="s">
        <v>876</v>
      </c>
      <c r="W230" s="81">
        <v>43682.81002314815</v>
      </c>
      <c r="X230" s="82" t="s">
        <v>1263</v>
      </c>
      <c r="Y230" s="79"/>
      <c r="Z230" s="79"/>
      <c r="AA230" s="85" t="s">
        <v>1620</v>
      </c>
      <c r="AB230" s="79"/>
      <c r="AC230" s="79" t="b">
        <v>0</v>
      </c>
      <c r="AD230" s="79">
        <v>0</v>
      </c>
      <c r="AE230" s="85" t="s">
        <v>1761</v>
      </c>
      <c r="AF230" s="79" t="b">
        <v>0</v>
      </c>
      <c r="AG230" s="79" t="s">
        <v>1774</v>
      </c>
      <c r="AH230" s="79"/>
      <c r="AI230" s="85" t="s">
        <v>1761</v>
      </c>
      <c r="AJ230" s="79" t="b">
        <v>0</v>
      </c>
      <c r="AK230" s="79">
        <v>0</v>
      </c>
      <c r="AL230" s="85" t="s">
        <v>1761</v>
      </c>
      <c r="AM230" s="79" t="s">
        <v>1825</v>
      </c>
      <c r="AN230" s="79" t="b">
        <v>0</v>
      </c>
      <c r="AO230" s="85" t="s">
        <v>1620</v>
      </c>
      <c r="AP230" s="79" t="s">
        <v>176</v>
      </c>
      <c r="AQ230" s="79">
        <v>0</v>
      </c>
      <c r="AR230" s="79">
        <v>0</v>
      </c>
      <c r="AS230" s="79"/>
      <c r="AT230" s="79"/>
      <c r="AU230" s="79"/>
      <c r="AV230" s="79"/>
      <c r="AW230" s="79"/>
      <c r="AX230" s="79"/>
      <c r="AY230" s="79"/>
      <c r="AZ230" s="79"/>
      <c r="BA230">
        <v>77</v>
      </c>
      <c r="BB230" s="78" t="str">
        <f>REPLACE(INDEX(GroupVertices[Group],MATCH(Edges25[[#This Row],[Vertex 1]],GroupVertices[Vertex],0)),1,1,"")</f>
        <v>4</v>
      </c>
      <c r="BC230" s="78" t="str">
        <f>REPLACE(INDEX(GroupVertices[Group],MATCH(Edges25[[#This Row],[Vertex 2]],GroupVertices[Vertex],0)),1,1,"")</f>
        <v>4</v>
      </c>
      <c r="BD230" s="48">
        <v>1</v>
      </c>
      <c r="BE230" s="49">
        <v>3.125</v>
      </c>
      <c r="BF230" s="48">
        <v>1</v>
      </c>
      <c r="BG230" s="49">
        <v>3.125</v>
      </c>
      <c r="BH230" s="48">
        <v>0</v>
      </c>
      <c r="BI230" s="49">
        <v>0</v>
      </c>
      <c r="BJ230" s="48">
        <v>30</v>
      </c>
      <c r="BK230" s="49">
        <v>93.75</v>
      </c>
      <c r="BL230" s="48">
        <v>32</v>
      </c>
    </row>
    <row r="231" spans="1:64" ht="15">
      <c r="A231" s="64" t="s">
        <v>356</v>
      </c>
      <c r="B231" s="64" t="s">
        <v>356</v>
      </c>
      <c r="C231" s="65"/>
      <c r="D231" s="66"/>
      <c r="E231" s="67"/>
      <c r="F231" s="68"/>
      <c r="G231" s="65"/>
      <c r="H231" s="69"/>
      <c r="I231" s="70"/>
      <c r="J231" s="70"/>
      <c r="K231" s="34" t="s">
        <v>65</v>
      </c>
      <c r="L231" s="77">
        <v>281</v>
      </c>
      <c r="M231" s="77"/>
      <c r="N231" s="72"/>
      <c r="O231" s="79" t="s">
        <v>176</v>
      </c>
      <c r="P231" s="81">
        <v>43682.944444444445</v>
      </c>
      <c r="Q231" s="79" t="s">
        <v>584</v>
      </c>
      <c r="R231" s="82" t="s">
        <v>704</v>
      </c>
      <c r="S231" s="79" t="s">
        <v>755</v>
      </c>
      <c r="T231" s="79" t="s">
        <v>826</v>
      </c>
      <c r="U231" s="79"/>
      <c r="V231" s="82" t="s">
        <v>1008</v>
      </c>
      <c r="W231" s="81">
        <v>43682.944444444445</v>
      </c>
      <c r="X231" s="82" t="s">
        <v>1264</v>
      </c>
      <c r="Y231" s="79"/>
      <c r="Z231" s="79"/>
      <c r="AA231" s="85" t="s">
        <v>1621</v>
      </c>
      <c r="AB231" s="79"/>
      <c r="AC231" s="79" t="b">
        <v>0</v>
      </c>
      <c r="AD231" s="79">
        <v>1</v>
      </c>
      <c r="AE231" s="85" t="s">
        <v>1761</v>
      </c>
      <c r="AF231" s="79" t="b">
        <v>0</v>
      </c>
      <c r="AG231" s="79" t="s">
        <v>1774</v>
      </c>
      <c r="AH231" s="79"/>
      <c r="AI231" s="85" t="s">
        <v>1761</v>
      </c>
      <c r="AJ231" s="79" t="b">
        <v>0</v>
      </c>
      <c r="AK231" s="79">
        <v>1</v>
      </c>
      <c r="AL231" s="85" t="s">
        <v>1761</v>
      </c>
      <c r="AM231" s="79" t="s">
        <v>1825</v>
      </c>
      <c r="AN231" s="79" t="b">
        <v>0</v>
      </c>
      <c r="AO231" s="85" t="s">
        <v>1621</v>
      </c>
      <c r="AP231" s="79" t="s">
        <v>176</v>
      </c>
      <c r="AQ231" s="79">
        <v>0</v>
      </c>
      <c r="AR231" s="79">
        <v>0</v>
      </c>
      <c r="AS231" s="79"/>
      <c r="AT231" s="79"/>
      <c r="AU231" s="79"/>
      <c r="AV231" s="79"/>
      <c r="AW231" s="79"/>
      <c r="AX231" s="79"/>
      <c r="AY231" s="79"/>
      <c r="AZ231" s="79"/>
      <c r="BA231">
        <v>77</v>
      </c>
      <c r="BB231" s="78" t="str">
        <f>REPLACE(INDEX(GroupVertices[Group],MATCH(Edges25[[#This Row],[Vertex 1]],GroupVertices[Vertex],0)),1,1,"")</f>
        <v>4</v>
      </c>
      <c r="BC231" s="78" t="str">
        <f>REPLACE(INDEX(GroupVertices[Group],MATCH(Edges25[[#This Row],[Vertex 2]],GroupVertices[Vertex],0)),1,1,"")</f>
        <v>4</v>
      </c>
      <c r="BD231" s="48">
        <v>2</v>
      </c>
      <c r="BE231" s="49">
        <v>7.407407407407407</v>
      </c>
      <c r="BF231" s="48">
        <v>1</v>
      </c>
      <c r="BG231" s="49">
        <v>3.7037037037037037</v>
      </c>
      <c r="BH231" s="48">
        <v>0</v>
      </c>
      <c r="BI231" s="49">
        <v>0</v>
      </c>
      <c r="BJ231" s="48">
        <v>24</v>
      </c>
      <c r="BK231" s="49">
        <v>88.88888888888889</v>
      </c>
      <c r="BL231" s="48">
        <v>27</v>
      </c>
    </row>
    <row r="232" spans="1:64" ht="15">
      <c r="A232" s="64" t="s">
        <v>356</v>
      </c>
      <c r="B232" s="64" t="s">
        <v>356</v>
      </c>
      <c r="C232" s="65"/>
      <c r="D232" s="66"/>
      <c r="E232" s="67"/>
      <c r="F232" s="68"/>
      <c r="G232" s="65"/>
      <c r="H232" s="69"/>
      <c r="I232" s="70"/>
      <c r="J232" s="70"/>
      <c r="K232" s="34" t="s">
        <v>65</v>
      </c>
      <c r="L232" s="77">
        <v>282</v>
      </c>
      <c r="M232" s="77"/>
      <c r="N232" s="72"/>
      <c r="O232" s="79" t="s">
        <v>176</v>
      </c>
      <c r="P232" s="81">
        <v>43683.16667824074</v>
      </c>
      <c r="Q232" s="79" t="s">
        <v>595</v>
      </c>
      <c r="R232" s="82" t="s">
        <v>715</v>
      </c>
      <c r="S232" s="79" t="s">
        <v>755</v>
      </c>
      <c r="T232" s="79" t="s">
        <v>826</v>
      </c>
      <c r="U232" s="79"/>
      <c r="V232" s="82" t="s">
        <v>1008</v>
      </c>
      <c r="W232" s="81">
        <v>43683.16667824074</v>
      </c>
      <c r="X232" s="82" t="s">
        <v>1265</v>
      </c>
      <c r="Y232" s="79"/>
      <c r="Z232" s="79"/>
      <c r="AA232" s="85" t="s">
        <v>1622</v>
      </c>
      <c r="AB232" s="79"/>
      <c r="AC232" s="79" t="b">
        <v>0</v>
      </c>
      <c r="AD232" s="79">
        <v>1</v>
      </c>
      <c r="AE232" s="85" t="s">
        <v>1761</v>
      </c>
      <c r="AF232" s="79" t="b">
        <v>0</v>
      </c>
      <c r="AG232" s="79" t="s">
        <v>1774</v>
      </c>
      <c r="AH232" s="79"/>
      <c r="AI232" s="85" t="s">
        <v>1761</v>
      </c>
      <c r="AJ232" s="79" t="b">
        <v>0</v>
      </c>
      <c r="AK232" s="79">
        <v>0</v>
      </c>
      <c r="AL232" s="85" t="s">
        <v>1761</v>
      </c>
      <c r="AM232" s="79" t="s">
        <v>1825</v>
      </c>
      <c r="AN232" s="79" t="b">
        <v>0</v>
      </c>
      <c r="AO232" s="85" t="s">
        <v>1622</v>
      </c>
      <c r="AP232" s="79" t="s">
        <v>176</v>
      </c>
      <c r="AQ232" s="79">
        <v>0</v>
      </c>
      <c r="AR232" s="79">
        <v>0</v>
      </c>
      <c r="AS232" s="79"/>
      <c r="AT232" s="79"/>
      <c r="AU232" s="79"/>
      <c r="AV232" s="79"/>
      <c r="AW232" s="79"/>
      <c r="AX232" s="79"/>
      <c r="AY232" s="79"/>
      <c r="AZ232" s="79"/>
      <c r="BA232">
        <v>77</v>
      </c>
      <c r="BB232" s="78" t="str">
        <f>REPLACE(INDEX(GroupVertices[Group],MATCH(Edges25[[#This Row],[Vertex 1]],GroupVertices[Vertex],0)),1,1,"")</f>
        <v>4</v>
      </c>
      <c r="BC232" s="78" t="str">
        <f>REPLACE(INDEX(GroupVertices[Group],MATCH(Edges25[[#This Row],[Vertex 2]],GroupVertices[Vertex],0)),1,1,"")</f>
        <v>4</v>
      </c>
      <c r="BD232" s="48">
        <v>2</v>
      </c>
      <c r="BE232" s="49">
        <v>7.407407407407407</v>
      </c>
      <c r="BF232" s="48">
        <v>1</v>
      </c>
      <c r="BG232" s="49">
        <v>3.7037037037037037</v>
      </c>
      <c r="BH232" s="48">
        <v>0</v>
      </c>
      <c r="BI232" s="49">
        <v>0</v>
      </c>
      <c r="BJ232" s="48">
        <v>24</v>
      </c>
      <c r="BK232" s="49">
        <v>88.88888888888889</v>
      </c>
      <c r="BL232" s="48">
        <v>27</v>
      </c>
    </row>
    <row r="233" spans="1:64" ht="15">
      <c r="A233" s="64" t="s">
        <v>356</v>
      </c>
      <c r="B233" s="64" t="s">
        <v>356</v>
      </c>
      <c r="C233" s="65"/>
      <c r="D233" s="66"/>
      <c r="E233" s="67"/>
      <c r="F233" s="68"/>
      <c r="G233" s="65"/>
      <c r="H233" s="69"/>
      <c r="I233" s="70"/>
      <c r="J233" s="70"/>
      <c r="K233" s="34" t="s">
        <v>65</v>
      </c>
      <c r="L233" s="77">
        <v>283</v>
      </c>
      <c r="M233" s="77"/>
      <c r="N233" s="72"/>
      <c r="O233" s="79" t="s">
        <v>176</v>
      </c>
      <c r="P233" s="81">
        <v>43683.21087962963</v>
      </c>
      <c r="Q233" s="79" t="s">
        <v>596</v>
      </c>
      <c r="R233" s="82" t="s">
        <v>716</v>
      </c>
      <c r="S233" s="79" t="s">
        <v>755</v>
      </c>
      <c r="T233" s="79" t="s">
        <v>826</v>
      </c>
      <c r="U233" s="79"/>
      <c r="V233" s="82" t="s">
        <v>1008</v>
      </c>
      <c r="W233" s="81">
        <v>43683.21087962963</v>
      </c>
      <c r="X233" s="82" t="s">
        <v>1266</v>
      </c>
      <c r="Y233" s="79"/>
      <c r="Z233" s="79"/>
      <c r="AA233" s="85" t="s">
        <v>1623</v>
      </c>
      <c r="AB233" s="79"/>
      <c r="AC233" s="79" t="b">
        <v>0</v>
      </c>
      <c r="AD233" s="79">
        <v>1</v>
      </c>
      <c r="AE233" s="85" t="s">
        <v>1761</v>
      </c>
      <c r="AF233" s="79" t="b">
        <v>0</v>
      </c>
      <c r="AG233" s="79" t="s">
        <v>1774</v>
      </c>
      <c r="AH233" s="79"/>
      <c r="AI233" s="85" t="s">
        <v>1761</v>
      </c>
      <c r="AJ233" s="79" t="b">
        <v>0</v>
      </c>
      <c r="AK233" s="79">
        <v>1</v>
      </c>
      <c r="AL233" s="85" t="s">
        <v>1761</v>
      </c>
      <c r="AM233" s="79" t="s">
        <v>1825</v>
      </c>
      <c r="AN233" s="79" t="b">
        <v>0</v>
      </c>
      <c r="AO233" s="85" t="s">
        <v>1623</v>
      </c>
      <c r="AP233" s="79" t="s">
        <v>176</v>
      </c>
      <c r="AQ233" s="79">
        <v>0</v>
      </c>
      <c r="AR233" s="79">
        <v>0</v>
      </c>
      <c r="AS233" s="79"/>
      <c r="AT233" s="79"/>
      <c r="AU233" s="79"/>
      <c r="AV233" s="79"/>
      <c r="AW233" s="79"/>
      <c r="AX233" s="79"/>
      <c r="AY233" s="79"/>
      <c r="AZ233" s="79"/>
      <c r="BA233">
        <v>77</v>
      </c>
      <c r="BB233" s="78" t="str">
        <f>REPLACE(INDEX(GroupVertices[Group],MATCH(Edges25[[#This Row],[Vertex 1]],GroupVertices[Vertex],0)),1,1,"")</f>
        <v>4</v>
      </c>
      <c r="BC233" s="78" t="str">
        <f>REPLACE(INDEX(GroupVertices[Group],MATCH(Edges25[[#This Row],[Vertex 2]],GroupVertices[Vertex],0)),1,1,"")</f>
        <v>4</v>
      </c>
      <c r="BD233" s="48">
        <v>2</v>
      </c>
      <c r="BE233" s="49">
        <v>7.407407407407407</v>
      </c>
      <c r="BF233" s="48">
        <v>1</v>
      </c>
      <c r="BG233" s="49">
        <v>3.7037037037037037</v>
      </c>
      <c r="BH233" s="48">
        <v>0</v>
      </c>
      <c r="BI233" s="49">
        <v>0</v>
      </c>
      <c r="BJ233" s="48">
        <v>24</v>
      </c>
      <c r="BK233" s="49">
        <v>88.88888888888889</v>
      </c>
      <c r="BL233" s="48">
        <v>27</v>
      </c>
    </row>
    <row r="234" spans="1:64" ht="15">
      <c r="A234" s="64" t="s">
        <v>356</v>
      </c>
      <c r="B234" s="64" t="s">
        <v>356</v>
      </c>
      <c r="C234" s="65"/>
      <c r="D234" s="66"/>
      <c r="E234" s="67"/>
      <c r="F234" s="68"/>
      <c r="G234" s="65"/>
      <c r="H234" s="69"/>
      <c r="I234" s="70"/>
      <c r="J234" s="70"/>
      <c r="K234" s="34" t="s">
        <v>65</v>
      </c>
      <c r="L234" s="77">
        <v>284</v>
      </c>
      <c r="M234" s="77"/>
      <c r="N234" s="72"/>
      <c r="O234" s="79" t="s">
        <v>176</v>
      </c>
      <c r="P234" s="81">
        <v>43683.30211805556</v>
      </c>
      <c r="Q234" s="79" t="s">
        <v>563</v>
      </c>
      <c r="R234" s="82" t="s">
        <v>684</v>
      </c>
      <c r="S234" s="79" t="s">
        <v>755</v>
      </c>
      <c r="T234" s="79" t="s">
        <v>826</v>
      </c>
      <c r="U234" s="79"/>
      <c r="V234" s="82" t="s">
        <v>1008</v>
      </c>
      <c r="W234" s="81">
        <v>43683.30211805556</v>
      </c>
      <c r="X234" s="82" t="s">
        <v>1267</v>
      </c>
      <c r="Y234" s="79"/>
      <c r="Z234" s="79"/>
      <c r="AA234" s="85" t="s">
        <v>1624</v>
      </c>
      <c r="AB234" s="79"/>
      <c r="AC234" s="79" t="b">
        <v>0</v>
      </c>
      <c r="AD234" s="79">
        <v>1</v>
      </c>
      <c r="AE234" s="85" t="s">
        <v>1761</v>
      </c>
      <c r="AF234" s="79" t="b">
        <v>0</v>
      </c>
      <c r="AG234" s="79" t="s">
        <v>1774</v>
      </c>
      <c r="AH234" s="79"/>
      <c r="AI234" s="85" t="s">
        <v>1761</v>
      </c>
      <c r="AJ234" s="79" t="b">
        <v>0</v>
      </c>
      <c r="AK234" s="79">
        <v>3</v>
      </c>
      <c r="AL234" s="85" t="s">
        <v>1761</v>
      </c>
      <c r="AM234" s="79" t="s">
        <v>1825</v>
      </c>
      <c r="AN234" s="79" t="b">
        <v>0</v>
      </c>
      <c r="AO234" s="85" t="s">
        <v>1624</v>
      </c>
      <c r="AP234" s="79" t="s">
        <v>176</v>
      </c>
      <c r="AQ234" s="79">
        <v>0</v>
      </c>
      <c r="AR234" s="79">
        <v>0</v>
      </c>
      <c r="AS234" s="79"/>
      <c r="AT234" s="79"/>
      <c r="AU234" s="79"/>
      <c r="AV234" s="79"/>
      <c r="AW234" s="79"/>
      <c r="AX234" s="79"/>
      <c r="AY234" s="79"/>
      <c r="AZ234" s="79"/>
      <c r="BA234">
        <v>77</v>
      </c>
      <c r="BB234" s="78" t="str">
        <f>REPLACE(INDEX(GroupVertices[Group],MATCH(Edges25[[#This Row],[Vertex 1]],GroupVertices[Vertex],0)),1,1,"")</f>
        <v>4</v>
      </c>
      <c r="BC234" s="78" t="str">
        <f>REPLACE(INDEX(GroupVertices[Group],MATCH(Edges25[[#This Row],[Vertex 2]],GroupVertices[Vertex],0)),1,1,"")</f>
        <v>4</v>
      </c>
      <c r="BD234" s="48">
        <v>2</v>
      </c>
      <c r="BE234" s="49">
        <v>7.407407407407407</v>
      </c>
      <c r="BF234" s="48">
        <v>1</v>
      </c>
      <c r="BG234" s="49">
        <v>3.7037037037037037</v>
      </c>
      <c r="BH234" s="48">
        <v>0</v>
      </c>
      <c r="BI234" s="49">
        <v>0</v>
      </c>
      <c r="BJ234" s="48">
        <v>24</v>
      </c>
      <c r="BK234" s="49">
        <v>88.88888888888889</v>
      </c>
      <c r="BL234" s="48">
        <v>27</v>
      </c>
    </row>
    <row r="235" spans="1:64" ht="15">
      <c r="A235" s="64" t="s">
        <v>356</v>
      </c>
      <c r="B235" s="64" t="s">
        <v>356</v>
      </c>
      <c r="C235" s="65"/>
      <c r="D235" s="66"/>
      <c r="E235" s="67"/>
      <c r="F235" s="68"/>
      <c r="G235" s="65"/>
      <c r="H235" s="69"/>
      <c r="I235" s="70"/>
      <c r="J235" s="70"/>
      <c r="K235" s="34" t="s">
        <v>65</v>
      </c>
      <c r="L235" s="77">
        <v>285</v>
      </c>
      <c r="M235" s="77"/>
      <c r="N235" s="72"/>
      <c r="O235" s="79" t="s">
        <v>176</v>
      </c>
      <c r="P235" s="81">
        <v>43683.350694444445</v>
      </c>
      <c r="Q235" s="79" t="s">
        <v>558</v>
      </c>
      <c r="R235" s="82" t="s">
        <v>679</v>
      </c>
      <c r="S235" s="79" t="s">
        <v>755</v>
      </c>
      <c r="T235" s="79" t="s">
        <v>826</v>
      </c>
      <c r="U235" s="79"/>
      <c r="V235" s="82" t="s">
        <v>1008</v>
      </c>
      <c r="W235" s="81">
        <v>43683.350694444445</v>
      </c>
      <c r="X235" s="82" t="s">
        <v>1268</v>
      </c>
      <c r="Y235" s="79"/>
      <c r="Z235" s="79"/>
      <c r="AA235" s="85" t="s">
        <v>1625</v>
      </c>
      <c r="AB235" s="79"/>
      <c r="AC235" s="79" t="b">
        <v>0</v>
      </c>
      <c r="AD235" s="79">
        <v>2</v>
      </c>
      <c r="AE235" s="85" t="s">
        <v>1761</v>
      </c>
      <c r="AF235" s="79" t="b">
        <v>0</v>
      </c>
      <c r="AG235" s="79" t="s">
        <v>1774</v>
      </c>
      <c r="AH235" s="79"/>
      <c r="AI235" s="85" t="s">
        <v>1761</v>
      </c>
      <c r="AJ235" s="79" t="b">
        <v>0</v>
      </c>
      <c r="AK235" s="79">
        <v>2</v>
      </c>
      <c r="AL235" s="85" t="s">
        <v>1761</v>
      </c>
      <c r="AM235" s="79" t="s">
        <v>1825</v>
      </c>
      <c r="AN235" s="79" t="b">
        <v>0</v>
      </c>
      <c r="AO235" s="85" t="s">
        <v>1625</v>
      </c>
      <c r="AP235" s="79" t="s">
        <v>176</v>
      </c>
      <c r="AQ235" s="79">
        <v>0</v>
      </c>
      <c r="AR235" s="79">
        <v>0</v>
      </c>
      <c r="AS235" s="79"/>
      <c r="AT235" s="79"/>
      <c r="AU235" s="79"/>
      <c r="AV235" s="79"/>
      <c r="AW235" s="79"/>
      <c r="AX235" s="79"/>
      <c r="AY235" s="79"/>
      <c r="AZ235" s="79"/>
      <c r="BA235">
        <v>77</v>
      </c>
      <c r="BB235" s="78" t="str">
        <f>REPLACE(INDEX(GroupVertices[Group],MATCH(Edges25[[#This Row],[Vertex 1]],GroupVertices[Vertex],0)),1,1,"")</f>
        <v>4</v>
      </c>
      <c r="BC235" s="78" t="str">
        <f>REPLACE(INDEX(GroupVertices[Group],MATCH(Edges25[[#This Row],[Vertex 2]],GroupVertices[Vertex],0)),1,1,"")</f>
        <v>4</v>
      </c>
      <c r="BD235" s="48">
        <v>2</v>
      </c>
      <c r="BE235" s="49">
        <v>7.407407407407407</v>
      </c>
      <c r="BF235" s="48">
        <v>1</v>
      </c>
      <c r="BG235" s="49">
        <v>3.7037037037037037</v>
      </c>
      <c r="BH235" s="48">
        <v>0</v>
      </c>
      <c r="BI235" s="49">
        <v>0</v>
      </c>
      <c r="BJ235" s="48">
        <v>24</v>
      </c>
      <c r="BK235" s="49">
        <v>88.88888888888889</v>
      </c>
      <c r="BL235" s="48">
        <v>27</v>
      </c>
    </row>
    <row r="236" spans="1:64" ht="15">
      <c r="A236" s="64" t="s">
        <v>356</v>
      </c>
      <c r="B236" s="64" t="s">
        <v>356</v>
      </c>
      <c r="C236" s="65"/>
      <c r="D236" s="66"/>
      <c r="E236" s="67"/>
      <c r="F236" s="68"/>
      <c r="G236" s="65"/>
      <c r="H236" s="69"/>
      <c r="I236" s="70"/>
      <c r="J236" s="70"/>
      <c r="K236" s="34" t="s">
        <v>65</v>
      </c>
      <c r="L236" s="77">
        <v>286</v>
      </c>
      <c r="M236" s="77"/>
      <c r="N236" s="72"/>
      <c r="O236" s="79" t="s">
        <v>176</v>
      </c>
      <c r="P236" s="81">
        <v>43683.4305787037</v>
      </c>
      <c r="Q236" s="79" t="s">
        <v>559</v>
      </c>
      <c r="R236" s="82" t="s">
        <v>680</v>
      </c>
      <c r="S236" s="79" t="s">
        <v>755</v>
      </c>
      <c r="T236" s="79" t="s">
        <v>826</v>
      </c>
      <c r="U236" s="79"/>
      <c r="V236" s="82" t="s">
        <v>1008</v>
      </c>
      <c r="W236" s="81">
        <v>43683.4305787037</v>
      </c>
      <c r="X236" s="82" t="s">
        <v>1269</v>
      </c>
      <c r="Y236" s="79"/>
      <c r="Z236" s="79"/>
      <c r="AA236" s="85" t="s">
        <v>1626</v>
      </c>
      <c r="AB236" s="79"/>
      <c r="AC236" s="79" t="b">
        <v>0</v>
      </c>
      <c r="AD236" s="79">
        <v>1</v>
      </c>
      <c r="AE236" s="85" t="s">
        <v>1761</v>
      </c>
      <c r="AF236" s="79" t="b">
        <v>0</v>
      </c>
      <c r="AG236" s="79" t="s">
        <v>1774</v>
      </c>
      <c r="AH236" s="79"/>
      <c r="AI236" s="85" t="s">
        <v>1761</v>
      </c>
      <c r="AJ236" s="79" t="b">
        <v>0</v>
      </c>
      <c r="AK236" s="79">
        <v>3</v>
      </c>
      <c r="AL236" s="85" t="s">
        <v>1761</v>
      </c>
      <c r="AM236" s="79" t="s">
        <v>1825</v>
      </c>
      <c r="AN236" s="79" t="b">
        <v>0</v>
      </c>
      <c r="AO236" s="85" t="s">
        <v>1626</v>
      </c>
      <c r="AP236" s="79" t="s">
        <v>176</v>
      </c>
      <c r="AQ236" s="79">
        <v>0</v>
      </c>
      <c r="AR236" s="79">
        <v>0</v>
      </c>
      <c r="AS236" s="79"/>
      <c r="AT236" s="79"/>
      <c r="AU236" s="79"/>
      <c r="AV236" s="79"/>
      <c r="AW236" s="79"/>
      <c r="AX236" s="79"/>
      <c r="AY236" s="79"/>
      <c r="AZ236" s="79"/>
      <c r="BA236">
        <v>77</v>
      </c>
      <c r="BB236" s="78" t="str">
        <f>REPLACE(INDEX(GroupVertices[Group],MATCH(Edges25[[#This Row],[Vertex 1]],GroupVertices[Vertex],0)),1,1,"")</f>
        <v>4</v>
      </c>
      <c r="BC236" s="78" t="str">
        <f>REPLACE(INDEX(GroupVertices[Group],MATCH(Edges25[[#This Row],[Vertex 2]],GroupVertices[Vertex],0)),1,1,"")</f>
        <v>4</v>
      </c>
      <c r="BD236" s="48">
        <v>2</v>
      </c>
      <c r="BE236" s="49">
        <v>7.407407407407407</v>
      </c>
      <c r="BF236" s="48">
        <v>1</v>
      </c>
      <c r="BG236" s="49">
        <v>3.7037037037037037</v>
      </c>
      <c r="BH236" s="48">
        <v>0</v>
      </c>
      <c r="BI236" s="49">
        <v>0</v>
      </c>
      <c r="BJ236" s="48">
        <v>24</v>
      </c>
      <c r="BK236" s="49">
        <v>88.88888888888889</v>
      </c>
      <c r="BL236" s="48">
        <v>27</v>
      </c>
    </row>
    <row r="237" spans="1:64" ht="15">
      <c r="A237" s="64" t="s">
        <v>356</v>
      </c>
      <c r="B237" s="64" t="s">
        <v>356</v>
      </c>
      <c r="C237" s="65"/>
      <c r="D237" s="66"/>
      <c r="E237" s="67"/>
      <c r="F237" s="68"/>
      <c r="G237" s="65"/>
      <c r="H237" s="69"/>
      <c r="I237" s="70"/>
      <c r="J237" s="70"/>
      <c r="K237" s="34" t="s">
        <v>65</v>
      </c>
      <c r="L237" s="77">
        <v>287</v>
      </c>
      <c r="M237" s="77"/>
      <c r="N237" s="72"/>
      <c r="O237" s="79" t="s">
        <v>176</v>
      </c>
      <c r="P237" s="81">
        <v>43683.44793981482</v>
      </c>
      <c r="Q237" s="79" t="s">
        <v>560</v>
      </c>
      <c r="R237" s="82" t="s">
        <v>681</v>
      </c>
      <c r="S237" s="79" t="s">
        <v>756</v>
      </c>
      <c r="T237" s="79" t="s">
        <v>826</v>
      </c>
      <c r="U237" s="79"/>
      <c r="V237" s="82" t="s">
        <v>1008</v>
      </c>
      <c r="W237" s="81">
        <v>43683.44793981482</v>
      </c>
      <c r="X237" s="82" t="s">
        <v>1270</v>
      </c>
      <c r="Y237" s="79"/>
      <c r="Z237" s="79"/>
      <c r="AA237" s="85" t="s">
        <v>1627</v>
      </c>
      <c r="AB237" s="79"/>
      <c r="AC237" s="79" t="b">
        <v>0</v>
      </c>
      <c r="AD237" s="79">
        <v>0</v>
      </c>
      <c r="AE237" s="85" t="s">
        <v>1761</v>
      </c>
      <c r="AF237" s="79" t="b">
        <v>0</v>
      </c>
      <c r="AG237" s="79" t="s">
        <v>1774</v>
      </c>
      <c r="AH237" s="79"/>
      <c r="AI237" s="85" t="s">
        <v>1761</v>
      </c>
      <c r="AJ237" s="79" t="b">
        <v>0</v>
      </c>
      <c r="AK237" s="79">
        <v>1</v>
      </c>
      <c r="AL237" s="85" t="s">
        <v>1761</v>
      </c>
      <c r="AM237" s="79" t="s">
        <v>1825</v>
      </c>
      <c r="AN237" s="79" t="b">
        <v>0</v>
      </c>
      <c r="AO237" s="85" t="s">
        <v>1627</v>
      </c>
      <c r="AP237" s="79" t="s">
        <v>176</v>
      </c>
      <c r="AQ237" s="79">
        <v>0</v>
      </c>
      <c r="AR237" s="79">
        <v>0</v>
      </c>
      <c r="AS237" s="79"/>
      <c r="AT237" s="79"/>
      <c r="AU237" s="79"/>
      <c r="AV237" s="79"/>
      <c r="AW237" s="79"/>
      <c r="AX237" s="79"/>
      <c r="AY237" s="79"/>
      <c r="AZ237" s="79"/>
      <c r="BA237">
        <v>77</v>
      </c>
      <c r="BB237" s="78" t="str">
        <f>REPLACE(INDEX(GroupVertices[Group],MATCH(Edges25[[#This Row],[Vertex 1]],GroupVertices[Vertex],0)),1,1,"")</f>
        <v>4</v>
      </c>
      <c r="BC237" s="78" t="str">
        <f>REPLACE(INDEX(GroupVertices[Group],MATCH(Edges25[[#This Row],[Vertex 2]],GroupVertices[Vertex],0)),1,1,"")</f>
        <v>4</v>
      </c>
      <c r="BD237" s="48">
        <v>2</v>
      </c>
      <c r="BE237" s="49">
        <v>7.407407407407407</v>
      </c>
      <c r="BF237" s="48">
        <v>1</v>
      </c>
      <c r="BG237" s="49">
        <v>3.7037037037037037</v>
      </c>
      <c r="BH237" s="48">
        <v>0</v>
      </c>
      <c r="BI237" s="49">
        <v>0</v>
      </c>
      <c r="BJ237" s="48">
        <v>24</v>
      </c>
      <c r="BK237" s="49">
        <v>88.88888888888889</v>
      </c>
      <c r="BL237" s="48">
        <v>27</v>
      </c>
    </row>
    <row r="238" spans="1:64" ht="15">
      <c r="A238" s="64" t="s">
        <v>356</v>
      </c>
      <c r="B238" s="64" t="s">
        <v>356</v>
      </c>
      <c r="C238" s="65"/>
      <c r="D238" s="66"/>
      <c r="E238" s="67"/>
      <c r="F238" s="68"/>
      <c r="G238" s="65"/>
      <c r="H238" s="69"/>
      <c r="I238" s="70"/>
      <c r="J238" s="70"/>
      <c r="K238" s="34" t="s">
        <v>65</v>
      </c>
      <c r="L238" s="77">
        <v>288</v>
      </c>
      <c r="M238" s="77"/>
      <c r="N238" s="72"/>
      <c r="O238" s="79" t="s">
        <v>176</v>
      </c>
      <c r="P238" s="81">
        <v>43683.48265046296</v>
      </c>
      <c r="Q238" s="79" t="s">
        <v>561</v>
      </c>
      <c r="R238" s="82" t="s">
        <v>682</v>
      </c>
      <c r="S238" s="79" t="s">
        <v>755</v>
      </c>
      <c r="T238" s="79" t="s">
        <v>826</v>
      </c>
      <c r="U238" s="79"/>
      <c r="V238" s="82" t="s">
        <v>1008</v>
      </c>
      <c r="W238" s="81">
        <v>43683.48265046296</v>
      </c>
      <c r="X238" s="82" t="s">
        <v>1271</v>
      </c>
      <c r="Y238" s="79"/>
      <c r="Z238" s="79"/>
      <c r="AA238" s="85" t="s">
        <v>1628</v>
      </c>
      <c r="AB238" s="79"/>
      <c r="AC238" s="79" t="b">
        <v>0</v>
      </c>
      <c r="AD238" s="79">
        <v>0</v>
      </c>
      <c r="AE238" s="85" t="s">
        <v>1761</v>
      </c>
      <c r="AF238" s="79" t="b">
        <v>0</v>
      </c>
      <c r="AG238" s="79" t="s">
        <v>1774</v>
      </c>
      <c r="AH238" s="79"/>
      <c r="AI238" s="85" t="s">
        <v>1761</v>
      </c>
      <c r="AJ238" s="79" t="b">
        <v>0</v>
      </c>
      <c r="AK238" s="79">
        <v>2</v>
      </c>
      <c r="AL238" s="85" t="s">
        <v>1761</v>
      </c>
      <c r="AM238" s="79" t="s">
        <v>1825</v>
      </c>
      <c r="AN238" s="79" t="b">
        <v>0</v>
      </c>
      <c r="AO238" s="85" t="s">
        <v>1628</v>
      </c>
      <c r="AP238" s="79" t="s">
        <v>176</v>
      </c>
      <c r="AQ238" s="79">
        <v>0</v>
      </c>
      <c r="AR238" s="79">
        <v>0</v>
      </c>
      <c r="AS238" s="79"/>
      <c r="AT238" s="79"/>
      <c r="AU238" s="79"/>
      <c r="AV238" s="79"/>
      <c r="AW238" s="79"/>
      <c r="AX238" s="79"/>
      <c r="AY238" s="79"/>
      <c r="AZ238" s="79"/>
      <c r="BA238">
        <v>77</v>
      </c>
      <c r="BB238" s="78" t="str">
        <f>REPLACE(INDEX(GroupVertices[Group],MATCH(Edges25[[#This Row],[Vertex 1]],GroupVertices[Vertex],0)),1,1,"")</f>
        <v>4</v>
      </c>
      <c r="BC238" s="78" t="str">
        <f>REPLACE(INDEX(GroupVertices[Group],MATCH(Edges25[[#This Row],[Vertex 2]],GroupVertices[Vertex],0)),1,1,"")</f>
        <v>4</v>
      </c>
      <c r="BD238" s="48">
        <v>2</v>
      </c>
      <c r="BE238" s="49">
        <v>7.407407407407407</v>
      </c>
      <c r="BF238" s="48">
        <v>1</v>
      </c>
      <c r="BG238" s="49">
        <v>3.7037037037037037</v>
      </c>
      <c r="BH238" s="48">
        <v>0</v>
      </c>
      <c r="BI238" s="49">
        <v>0</v>
      </c>
      <c r="BJ238" s="48">
        <v>24</v>
      </c>
      <c r="BK238" s="49">
        <v>88.88888888888889</v>
      </c>
      <c r="BL238" s="48">
        <v>27</v>
      </c>
    </row>
    <row r="239" spans="1:64" ht="15">
      <c r="A239" s="64" t="s">
        <v>356</v>
      </c>
      <c r="B239" s="64" t="s">
        <v>356</v>
      </c>
      <c r="C239" s="65"/>
      <c r="D239" s="66"/>
      <c r="E239" s="67"/>
      <c r="F239" s="68"/>
      <c r="G239" s="65"/>
      <c r="H239" s="69"/>
      <c r="I239" s="70"/>
      <c r="J239" s="70"/>
      <c r="K239" s="34" t="s">
        <v>65</v>
      </c>
      <c r="L239" s="77">
        <v>289</v>
      </c>
      <c r="M239" s="77"/>
      <c r="N239" s="72"/>
      <c r="O239" s="79" t="s">
        <v>176</v>
      </c>
      <c r="P239" s="81">
        <v>43683.628483796296</v>
      </c>
      <c r="Q239" s="79" t="s">
        <v>562</v>
      </c>
      <c r="R239" s="82" t="s">
        <v>683</v>
      </c>
      <c r="S239" s="79" t="s">
        <v>755</v>
      </c>
      <c r="T239" s="79" t="s">
        <v>826</v>
      </c>
      <c r="U239" s="79"/>
      <c r="V239" s="82" t="s">
        <v>1008</v>
      </c>
      <c r="W239" s="81">
        <v>43683.628483796296</v>
      </c>
      <c r="X239" s="82" t="s">
        <v>1272</v>
      </c>
      <c r="Y239" s="79"/>
      <c r="Z239" s="79"/>
      <c r="AA239" s="85" t="s">
        <v>1629</v>
      </c>
      <c r="AB239" s="79"/>
      <c r="AC239" s="79" t="b">
        <v>0</v>
      </c>
      <c r="AD239" s="79">
        <v>0</v>
      </c>
      <c r="AE239" s="85" t="s">
        <v>1761</v>
      </c>
      <c r="AF239" s="79" t="b">
        <v>0</v>
      </c>
      <c r="AG239" s="79" t="s">
        <v>1774</v>
      </c>
      <c r="AH239" s="79"/>
      <c r="AI239" s="85" t="s">
        <v>1761</v>
      </c>
      <c r="AJ239" s="79" t="b">
        <v>0</v>
      </c>
      <c r="AK239" s="79">
        <v>1</v>
      </c>
      <c r="AL239" s="85" t="s">
        <v>1761</v>
      </c>
      <c r="AM239" s="79" t="s">
        <v>1825</v>
      </c>
      <c r="AN239" s="79" t="b">
        <v>0</v>
      </c>
      <c r="AO239" s="85" t="s">
        <v>1629</v>
      </c>
      <c r="AP239" s="79" t="s">
        <v>176</v>
      </c>
      <c r="AQ239" s="79">
        <v>0</v>
      </c>
      <c r="AR239" s="79">
        <v>0</v>
      </c>
      <c r="AS239" s="79"/>
      <c r="AT239" s="79"/>
      <c r="AU239" s="79"/>
      <c r="AV239" s="79"/>
      <c r="AW239" s="79"/>
      <c r="AX239" s="79"/>
      <c r="AY239" s="79"/>
      <c r="AZ239" s="79"/>
      <c r="BA239">
        <v>77</v>
      </c>
      <c r="BB239" s="78" t="str">
        <f>REPLACE(INDEX(GroupVertices[Group],MATCH(Edges25[[#This Row],[Vertex 1]],GroupVertices[Vertex],0)),1,1,"")</f>
        <v>4</v>
      </c>
      <c r="BC239" s="78" t="str">
        <f>REPLACE(INDEX(GroupVertices[Group],MATCH(Edges25[[#This Row],[Vertex 2]],GroupVertices[Vertex],0)),1,1,"")</f>
        <v>4</v>
      </c>
      <c r="BD239" s="48">
        <v>2</v>
      </c>
      <c r="BE239" s="49">
        <v>7.407407407407407</v>
      </c>
      <c r="BF239" s="48">
        <v>1</v>
      </c>
      <c r="BG239" s="49">
        <v>3.7037037037037037</v>
      </c>
      <c r="BH239" s="48">
        <v>0</v>
      </c>
      <c r="BI239" s="49">
        <v>0</v>
      </c>
      <c r="BJ239" s="48">
        <v>24</v>
      </c>
      <c r="BK239" s="49">
        <v>88.88888888888889</v>
      </c>
      <c r="BL239" s="48">
        <v>27</v>
      </c>
    </row>
    <row r="240" spans="1:64" ht="15">
      <c r="A240" s="64" t="s">
        <v>356</v>
      </c>
      <c r="B240" s="64" t="s">
        <v>356</v>
      </c>
      <c r="C240" s="65"/>
      <c r="D240" s="66"/>
      <c r="E240" s="67"/>
      <c r="F240" s="68"/>
      <c r="G240" s="65"/>
      <c r="H240" s="69"/>
      <c r="I240" s="70"/>
      <c r="J240" s="70"/>
      <c r="K240" s="34" t="s">
        <v>65</v>
      </c>
      <c r="L240" s="77">
        <v>290</v>
      </c>
      <c r="M240" s="77"/>
      <c r="N240" s="72"/>
      <c r="O240" s="79" t="s">
        <v>176</v>
      </c>
      <c r="P240" s="81">
        <v>43683.74655092593</v>
      </c>
      <c r="Q240" s="79" t="s">
        <v>564</v>
      </c>
      <c r="R240" s="82" t="s">
        <v>685</v>
      </c>
      <c r="S240" s="79" t="s">
        <v>755</v>
      </c>
      <c r="T240" s="79" t="s">
        <v>826</v>
      </c>
      <c r="U240" s="79"/>
      <c r="V240" s="82" t="s">
        <v>1008</v>
      </c>
      <c r="W240" s="81">
        <v>43683.74655092593</v>
      </c>
      <c r="X240" s="82" t="s">
        <v>1273</v>
      </c>
      <c r="Y240" s="79"/>
      <c r="Z240" s="79"/>
      <c r="AA240" s="85" t="s">
        <v>1630</v>
      </c>
      <c r="AB240" s="79"/>
      <c r="AC240" s="79" t="b">
        <v>0</v>
      </c>
      <c r="AD240" s="79">
        <v>1</v>
      </c>
      <c r="AE240" s="85" t="s">
        <v>1761</v>
      </c>
      <c r="AF240" s="79" t="b">
        <v>0</v>
      </c>
      <c r="AG240" s="79" t="s">
        <v>1774</v>
      </c>
      <c r="AH240" s="79"/>
      <c r="AI240" s="85" t="s">
        <v>1761</v>
      </c>
      <c r="AJ240" s="79" t="b">
        <v>0</v>
      </c>
      <c r="AK240" s="79">
        <v>1</v>
      </c>
      <c r="AL240" s="85" t="s">
        <v>1761</v>
      </c>
      <c r="AM240" s="79" t="s">
        <v>1825</v>
      </c>
      <c r="AN240" s="79" t="b">
        <v>0</v>
      </c>
      <c r="AO240" s="85" t="s">
        <v>1630</v>
      </c>
      <c r="AP240" s="79" t="s">
        <v>176</v>
      </c>
      <c r="AQ240" s="79">
        <v>0</v>
      </c>
      <c r="AR240" s="79">
        <v>0</v>
      </c>
      <c r="AS240" s="79"/>
      <c r="AT240" s="79"/>
      <c r="AU240" s="79"/>
      <c r="AV240" s="79"/>
      <c r="AW240" s="79"/>
      <c r="AX240" s="79"/>
      <c r="AY240" s="79"/>
      <c r="AZ240" s="79"/>
      <c r="BA240">
        <v>77</v>
      </c>
      <c r="BB240" s="78" t="str">
        <f>REPLACE(INDEX(GroupVertices[Group],MATCH(Edges25[[#This Row],[Vertex 1]],GroupVertices[Vertex],0)),1,1,"")</f>
        <v>4</v>
      </c>
      <c r="BC240" s="78" t="str">
        <f>REPLACE(INDEX(GroupVertices[Group],MATCH(Edges25[[#This Row],[Vertex 2]],GroupVertices[Vertex],0)),1,1,"")</f>
        <v>4</v>
      </c>
      <c r="BD240" s="48">
        <v>2</v>
      </c>
      <c r="BE240" s="49">
        <v>7.407407407407407</v>
      </c>
      <c r="BF240" s="48">
        <v>1</v>
      </c>
      <c r="BG240" s="49">
        <v>3.7037037037037037</v>
      </c>
      <c r="BH240" s="48">
        <v>0</v>
      </c>
      <c r="BI240" s="49">
        <v>0</v>
      </c>
      <c r="BJ240" s="48">
        <v>24</v>
      </c>
      <c r="BK240" s="49">
        <v>88.88888888888889</v>
      </c>
      <c r="BL240" s="48">
        <v>27</v>
      </c>
    </row>
    <row r="241" spans="1:64" ht="15">
      <c r="A241" s="64" t="s">
        <v>356</v>
      </c>
      <c r="B241" s="64" t="s">
        <v>356</v>
      </c>
      <c r="C241" s="65"/>
      <c r="D241" s="66"/>
      <c r="E241" s="67"/>
      <c r="F241" s="68"/>
      <c r="G241" s="65"/>
      <c r="H241" s="69"/>
      <c r="I241" s="70"/>
      <c r="J241" s="70"/>
      <c r="K241" s="34" t="s">
        <v>65</v>
      </c>
      <c r="L241" s="77">
        <v>291</v>
      </c>
      <c r="M241" s="77"/>
      <c r="N241" s="72"/>
      <c r="O241" s="79" t="s">
        <v>176</v>
      </c>
      <c r="P241" s="81">
        <v>43683.850694444445</v>
      </c>
      <c r="Q241" s="79" t="s">
        <v>563</v>
      </c>
      <c r="R241" s="82" t="s">
        <v>684</v>
      </c>
      <c r="S241" s="79" t="s">
        <v>755</v>
      </c>
      <c r="T241" s="79" t="s">
        <v>826</v>
      </c>
      <c r="U241" s="79"/>
      <c r="V241" s="82" t="s">
        <v>1008</v>
      </c>
      <c r="W241" s="81">
        <v>43683.850694444445</v>
      </c>
      <c r="X241" s="82" t="s">
        <v>1274</v>
      </c>
      <c r="Y241" s="79"/>
      <c r="Z241" s="79"/>
      <c r="AA241" s="85" t="s">
        <v>1631</v>
      </c>
      <c r="AB241" s="79"/>
      <c r="AC241" s="79" t="b">
        <v>0</v>
      </c>
      <c r="AD241" s="79">
        <v>1</v>
      </c>
      <c r="AE241" s="85" t="s">
        <v>1761</v>
      </c>
      <c r="AF241" s="79" t="b">
        <v>0</v>
      </c>
      <c r="AG241" s="79" t="s">
        <v>1774</v>
      </c>
      <c r="AH241" s="79"/>
      <c r="AI241" s="85" t="s">
        <v>1761</v>
      </c>
      <c r="AJ241" s="79" t="b">
        <v>0</v>
      </c>
      <c r="AK241" s="79">
        <v>2</v>
      </c>
      <c r="AL241" s="85" t="s">
        <v>1761</v>
      </c>
      <c r="AM241" s="79" t="s">
        <v>1825</v>
      </c>
      <c r="AN241" s="79" t="b">
        <v>0</v>
      </c>
      <c r="AO241" s="85" t="s">
        <v>1631</v>
      </c>
      <c r="AP241" s="79" t="s">
        <v>176</v>
      </c>
      <c r="AQ241" s="79">
        <v>0</v>
      </c>
      <c r="AR241" s="79">
        <v>0</v>
      </c>
      <c r="AS241" s="79"/>
      <c r="AT241" s="79"/>
      <c r="AU241" s="79"/>
      <c r="AV241" s="79"/>
      <c r="AW241" s="79"/>
      <c r="AX241" s="79"/>
      <c r="AY241" s="79"/>
      <c r="AZ241" s="79"/>
      <c r="BA241">
        <v>77</v>
      </c>
      <c r="BB241" s="78" t="str">
        <f>REPLACE(INDEX(GroupVertices[Group],MATCH(Edges25[[#This Row],[Vertex 1]],GroupVertices[Vertex],0)),1,1,"")</f>
        <v>4</v>
      </c>
      <c r="BC241" s="78" t="str">
        <f>REPLACE(INDEX(GroupVertices[Group],MATCH(Edges25[[#This Row],[Vertex 2]],GroupVertices[Vertex],0)),1,1,"")</f>
        <v>4</v>
      </c>
      <c r="BD241" s="48">
        <v>2</v>
      </c>
      <c r="BE241" s="49">
        <v>7.407407407407407</v>
      </c>
      <c r="BF241" s="48">
        <v>1</v>
      </c>
      <c r="BG241" s="49">
        <v>3.7037037037037037</v>
      </c>
      <c r="BH241" s="48">
        <v>0</v>
      </c>
      <c r="BI241" s="49">
        <v>0</v>
      </c>
      <c r="BJ241" s="48">
        <v>24</v>
      </c>
      <c r="BK241" s="49">
        <v>88.88888888888889</v>
      </c>
      <c r="BL241" s="48">
        <v>27</v>
      </c>
    </row>
    <row r="242" spans="1:64" ht="15">
      <c r="A242" s="64" t="s">
        <v>356</v>
      </c>
      <c r="B242" s="64" t="s">
        <v>356</v>
      </c>
      <c r="C242" s="65"/>
      <c r="D242" s="66"/>
      <c r="E242" s="67"/>
      <c r="F242" s="68"/>
      <c r="G242" s="65"/>
      <c r="H242" s="69"/>
      <c r="I242" s="70"/>
      <c r="J242" s="70"/>
      <c r="K242" s="34" t="s">
        <v>65</v>
      </c>
      <c r="L242" s="77">
        <v>292</v>
      </c>
      <c r="M242" s="77"/>
      <c r="N242" s="72"/>
      <c r="O242" s="79" t="s">
        <v>176</v>
      </c>
      <c r="P242" s="81">
        <v>43683.861122685186</v>
      </c>
      <c r="Q242" s="79" t="s">
        <v>566</v>
      </c>
      <c r="R242" s="82" t="s">
        <v>687</v>
      </c>
      <c r="S242" s="79" t="s">
        <v>757</v>
      </c>
      <c r="T242" s="79" t="s">
        <v>826</v>
      </c>
      <c r="U242" s="79"/>
      <c r="V242" s="82" t="s">
        <v>1008</v>
      </c>
      <c r="W242" s="81">
        <v>43683.861122685186</v>
      </c>
      <c r="X242" s="82" t="s">
        <v>1275</v>
      </c>
      <c r="Y242" s="79"/>
      <c r="Z242" s="79"/>
      <c r="AA242" s="85" t="s">
        <v>1632</v>
      </c>
      <c r="AB242" s="79"/>
      <c r="AC242" s="79" t="b">
        <v>0</v>
      </c>
      <c r="AD242" s="79">
        <v>2</v>
      </c>
      <c r="AE242" s="85" t="s">
        <v>1761</v>
      </c>
      <c r="AF242" s="79" t="b">
        <v>0</v>
      </c>
      <c r="AG242" s="79" t="s">
        <v>1774</v>
      </c>
      <c r="AH242" s="79"/>
      <c r="AI242" s="85" t="s">
        <v>1761</v>
      </c>
      <c r="AJ242" s="79" t="b">
        <v>0</v>
      </c>
      <c r="AK242" s="79">
        <v>3</v>
      </c>
      <c r="AL242" s="85" t="s">
        <v>1761</v>
      </c>
      <c r="AM242" s="79" t="s">
        <v>1825</v>
      </c>
      <c r="AN242" s="79" t="b">
        <v>0</v>
      </c>
      <c r="AO242" s="85" t="s">
        <v>1632</v>
      </c>
      <c r="AP242" s="79" t="s">
        <v>176</v>
      </c>
      <c r="AQ242" s="79">
        <v>0</v>
      </c>
      <c r="AR242" s="79">
        <v>0</v>
      </c>
      <c r="AS242" s="79"/>
      <c r="AT242" s="79"/>
      <c r="AU242" s="79"/>
      <c r="AV242" s="79"/>
      <c r="AW242" s="79"/>
      <c r="AX242" s="79"/>
      <c r="AY242" s="79"/>
      <c r="AZ242" s="79"/>
      <c r="BA242">
        <v>77</v>
      </c>
      <c r="BB242" s="78" t="str">
        <f>REPLACE(INDEX(GroupVertices[Group],MATCH(Edges25[[#This Row],[Vertex 1]],GroupVertices[Vertex],0)),1,1,"")</f>
        <v>4</v>
      </c>
      <c r="BC242" s="78" t="str">
        <f>REPLACE(INDEX(GroupVertices[Group],MATCH(Edges25[[#This Row],[Vertex 2]],GroupVertices[Vertex],0)),1,1,"")</f>
        <v>4</v>
      </c>
      <c r="BD242" s="48">
        <v>2</v>
      </c>
      <c r="BE242" s="49">
        <v>7.407407407407407</v>
      </c>
      <c r="BF242" s="48">
        <v>1</v>
      </c>
      <c r="BG242" s="49">
        <v>3.7037037037037037</v>
      </c>
      <c r="BH242" s="48">
        <v>0</v>
      </c>
      <c r="BI242" s="49">
        <v>0</v>
      </c>
      <c r="BJ242" s="48">
        <v>24</v>
      </c>
      <c r="BK242" s="49">
        <v>88.88888888888889</v>
      </c>
      <c r="BL242" s="48">
        <v>27</v>
      </c>
    </row>
    <row r="243" spans="1:64" ht="15">
      <c r="A243" s="64" t="s">
        <v>356</v>
      </c>
      <c r="B243" s="64" t="s">
        <v>356</v>
      </c>
      <c r="C243" s="65"/>
      <c r="D243" s="66"/>
      <c r="E243" s="67"/>
      <c r="F243" s="68"/>
      <c r="G243" s="65"/>
      <c r="H243" s="69"/>
      <c r="I243" s="70"/>
      <c r="J243" s="70"/>
      <c r="K243" s="34" t="s">
        <v>65</v>
      </c>
      <c r="L243" s="77">
        <v>293</v>
      </c>
      <c r="M243" s="77"/>
      <c r="N243" s="72"/>
      <c r="O243" s="79" t="s">
        <v>176</v>
      </c>
      <c r="P243" s="81">
        <v>43683.86806712963</v>
      </c>
      <c r="Q243" s="79" t="s">
        <v>597</v>
      </c>
      <c r="R243" s="82" t="s">
        <v>693</v>
      </c>
      <c r="S243" s="79" t="s">
        <v>757</v>
      </c>
      <c r="T243" s="79" t="s">
        <v>826</v>
      </c>
      <c r="U243" s="79"/>
      <c r="V243" s="82" t="s">
        <v>1008</v>
      </c>
      <c r="W243" s="81">
        <v>43683.86806712963</v>
      </c>
      <c r="X243" s="82" t="s">
        <v>1276</v>
      </c>
      <c r="Y243" s="79"/>
      <c r="Z243" s="79"/>
      <c r="AA243" s="85" t="s">
        <v>1633</v>
      </c>
      <c r="AB243" s="79"/>
      <c r="AC243" s="79" t="b">
        <v>0</v>
      </c>
      <c r="AD243" s="79">
        <v>2</v>
      </c>
      <c r="AE243" s="85" t="s">
        <v>1761</v>
      </c>
      <c r="AF243" s="79" t="b">
        <v>0</v>
      </c>
      <c r="AG243" s="79" t="s">
        <v>1774</v>
      </c>
      <c r="AH243" s="79"/>
      <c r="AI243" s="85" t="s">
        <v>1761</v>
      </c>
      <c r="AJ243" s="79" t="b">
        <v>0</v>
      </c>
      <c r="AK243" s="79">
        <v>2</v>
      </c>
      <c r="AL243" s="85" t="s">
        <v>1761</v>
      </c>
      <c r="AM243" s="79" t="s">
        <v>1825</v>
      </c>
      <c r="AN243" s="79" t="b">
        <v>0</v>
      </c>
      <c r="AO243" s="85" t="s">
        <v>1633</v>
      </c>
      <c r="AP243" s="79" t="s">
        <v>176</v>
      </c>
      <c r="AQ243" s="79">
        <v>0</v>
      </c>
      <c r="AR243" s="79">
        <v>0</v>
      </c>
      <c r="AS243" s="79"/>
      <c r="AT243" s="79"/>
      <c r="AU243" s="79"/>
      <c r="AV243" s="79"/>
      <c r="AW243" s="79"/>
      <c r="AX243" s="79"/>
      <c r="AY243" s="79"/>
      <c r="AZ243" s="79"/>
      <c r="BA243">
        <v>77</v>
      </c>
      <c r="BB243" s="78" t="str">
        <f>REPLACE(INDEX(GroupVertices[Group],MATCH(Edges25[[#This Row],[Vertex 1]],GroupVertices[Vertex],0)),1,1,"")</f>
        <v>4</v>
      </c>
      <c r="BC243" s="78" t="str">
        <f>REPLACE(INDEX(GroupVertices[Group],MATCH(Edges25[[#This Row],[Vertex 2]],GroupVertices[Vertex],0)),1,1,"")</f>
        <v>4</v>
      </c>
      <c r="BD243" s="48">
        <v>2</v>
      </c>
      <c r="BE243" s="49">
        <v>7.407407407407407</v>
      </c>
      <c r="BF243" s="48">
        <v>1</v>
      </c>
      <c r="BG243" s="49">
        <v>3.7037037037037037</v>
      </c>
      <c r="BH243" s="48">
        <v>0</v>
      </c>
      <c r="BI243" s="49">
        <v>0</v>
      </c>
      <c r="BJ243" s="48">
        <v>24</v>
      </c>
      <c r="BK243" s="49">
        <v>88.88888888888889</v>
      </c>
      <c r="BL243" s="48">
        <v>27</v>
      </c>
    </row>
    <row r="244" spans="1:64" ht="15">
      <c r="A244" s="64" t="s">
        <v>356</v>
      </c>
      <c r="B244" s="64" t="s">
        <v>356</v>
      </c>
      <c r="C244" s="65"/>
      <c r="D244" s="66"/>
      <c r="E244" s="67"/>
      <c r="F244" s="68"/>
      <c r="G244" s="65"/>
      <c r="H244" s="69"/>
      <c r="I244" s="70"/>
      <c r="J244" s="70"/>
      <c r="K244" s="34" t="s">
        <v>65</v>
      </c>
      <c r="L244" s="77">
        <v>294</v>
      </c>
      <c r="M244" s="77"/>
      <c r="N244" s="72"/>
      <c r="O244" s="79" t="s">
        <v>176</v>
      </c>
      <c r="P244" s="81">
        <v>43683.986122685186</v>
      </c>
      <c r="Q244" s="79" t="s">
        <v>567</v>
      </c>
      <c r="R244" s="82" t="s">
        <v>688</v>
      </c>
      <c r="S244" s="79" t="s">
        <v>755</v>
      </c>
      <c r="T244" s="79" t="s">
        <v>826</v>
      </c>
      <c r="U244" s="79"/>
      <c r="V244" s="82" t="s">
        <v>1008</v>
      </c>
      <c r="W244" s="81">
        <v>43683.986122685186</v>
      </c>
      <c r="X244" s="82" t="s">
        <v>1277</v>
      </c>
      <c r="Y244" s="79"/>
      <c r="Z244" s="79"/>
      <c r="AA244" s="85" t="s">
        <v>1634</v>
      </c>
      <c r="AB244" s="79"/>
      <c r="AC244" s="79" t="b">
        <v>0</v>
      </c>
      <c r="AD244" s="79">
        <v>2</v>
      </c>
      <c r="AE244" s="85" t="s">
        <v>1761</v>
      </c>
      <c r="AF244" s="79" t="b">
        <v>0</v>
      </c>
      <c r="AG244" s="79" t="s">
        <v>1774</v>
      </c>
      <c r="AH244" s="79"/>
      <c r="AI244" s="85" t="s">
        <v>1761</v>
      </c>
      <c r="AJ244" s="79" t="b">
        <v>0</v>
      </c>
      <c r="AK244" s="79">
        <v>2</v>
      </c>
      <c r="AL244" s="85" t="s">
        <v>1761</v>
      </c>
      <c r="AM244" s="79" t="s">
        <v>1825</v>
      </c>
      <c r="AN244" s="79" t="b">
        <v>0</v>
      </c>
      <c r="AO244" s="85" t="s">
        <v>1634</v>
      </c>
      <c r="AP244" s="79" t="s">
        <v>176</v>
      </c>
      <c r="AQ244" s="79">
        <v>0</v>
      </c>
      <c r="AR244" s="79">
        <v>0</v>
      </c>
      <c r="AS244" s="79"/>
      <c r="AT244" s="79"/>
      <c r="AU244" s="79"/>
      <c r="AV244" s="79"/>
      <c r="AW244" s="79"/>
      <c r="AX244" s="79"/>
      <c r="AY244" s="79"/>
      <c r="AZ244" s="79"/>
      <c r="BA244">
        <v>77</v>
      </c>
      <c r="BB244" s="78" t="str">
        <f>REPLACE(INDEX(GroupVertices[Group],MATCH(Edges25[[#This Row],[Vertex 1]],GroupVertices[Vertex],0)),1,1,"")</f>
        <v>4</v>
      </c>
      <c r="BC244" s="78" t="str">
        <f>REPLACE(INDEX(GroupVertices[Group],MATCH(Edges25[[#This Row],[Vertex 2]],GroupVertices[Vertex],0)),1,1,"")</f>
        <v>4</v>
      </c>
      <c r="BD244" s="48">
        <v>2</v>
      </c>
      <c r="BE244" s="49">
        <v>7.407407407407407</v>
      </c>
      <c r="BF244" s="48">
        <v>1</v>
      </c>
      <c r="BG244" s="49">
        <v>3.7037037037037037</v>
      </c>
      <c r="BH244" s="48">
        <v>0</v>
      </c>
      <c r="BI244" s="49">
        <v>0</v>
      </c>
      <c r="BJ244" s="48">
        <v>24</v>
      </c>
      <c r="BK244" s="49">
        <v>88.88888888888889</v>
      </c>
      <c r="BL244" s="48">
        <v>27</v>
      </c>
    </row>
    <row r="245" spans="1:64" ht="15">
      <c r="A245" s="64" t="s">
        <v>356</v>
      </c>
      <c r="B245" s="64" t="s">
        <v>356</v>
      </c>
      <c r="C245" s="65"/>
      <c r="D245" s="66"/>
      <c r="E245" s="67"/>
      <c r="F245" s="68"/>
      <c r="G245" s="65"/>
      <c r="H245" s="69"/>
      <c r="I245" s="70"/>
      <c r="J245" s="70"/>
      <c r="K245" s="34" t="s">
        <v>65</v>
      </c>
      <c r="L245" s="77">
        <v>295</v>
      </c>
      <c r="M245" s="77"/>
      <c r="N245" s="72"/>
      <c r="O245" s="79" t="s">
        <v>176</v>
      </c>
      <c r="P245" s="81">
        <v>43684.087858796294</v>
      </c>
      <c r="Q245" s="79" t="s">
        <v>560</v>
      </c>
      <c r="R245" s="82" t="s">
        <v>681</v>
      </c>
      <c r="S245" s="79" t="s">
        <v>756</v>
      </c>
      <c r="T245" s="79" t="s">
        <v>826</v>
      </c>
      <c r="U245" s="79"/>
      <c r="V245" s="82" t="s">
        <v>1008</v>
      </c>
      <c r="W245" s="81">
        <v>43684.087858796294</v>
      </c>
      <c r="X245" s="82" t="s">
        <v>1278</v>
      </c>
      <c r="Y245" s="79"/>
      <c r="Z245" s="79"/>
      <c r="AA245" s="85" t="s">
        <v>1635</v>
      </c>
      <c r="AB245" s="79"/>
      <c r="AC245" s="79" t="b">
        <v>0</v>
      </c>
      <c r="AD245" s="79">
        <v>2</v>
      </c>
      <c r="AE245" s="85" t="s">
        <v>1761</v>
      </c>
      <c r="AF245" s="79" t="b">
        <v>0</v>
      </c>
      <c r="AG245" s="79" t="s">
        <v>1774</v>
      </c>
      <c r="AH245" s="79"/>
      <c r="AI245" s="85" t="s">
        <v>1761</v>
      </c>
      <c r="AJ245" s="79" t="b">
        <v>0</v>
      </c>
      <c r="AK245" s="79">
        <v>2</v>
      </c>
      <c r="AL245" s="85" t="s">
        <v>1761</v>
      </c>
      <c r="AM245" s="79" t="s">
        <v>1825</v>
      </c>
      <c r="AN245" s="79" t="b">
        <v>0</v>
      </c>
      <c r="AO245" s="85" t="s">
        <v>1635</v>
      </c>
      <c r="AP245" s="79" t="s">
        <v>176</v>
      </c>
      <c r="AQ245" s="79">
        <v>0</v>
      </c>
      <c r="AR245" s="79">
        <v>0</v>
      </c>
      <c r="AS245" s="79"/>
      <c r="AT245" s="79"/>
      <c r="AU245" s="79"/>
      <c r="AV245" s="79"/>
      <c r="AW245" s="79"/>
      <c r="AX245" s="79"/>
      <c r="AY245" s="79"/>
      <c r="AZ245" s="79"/>
      <c r="BA245">
        <v>77</v>
      </c>
      <c r="BB245" s="78" t="str">
        <f>REPLACE(INDEX(GroupVertices[Group],MATCH(Edges25[[#This Row],[Vertex 1]],GroupVertices[Vertex],0)),1,1,"")</f>
        <v>4</v>
      </c>
      <c r="BC245" s="78" t="str">
        <f>REPLACE(INDEX(GroupVertices[Group],MATCH(Edges25[[#This Row],[Vertex 2]],GroupVertices[Vertex],0)),1,1,"")</f>
        <v>4</v>
      </c>
      <c r="BD245" s="48">
        <v>2</v>
      </c>
      <c r="BE245" s="49">
        <v>7.407407407407407</v>
      </c>
      <c r="BF245" s="48">
        <v>1</v>
      </c>
      <c r="BG245" s="49">
        <v>3.7037037037037037</v>
      </c>
      <c r="BH245" s="48">
        <v>0</v>
      </c>
      <c r="BI245" s="49">
        <v>0</v>
      </c>
      <c r="BJ245" s="48">
        <v>24</v>
      </c>
      <c r="BK245" s="49">
        <v>88.88888888888889</v>
      </c>
      <c r="BL245" s="48">
        <v>27</v>
      </c>
    </row>
    <row r="246" spans="1:64" ht="15">
      <c r="A246" s="64" t="s">
        <v>356</v>
      </c>
      <c r="B246" s="64" t="s">
        <v>356</v>
      </c>
      <c r="C246" s="65"/>
      <c r="D246" s="66"/>
      <c r="E246" s="67"/>
      <c r="F246" s="68"/>
      <c r="G246" s="65"/>
      <c r="H246" s="69"/>
      <c r="I246" s="70"/>
      <c r="J246" s="70"/>
      <c r="K246" s="34" t="s">
        <v>65</v>
      </c>
      <c r="L246" s="77">
        <v>296</v>
      </c>
      <c r="M246" s="77"/>
      <c r="N246" s="72"/>
      <c r="O246" s="79" t="s">
        <v>176</v>
      </c>
      <c r="P246" s="81">
        <v>43684.09375</v>
      </c>
      <c r="Q246" s="79" t="s">
        <v>571</v>
      </c>
      <c r="R246" s="82" t="s">
        <v>692</v>
      </c>
      <c r="S246" s="79" t="s">
        <v>755</v>
      </c>
      <c r="T246" s="79" t="s">
        <v>826</v>
      </c>
      <c r="U246" s="79"/>
      <c r="V246" s="82" t="s">
        <v>1008</v>
      </c>
      <c r="W246" s="81">
        <v>43684.09375</v>
      </c>
      <c r="X246" s="82" t="s">
        <v>1279</v>
      </c>
      <c r="Y246" s="79"/>
      <c r="Z246" s="79"/>
      <c r="AA246" s="85" t="s">
        <v>1636</v>
      </c>
      <c r="AB246" s="79"/>
      <c r="AC246" s="79" t="b">
        <v>0</v>
      </c>
      <c r="AD246" s="79">
        <v>1</v>
      </c>
      <c r="AE246" s="85" t="s">
        <v>1761</v>
      </c>
      <c r="AF246" s="79" t="b">
        <v>0</v>
      </c>
      <c r="AG246" s="79" t="s">
        <v>1774</v>
      </c>
      <c r="AH246" s="79"/>
      <c r="AI246" s="85" t="s">
        <v>1761</v>
      </c>
      <c r="AJ246" s="79" t="b">
        <v>0</v>
      </c>
      <c r="AK246" s="79">
        <v>3</v>
      </c>
      <c r="AL246" s="85" t="s">
        <v>1761</v>
      </c>
      <c r="AM246" s="79" t="s">
        <v>1825</v>
      </c>
      <c r="AN246" s="79" t="b">
        <v>0</v>
      </c>
      <c r="AO246" s="85" t="s">
        <v>1636</v>
      </c>
      <c r="AP246" s="79" t="s">
        <v>176</v>
      </c>
      <c r="AQ246" s="79">
        <v>0</v>
      </c>
      <c r="AR246" s="79">
        <v>0</v>
      </c>
      <c r="AS246" s="79"/>
      <c r="AT246" s="79"/>
      <c r="AU246" s="79"/>
      <c r="AV246" s="79"/>
      <c r="AW246" s="79"/>
      <c r="AX246" s="79"/>
      <c r="AY246" s="79"/>
      <c r="AZ246" s="79"/>
      <c r="BA246">
        <v>77</v>
      </c>
      <c r="BB246" s="78" t="str">
        <f>REPLACE(INDEX(GroupVertices[Group],MATCH(Edges25[[#This Row],[Vertex 1]],GroupVertices[Vertex],0)),1,1,"")</f>
        <v>4</v>
      </c>
      <c r="BC246" s="78" t="str">
        <f>REPLACE(INDEX(GroupVertices[Group],MATCH(Edges25[[#This Row],[Vertex 2]],GroupVertices[Vertex],0)),1,1,"")</f>
        <v>4</v>
      </c>
      <c r="BD246" s="48">
        <v>2</v>
      </c>
      <c r="BE246" s="49">
        <v>7.407407407407407</v>
      </c>
      <c r="BF246" s="48">
        <v>1</v>
      </c>
      <c r="BG246" s="49">
        <v>3.7037037037037037</v>
      </c>
      <c r="BH246" s="48">
        <v>0</v>
      </c>
      <c r="BI246" s="49">
        <v>0</v>
      </c>
      <c r="BJ246" s="48">
        <v>24</v>
      </c>
      <c r="BK246" s="49">
        <v>88.88888888888889</v>
      </c>
      <c r="BL246" s="48">
        <v>27</v>
      </c>
    </row>
    <row r="247" spans="1:64" ht="15">
      <c r="A247" s="64" t="s">
        <v>356</v>
      </c>
      <c r="B247" s="64" t="s">
        <v>356</v>
      </c>
      <c r="C247" s="65"/>
      <c r="D247" s="66"/>
      <c r="E247" s="67"/>
      <c r="F247" s="68"/>
      <c r="G247" s="65"/>
      <c r="H247" s="69"/>
      <c r="I247" s="70"/>
      <c r="J247" s="70"/>
      <c r="K247" s="34" t="s">
        <v>65</v>
      </c>
      <c r="L247" s="77">
        <v>297</v>
      </c>
      <c r="M247" s="77"/>
      <c r="N247" s="72"/>
      <c r="O247" s="79" t="s">
        <v>176</v>
      </c>
      <c r="P247" s="81">
        <v>43684.23263888889</v>
      </c>
      <c r="Q247" s="79" t="s">
        <v>569</v>
      </c>
      <c r="R247" s="82" t="s">
        <v>690</v>
      </c>
      <c r="S247" s="79" t="s">
        <v>755</v>
      </c>
      <c r="T247" s="79" t="s">
        <v>826</v>
      </c>
      <c r="U247" s="79"/>
      <c r="V247" s="82" t="s">
        <v>1008</v>
      </c>
      <c r="W247" s="81">
        <v>43684.23263888889</v>
      </c>
      <c r="X247" s="82" t="s">
        <v>1280</v>
      </c>
      <c r="Y247" s="79"/>
      <c r="Z247" s="79"/>
      <c r="AA247" s="85" t="s">
        <v>1637</v>
      </c>
      <c r="AB247" s="79"/>
      <c r="AC247" s="79" t="b">
        <v>0</v>
      </c>
      <c r="AD247" s="79">
        <v>0</v>
      </c>
      <c r="AE247" s="85" t="s">
        <v>1761</v>
      </c>
      <c r="AF247" s="79" t="b">
        <v>0</v>
      </c>
      <c r="AG247" s="79" t="s">
        <v>1774</v>
      </c>
      <c r="AH247" s="79"/>
      <c r="AI247" s="85" t="s">
        <v>1761</v>
      </c>
      <c r="AJ247" s="79" t="b">
        <v>0</v>
      </c>
      <c r="AK247" s="79">
        <v>0</v>
      </c>
      <c r="AL247" s="85" t="s">
        <v>1761</v>
      </c>
      <c r="AM247" s="79" t="s">
        <v>1825</v>
      </c>
      <c r="AN247" s="79" t="b">
        <v>0</v>
      </c>
      <c r="AO247" s="85" t="s">
        <v>1637</v>
      </c>
      <c r="AP247" s="79" t="s">
        <v>176</v>
      </c>
      <c r="AQ247" s="79">
        <v>0</v>
      </c>
      <c r="AR247" s="79">
        <v>0</v>
      </c>
      <c r="AS247" s="79"/>
      <c r="AT247" s="79"/>
      <c r="AU247" s="79"/>
      <c r="AV247" s="79"/>
      <c r="AW247" s="79"/>
      <c r="AX247" s="79"/>
      <c r="AY247" s="79"/>
      <c r="AZ247" s="79"/>
      <c r="BA247">
        <v>77</v>
      </c>
      <c r="BB247" s="78" t="str">
        <f>REPLACE(INDEX(GroupVertices[Group],MATCH(Edges25[[#This Row],[Vertex 1]],GroupVertices[Vertex],0)),1,1,"")</f>
        <v>4</v>
      </c>
      <c r="BC247" s="78" t="str">
        <f>REPLACE(INDEX(GroupVertices[Group],MATCH(Edges25[[#This Row],[Vertex 2]],GroupVertices[Vertex],0)),1,1,"")</f>
        <v>4</v>
      </c>
      <c r="BD247" s="48">
        <v>2</v>
      </c>
      <c r="BE247" s="49">
        <v>7.407407407407407</v>
      </c>
      <c r="BF247" s="48">
        <v>1</v>
      </c>
      <c r="BG247" s="49">
        <v>3.7037037037037037</v>
      </c>
      <c r="BH247" s="48">
        <v>0</v>
      </c>
      <c r="BI247" s="49">
        <v>0</v>
      </c>
      <c r="BJ247" s="48">
        <v>24</v>
      </c>
      <c r="BK247" s="49">
        <v>88.88888888888889</v>
      </c>
      <c r="BL247" s="48">
        <v>27</v>
      </c>
    </row>
    <row r="248" spans="1:64" ht="15">
      <c r="A248" s="64" t="s">
        <v>356</v>
      </c>
      <c r="B248" s="64" t="s">
        <v>356</v>
      </c>
      <c r="C248" s="65"/>
      <c r="D248" s="66"/>
      <c r="E248" s="67"/>
      <c r="F248" s="68"/>
      <c r="G248" s="65"/>
      <c r="H248" s="69"/>
      <c r="I248" s="70"/>
      <c r="J248" s="70"/>
      <c r="K248" s="34" t="s">
        <v>65</v>
      </c>
      <c r="L248" s="77">
        <v>298</v>
      </c>
      <c r="M248" s="77"/>
      <c r="N248" s="72"/>
      <c r="O248" s="79" t="s">
        <v>176</v>
      </c>
      <c r="P248" s="81">
        <v>43684.25347222222</v>
      </c>
      <c r="Q248" s="79" t="s">
        <v>568</v>
      </c>
      <c r="R248" s="82" t="s">
        <v>689</v>
      </c>
      <c r="S248" s="79" t="s">
        <v>755</v>
      </c>
      <c r="T248" s="79" t="s">
        <v>826</v>
      </c>
      <c r="U248" s="79"/>
      <c r="V248" s="82" t="s">
        <v>1008</v>
      </c>
      <c r="W248" s="81">
        <v>43684.25347222222</v>
      </c>
      <c r="X248" s="82" t="s">
        <v>1281</v>
      </c>
      <c r="Y248" s="79"/>
      <c r="Z248" s="79"/>
      <c r="AA248" s="85" t="s">
        <v>1638</v>
      </c>
      <c r="AB248" s="79"/>
      <c r="AC248" s="79" t="b">
        <v>0</v>
      </c>
      <c r="AD248" s="79">
        <v>3</v>
      </c>
      <c r="AE248" s="85" t="s">
        <v>1761</v>
      </c>
      <c r="AF248" s="79" t="b">
        <v>0</v>
      </c>
      <c r="AG248" s="79" t="s">
        <v>1774</v>
      </c>
      <c r="AH248" s="79"/>
      <c r="AI248" s="85" t="s">
        <v>1761</v>
      </c>
      <c r="AJ248" s="79" t="b">
        <v>0</v>
      </c>
      <c r="AK248" s="79">
        <v>0</v>
      </c>
      <c r="AL248" s="85" t="s">
        <v>1761</v>
      </c>
      <c r="AM248" s="79" t="s">
        <v>1825</v>
      </c>
      <c r="AN248" s="79" t="b">
        <v>0</v>
      </c>
      <c r="AO248" s="85" t="s">
        <v>1638</v>
      </c>
      <c r="AP248" s="79" t="s">
        <v>176</v>
      </c>
      <c r="AQ248" s="79">
        <v>0</v>
      </c>
      <c r="AR248" s="79">
        <v>0</v>
      </c>
      <c r="AS248" s="79"/>
      <c r="AT248" s="79"/>
      <c r="AU248" s="79"/>
      <c r="AV248" s="79"/>
      <c r="AW248" s="79"/>
      <c r="AX248" s="79"/>
      <c r="AY248" s="79"/>
      <c r="AZ248" s="79"/>
      <c r="BA248">
        <v>77</v>
      </c>
      <c r="BB248" s="78" t="str">
        <f>REPLACE(INDEX(GroupVertices[Group],MATCH(Edges25[[#This Row],[Vertex 1]],GroupVertices[Vertex],0)),1,1,"")</f>
        <v>4</v>
      </c>
      <c r="BC248" s="78" t="str">
        <f>REPLACE(INDEX(GroupVertices[Group],MATCH(Edges25[[#This Row],[Vertex 2]],GroupVertices[Vertex],0)),1,1,"")</f>
        <v>4</v>
      </c>
      <c r="BD248" s="48">
        <v>2</v>
      </c>
      <c r="BE248" s="49">
        <v>7.407407407407407</v>
      </c>
      <c r="BF248" s="48">
        <v>1</v>
      </c>
      <c r="BG248" s="49">
        <v>3.7037037037037037</v>
      </c>
      <c r="BH248" s="48">
        <v>0</v>
      </c>
      <c r="BI248" s="49">
        <v>0</v>
      </c>
      <c r="BJ248" s="48">
        <v>24</v>
      </c>
      <c r="BK248" s="49">
        <v>88.88888888888889</v>
      </c>
      <c r="BL248" s="48">
        <v>27</v>
      </c>
    </row>
    <row r="249" spans="1:64" ht="15">
      <c r="A249" s="64" t="s">
        <v>356</v>
      </c>
      <c r="B249" s="64" t="s">
        <v>356</v>
      </c>
      <c r="C249" s="65"/>
      <c r="D249" s="66"/>
      <c r="E249" s="67"/>
      <c r="F249" s="68"/>
      <c r="G249" s="65"/>
      <c r="H249" s="69"/>
      <c r="I249" s="70"/>
      <c r="J249" s="70"/>
      <c r="K249" s="34" t="s">
        <v>65</v>
      </c>
      <c r="L249" s="77">
        <v>299</v>
      </c>
      <c r="M249" s="77"/>
      <c r="N249" s="72"/>
      <c r="O249" s="79" t="s">
        <v>176</v>
      </c>
      <c r="P249" s="81">
        <v>43684.27103009259</v>
      </c>
      <c r="Q249" s="79" t="s">
        <v>565</v>
      </c>
      <c r="R249" s="82" t="s">
        <v>686</v>
      </c>
      <c r="S249" s="79" t="s">
        <v>755</v>
      </c>
      <c r="T249" s="79" t="s">
        <v>826</v>
      </c>
      <c r="U249" s="79"/>
      <c r="V249" s="82" t="s">
        <v>1008</v>
      </c>
      <c r="W249" s="81">
        <v>43684.27103009259</v>
      </c>
      <c r="X249" s="82" t="s">
        <v>1282</v>
      </c>
      <c r="Y249" s="79"/>
      <c r="Z249" s="79"/>
      <c r="AA249" s="85" t="s">
        <v>1639</v>
      </c>
      <c r="AB249" s="79"/>
      <c r="AC249" s="79" t="b">
        <v>0</v>
      </c>
      <c r="AD249" s="79">
        <v>1</v>
      </c>
      <c r="AE249" s="85" t="s">
        <v>1761</v>
      </c>
      <c r="AF249" s="79" t="b">
        <v>0</v>
      </c>
      <c r="AG249" s="79" t="s">
        <v>1774</v>
      </c>
      <c r="AH249" s="79"/>
      <c r="AI249" s="85" t="s">
        <v>1761</v>
      </c>
      <c r="AJ249" s="79" t="b">
        <v>0</v>
      </c>
      <c r="AK249" s="79">
        <v>1</v>
      </c>
      <c r="AL249" s="85" t="s">
        <v>1761</v>
      </c>
      <c r="AM249" s="79" t="s">
        <v>1825</v>
      </c>
      <c r="AN249" s="79" t="b">
        <v>0</v>
      </c>
      <c r="AO249" s="85" t="s">
        <v>1639</v>
      </c>
      <c r="AP249" s="79" t="s">
        <v>176</v>
      </c>
      <c r="AQ249" s="79">
        <v>0</v>
      </c>
      <c r="AR249" s="79">
        <v>0</v>
      </c>
      <c r="AS249" s="79"/>
      <c r="AT249" s="79"/>
      <c r="AU249" s="79"/>
      <c r="AV249" s="79"/>
      <c r="AW249" s="79"/>
      <c r="AX249" s="79"/>
      <c r="AY249" s="79"/>
      <c r="AZ249" s="79"/>
      <c r="BA249">
        <v>77</v>
      </c>
      <c r="BB249" s="78" t="str">
        <f>REPLACE(INDEX(GroupVertices[Group],MATCH(Edges25[[#This Row],[Vertex 1]],GroupVertices[Vertex],0)),1,1,"")</f>
        <v>4</v>
      </c>
      <c r="BC249" s="78" t="str">
        <f>REPLACE(INDEX(GroupVertices[Group],MATCH(Edges25[[#This Row],[Vertex 2]],GroupVertices[Vertex],0)),1,1,"")</f>
        <v>4</v>
      </c>
      <c r="BD249" s="48">
        <v>2</v>
      </c>
      <c r="BE249" s="49">
        <v>7.407407407407407</v>
      </c>
      <c r="BF249" s="48">
        <v>1</v>
      </c>
      <c r="BG249" s="49">
        <v>3.7037037037037037</v>
      </c>
      <c r="BH249" s="48">
        <v>0</v>
      </c>
      <c r="BI249" s="49">
        <v>0</v>
      </c>
      <c r="BJ249" s="48">
        <v>24</v>
      </c>
      <c r="BK249" s="49">
        <v>88.88888888888889</v>
      </c>
      <c r="BL249" s="48">
        <v>27</v>
      </c>
    </row>
    <row r="250" spans="1:64" ht="15">
      <c r="A250" s="64" t="s">
        <v>356</v>
      </c>
      <c r="B250" s="64" t="s">
        <v>356</v>
      </c>
      <c r="C250" s="65"/>
      <c r="D250" s="66"/>
      <c r="E250" s="67"/>
      <c r="F250" s="68"/>
      <c r="G250" s="65"/>
      <c r="H250" s="69"/>
      <c r="I250" s="70"/>
      <c r="J250" s="70"/>
      <c r="K250" s="34" t="s">
        <v>65</v>
      </c>
      <c r="L250" s="77">
        <v>300</v>
      </c>
      <c r="M250" s="77"/>
      <c r="N250" s="72"/>
      <c r="O250" s="79" t="s">
        <v>176</v>
      </c>
      <c r="P250" s="81">
        <v>43684.73265046296</v>
      </c>
      <c r="Q250" s="79" t="s">
        <v>598</v>
      </c>
      <c r="R250" s="82" t="s">
        <v>717</v>
      </c>
      <c r="S250" s="79" t="s">
        <v>759</v>
      </c>
      <c r="T250" s="79" t="s">
        <v>826</v>
      </c>
      <c r="U250" s="82" t="s">
        <v>877</v>
      </c>
      <c r="V250" s="82" t="s">
        <v>877</v>
      </c>
      <c r="W250" s="81">
        <v>43684.73265046296</v>
      </c>
      <c r="X250" s="82" t="s">
        <v>1283</v>
      </c>
      <c r="Y250" s="79"/>
      <c r="Z250" s="79"/>
      <c r="AA250" s="85" t="s">
        <v>1640</v>
      </c>
      <c r="AB250" s="79"/>
      <c r="AC250" s="79" t="b">
        <v>0</v>
      </c>
      <c r="AD250" s="79">
        <v>0</v>
      </c>
      <c r="AE250" s="85" t="s">
        <v>1761</v>
      </c>
      <c r="AF250" s="79" t="b">
        <v>0</v>
      </c>
      <c r="AG250" s="79" t="s">
        <v>1774</v>
      </c>
      <c r="AH250" s="79"/>
      <c r="AI250" s="85" t="s">
        <v>1761</v>
      </c>
      <c r="AJ250" s="79" t="b">
        <v>0</v>
      </c>
      <c r="AK250" s="79">
        <v>0</v>
      </c>
      <c r="AL250" s="85" t="s">
        <v>1761</v>
      </c>
      <c r="AM250" s="79" t="s">
        <v>1825</v>
      </c>
      <c r="AN250" s="79" t="b">
        <v>0</v>
      </c>
      <c r="AO250" s="85" t="s">
        <v>1640</v>
      </c>
      <c r="AP250" s="79" t="s">
        <v>176</v>
      </c>
      <c r="AQ250" s="79">
        <v>0</v>
      </c>
      <c r="AR250" s="79">
        <v>0</v>
      </c>
      <c r="AS250" s="79"/>
      <c r="AT250" s="79"/>
      <c r="AU250" s="79"/>
      <c r="AV250" s="79"/>
      <c r="AW250" s="79"/>
      <c r="AX250" s="79"/>
      <c r="AY250" s="79"/>
      <c r="AZ250" s="79"/>
      <c r="BA250">
        <v>77</v>
      </c>
      <c r="BB250" s="78" t="str">
        <f>REPLACE(INDEX(GroupVertices[Group],MATCH(Edges25[[#This Row],[Vertex 1]],GroupVertices[Vertex],0)),1,1,"")</f>
        <v>4</v>
      </c>
      <c r="BC250" s="78" t="str">
        <f>REPLACE(INDEX(GroupVertices[Group],MATCH(Edges25[[#This Row],[Vertex 2]],GroupVertices[Vertex],0)),1,1,"")</f>
        <v>4</v>
      </c>
      <c r="BD250" s="48">
        <v>1</v>
      </c>
      <c r="BE250" s="49">
        <v>3.125</v>
      </c>
      <c r="BF250" s="48">
        <v>1</v>
      </c>
      <c r="BG250" s="49">
        <v>3.125</v>
      </c>
      <c r="BH250" s="48">
        <v>0</v>
      </c>
      <c r="BI250" s="49">
        <v>0</v>
      </c>
      <c r="BJ250" s="48">
        <v>30</v>
      </c>
      <c r="BK250" s="49">
        <v>93.75</v>
      </c>
      <c r="BL250" s="48">
        <v>32</v>
      </c>
    </row>
    <row r="251" spans="1:64" ht="15">
      <c r="A251" s="64" t="s">
        <v>356</v>
      </c>
      <c r="B251" s="64" t="s">
        <v>356</v>
      </c>
      <c r="C251" s="65"/>
      <c r="D251" s="66"/>
      <c r="E251" s="67"/>
      <c r="F251" s="68"/>
      <c r="G251" s="65"/>
      <c r="H251" s="69"/>
      <c r="I251" s="70"/>
      <c r="J251" s="70"/>
      <c r="K251" s="34" t="s">
        <v>65</v>
      </c>
      <c r="L251" s="77">
        <v>301</v>
      </c>
      <c r="M251" s="77"/>
      <c r="N251" s="72"/>
      <c r="O251" s="79" t="s">
        <v>176</v>
      </c>
      <c r="P251" s="81">
        <v>43684.87152777778</v>
      </c>
      <c r="Q251" s="79" t="s">
        <v>562</v>
      </c>
      <c r="R251" s="82" t="s">
        <v>683</v>
      </c>
      <c r="S251" s="79" t="s">
        <v>755</v>
      </c>
      <c r="T251" s="79" t="s">
        <v>826</v>
      </c>
      <c r="U251" s="79"/>
      <c r="V251" s="82" t="s">
        <v>1008</v>
      </c>
      <c r="W251" s="81">
        <v>43684.87152777778</v>
      </c>
      <c r="X251" s="82" t="s">
        <v>1284</v>
      </c>
      <c r="Y251" s="79"/>
      <c r="Z251" s="79"/>
      <c r="AA251" s="85" t="s">
        <v>1641</v>
      </c>
      <c r="AB251" s="79"/>
      <c r="AC251" s="79" t="b">
        <v>0</v>
      </c>
      <c r="AD251" s="79">
        <v>1</v>
      </c>
      <c r="AE251" s="85" t="s">
        <v>1761</v>
      </c>
      <c r="AF251" s="79" t="b">
        <v>0</v>
      </c>
      <c r="AG251" s="79" t="s">
        <v>1774</v>
      </c>
      <c r="AH251" s="79"/>
      <c r="AI251" s="85" t="s">
        <v>1761</v>
      </c>
      <c r="AJ251" s="79" t="b">
        <v>0</v>
      </c>
      <c r="AK251" s="79">
        <v>0</v>
      </c>
      <c r="AL251" s="85" t="s">
        <v>1761</v>
      </c>
      <c r="AM251" s="79" t="s">
        <v>1825</v>
      </c>
      <c r="AN251" s="79" t="b">
        <v>0</v>
      </c>
      <c r="AO251" s="85" t="s">
        <v>1641</v>
      </c>
      <c r="AP251" s="79" t="s">
        <v>176</v>
      </c>
      <c r="AQ251" s="79">
        <v>0</v>
      </c>
      <c r="AR251" s="79">
        <v>0</v>
      </c>
      <c r="AS251" s="79"/>
      <c r="AT251" s="79"/>
      <c r="AU251" s="79"/>
      <c r="AV251" s="79"/>
      <c r="AW251" s="79"/>
      <c r="AX251" s="79"/>
      <c r="AY251" s="79"/>
      <c r="AZ251" s="79"/>
      <c r="BA251">
        <v>77</v>
      </c>
      <c r="BB251" s="78" t="str">
        <f>REPLACE(INDEX(GroupVertices[Group],MATCH(Edges25[[#This Row],[Vertex 1]],GroupVertices[Vertex],0)),1,1,"")</f>
        <v>4</v>
      </c>
      <c r="BC251" s="78" t="str">
        <f>REPLACE(INDEX(GroupVertices[Group],MATCH(Edges25[[#This Row],[Vertex 2]],GroupVertices[Vertex],0)),1,1,"")</f>
        <v>4</v>
      </c>
      <c r="BD251" s="48">
        <v>2</v>
      </c>
      <c r="BE251" s="49">
        <v>7.407407407407407</v>
      </c>
      <c r="BF251" s="48">
        <v>1</v>
      </c>
      <c r="BG251" s="49">
        <v>3.7037037037037037</v>
      </c>
      <c r="BH251" s="48">
        <v>0</v>
      </c>
      <c r="BI251" s="49">
        <v>0</v>
      </c>
      <c r="BJ251" s="48">
        <v>24</v>
      </c>
      <c r="BK251" s="49">
        <v>88.88888888888889</v>
      </c>
      <c r="BL251" s="48">
        <v>27</v>
      </c>
    </row>
    <row r="252" spans="1:64" ht="15">
      <c r="A252" s="64" t="s">
        <v>356</v>
      </c>
      <c r="B252" s="64" t="s">
        <v>356</v>
      </c>
      <c r="C252" s="65"/>
      <c r="D252" s="66"/>
      <c r="E252" s="67"/>
      <c r="F252" s="68"/>
      <c r="G252" s="65"/>
      <c r="H252" s="69"/>
      <c r="I252" s="70"/>
      <c r="J252" s="70"/>
      <c r="K252" s="34" t="s">
        <v>65</v>
      </c>
      <c r="L252" s="77">
        <v>302</v>
      </c>
      <c r="M252" s="77"/>
      <c r="N252" s="72"/>
      <c r="O252" s="79" t="s">
        <v>176</v>
      </c>
      <c r="P252" s="81">
        <v>43684.9584375</v>
      </c>
      <c r="Q252" s="79" t="s">
        <v>577</v>
      </c>
      <c r="R252" s="82" t="s">
        <v>697</v>
      </c>
      <c r="S252" s="79" t="s">
        <v>755</v>
      </c>
      <c r="T252" s="79" t="s">
        <v>826</v>
      </c>
      <c r="U252" s="79"/>
      <c r="V252" s="82" t="s">
        <v>1008</v>
      </c>
      <c r="W252" s="81">
        <v>43684.9584375</v>
      </c>
      <c r="X252" s="82" t="s">
        <v>1285</v>
      </c>
      <c r="Y252" s="79"/>
      <c r="Z252" s="79"/>
      <c r="AA252" s="85" t="s">
        <v>1642</v>
      </c>
      <c r="AB252" s="79"/>
      <c r="AC252" s="79" t="b">
        <v>0</v>
      </c>
      <c r="AD252" s="79">
        <v>2</v>
      </c>
      <c r="AE252" s="85" t="s">
        <v>1761</v>
      </c>
      <c r="AF252" s="79" t="b">
        <v>0</v>
      </c>
      <c r="AG252" s="79" t="s">
        <v>1774</v>
      </c>
      <c r="AH252" s="79"/>
      <c r="AI252" s="85" t="s">
        <v>1761</v>
      </c>
      <c r="AJ252" s="79" t="b">
        <v>0</v>
      </c>
      <c r="AK252" s="79">
        <v>0</v>
      </c>
      <c r="AL252" s="85" t="s">
        <v>1761</v>
      </c>
      <c r="AM252" s="79" t="s">
        <v>1825</v>
      </c>
      <c r="AN252" s="79" t="b">
        <v>0</v>
      </c>
      <c r="AO252" s="85" t="s">
        <v>1642</v>
      </c>
      <c r="AP252" s="79" t="s">
        <v>176</v>
      </c>
      <c r="AQ252" s="79">
        <v>0</v>
      </c>
      <c r="AR252" s="79">
        <v>0</v>
      </c>
      <c r="AS252" s="79"/>
      <c r="AT252" s="79"/>
      <c r="AU252" s="79"/>
      <c r="AV252" s="79"/>
      <c r="AW252" s="79"/>
      <c r="AX252" s="79"/>
      <c r="AY252" s="79"/>
      <c r="AZ252" s="79"/>
      <c r="BA252">
        <v>77</v>
      </c>
      <c r="BB252" s="78" t="str">
        <f>REPLACE(INDEX(GroupVertices[Group],MATCH(Edges25[[#This Row],[Vertex 1]],GroupVertices[Vertex],0)),1,1,"")</f>
        <v>4</v>
      </c>
      <c r="BC252" s="78" t="str">
        <f>REPLACE(INDEX(GroupVertices[Group],MATCH(Edges25[[#This Row],[Vertex 2]],GroupVertices[Vertex],0)),1,1,"")</f>
        <v>4</v>
      </c>
      <c r="BD252" s="48">
        <v>2</v>
      </c>
      <c r="BE252" s="49">
        <v>7.407407407407407</v>
      </c>
      <c r="BF252" s="48">
        <v>1</v>
      </c>
      <c r="BG252" s="49">
        <v>3.7037037037037037</v>
      </c>
      <c r="BH252" s="48">
        <v>0</v>
      </c>
      <c r="BI252" s="49">
        <v>0</v>
      </c>
      <c r="BJ252" s="48">
        <v>24</v>
      </c>
      <c r="BK252" s="49">
        <v>88.88888888888889</v>
      </c>
      <c r="BL252" s="48">
        <v>27</v>
      </c>
    </row>
    <row r="253" spans="1:64" ht="15">
      <c r="A253" s="64" t="s">
        <v>356</v>
      </c>
      <c r="B253" s="64" t="s">
        <v>356</v>
      </c>
      <c r="C253" s="65"/>
      <c r="D253" s="66"/>
      <c r="E253" s="67"/>
      <c r="F253" s="68"/>
      <c r="G253" s="65"/>
      <c r="H253" s="69"/>
      <c r="I253" s="70"/>
      <c r="J253" s="70"/>
      <c r="K253" s="34" t="s">
        <v>65</v>
      </c>
      <c r="L253" s="77">
        <v>303</v>
      </c>
      <c r="M253" s="77"/>
      <c r="N253" s="72"/>
      <c r="O253" s="79" t="s">
        <v>176</v>
      </c>
      <c r="P253" s="81">
        <v>43684.96527777778</v>
      </c>
      <c r="Q253" s="79" t="s">
        <v>578</v>
      </c>
      <c r="R253" s="82" t="s">
        <v>698</v>
      </c>
      <c r="S253" s="79" t="s">
        <v>755</v>
      </c>
      <c r="T253" s="79" t="s">
        <v>826</v>
      </c>
      <c r="U253" s="79"/>
      <c r="V253" s="82" t="s">
        <v>1008</v>
      </c>
      <c r="W253" s="81">
        <v>43684.96527777778</v>
      </c>
      <c r="X253" s="82" t="s">
        <v>1286</v>
      </c>
      <c r="Y253" s="79"/>
      <c r="Z253" s="79"/>
      <c r="AA253" s="85" t="s">
        <v>1643</v>
      </c>
      <c r="AB253" s="79"/>
      <c r="AC253" s="79" t="b">
        <v>0</v>
      </c>
      <c r="AD253" s="79">
        <v>1</v>
      </c>
      <c r="AE253" s="85" t="s">
        <v>1761</v>
      </c>
      <c r="AF253" s="79" t="b">
        <v>0</v>
      </c>
      <c r="AG253" s="79" t="s">
        <v>1774</v>
      </c>
      <c r="AH253" s="79"/>
      <c r="AI253" s="85" t="s">
        <v>1761</v>
      </c>
      <c r="AJ253" s="79" t="b">
        <v>0</v>
      </c>
      <c r="AK253" s="79">
        <v>4</v>
      </c>
      <c r="AL253" s="85" t="s">
        <v>1761</v>
      </c>
      <c r="AM253" s="79" t="s">
        <v>1825</v>
      </c>
      <c r="AN253" s="79" t="b">
        <v>0</v>
      </c>
      <c r="AO253" s="85" t="s">
        <v>1643</v>
      </c>
      <c r="AP253" s="79" t="s">
        <v>176</v>
      </c>
      <c r="AQ253" s="79">
        <v>0</v>
      </c>
      <c r="AR253" s="79">
        <v>0</v>
      </c>
      <c r="AS253" s="79"/>
      <c r="AT253" s="79"/>
      <c r="AU253" s="79"/>
      <c r="AV253" s="79"/>
      <c r="AW253" s="79"/>
      <c r="AX253" s="79"/>
      <c r="AY253" s="79"/>
      <c r="AZ253" s="79"/>
      <c r="BA253">
        <v>77</v>
      </c>
      <c r="BB253" s="78" t="str">
        <f>REPLACE(INDEX(GroupVertices[Group],MATCH(Edges25[[#This Row],[Vertex 1]],GroupVertices[Vertex],0)),1,1,"")</f>
        <v>4</v>
      </c>
      <c r="BC253" s="78" t="str">
        <f>REPLACE(INDEX(GroupVertices[Group],MATCH(Edges25[[#This Row],[Vertex 2]],GroupVertices[Vertex],0)),1,1,"")</f>
        <v>4</v>
      </c>
      <c r="BD253" s="48">
        <v>2</v>
      </c>
      <c r="BE253" s="49">
        <v>7.407407407407407</v>
      </c>
      <c r="BF253" s="48">
        <v>1</v>
      </c>
      <c r="BG253" s="49">
        <v>3.7037037037037037</v>
      </c>
      <c r="BH253" s="48">
        <v>0</v>
      </c>
      <c r="BI253" s="49">
        <v>0</v>
      </c>
      <c r="BJ253" s="48">
        <v>24</v>
      </c>
      <c r="BK253" s="49">
        <v>88.88888888888889</v>
      </c>
      <c r="BL253" s="48">
        <v>27</v>
      </c>
    </row>
    <row r="254" spans="1:64" ht="15">
      <c r="A254" s="64" t="s">
        <v>356</v>
      </c>
      <c r="B254" s="64" t="s">
        <v>356</v>
      </c>
      <c r="C254" s="65"/>
      <c r="D254" s="66"/>
      <c r="E254" s="67"/>
      <c r="F254" s="68"/>
      <c r="G254" s="65"/>
      <c r="H254" s="69"/>
      <c r="I254" s="70"/>
      <c r="J254" s="70"/>
      <c r="K254" s="34" t="s">
        <v>65</v>
      </c>
      <c r="L254" s="77">
        <v>304</v>
      </c>
      <c r="M254" s="77"/>
      <c r="N254" s="72"/>
      <c r="O254" s="79" t="s">
        <v>176</v>
      </c>
      <c r="P254" s="81">
        <v>43685.02777777778</v>
      </c>
      <c r="Q254" s="79" t="s">
        <v>561</v>
      </c>
      <c r="R254" s="82" t="s">
        <v>682</v>
      </c>
      <c r="S254" s="79" t="s">
        <v>755</v>
      </c>
      <c r="T254" s="79" t="s">
        <v>826</v>
      </c>
      <c r="U254" s="79"/>
      <c r="V254" s="82" t="s">
        <v>1008</v>
      </c>
      <c r="W254" s="81">
        <v>43685.02777777778</v>
      </c>
      <c r="X254" s="82" t="s">
        <v>1287</v>
      </c>
      <c r="Y254" s="79"/>
      <c r="Z254" s="79"/>
      <c r="AA254" s="85" t="s">
        <v>1644</v>
      </c>
      <c r="AB254" s="79"/>
      <c r="AC254" s="79" t="b">
        <v>0</v>
      </c>
      <c r="AD254" s="79">
        <v>2</v>
      </c>
      <c r="AE254" s="85" t="s">
        <v>1761</v>
      </c>
      <c r="AF254" s="79" t="b">
        <v>0</v>
      </c>
      <c r="AG254" s="79" t="s">
        <v>1774</v>
      </c>
      <c r="AH254" s="79"/>
      <c r="AI254" s="85" t="s">
        <v>1761</v>
      </c>
      <c r="AJ254" s="79" t="b">
        <v>0</v>
      </c>
      <c r="AK254" s="79">
        <v>1</v>
      </c>
      <c r="AL254" s="85" t="s">
        <v>1761</v>
      </c>
      <c r="AM254" s="79" t="s">
        <v>1825</v>
      </c>
      <c r="AN254" s="79" t="b">
        <v>0</v>
      </c>
      <c r="AO254" s="85" t="s">
        <v>1644</v>
      </c>
      <c r="AP254" s="79" t="s">
        <v>176</v>
      </c>
      <c r="AQ254" s="79">
        <v>0</v>
      </c>
      <c r="AR254" s="79">
        <v>0</v>
      </c>
      <c r="AS254" s="79"/>
      <c r="AT254" s="79"/>
      <c r="AU254" s="79"/>
      <c r="AV254" s="79"/>
      <c r="AW254" s="79"/>
      <c r="AX254" s="79"/>
      <c r="AY254" s="79"/>
      <c r="AZ254" s="79"/>
      <c r="BA254">
        <v>77</v>
      </c>
      <c r="BB254" s="78" t="str">
        <f>REPLACE(INDEX(GroupVertices[Group],MATCH(Edges25[[#This Row],[Vertex 1]],GroupVertices[Vertex],0)),1,1,"")</f>
        <v>4</v>
      </c>
      <c r="BC254" s="78" t="str">
        <f>REPLACE(INDEX(GroupVertices[Group],MATCH(Edges25[[#This Row],[Vertex 2]],GroupVertices[Vertex],0)),1,1,"")</f>
        <v>4</v>
      </c>
      <c r="BD254" s="48">
        <v>2</v>
      </c>
      <c r="BE254" s="49">
        <v>7.407407407407407</v>
      </c>
      <c r="BF254" s="48">
        <v>1</v>
      </c>
      <c r="BG254" s="49">
        <v>3.7037037037037037</v>
      </c>
      <c r="BH254" s="48">
        <v>0</v>
      </c>
      <c r="BI254" s="49">
        <v>0</v>
      </c>
      <c r="BJ254" s="48">
        <v>24</v>
      </c>
      <c r="BK254" s="49">
        <v>88.88888888888889</v>
      </c>
      <c r="BL254" s="48">
        <v>27</v>
      </c>
    </row>
    <row r="255" spans="1:64" ht="15">
      <c r="A255" s="64" t="s">
        <v>356</v>
      </c>
      <c r="B255" s="64" t="s">
        <v>356</v>
      </c>
      <c r="C255" s="65"/>
      <c r="D255" s="66"/>
      <c r="E255" s="67"/>
      <c r="F255" s="68"/>
      <c r="G255" s="65"/>
      <c r="H255" s="69"/>
      <c r="I255" s="70"/>
      <c r="J255" s="70"/>
      <c r="K255" s="34" t="s">
        <v>65</v>
      </c>
      <c r="L255" s="77">
        <v>305</v>
      </c>
      <c r="M255" s="77"/>
      <c r="N255" s="72"/>
      <c r="O255" s="79" t="s">
        <v>176</v>
      </c>
      <c r="P255" s="81">
        <v>43685.17361111111</v>
      </c>
      <c r="Q255" s="79" t="s">
        <v>579</v>
      </c>
      <c r="R255" s="82" t="s">
        <v>699</v>
      </c>
      <c r="S255" s="79" t="s">
        <v>755</v>
      </c>
      <c r="T255" s="79" t="s">
        <v>826</v>
      </c>
      <c r="U255" s="79"/>
      <c r="V255" s="82" t="s">
        <v>1008</v>
      </c>
      <c r="W255" s="81">
        <v>43685.17361111111</v>
      </c>
      <c r="X255" s="82" t="s">
        <v>1288</v>
      </c>
      <c r="Y255" s="79"/>
      <c r="Z255" s="79"/>
      <c r="AA255" s="85" t="s">
        <v>1645</v>
      </c>
      <c r="AB255" s="79"/>
      <c r="AC255" s="79" t="b">
        <v>0</v>
      </c>
      <c r="AD255" s="79">
        <v>0</v>
      </c>
      <c r="AE255" s="85" t="s">
        <v>1761</v>
      </c>
      <c r="AF255" s="79" t="b">
        <v>0</v>
      </c>
      <c r="AG255" s="79" t="s">
        <v>1774</v>
      </c>
      <c r="AH255" s="79"/>
      <c r="AI255" s="85" t="s">
        <v>1761</v>
      </c>
      <c r="AJ255" s="79" t="b">
        <v>0</v>
      </c>
      <c r="AK255" s="79">
        <v>2</v>
      </c>
      <c r="AL255" s="85" t="s">
        <v>1761</v>
      </c>
      <c r="AM255" s="79" t="s">
        <v>1825</v>
      </c>
      <c r="AN255" s="79" t="b">
        <v>0</v>
      </c>
      <c r="AO255" s="85" t="s">
        <v>1645</v>
      </c>
      <c r="AP255" s="79" t="s">
        <v>176</v>
      </c>
      <c r="AQ255" s="79">
        <v>0</v>
      </c>
      <c r="AR255" s="79">
        <v>0</v>
      </c>
      <c r="AS255" s="79"/>
      <c r="AT255" s="79"/>
      <c r="AU255" s="79"/>
      <c r="AV255" s="79"/>
      <c r="AW255" s="79"/>
      <c r="AX255" s="79"/>
      <c r="AY255" s="79"/>
      <c r="AZ255" s="79"/>
      <c r="BA255">
        <v>77</v>
      </c>
      <c r="BB255" s="78" t="str">
        <f>REPLACE(INDEX(GroupVertices[Group],MATCH(Edges25[[#This Row],[Vertex 1]],GroupVertices[Vertex],0)),1,1,"")</f>
        <v>4</v>
      </c>
      <c r="BC255" s="78" t="str">
        <f>REPLACE(INDEX(GroupVertices[Group],MATCH(Edges25[[#This Row],[Vertex 2]],GroupVertices[Vertex],0)),1,1,"")</f>
        <v>4</v>
      </c>
      <c r="BD255" s="48">
        <v>2</v>
      </c>
      <c r="BE255" s="49">
        <v>7.407407407407407</v>
      </c>
      <c r="BF255" s="48">
        <v>1</v>
      </c>
      <c r="BG255" s="49">
        <v>3.7037037037037037</v>
      </c>
      <c r="BH255" s="48">
        <v>0</v>
      </c>
      <c r="BI255" s="49">
        <v>0</v>
      </c>
      <c r="BJ255" s="48">
        <v>24</v>
      </c>
      <c r="BK255" s="49">
        <v>88.88888888888889</v>
      </c>
      <c r="BL255" s="48">
        <v>27</v>
      </c>
    </row>
    <row r="256" spans="1:64" ht="15">
      <c r="A256" s="64" t="s">
        <v>356</v>
      </c>
      <c r="B256" s="64" t="s">
        <v>356</v>
      </c>
      <c r="C256" s="65"/>
      <c r="D256" s="66"/>
      <c r="E256" s="67"/>
      <c r="F256" s="68"/>
      <c r="G256" s="65"/>
      <c r="H256" s="69"/>
      <c r="I256" s="70"/>
      <c r="J256" s="70"/>
      <c r="K256" s="34" t="s">
        <v>65</v>
      </c>
      <c r="L256" s="77">
        <v>306</v>
      </c>
      <c r="M256" s="77"/>
      <c r="N256" s="72"/>
      <c r="O256" s="79" t="s">
        <v>176</v>
      </c>
      <c r="P256" s="81">
        <v>43685.180555555555</v>
      </c>
      <c r="Q256" s="79" t="s">
        <v>580</v>
      </c>
      <c r="R256" s="82" t="s">
        <v>700</v>
      </c>
      <c r="S256" s="79" t="s">
        <v>755</v>
      </c>
      <c r="T256" s="79" t="s">
        <v>826</v>
      </c>
      <c r="U256" s="79"/>
      <c r="V256" s="82" t="s">
        <v>1008</v>
      </c>
      <c r="W256" s="81">
        <v>43685.180555555555</v>
      </c>
      <c r="X256" s="82" t="s">
        <v>1289</v>
      </c>
      <c r="Y256" s="79"/>
      <c r="Z256" s="79"/>
      <c r="AA256" s="85" t="s">
        <v>1646</v>
      </c>
      <c r="AB256" s="79"/>
      <c r="AC256" s="79" t="b">
        <v>0</v>
      </c>
      <c r="AD256" s="79">
        <v>2</v>
      </c>
      <c r="AE256" s="85" t="s">
        <v>1761</v>
      </c>
      <c r="AF256" s="79" t="b">
        <v>0</v>
      </c>
      <c r="AG256" s="79" t="s">
        <v>1774</v>
      </c>
      <c r="AH256" s="79"/>
      <c r="AI256" s="85" t="s">
        <v>1761</v>
      </c>
      <c r="AJ256" s="79" t="b">
        <v>0</v>
      </c>
      <c r="AK256" s="79">
        <v>3</v>
      </c>
      <c r="AL256" s="85" t="s">
        <v>1761</v>
      </c>
      <c r="AM256" s="79" t="s">
        <v>1825</v>
      </c>
      <c r="AN256" s="79" t="b">
        <v>0</v>
      </c>
      <c r="AO256" s="85" t="s">
        <v>1646</v>
      </c>
      <c r="AP256" s="79" t="s">
        <v>176</v>
      </c>
      <c r="AQ256" s="79">
        <v>0</v>
      </c>
      <c r="AR256" s="79">
        <v>0</v>
      </c>
      <c r="AS256" s="79"/>
      <c r="AT256" s="79"/>
      <c r="AU256" s="79"/>
      <c r="AV256" s="79"/>
      <c r="AW256" s="79"/>
      <c r="AX256" s="79"/>
      <c r="AY256" s="79"/>
      <c r="AZ256" s="79"/>
      <c r="BA256">
        <v>77</v>
      </c>
      <c r="BB256" s="78" t="str">
        <f>REPLACE(INDEX(GroupVertices[Group],MATCH(Edges25[[#This Row],[Vertex 1]],GroupVertices[Vertex],0)),1,1,"")</f>
        <v>4</v>
      </c>
      <c r="BC256" s="78" t="str">
        <f>REPLACE(INDEX(GroupVertices[Group],MATCH(Edges25[[#This Row],[Vertex 2]],GroupVertices[Vertex],0)),1,1,"")</f>
        <v>4</v>
      </c>
      <c r="BD256" s="48">
        <v>2</v>
      </c>
      <c r="BE256" s="49">
        <v>7.407407407407407</v>
      </c>
      <c r="BF256" s="48">
        <v>1</v>
      </c>
      <c r="BG256" s="49">
        <v>3.7037037037037037</v>
      </c>
      <c r="BH256" s="48">
        <v>0</v>
      </c>
      <c r="BI256" s="49">
        <v>0</v>
      </c>
      <c r="BJ256" s="48">
        <v>24</v>
      </c>
      <c r="BK256" s="49">
        <v>88.88888888888889</v>
      </c>
      <c r="BL256" s="48">
        <v>27</v>
      </c>
    </row>
    <row r="257" spans="1:64" ht="15">
      <c r="A257" s="64" t="s">
        <v>356</v>
      </c>
      <c r="B257" s="64" t="s">
        <v>356</v>
      </c>
      <c r="C257" s="65"/>
      <c r="D257" s="66"/>
      <c r="E257" s="67"/>
      <c r="F257" s="68"/>
      <c r="G257" s="65"/>
      <c r="H257" s="69"/>
      <c r="I257" s="70"/>
      <c r="J257" s="70"/>
      <c r="K257" s="34" t="s">
        <v>65</v>
      </c>
      <c r="L257" s="77">
        <v>307</v>
      </c>
      <c r="M257" s="77"/>
      <c r="N257" s="72"/>
      <c r="O257" s="79" t="s">
        <v>176</v>
      </c>
      <c r="P257" s="81">
        <v>43685.319444444445</v>
      </c>
      <c r="Q257" s="79" t="s">
        <v>581</v>
      </c>
      <c r="R257" s="82" t="s">
        <v>701</v>
      </c>
      <c r="S257" s="79" t="s">
        <v>755</v>
      </c>
      <c r="T257" s="79" t="s">
        <v>826</v>
      </c>
      <c r="U257" s="79"/>
      <c r="V257" s="82" t="s">
        <v>1008</v>
      </c>
      <c r="W257" s="81">
        <v>43685.319444444445</v>
      </c>
      <c r="X257" s="82" t="s">
        <v>1290</v>
      </c>
      <c r="Y257" s="79"/>
      <c r="Z257" s="79"/>
      <c r="AA257" s="85" t="s">
        <v>1647</v>
      </c>
      <c r="AB257" s="79"/>
      <c r="AC257" s="79" t="b">
        <v>0</v>
      </c>
      <c r="AD257" s="79">
        <v>1</v>
      </c>
      <c r="AE257" s="85" t="s">
        <v>1761</v>
      </c>
      <c r="AF257" s="79" t="b">
        <v>0</v>
      </c>
      <c r="AG257" s="79" t="s">
        <v>1774</v>
      </c>
      <c r="AH257" s="79"/>
      <c r="AI257" s="85" t="s">
        <v>1761</v>
      </c>
      <c r="AJ257" s="79" t="b">
        <v>0</v>
      </c>
      <c r="AK257" s="79">
        <v>2</v>
      </c>
      <c r="AL257" s="85" t="s">
        <v>1761</v>
      </c>
      <c r="AM257" s="79" t="s">
        <v>1825</v>
      </c>
      <c r="AN257" s="79" t="b">
        <v>0</v>
      </c>
      <c r="AO257" s="85" t="s">
        <v>1647</v>
      </c>
      <c r="AP257" s="79" t="s">
        <v>176</v>
      </c>
      <c r="AQ257" s="79">
        <v>0</v>
      </c>
      <c r="AR257" s="79">
        <v>0</v>
      </c>
      <c r="AS257" s="79"/>
      <c r="AT257" s="79"/>
      <c r="AU257" s="79"/>
      <c r="AV257" s="79"/>
      <c r="AW257" s="79"/>
      <c r="AX257" s="79"/>
      <c r="AY257" s="79"/>
      <c r="AZ257" s="79"/>
      <c r="BA257">
        <v>77</v>
      </c>
      <c r="BB257" s="78" t="str">
        <f>REPLACE(INDEX(GroupVertices[Group],MATCH(Edges25[[#This Row],[Vertex 1]],GroupVertices[Vertex],0)),1,1,"")</f>
        <v>4</v>
      </c>
      <c r="BC257" s="78" t="str">
        <f>REPLACE(INDEX(GroupVertices[Group],MATCH(Edges25[[#This Row],[Vertex 2]],GroupVertices[Vertex],0)),1,1,"")</f>
        <v>4</v>
      </c>
      <c r="BD257" s="48">
        <v>2</v>
      </c>
      <c r="BE257" s="49">
        <v>7.407407407407407</v>
      </c>
      <c r="BF257" s="48">
        <v>1</v>
      </c>
      <c r="BG257" s="49">
        <v>3.7037037037037037</v>
      </c>
      <c r="BH257" s="48">
        <v>0</v>
      </c>
      <c r="BI257" s="49">
        <v>0</v>
      </c>
      <c r="BJ257" s="48">
        <v>24</v>
      </c>
      <c r="BK257" s="49">
        <v>88.88888888888889</v>
      </c>
      <c r="BL257" s="48">
        <v>27</v>
      </c>
    </row>
    <row r="258" spans="1:64" ht="15">
      <c r="A258" s="64" t="s">
        <v>356</v>
      </c>
      <c r="B258" s="64" t="s">
        <v>356</v>
      </c>
      <c r="C258" s="65"/>
      <c r="D258" s="66"/>
      <c r="E258" s="67"/>
      <c r="F258" s="68"/>
      <c r="G258" s="65"/>
      <c r="H258" s="69"/>
      <c r="I258" s="70"/>
      <c r="J258" s="70"/>
      <c r="K258" s="34" t="s">
        <v>65</v>
      </c>
      <c r="L258" s="77">
        <v>308</v>
      </c>
      <c r="M258" s="77"/>
      <c r="N258" s="72"/>
      <c r="O258" s="79" t="s">
        <v>176</v>
      </c>
      <c r="P258" s="81">
        <v>43685.5625</v>
      </c>
      <c r="Q258" s="79" t="s">
        <v>559</v>
      </c>
      <c r="R258" s="82" t="s">
        <v>680</v>
      </c>
      <c r="S258" s="79" t="s">
        <v>755</v>
      </c>
      <c r="T258" s="79" t="s">
        <v>826</v>
      </c>
      <c r="U258" s="79"/>
      <c r="V258" s="82" t="s">
        <v>1008</v>
      </c>
      <c r="W258" s="81">
        <v>43685.5625</v>
      </c>
      <c r="X258" s="82" t="s">
        <v>1291</v>
      </c>
      <c r="Y258" s="79"/>
      <c r="Z258" s="79"/>
      <c r="AA258" s="85" t="s">
        <v>1648</v>
      </c>
      <c r="AB258" s="79"/>
      <c r="AC258" s="79" t="b">
        <v>0</v>
      </c>
      <c r="AD258" s="79">
        <v>1</v>
      </c>
      <c r="AE258" s="85" t="s">
        <v>1761</v>
      </c>
      <c r="AF258" s="79" t="b">
        <v>0</v>
      </c>
      <c r="AG258" s="79" t="s">
        <v>1774</v>
      </c>
      <c r="AH258" s="79"/>
      <c r="AI258" s="85" t="s">
        <v>1761</v>
      </c>
      <c r="AJ258" s="79" t="b">
        <v>0</v>
      </c>
      <c r="AK258" s="79">
        <v>0</v>
      </c>
      <c r="AL258" s="85" t="s">
        <v>1761</v>
      </c>
      <c r="AM258" s="79" t="s">
        <v>1825</v>
      </c>
      <c r="AN258" s="79" t="b">
        <v>0</v>
      </c>
      <c r="AO258" s="85" t="s">
        <v>1648</v>
      </c>
      <c r="AP258" s="79" t="s">
        <v>176</v>
      </c>
      <c r="AQ258" s="79">
        <v>0</v>
      </c>
      <c r="AR258" s="79">
        <v>0</v>
      </c>
      <c r="AS258" s="79"/>
      <c r="AT258" s="79"/>
      <c r="AU258" s="79"/>
      <c r="AV258" s="79"/>
      <c r="AW258" s="79"/>
      <c r="AX258" s="79"/>
      <c r="AY258" s="79"/>
      <c r="AZ258" s="79"/>
      <c r="BA258">
        <v>77</v>
      </c>
      <c r="BB258" s="78" t="str">
        <f>REPLACE(INDEX(GroupVertices[Group],MATCH(Edges25[[#This Row],[Vertex 1]],GroupVertices[Vertex],0)),1,1,"")</f>
        <v>4</v>
      </c>
      <c r="BC258" s="78" t="str">
        <f>REPLACE(INDEX(GroupVertices[Group],MATCH(Edges25[[#This Row],[Vertex 2]],GroupVertices[Vertex],0)),1,1,"")</f>
        <v>4</v>
      </c>
      <c r="BD258" s="48">
        <v>2</v>
      </c>
      <c r="BE258" s="49">
        <v>7.407407407407407</v>
      </c>
      <c r="BF258" s="48">
        <v>1</v>
      </c>
      <c r="BG258" s="49">
        <v>3.7037037037037037</v>
      </c>
      <c r="BH258" s="48">
        <v>0</v>
      </c>
      <c r="BI258" s="49">
        <v>0</v>
      </c>
      <c r="BJ258" s="48">
        <v>24</v>
      </c>
      <c r="BK258" s="49">
        <v>88.88888888888889</v>
      </c>
      <c r="BL258" s="48">
        <v>27</v>
      </c>
    </row>
    <row r="259" spans="1:64" ht="15">
      <c r="A259" s="64" t="s">
        <v>356</v>
      </c>
      <c r="B259" s="64" t="s">
        <v>356</v>
      </c>
      <c r="C259" s="65"/>
      <c r="D259" s="66"/>
      <c r="E259" s="67"/>
      <c r="F259" s="68"/>
      <c r="G259" s="65"/>
      <c r="H259" s="69"/>
      <c r="I259" s="70"/>
      <c r="J259" s="70"/>
      <c r="K259" s="34" t="s">
        <v>65</v>
      </c>
      <c r="L259" s="77">
        <v>309</v>
      </c>
      <c r="M259" s="77"/>
      <c r="N259" s="72"/>
      <c r="O259" s="79" t="s">
        <v>176</v>
      </c>
      <c r="P259" s="81">
        <v>43685.56946759259</v>
      </c>
      <c r="Q259" s="79" t="s">
        <v>574</v>
      </c>
      <c r="R259" s="82" t="s">
        <v>694</v>
      </c>
      <c r="S259" s="79" t="s">
        <v>755</v>
      </c>
      <c r="T259" s="79" t="s">
        <v>826</v>
      </c>
      <c r="U259" s="79"/>
      <c r="V259" s="82" t="s">
        <v>1008</v>
      </c>
      <c r="W259" s="81">
        <v>43685.56946759259</v>
      </c>
      <c r="X259" s="82" t="s">
        <v>1292</v>
      </c>
      <c r="Y259" s="79"/>
      <c r="Z259" s="79"/>
      <c r="AA259" s="85" t="s">
        <v>1649</v>
      </c>
      <c r="AB259" s="79"/>
      <c r="AC259" s="79" t="b">
        <v>0</v>
      </c>
      <c r="AD259" s="79">
        <v>0</v>
      </c>
      <c r="AE259" s="85" t="s">
        <v>1761</v>
      </c>
      <c r="AF259" s="79" t="b">
        <v>0</v>
      </c>
      <c r="AG259" s="79" t="s">
        <v>1774</v>
      </c>
      <c r="AH259" s="79"/>
      <c r="AI259" s="85" t="s">
        <v>1761</v>
      </c>
      <c r="AJ259" s="79" t="b">
        <v>0</v>
      </c>
      <c r="AK259" s="79">
        <v>0</v>
      </c>
      <c r="AL259" s="85" t="s">
        <v>1761</v>
      </c>
      <c r="AM259" s="79" t="s">
        <v>1825</v>
      </c>
      <c r="AN259" s="79" t="b">
        <v>0</v>
      </c>
      <c r="AO259" s="85" t="s">
        <v>1649</v>
      </c>
      <c r="AP259" s="79" t="s">
        <v>176</v>
      </c>
      <c r="AQ259" s="79">
        <v>0</v>
      </c>
      <c r="AR259" s="79">
        <v>0</v>
      </c>
      <c r="AS259" s="79"/>
      <c r="AT259" s="79"/>
      <c r="AU259" s="79"/>
      <c r="AV259" s="79"/>
      <c r="AW259" s="79"/>
      <c r="AX259" s="79"/>
      <c r="AY259" s="79"/>
      <c r="AZ259" s="79"/>
      <c r="BA259">
        <v>77</v>
      </c>
      <c r="BB259" s="78" t="str">
        <f>REPLACE(INDEX(GroupVertices[Group],MATCH(Edges25[[#This Row],[Vertex 1]],GroupVertices[Vertex],0)),1,1,"")</f>
        <v>4</v>
      </c>
      <c r="BC259" s="78" t="str">
        <f>REPLACE(INDEX(GroupVertices[Group],MATCH(Edges25[[#This Row],[Vertex 2]],GroupVertices[Vertex],0)),1,1,"")</f>
        <v>4</v>
      </c>
      <c r="BD259" s="48">
        <v>2</v>
      </c>
      <c r="BE259" s="49">
        <v>7.407407407407407</v>
      </c>
      <c r="BF259" s="48">
        <v>1</v>
      </c>
      <c r="BG259" s="49">
        <v>3.7037037037037037</v>
      </c>
      <c r="BH259" s="48">
        <v>0</v>
      </c>
      <c r="BI259" s="49">
        <v>0</v>
      </c>
      <c r="BJ259" s="48">
        <v>24</v>
      </c>
      <c r="BK259" s="49">
        <v>88.88888888888889</v>
      </c>
      <c r="BL259" s="48">
        <v>27</v>
      </c>
    </row>
    <row r="260" spans="1:64" ht="15">
      <c r="A260" s="64" t="s">
        <v>356</v>
      </c>
      <c r="B260" s="64" t="s">
        <v>356</v>
      </c>
      <c r="C260" s="65"/>
      <c r="D260" s="66"/>
      <c r="E260" s="67"/>
      <c r="F260" s="68"/>
      <c r="G260" s="65"/>
      <c r="H260" s="69"/>
      <c r="I260" s="70"/>
      <c r="J260" s="70"/>
      <c r="K260" s="34" t="s">
        <v>65</v>
      </c>
      <c r="L260" s="77">
        <v>310</v>
      </c>
      <c r="M260" s="77"/>
      <c r="N260" s="72"/>
      <c r="O260" s="79" t="s">
        <v>176</v>
      </c>
      <c r="P260" s="81">
        <v>43685.618101851855</v>
      </c>
      <c r="Q260" s="79" t="s">
        <v>599</v>
      </c>
      <c r="R260" s="82" t="s">
        <v>718</v>
      </c>
      <c r="S260" s="79" t="s">
        <v>758</v>
      </c>
      <c r="T260" s="79" t="s">
        <v>826</v>
      </c>
      <c r="U260" s="79"/>
      <c r="V260" s="82" t="s">
        <v>1008</v>
      </c>
      <c r="W260" s="81">
        <v>43685.618101851855</v>
      </c>
      <c r="X260" s="82" t="s">
        <v>1293</v>
      </c>
      <c r="Y260" s="79"/>
      <c r="Z260" s="79"/>
      <c r="AA260" s="85" t="s">
        <v>1650</v>
      </c>
      <c r="AB260" s="79"/>
      <c r="AC260" s="79" t="b">
        <v>0</v>
      </c>
      <c r="AD260" s="79">
        <v>2</v>
      </c>
      <c r="AE260" s="85" t="s">
        <v>1761</v>
      </c>
      <c r="AF260" s="79" t="b">
        <v>0</v>
      </c>
      <c r="AG260" s="79" t="s">
        <v>1774</v>
      </c>
      <c r="AH260" s="79"/>
      <c r="AI260" s="85" t="s">
        <v>1761</v>
      </c>
      <c r="AJ260" s="79" t="b">
        <v>0</v>
      </c>
      <c r="AK260" s="79">
        <v>2</v>
      </c>
      <c r="AL260" s="85" t="s">
        <v>1761</v>
      </c>
      <c r="AM260" s="79" t="s">
        <v>1825</v>
      </c>
      <c r="AN260" s="79" t="b">
        <v>0</v>
      </c>
      <c r="AO260" s="85" t="s">
        <v>1650</v>
      </c>
      <c r="AP260" s="79" t="s">
        <v>176</v>
      </c>
      <c r="AQ260" s="79">
        <v>0</v>
      </c>
      <c r="AR260" s="79">
        <v>0</v>
      </c>
      <c r="AS260" s="79"/>
      <c r="AT260" s="79"/>
      <c r="AU260" s="79"/>
      <c r="AV260" s="79"/>
      <c r="AW260" s="79"/>
      <c r="AX260" s="79"/>
      <c r="AY260" s="79"/>
      <c r="AZ260" s="79"/>
      <c r="BA260">
        <v>77</v>
      </c>
      <c r="BB260" s="78" t="str">
        <f>REPLACE(INDEX(GroupVertices[Group],MATCH(Edges25[[#This Row],[Vertex 1]],GroupVertices[Vertex],0)),1,1,"")</f>
        <v>4</v>
      </c>
      <c r="BC260" s="78" t="str">
        <f>REPLACE(INDEX(GroupVertices[Group],MATCH(Edges25[[#This Row],[Vertex 2]],GroupVertices[Vertex],0)),1,1,"")</f>
        <v>4</v>
      </c>
      <c r="BD260" s="48">
        <v>2</v>
      </c>
      <c r="BE260" s="49">
        <v>7.407407407407407</v>
      </c>
      <c r="BF260" s="48">
        <v>1</v>
      </c>
      <c r="BG260" s="49">
        <v>3.7037037037037037</v>
      </c>
      <c r="BH260" s="48">
        <v>0</v>
      </c>
      <c r="BI260" s="49">
        <v>0</v>
      </c>
      <c r="BJ260" s="48">
        <v>24</v>
      </c>
      <c r="BK260" s="49">
        <v>88.88888888888889</v>
      </c>
      <c r="BL260" s="48">
        <v>27</v>
      </c>
    </row>
    <row r="261" spans="1:64" ht="15">
      <c r="A261" s="64" t="s">
        <v>356</v>
      </c>
      <c r="B261" s="64" t="s">
        <v>356</v>
      </c>
      <c r="C261" s="65"/>
      <c r="D261" s="66"/>
      <c r="E261" s="67"/>
      <c r="F261" s="68"/>
      <c r="G261" s="65"/>
      <c r="H261" s="69"/>
      <c r="I261" s="70"/>
      <c r="J261" s="70"/>
      <c r="K261" s="34" t="s">
        <v>65</v>
      </c>
      <c r="L261" s="77">
        <v>311</v>
      </c>
      <c r="M261" s="77"/>
      <c r="N261" s="72"/>
      <c r="O261" s="79" t="s">
        <v>176</v>
      </c>
      <c r="P261" s="81">
        <v>43685.80902777778</v>
      </c>
      <c r="Q261" s="79" t="s">
        <v>561</v>
      </c>
      <c r="R261" s="82" t="s">
        <v>682</v>
      </c>
      <c r="S261" s="79" t="s">
        <v>755</v>
      </c>
      <c r="T261" s="79" t="s">
        <v>826</v>
      </c>
      <c r="U261" s="79"/>
      <c r="V261" s="82" t="s">
        <v>1008</v>
      </c>
      <c r="W261" s="81">
        <v>43685.80902777778</v>
      </c>
      <c r="X261" s="82" t="s">
        <v>1294</v>
      </c>
      <c r="Y261" s="79"/>
      <c r="Z261" s="79"/>
      <c r="AA261" s="85" t="s">
        <v>1651</v>
      </c>
      <c r="AB261" s="79"/>
      <c r="AC261" s="79" t="b">
        <v>0</v>
      </c>
      <c r="AD261" s="79">
        <v>2</v>
      </c>
      <c r="AE261" s="85" t="s">
        <v>1761</v>
      </c>
      <c r="AF261" s="79" t="b">
        <v>0</v>
      </c>
      <c r="AG261" s="79" t="s">
        <v>1774</v>
      </c>
      <c r="AH261" s="79"/>
      <c r="AI261" s="85" t="s">
        <v>1761</v>
      </c>
      <c r="AJ261" s="79" t="b">
        <v>0</v>
      </c>
      <c r="AK261" s="79">
        <v>2</v>
      </c>
      <c r="AL261" s="85" t="s">
        <v>1761</v>
      </c>
      <c r="AM261" s="79" t="s">
        <v>1825</v>
      </c>
      <c r="AN261" s="79" t="b">
        <v>0</v>
      </c>
      <c r="AO261" s="85" t="s">
        <v>1651</v>
      </c>
      <c r="AP261" s="79" t="s">
        <v>176</v>
      </c>
      <c r="AQ261" s="79">
        <v>0</v>
      </c>
      <c r="AR261" s="79">
        <v>0</v>
      </c>
      <c r="AS261" s="79"/>
      <c r="AT261" s="79"/>
      <c r="AU261" s="79"/>
      <c r="AV261" s="79"/>
      <c r="AW261" s="79"/>
      <c r="AX261" s="79"/>
      <c r="AY261" s="79"/>
      <c r="AZ261" s="79"/>
      <c r="BA261">
        <v>77</v>
      </c>
      <c r="BB261" s="78" t="str">
        <f>REPLACE(INDEX(GroupVertices[Group],MATCH(Edges25[[#This Row],[Vertex 1]],GroupVertices[Vertex],0)),1,1,"")</f>
        <v>4</v>
      </c>
      <c r="BC261" s="78" t="str">
        <f>REPLACE(INDEX(GroupVertices[Group],MATCH(Edges25[[#This Row],[Vertex 2]],GroupVertices[Vertex],0)),1,1,"")</f>
        <v>4</v>
      </c>
      <c r="BD261" s="48">
        <v>2</v>
      </c>
      <c r="BE261" s="49">
        <v>7.407407407407407</v>
      </c>
      <c r="BF261" s="48">
        <v>1</v>
      </c>
      <c r="BG261" s="49">
        <v>3.7037037037037037</v>
      </c>
      <c r="BH261" s="48">
        <v>0</v>
      </c>
      <c r="BI261" s="49">
        <v>0</v>
      </c>
      <c r="BJ261" s="48">
        <v>24</v>
      </c>
      <c r="BK261" s="49">
        <v>88.88888888888889</v>
      </c>
      <c r="BL261" s="48">
        <v>27</v>
      </c>
    </row>
    <row r="262" spans="1:64" ht="15">
      <c r="A262" s="64" t="s">
        <v>356</v>
      </c>
      <c r="B262" s="64" t="s">
        <v>356</v>
      </c>
      <c r="C262" s="65"/>
      <c r="D262" s="66"/>
      <c r="E262" s="67"/>
      <c r="F262" s="68"/>
      <c r="G262" s="65"/>
      <c r="H262" s="69"/>
      <c r="I262" s="70"/>
      <c r="J262" s="70"/>
      <c r="K262" s="34" t="s">
        <v>65</v>
      </c>
      <c r="L262" s="77">
        <v>312</v>
      </c>
      <c r="M262" s="77"/>
      <c r="N262" s="72"/>
      <c r="O262" s="79" t="s">
        <v>176</v>
      </c>
      <c r="P262" s="81">
        <v>43685.90277777778</v>
      </c>
      <c r="Q262" s="79" t="s">
        <v>562</v>
      </c>
      <c r="R262" s="82" t="s">
        <v>683</v>
      </c>
      <c r="S262" s="79" t="s">
        <v>755</v>
      </c>
      <c r="T262" s="79" t="s">
        <v>826</v>
      </c>
      <c r="U262" s="79"/>
      <c r="V262" s="82" t="s">
        <v>1008</v>
      </c>
      <c r="W262" s="81">
        <v>43685.90277777778</v>
      </c>
      <c r="X262" s="82" t="s">
        <v>1295</v>
      </c>
      <c r="Y262" s="79"/>
      <c r="Z262" s="79"/>
      <c r="AA262" s="85" t="s">
        <v>1652</v>
      </c>
      <c r="AB262" s="79"/>
      <c r="AC262" s="79" t="b">
        <v>0</v>
      </c>
      <c r="AD262" s="79">
        <v>1</v>
      </c>
      <c r="AE262" s="85" t="s">
        <v>1761</v>
      </c>
      <c r="AF262" s="79" t="b">
        <v>0</v>
      </c>
      <c r="AG262" s="79" t="s">
        <v>1774</v>
      </c>
      <c r="AH262" s="79"/>
      <c r="AI262" s="85" t="s">
        <v>1761</v>
      </c>
      <c r="AJ262" s="79" t="b">
        <v>0</v>
      </c>
      <c r="AK262" s="79">
        <v>1</v>
      </c>
      <c r="AL262" s="85" t="s">
        <v>1761</v>
      </c>
      <c r="AM262" s="79" t="s">
        <v>1825</v>
      </c>
      <c r="AN262" s="79" t="b">
        <v>0</v>
      </c>
      <c r="AO262" s="85" t="s">
        <v>1652</v>
      </c>
      <c r="AP262" s="79" t="s">
        <v>176</v>
      </c>
      <c r="AQ262" s="79">
        <v>0</v>
      </c>
      <c r="AR262" s="79">
        <v>0</v>
      </c>
      <c r="AS262" s="79"/>
      <c r="AT262" s="79"/>
      <c r="AU262" s="79"/>
      <c r="AV262" s="79"/>
      <c r="AW262" s="79"/>
      <c r="AX262" s="79"/>
      <c r="AY262" s="79"/>
      <c r="AZ262" s="79"/>
      <c r="BA262">
        <v>77</v>
      </c>
      <c r="BB262" s="78" t="str">
        <f>REPLACE(INDEX(GroupVertices[Group],MATCH(Edges25[[#This Row],[Vertex 1]],GroupVertices[Vertex],0)),1,1,"")</f>
        <v>4</v>
      </c>
      <c r="BC262" s="78" t="str">
        <f>REPLACE(INDEX(GroupVertices[Group],MATCH(Edges25[[#This Row],[Vertex 2]],GroupVertices[Vertex],0)),1,1,"")</f>
        <v>4</v>
      </c>
      <c r="BD262" s="48">
        <v>2</v>
      </c>
      <c r="BE262" s="49">
        <v>7.407407407407407</v>
      </c>
      <c r="BF262" s="48">
        <v>1</v>
      </c>
      <c r="BG262" s="49">
        <v>3.7037037037037037</v>
      </c>
      <c r="BH262" s="48">
        <v>0</v>
      </c>
      <c r="BI262" s="49">
        <v>0</v>
      </c>
      <c r="BJ262" s="48">
        <v>24</v>
      </c>
      <c r="BK262" s="49">
        <v>88.88888888888889</v>
      </c>
      <c r="BL262" s="48">
        <v>27</v>
      </c>
    </row>
    <row r="263" spans="1:64" ht="15">
      <c r="A263" s="64" t="s">
        <v>356</v>
      </c>
      <c r="B263" s="64" t="s">
        <v>356</v>
      </c>
      <c r="C263" s="65"/>
      <c r="D263" s="66"/>
      <c r="E263" s="67"/>
      <c r="F263" s="68"/>
      <c r="G263" s="65"/>
      <c r="H263" s="69"/>
      <c r="I263" s="70"/>
      <c r="J263" s="70"/>
      <c r="K263" s="34" t="s">
        <v>65</v>
      </c>
      <c r="L263" s="77">
        <v>313</v>
      </c>
      <c r="M263" s="77"/>
      <c r="N263" s="72"/>
      <c r="O263" s="79" t="s">
        <v>176</v>
      </c>
      <c r="P263" s="81">
        <v>43686.21194444445</v>
      </c>
      <c r="Q263" s="79" t="s">
        <v>600</v>
      </c>
      <c r="R263" s="82" t="s">
        <v>719</v>
      </c>
      <c r="S263" s="79" t="s">
        <v>758</v>
      </c>
      <c r="T263" s="79" t="s">
        <v>826</v>
      </c>
      <c r="U263" s="79"/>
      <c r="V263" s="82" t="s">
        <v>1008</v>
      </c>
      <c r="W263" s="81">
        <v>43686.21194444445</v>
      </c>
      <c r="X263" s="82" t="s">
        <v>1296</v>
      </c>
      <c r="Y263" s="79"/>
      <c r="Z263" s="79"/>
      <c r="AA263" s="85" t="s">
        <v>1653</v>
      </c>
      <c r="AB263" s="79"/>
      <c r="AC263" s="79" t="b">
        <v>0</v>
      </c>
      <c r="AD263" s="79">
        <v>0</v>
      </c>
      <c r="AE263" s="85" t="s">
        <v>1761</v>
      </c>
      <c r="AF263" s="79" t="b">
        <v>0</v>
      </c>
      <c r="AG263" s="79" t="s">
        <v>1774</v>
      </c>
      <c r="AH263" s="79"/>
      <c r="AI263" s="85" t="s">
        <v>1761</v>
      </c>
      <c r="AJ263" s="79" t="b">
        <v>0</v>
      </c>
      <c r="AK263" s="79">
        <v>1</v>
      </c>
      <c r="AL263" s="85" t="s">
        <v>1761</v>
      </c>
      <c r="AM263" s="79" t="s">
        <v>1825</v>
      </c>
      <c r="AN263" s="79" t="b">
        <v>0</v>
      </c>
      <c r="AO263" s="85" t="s">
        <v>1653</v>
      </c>
      <c r="AP263" s="79" t="s">
        <v>176</v>
      </c>
      <c r="AQ263" s="79">
        <v>0</v>
      </c>
      <c r="AR263" s="79">
        <v>0</v>
      </c>
      <c r="AS263" s="79"/>
      <c r="AT263" s="79"/>
      <c r="AU263" s="79"/>
      <c r="AV263" s="79"/>
      <c r="AW263" s="79"/>
      <c r="AX263" s="79"/>
      <c r="AY263" s="79"/>
      <c r="AZ263" s="79"/>
      <c r="BA263">
        <v>77</v>
      </c>
      <c r="BB263" s="78" t="str">
        <f>REPLACE(INDEX(GroupVertices[Group],MATCH(Edges25[[#This Row],[Vertex 1]],GroupVertices[Vertex],0)),1,1,"")</f>
        <v>4</v>
      </c>
      <c r="BC263" s="78" t="str">
        <f>REPLACE(INDEX(GroupVertices[Group],MATCH(Edges25[[#This Row],[Vertex 2]],GroupVertices[Vertex],0)),1,1,"")</f>
        <v>4</v>
      </c>
      <c r="BD263" s="48">
        <v>2</v>
      </c>
      <c r="BE263" s="49">
        <v>7.407407407407407</v>
      </c>
      <c r="BF263" s="48">
        <v>1</v>
      </c>
      <c r="BG263" s="49">
        <v>3.7037037037037037</v>
      </c>
      <c r="BH263" s="48">
        <v>0</v>
      </c>
      <c r="BI263" s="49">
        <v>0</v>
      </c>
      <c r="BJ263" s="48">
        <v>24</v>
      </c>
      <c r="BK263" s="49">
        <v>88.88888888888889</v>
      </c>
      <c r="BL263" s="48">
        <v>27</v>
      </c>
    </row>
    <row r="264" spans="1:64" ht="15">
      <c r="A264" s="64" t="s">
        <v>356</v>
      </c>
      <c r="B264" s="64" t="s">
        <v>356</v>
      </c>
      <c r="C264" s="65"/>
      <c r="D264" s="66"/>
      <c r="E264" s="67"/>
      <c r="F264" s="68"/>
      <c r="G264" s="65"/>
      <c r="H264" s="69"/>
      <c r="I264" s="70"/>
      <c r="J264" s="70"/>
      <c r="K264" s="34" t="s">
        <v>65</v>
      </c>
      <c r="L264" s="77">
        <v>314</v>
      </c>
      <c r="M264" s="77"/>
      <c r="N264" s="72"/>
      <c r="O264" s="79" t="s">
        <v>176</v>
      </c>
      <c r="P264" s="81">
        <v>43689.87152777778</v>
      </c>
      <c r="Q264" s="79" t="s">
        <v>601</v>
      </c>
      <c r="R264" s="79"/>
      <c r="S264" s="79"/>
      <c r="T264" s="79" t="s">
        <v>827</v>
      </c>
      <c r="U264" s="79"/>
      <c r="V264" s="82" t="s">
        <v>1008</v>
      </c>
      <c r="W264" s="81">
        <v>43689.87152777778</v>
      </c>
      <c r="X264" s="82" t="s">
        <v>1297</v>
      </c>
      <c r="Y264" s="79"/>
      <c r="Z264" s="79"/>
      <c r="AA264" s="85" t="s">
        <v>1654</v>
      </c>
      <c r="AB264" s="79"/>
      <c r="AC264" s="79" t="b">
        <v>0</v>
      </c>
      <c r="AD264" s="79">
        <v>0</v>
      </c>
      <c r="AE264" s="85" t="s">
        <v>1761</v>
      </c>
      <c r="AF264" s="79" t="b">
        <v>0</v>
      </c>
      <c r="AG264" s="79" t="s">
        <v>1774</v>
      </c>
      <c r="AH264" s="79"/>
      <c r="AI264" s="85" t="s">
        <v>1761</v>
      </c>
      <c r="AJ264" s="79" t="b">
        <v>0</v>
      </c>
      <c r="AK264" s="79">
        <v>2</v>
      </c>
      <c r="AL264" s="85" t="s">
        <v>1761</v>
      </c>
      <c r="AM264" s="79" t="s">
        <v>1825</v>
      </c>
      <c r="AN264" s="79" t="b">
        <v>0</v>
      </c>
      <c r="AO264" s="85" t="s">
        <v>1654</v>
      </c>
      <c r="AP264" s="79" t="s">
        <v>176</v>
      </c>
      <c r="AQ264" s="79">
        <v>0</v>
      </c>
      <c r="AR264" s="79">
        <v>0</v>
      </c>
      <c r="AS264" s="79"/>
      <c r="AT264" s="79"/>
      <c r="AU264" s="79"/>
      <c r="AV264" s="79"/>
      <c r="AW264" s="79"/>
      <c r="AX264" s="79"/>
      <c r="AY264" s="79"/>
      <c r="AZ264" s="79"/>
      <c r="BA264">
        <v>77</v>
      </c>
      <c r="BB264" s="78" t="str">
        <f>REPLACE(INDEX(GroupVertices[Group],MATCH(Edges25[[#This Row],[Vertex 1]],GroupVertices[Vertex],0)),1,1,"")</f>
        <v>4</v>
      </c>
      <c r="BC264" s="78" t="str">
        <f>REPLACE(INDEX(GroupVertices[Group],MATCH(Edges25[[#This Row],[Vertex 2]],GroupVertices[Vertex],0)),1,1,"")</f>
        <v>4</v>
      </c>
      <c r="BD264" s="48">
        <v>1</v>
      </c>
      <c r="BE264" s="49">
        <v>4.166666666666667</v>
      </c>
      <c r="BF264" s="48">
        <v>1</v>
      </c>
      <c r="BG264" s="49">
        <v>4.166666666666667</v>
      </c>
      <c r="BH264" s="48">
        <v>0</v>
      </c>
      <c r="BI264" s="49">
        <v>0</v>
      </c>
      <c r="BJ264" s="48">
        <v>22</v>
      </c>
      <c r="BK264" s="49">
        <v>91.66666666666667</v>
      </c>
      <c r="BL264" s="48">
        <v>24</v>
      </c>
    </row>
    <row r="265" spans="1:64" ht="15">
      <c r="A265" s="64" t="s">
        <v>357</v>
      </c>
      <c r="B265" s="64" t="s">
        <v>356</v>
      </c>
      <c r="C265" s="65"/>
      <c r="D265" s="66"/>
      <c r="E265" s="67"/>
      <c r="F265" s="68"/>
      <c r="G265" s="65"/>
      <c r="H265" s="69"/>
      <c r="I265" s="70"/>
      <c r="J265" s="70"/>
      <c r="K265" s="34" t="s">
        <v>65</v>
      </c>
      <c r="L265" s="77">
        <v>315</v>
      </c>
      <c r="M265" s="77"/>
      <c r="N265" s="72"/>
      <c r="O265" s="79" t="s">
        <v>444</v>
      </c>
      <c r="P265" s="81">
        <v>43678.13391203704</v>
      </c>
      <c r="Q265" s="79" t="s">
        <v>457</v>
      </c>
      <c r="R265" s="79"/>
      <c r="S265" s="79"/>
      <c r="T265" s="79" t="s">
        <v>771</v>
      </c>
      <c r="U265" s="79"/>
      <c r="V265" s="82" t="s">
        <v>1009</v>
      </c>
      <c r="W265" s="81">
        <v>43678.13391203704</v>
      </c>
      <c r="X265" s="82" t="s">
        <v>1298</v>
      </c>
      <c r="Y265" s="79"/>
      <c r="Z265" s="79"/>
      <c r="AA265" s="85" t="s">
        <v>1655</v>
      </c>
      <c r="AB265" s="79"/>
      <c r="AC265" s="79" t="b">
        <v>0</v>
      </c>
      <c r="AD265" s="79">
        <v>0</v>
      </c>
      <c r="AE265" s="85" t="s">
        <v>1761</v>
      </c>
      <c r="AF265" s="79" t="b">
        <v>0</v>
      </c>
      <c r="AG265" s="79" t="s">
        <v>1774</v>
      </c>
      <c r="AH265" s="79"/>
      <c r="AI265" s="85" t="s">
        <v>1761</v>
      </c>
      <c r="AJ265" s="79" t="b">
        <v>0</v>
      </c>
      <c r="AK265" s="79">
        <v>1</v>
      </c>
      <c r="AL265" s="85" t="s">
        <v>1580</v>
      </c>
      <c r="AM265" s="79" t="s">
        <v>1826</v>
      </c>
      <c r="AN265" s="79" t="b">
        <v>0</v>
      </c>
      <c r="AO265" s="85" t="s">
        <v>1580</v>
      </c>
      <c r="AP265" s="79" t="s">
        <v>176</v>
      </c>
      <c r="AQ265" s="79">
        <v>0</v>
      </c>
      <c r="AR265" s="79">
        <v>0</v>
      </c>
      <c r="AS265" s="79"/>
      <c r="AT265" s="79"/>
      <c r="AU265" s="79"/>
      <c r="AV265" s="79"/>
      <c r="AW265" s="79"/>
      <c r="AX265" s="79"/>
      <c r="AY265" s="79"/>
      <c r="AZ265" s="79"/>
      <c r="BA265">
        <v>37</v>
      </c>
      <c r="BB265" s="78" t="str">
        <f>REPLACE(INDEX(GroupVertices[Group],MATCH(Edges25[[#This Row],[Vertex 1]],GroupVertices[Vertex],0)),1,1,"")</f>
        <v>4</v>
      </c>
      <c r="BC265" s="78" t="str">
        <f>REPLACE(INDEX(GroupVertices[Group],MATCH(Edges25[[#This Row],[Vertex 2]],GroupVertices[Vertex],0)),1,1,"")</f>
        <v>4</v>
      </c>
      <c r="BD265" s="48">
        <v>1</v>
      </c>
      <c r="BE265" s="49">
        <v>6.25</v>
      </c>
      <c r="BF265" s="48">
        <v>0</v>
      </c>
      <c r="BG265" s="49">
        <v>0</v>
      </c>
      <c r="BH265" s="48">
        <v>0</v>
      </c>
      <c r="BI265" s="49">
        <v>0</v>
      </c>
      <c r="BJ265" s="48">
        <v>15</v>
      </c>
      <c r="BK265" s="49">
        <v>93.75</v>
      </c>
      <c r="BL265" s="48">
        <v>16</v>
      </c>
    </row>
    <row r="266" spans="1:64" ht="15">
      <c r="A266" s="64" t="s">
        <v>357</v>
      </c>
      <c r="B266" s="64" t="s">
        <v>356</v>
      </c>
      <c r="C266" s="65"/>
      <c r="D266" s="66"/>
      <c r="E266" s="67"/>
      <c r="F266" s="68"/>
      <c r="G266" s="65"/>
      <c r="H266" s="69"/>
      <c r="I266" s="70"/>
      <c r="J266" s="70"/>
      <c r="K266" s="34" t="s">
        <v>65</v>
      </c>
      <c r="L266" s="77">
        <v>316</v>
      </c>
      <c r="M266" s="77"/>
      <c r="N266" s="72"/>
      <c r="O266" s="79" t="s">
        <v>444</v>
      </c>
      <c r="P266" s="81">
        <v>43678.175578703704</v>
      </c>
      <c r="Q266" s="79" t="s">
        <v>457</v>
      </c>
      <c r="R266" s="79"/>
      <c r="S266" s="79"/>
      <c r="T266" s="79" t="s">
        <v>771</v>
      </c>
      <c r="U266" s="79"/>
      <c r="V266" s="82" t="s">
        <v>1009</v>
      </c>
      <c r="W266" s="81">
        <v>43678.175578703704</v>
      </c>
      <c r="X266" s="82" t="s">
        <v>1299</v>
      </c>
      <c r="Y266" s="79"/>
      <c r="Z266" s="79"/>
      <c r="AA266" s="85" t="s">
        <v>1656</v>
      </c>
      <c r="AB266" s="79"/>
      <c r="AC266" s="79" t="b">
        <v>0</v>
      </c>
      <c r="AD266" s="79">
        <v>0</v>
      </c>
      <c r="AE266" s="85" t="s">
        <v>1761</v>
      </c>
      <c r="AF266" s="79" t="b">
        <v>0</v>
      </c>
      <c r="AG266" s="79" t="s">
        <v>1774</v>
      </c>
      <c r="AH266" s="79"/>
      <c r="AI266" s="85" t="s">
        <v>1761</v>
      </c>
      <c r="AJ266" s="79" t="b">
        <v>0</v>
      </c>
      <c r="AK266" s="79">
        <v>1</v>
      </c>
      <c r="AL266" s="85" t="s">
        <v>1581</v>
      </c>
      <c r="AM266" s="79" t="s">
        <v>1826</v>
      </c>
      <c r="AN266" s="79" t="b">
        <v>0</v>
      </c>
      <c r="AO266" s="85" t="s">
        <v>1581</v>
      </c>
      <c r="AP266" s="79" t="s">
        <v>176</v>
      </c>
      <c r="AQ266" s="79">
        <v>0</v>
      </c>
      <c r="AR266" s="79">
        <v>0</v>
      </c>
      <c r="AS266" s="79"/>
      <c r="AT266" s="79"/>
      <c r="AU266" s="79"/>
      <c r="AV266" s="79"/>
      <c r="AW266" s="79"/>
      <c r="AX266" s="79"/>
      <c r="AY266" s="79"/>
      <c r="AZ266" s="79"/>
      <c r="BA266">
        <v>37</v>
      </c>
      <c r="BB266" s="78" t="str">
        <f>REPLACE(INDEX(GroupVertices[Group],MATCH(Edges25[[#This Row],[Vertex 1]],GroupVertices[Vertex],0)),1,1,"")</f>
        <v>4</v>
      </c>
      <c r="BC266" s="78" t="str">
        <f>REPLACE(INDEX(GroupVertices[Group],MATCH(Edges25[[#This Row],[Vertex 2]],GroupVertices[Vertex],0)),1,1,"")</f>
        <v>4</v>
      </c>
      <c r="BD266" s="48">
        <v>1</v>
      </c>
      <c r="BE266" s="49">
        <v>6.25</v>
      </c>
      <c r="BF266" s="48">
        <v>0</v>
      </c>
      <c r="BG266" s="49">
        <v>0</v>
      </c>
      <c r="BH266" s="48">
        <v>0</v>
      </c>
      <c r="BI266" s="49">
        <v>0</v>
      </c>
      <c r="BJ266" s="48">
        <v>15</v>
      </c>
      <c r="BK266" s="49">
        <v>93.75</v>
      </c>
      <c r="BL266" s="48">
        <v>16</v>
      </c>
    </row>
    <row r="267" spans="1:64" ht="15">
      <c r="A267" s="64" t="s">
        <v>357</v>
      </c>
      <c r="B267" s="64" t="s">
        <v>356</v>
      </c>
      <c r="C267" s="65"/>
      <c r="D267" s="66"/>
      <c r="E267" s="67"/>
      <c r="F267" s="68"/>
      <c r="G267" s="65"/>
      <c r="H267" s="69"/>
      <c r="I267" s="70"/>
      <c r="J267" s="70"/>
      <c r="K267" s="34" t="s">
        <v>65</v>
      </c>
      <c r="L267" s="77">
        <v>317</v>
      </c>
      <c r="M267" s="77"/>
      <c r="N267" s="72"/>
      <c r="O267" s="79" t="s">
        <v>444</v>
      </c>
      <c r="P267" s="81">
        <v>43678.27979166667</v>
      </c>
      <c r="Q267" s="79" t="s">
        <v>457</v>
      </c>
      <c r="R267" s="79"/>
      <c r="S267" s="79"/>
      <c r="T267" s="79" t="s">
        <v>771</v>
      </c>
      <c r="U267" s="79"/>
      <c r="V267" s="82" t="s">
        <v>1009</v>
      </c>
      <c r="W267" s="81">
        <v>43678.27979166667</v>
      </c>
      <c r="X267" s="82" t="s">
        <v>1300</v>
      </c>
      <c r="Y267" s="79"/>
      <c r="Z267" s="79"/>
      <c r="AA267" s="85" t="s">
        <v>1657</v>
      </c>
      <c r="AB267" s="79"/>
      <c r="AC267" s="79" t="b">
        <v>0</v>
      </c>
      <c r="AD267" s="79">
        <v>0</v>
      </c>
      <c r="AE267" s="85" t="s">
        <v>1761</v>
      </c>
      <c r="AF267" s="79" t="b">
        <v>0</v>
      </c>
      <c r="AG267" s="79" t="s">
        <v>1774</v>
      </c>
      <c r="AH267" s="79"/>
      <c r="AI267" s="85" t="s">
        <v>1761</v>
      </c>
      <c r="AJ267" s="79" t="b">
        <v>0</v>
      </c>
      <c r="AK267" s="79">
        <v>3</v>
      </c>
      <c r="AL267" s="85" t="s">
        <v>1582</v>
      </c>
      <c r="AM267" s="79" t="s">
        <v>1826</v>
      </c>
      <c r="AN267" s="79" t="b">
        <v>0</v>
      </c>
      <c r="AO267" s="85" t="s">
        <v>1582</v>
      </c>
      <c r="AP267" s="79" t="s">
        <v>176</v>
      </c>
      <c r="AQ267" s="79">
        <v>0</v>
      </c>
      <c r="AR267" s="79">
        <v>0</v>
      </c>
      <c r="AS267" s="79"/>
      <c r="AT267" s="79"/>
      <c r="AU267" s="79"/>
      <c r="AV267" s="79"/>
      <c r="AW267" s="79"/>
      <c r="AX267" s="79"/>
      <c r="AY267" s="79"/>
      <c r="AZ267" s="79"/>
      <c r="BA267">
        <v>37</v>
      </c>
      <c r="BB267" s="78" t="str">
        <f>REPLACE(INDEX(GroupVertices[Group],MATCH(Edges25[[#This Row],[Vertex 1]],GroupVertices[Vertex],0)),1,1,"")</f>
        <v>4</v>
      </c>
      <c r="BC267" s="78" t="str">
        <f>REPLACE(INDEX(GroupVertices[Group],MATCH(Edges25[[#This Row],[Vertex 2]],GroupVertices[Vertex],0)),1,1,"")</f>
        <v>4</v>
      </c>
      <c r="BD267" s="48">
        <v>1</v>
      </c>
      <c r="BE267" s="49">
        <v>6.25</v>
      </c>
      <c r="BF267" s="48">
        <v>0</v>
      </c>
      <c r="BG267" s="49">
        <v>0</v>
      </c>
      <c r="BH267" s="48">
        <v>0</v>
      </c>
      <c r="BI267" s="49">
        <v>0</v>
      </c>
      <c r="BJ267" s="48">
        <v>15</v>
      </c>
      <c r="BK267" s="49">
        <v>93.75</v>
      </c>
      <c r="BL267" s="48">
        <v>16</v>
      </c>
    </row>
    <row r="268" spans="1:64" ht="15">
      <c r="A268" s="64" t="s">
        <v>357</v>
      </c>
      <c r="B268" s="64" t="s">
        <v>356</v>
      </c>
      <c r="C268" s="65"/>
      <c r="D268" s="66"/>
      <c r="E268" s="67"/>
      <c r="F268" s="68"/>
      <c r="G268" s="65"/>
      <c r="H268" s="69"/>
      <c r="I268" s="70"/>
      <c r="J268" s="70"/>
      <c r="K268" s="34" t="s">
        <v>65</v>
      </c>
      <c r="L268" s="77">
        <v>318</v>
      </c>
      <c r="M268" s="77"/>
      <c r="N268" s="72"/>
      <c r="O268" s="79" t="s">
        <v>444</v>
      </c>
      <c r="P268" s="81">
        <v>43678.42556712963</v>
      </c>
      <c r="Q268" s="79" t="s">
        <v>457</v>
      </c>
      <c r="R268" s="79"/>
      <c r="S268" s="79"/>
      <c r="T268" s="79" t="s">
        <v>771</v>
      </c>
      <c r="U268" s="79"/>
      <c r="V268" s="82" t="s">
        <v>1009</v>
      </c>
      <c r="W268" s="81">
        <v>43678.42556712963</v>
      </c>
      <c r="X268" s="82" t="s">
        <v>1301</v>
      </c>
      <c r="Y268" s="79"/>
      <c r="Z268" s="79"/>
      <c r="AA268" s="85" t="s">
        <v>1658</v>
      </c>
      <c r="AB268" s="79"/>
      <c r="AC268" s="79" t="b">
        <v>0</v>
      </c>
      <c r="AD268" s="79">
        <v>0</v>
      </c>
      <c r="AE268" s="85" t="s">
        <v>1761</v>
      </c>
      <c r="AF268" s="79" t="b">
        <v>0</v>
      </c>
      <c r="AG268" s="79" t="s">
        <v>1774</v>
      </c>
      <c r="AH268" s="79"/>
      <c r="AI268" s="85" t="s">
        <v>1761</v>
      </c>
      <c r="AJ268" s="79" t="b">
        <v>0</v>
      </c>
      <c r="AK268" s="79">
        <v>2</v>
      </c>
      <c r="AL268" s="85" t="s">
        <v>1584</v>
      </c>
      <c r="AM268" s="79" t="s">
        <v>1826</v>
      </c>
      <c r="AN268" s="79" t="b">
        <v>0</v>
      </c>
      <c r="AO268" s="85" t="s">
        <v>1584</v>
      </c>
      <c r="AP268" s="79" t="s">
        <v>176</v>
      </c>
      <c r="AQ268" s="79">
        <v>0</v>
      </c>
      <c r="AR268" s="79">
        <v>0</v>
      </c>
      <c r="AS268" s="79"/>
      <c r="AT268" s="79"/>
      <c r="AU268" s="79"/>
      <c r="AV268" s="79"/>
      <c r="AW268" s="79"/>
      <c r="AX268" s="79"/>
      <c r="AY268" s="79"/>
      <c r="AZ268" s="79"/>
      <c r="BA268">
        <v>37</v>
      </c>
      <c r="BB268" s="78" t="str">
        <f>REPLACE(INDEX(GroupVertices[Group],MATCH(Edges25[[#This Row],[Vertex 1]],GroupVertices[Vertex],0)),1,1,"")</f>
        <v>4</v>
      </c>
      <c r="BC268" s="78" t="str">
        <f>REPLACE(INDEX(GroupVertices[Group],MATCH(Edges25[[#This Row],[Vertex 2]],GroupVertices[Vertex],0)),1,1,"")</f>
        <v>4</v>
      </c>
      <c r="BD268" s="48">
        <v>1</v>
      </c>
      <c r="BE268" s="49">
        <v>6.25</v>
      </c>
      <c r="BF268" s="48">
        <v>0</v>
      </c>
      <c r="BG268" s="49">
        <v>0</v>
      </c>
      <c r="BH268" s="48">
        <v>0</v>
      </c>
      <c r="BI268" s="49">
        <v>0</v>
      </c>
      <c r="BJ268" s="48">
        <v>15</v>
      </c>
      <c r="BK268" s="49">
        <v>93.75</v>
      </c>
      <c r="BL268" s="48">
        <v>16</v>
      </c>
    </row>
    <row r="269" spans="1:64" ht="15">
      <c r="A269" s="64" t="s">
        <v>357</v>
      </c>
      <c r="B269" s="64" t="s">
        <v>356</v>
      </c>
      <c r="C269" s="65"/>
      <c r="D269" s="66"/>
      <c r="E269" s="67"/>
      <c r="F269" s="68"/>
      <c r="G269" s="65"/>
      <c r="H269" s="69"/>
      <c r="I269" s="70"/>
      <c r="J269" s="70"/>
      <c r="K269" s="34" t="s">
        <v>65</v>
      </c>
      <c r="L269" s="77">
        <v>319</v>
      </c>
      <c r="M269" s="77"/>
      <c r="N269" s="72"/>
      <c r="O269" s="79" t="s">
        <v>444</v>
      </c>
      <c r="P269" s="81">
        <v>43679.25890046296</v>
      </c>
      <c r="Q269" s="79" t="s">
        <v>457</v>
      </c>
      <c r="R269" s="79"/>
      <c r="S269" s="79"/>
      <c r="T269" s="79" t="s">
        <v>771</v>
      </c>
      <c r="U269" s="79"/>
      <c r="V269" s="82" t="s">
        <v>1009</v>
      </c>
      <c r="W269" s="81">
        <v>43679.25890046296</v>
      </c>
      <c r="X269" s="82" t="s">
        <v>1302</v>
      </c>
      <c r="Y269" s="79"/>
      <c r="Z269" s="79"/>
      <c r="AA269" s="85" t="s">
        <v>1659</v>
      </c>
      <c r="AB269" s="79"/>
      <c r="AC269" s="79" t="b">
        <v>0</v>
      </c>
      <c r="AD269" s="79">
        <v>0</v>
      </c>
      <c r="AE269" s="85" t="s">
        <v>1761</v>
      </c>
      <c r="AF269" s="79" t="b">
        <v>0</v>
      </c>
      <c r="AG269" s="79" t="s">
        <v>1774</v>
      </c>
      <c r="AH269" s="79"/>
      <c r="AI269" s="85" t="s">
        <v>1761</v>
      </c>
      <c r="AJ269" s="79" t="b">
        <v>0</v>
      </c>
      <c r="AK269" s="79">
        <v>1</v>
      </c>
      <c r="AL269" s="85" t="s">
        <v>1594</v>
      </c>
      <c r="AM269" s="79" t="s">
        <v>1826</v>
      </c>
      <c r="AN269" s="79" t="b">
        <v>0</v>
      </c>
      <c r="AO269" s="85" t="s">
        <v>1594</v>
      </c>
      <c r="AP269" s="79" t="s">
        <v>176</v>
      </c>
      <c r="AQ269" s="79">
        <v>0</v>
      </c>
      <c r="AR269" s="79">
        <v>0</v>
      </c>
      <c r="AS269" s="79"/>
      <c r="AT269" s="79"/>
      <c r="AU269" s="79"/>
      <c r="AV269" s="79"/>
      <c r="AW269" s="79"/>
      <c r="AX269" s="79"/>
      <c r="AY269" s="79"/>
      <c r="AZ269" s="79"/>
      <c r="BA269">
        <v>37</v>
      </c>
      <c r="BB269" s="78" t="str">
        <f>REPLACE(INDEX(GroupVertices[Group],MATCH(Edges25[[#This Row],[Vertex 1]],GroupVertices[Vertex],0)),1,1,"")</f>
        <v>4</v>
      </c>
      <c r="BC269" s="78" t="str">
        <f>REPLACE(INDEX(GroupVertices[Group],MATCH(Edges25[[#This Row],[Vertex 2]],GroupVertices[Vertex],0)),1,1,"")</f>
        <v>4</v>
      </c>
      <c r="BD269" s="48">
        <v>1</v>
      </c>
      <c r="BE269" s="49">
        <v>6.25</v>
      </c>
      <c r="BF269" s="48">
        <v>0</v>
      </c>
      <c r="BG269" s="49">
        <v>0</v>
      </c>
      <c r="BH269" s="48">
        <v>0</v>
      </c>
      <c r="BI269" s="49">
        <v>0</v>
      </c>
      <c r="BJ269" s="48">
        <v>15</v>
      </c>
      <c r="BK269" s="49">
        <v>93.75</v>
      </c>
      <c r="BL269" s="48">
        <v>16</v>
      </c>
    </row>
    <row r="270" spans="1:64" ht="15">
      <c r="A270" s="64" t="s">
        <v>357</v>
      </c>
      <c r="B270" s="64" t="s">
        <v>356</v>
      </c>
      <c r="C270" s="65"/>
      <c r="D270" s="66"/>
      <c r="E270" s="67"/>
      <c r="F270" s="68"/>
      <c r="G270" s="65"/>
      <c r="H270" s="69"/>
      <c r="I270" s="70"/>
      <c r="J270" s="70"/>
      <c r="K270" s="34" t="s">
        <v>65</v>
      </c>
      <c r="L270" s="77">
        <v>320</v>
      </c>
      <c r="M270" s="77"/>
      <c r="N270" s="72"/>
      <c r="O270" s="79" t="s">
        <v>444</v>
      </c>
      <c r="P270" s="81">
        <v>43679.2797337963</v>
      </c>
      <c r="Q270" s="79" t="s">
        <v>457</v>
      </c>
      <c r="R270" s="79"/>
      <c r="S270" s="79"/>
      <c r="T270" s="79" t="s">
        <v>771</v>
      </c>
      <c r="U270" s="79"/>
      <c r="V270" s="82" t="s">
        <v>1009</v>
      </c>
      <c r="W270" s="81">
        <v>43679.2797337963</v>
      </c>
      <c r="X270" s="82" t="s">
        <v>1303</v>
      </c>
      <c r="Y270" s="79"/>
      <c r="Z270" s="79"/>
      <c r="AA270" s="85" t="s">
        <v>1660</v>
      </c>
      <c r="AB270" s="79"/>
      <c r="AC270" s="79" t="b">
        <v>0</v>
      </c>
      <c r="AD270" s="79">
        <v>0</v>
      </c>
      <c r="AE270" s="85" t="s">
        <v>1761</v>
      </c>
      <c r="AF270" s="79" t="b">
        <v>0</v>
      </c>
      <c r="AG270" s="79" t="s">
        <v>1774</v>
      </c>
      <c r="AH270" s="79"/>
      <c r="AI270" s="85" t="s">
        <v>1761</v>
      </c>
      <c r="AJ270" s="79" t="b">
        <v>0</v>
      </c>
      <c r="AK270" s="79">
        <v>1</v>
      </c>
      <c r="AL270" s="85" t="s">
        <v>1595</v>
      </c>
      <c r="AM270" s="79" t="s">
        <v>1826</v>
      </c>
      <c r="AN270" s="79" t="b">
        <v>0</v>
      </c>
      <c r="AO270" s="85" t="s">
        <v>1595</v>
      </c>
      <c r="AP270" s="79" t="s">
        <v>176</v>
      </c>
      <c r="AQ270" s="79">
        <v>0</v>
      </c>
      <c r="AR270" s="79">
        <v>0</v>
      </c>
      <c r="AS270" s="79"/>
      <c r="AT270" s="79"/>
      <c r="AU270" s="79"/>
      <c r="AV270" s="79"/>
      <c r="AW270" s="79"/>
      <c r="AX270" s="79"/>
      <c r="AY270" s="79"/>
      <c r="AZ270" s="79"/>
      <c r="BA270">
        <v>37</v>
      </c>
      <c r="BB270" s="78" t="str">
        <f>REPLACE(INDEX(GroupVertices[Group],MATCH(Edges25[[#This Row],[Vertex 1]],GroupVertices[Vertex],0)),1,1,"")</f>
        <v>4</v>
      </c>
      <c r="BC270" s="78" t="str">
        <f>REPLACE(INDEX(GroupVertices[Group],MATCH(Edges25[[#This Row],[Vertex 2]],GroupVertices[Vertex],0)),1,1,"")</f>
        <v>4</v>
      </c>
      <c r="BD270" s="48">
        <v>1</v>
      </c>
      <c r="BE270" s="49">
        <v>6.25</v>
      </c>
      <c r="BF270" s="48">
        <v>0</v>
      </c>
      <c r="BG270" s="49">
        <v>0</v>
      </c>
      <c r="BH270" s="48">
        <v>0</v>
      </c>
      <c r="BI270" s="49">
        <v>0</v>
      </c>
      <c r="BJ270" s="48">
        <v>15</v>
      </c>
      <c r="BK270" s="49">
        <v>93.75</v>
      </c>
      <c r="BL270" s="48">
        <v>16</v>
      </c>
    </row>
    <row r="271" spans="1:64" ht="15">
      <c r="A271" s="64" t="s">
        <v>357</v>
      </c>
      <c r="B271" s="64" t="s">
        <v>356</v>
      </c>
      <c r="C271" s="65"/>
      <c r="D271" s="66"/>
      <c r="E271" s="67"/>
      <c r="F271" s="68"/>
      <c r="G271" s="65"/>
      <c r="H271" s="69"/>
      <c r="I271" s="70"/>
      <c r="J271" s="70"/>
      <c r="K271" s="34" t="s">
        <v>65</v>
      </c>
      <c r="L271" s="77">
        <v>321</v>
      </c>
      <c r="M271" s="77"/>
      <c r="N271" s="72"/>
      <c r="O271" s="79" t="s">
        <v>444</v>
      </c>
      <c r="P271" s="81">
        <v>43679.5922337963</v>
      </c>
      <c r="Q271" s="79" t="s">
        <v>457</v>
      </c>
      <c r="R271" s="79"/>
      <c r="S271" s="79"/>
      <c r="T271" s="79" t="s">
        <v>771</v>
      </c>
      <c r="U271" s="79"/>
      <c r="V271" s="82" t="s">
        <v>1009</v>
      </c>
      <c r="W271" s="81">
        <v>43679.5922337963</v>
      </c>
      <c r="X271" s="82" t="s">
        <v>1304</v>
      </c>
      <c r="Y271" s="79"/>
      <c r="Z271" s="79"/>
      <c r="AA271" s="85" t="s">
        <v>1661</v>
      </c>
      <c r="AB271" s="79"/>
      <c r="AC271" s="79" t="b">
        <v>0</v>
      </c>
      <c r="AD271" s="79">
        <v>0</v>
      </c>
      <c r="AE271" s="85" t="s">
        <v>1761</v>
      </c>
      <c r="AF271" s="79" t="b">
        <v>0</v>
      </c>
      <c r="AG271" s="79" t="s">
        <v>1774</v>
      </c>
      <c r="AH271" s="79"/>
      <c r="AI271" s="85" t="s">
        <v>1761</v>
      </c>
      <c r="AJ271" s="79" t="b">
        <v>0</v>
      </c>
      <c r="AK271" s="79">
        <v>3</v>
      </c>
      <c r="AL271" s="85" t="s">
        <v>1597</v>
      </c>
      <c r="AM271" s="79" t="s">
        <v>1826</v>
      </c>
      <c r="AN271" s="79" t="b">
        <v>0</v>
      </c>
      <c r="AO271" s="85" t="s">
        <v>1597</v>
      </c>
      <c r="AP271" s="79" t="s">
        <v>176</v>
      </c>
      <c r="AQ271" s="79">
        <v>0</v>
      </c>
      <c r="AR271" s="79">
        <v>0</v>
      </c>
      <c r="AS271" s="79"/>
      <c r="AT271" s="79"/>
      <c r="AU271" s="79"/>
      <c r="AV271" s="79"/>
      <c r="AW271" s="79"/>
      <c r="AX271" s="79"/>
      <c r="AY271" s="79"/>
      <c r="AZ271" s="79"/>
      <c r="BA271">
        <v>37</v>
      </c>
      <c r="BB271" s="78" t="str">
        <f>REPLACE(INDEX(GroupVertices[Group],MATCH(Edges25[[#This Row],[Vertex 1]],GroupVertices[Vertex],0)),1,1,"")</f>
        <v>4</v>
      </c>
      <c r="BC271" s="78" t="str">
        <f>REPLACE(INDEX(GroupVertices[Group],MATCH(Edges25[[#This Row],[Vertex 2]],GroupVertices[Vertex],0)),1,1,"")</f>
        <v>4</v>
      </c>
      <c r="BD271" s="48">
        <v>1</v>
      </c>
      <c r="BE271" s="49">
        <v>6.25</v>
      </c>
      <c r="BF271" s="48">
        <v>0</v>
      </c>
      <c r="BG271" s="49">
        <v>0</v>
      </c>
      <c r="BH271" s="48">
        <v>0</v>
      </c>
      <c r="BI271" s="49">
        <v>0</v>
      </c>
      <c r="BJ271" s="48">
        <v>15</v>
      </c>
      <c r="BK271" s="49">
        <v>93.75</v>
      </c>
      <c r="BL271" s="48">
        <v>16</v>
      </c>
    </row>
    <row r="272" spans="1:64" ht="15">
      <c r="A272" s="64" t="s">
        <v>357</v>
      </c>
      <c r="B272" s="64" t="s">
        <v>356</v>
      </c>
      <c r="C272" s="65"/>
      <c r="D272" s="66"/>
      <c r="E272" s="67"/>
      <c r="F272" s="68"/>
      <c r="G272" s="65"/>
      <c r="H272" s="69"/>
      <c r="I272" s="70"/>
      <c r="J272" s="70"/>
      <c r="K272" s="34" t="s">
        <v>65</v>
      </c>
      <c r="L272" s="77">
        <v>322</v>
      </c>
      <c r="M272" s="77"/>
      <c r="N272" s="72"/>
      <c r="O272" s="79" t="s">
        <v>444</v>
      </c>
      <c r="P272" s="81">
        <v>43680.77979166667</v>
      </c>
      <c r="Q272" s="79" t="s">
        <v>471</v>
      </c>
      <c r="R272" s="79"/>
      <c r="S272" s="79"/>
      <c r="T272" s="79" t="s">
        <v>771</v>
      </c>
      <c r="U272" s="79"/>
      <c r="V272" s="82" t="s">
        <v>1009</v>
      </c>
      <c r="W272" s="81">
        <v>43680.77979166667</v>
      </c>
      <c r="X272" s="82" t="s">
        <v>1305</v>
      </c>
      <c r="Y272" s="79"/>
      <c r="Z272" s="79"/>
      <c r="AA272" s="85" t="s">
        <v>1662</v>
      </c>
      <c r="AB272" s="79"/>
      <c r="AC272" s="79" t="b">
        <v>0</v>
      </c>
      <c r="AD272" s="79">
        <v>0</v>
      </c>
      <c r="AE272" s="85" t="s">
        <v>1761</v>
      </c>
      <c r="AF272" s="79" t="b">
        <v>0</v>
      </c>
      <c r="AG272" s="79" t="s">
        <v>1774</v>
      </c>
      <c r="AH272" s="79"/>
      <c r="AI272" s="85" t="s">
        <v>1761</v>
      </c>
      <c r="AJ272" s="79" t="b">
        <v>0</v>
      </c>
      <c r="AK272" s="79">
        <v>3</v>
      </c>
      <c r="AL272" s="85" t="s">
        <v>1600</v>
      </c>
      <c r="AM272" s="79" t="s">
        <v>1826</v>
      </c>
      <c r="AN272" s="79" t="b">
        <v>0</v>
      </c>
      <c r="AO272" s="85" t="s">
        <v>1600</v>
      </c>
      <c r="AP272" s="79" t="s">
        <v>176</v>
      </c>
      <c r="AQ272" s="79">
        <v>0</v>
      </c>
      <c r="AR272" s="79">
        <v>0</v>
      </c>
      <c r="AS272" s="79"/>
      <c r="AT272" s="79"/>
      <c r="AU272" s="79"/>
      <c r="AV272" s="79"/>
      <c r="AW272" s="79"/>
      <c r="AX272" s="79"/>
      <c r="AY272" s="79"/>
      <c r="AZ272" s="79"/>
      <c r="BA272">
        <v>37</v>
      </c>
      <c r="BB272" s="78" t="str">
        <f>REPLACE(INDEX(GroupVertices[Group],MATCH(Edges25[[#This Row],[Vertex 1]],GroupVertices[Vertex],0)),1,1,"")</f>
        <v>4</v>
      </c>
      <c r="BC272" s="78" t="str">
        <f>REPLACE(INDEX(GroupVertices[Group],MATCH(Edges25[[#This Row],[Vertex 2]],GroupVertices[Vertex],0)),1,1,"")</f>
        <v>4</v>
      </c>
      <c r="BD272" s="48">
        <v>1</v>
      </c>
      <c r="BE272" s="49">
        <v>6.25</v>
      </c>
      <c r="BF272" s="48">
        <v>0</v>
      </c>
      <c r="BG272" s="49">
        <v>0</v>
      </c>
      <c r="BH272" s="48">
        <v>0</v>
      </c>
      <c r="BI272" s="49">
        <v>0</v>
      </c>
      <c r="BJ272" s="48">
        <v>15</v>
      </c>
      <c r="BK272" s="49">
        <v>93.75</v>
      </c>
      <c r="BL272" s="48">
        <v>16</v>
      </c>
    </row>
    <row r="273" spans="1:64" ht="15">
      <c r="A273" s="64" t="s">
        <v>357</v>
      </c>
      <c r="B273" s="64" t="s">
        <v>356</v>
      </c>
      <c r="C273" s="65"/>
      <c r="D273" s="66"/>
      <c r="E273" s="67"/>
      <c r="F273" s="68"/>
      <c r="G273" s="65"/>
      <c r="H273" s="69"/>
      <c r="I273" s="70"/>
      <c r="J273" s="70"/>
      <c r="K273" s="34" t="s">
        <v>65</v>
      </c>
      <c r="L273" s="77">
        <v>323</v>
      </c>
      <c r="M273" s="77"/>
      <c r="N273" s="72"/>
      <c r="O273" s="79" t="s">
        <v>444</v>
      </c>
      <c r="P273" s="81">
        <v>43680.800578703704</v>
      </c>
      <c r="Q273" s="79" t="s">
        <v>471</v>
      </c>
      <c r="R273" s="79"/>
      <c r="S273" s="79"/>
      <c r="T273" s="79" t="s">
        <v>771</v>
      </c>
      <c r="U273" s="79"/>
      <c r="V273" s="82" t="s">
        <v>1009</v>
      </c>
      <c r="W273" s="81">
        <v>43680.800578703704</v>
      </c>
      <c r="X273" s="82" t="s">
        <v>1306</v>
      </c>
      <c r="Y273" s="79"/>
      <c r="Z273" s="79"/>
      <c r="AA273" s="85" t="s">
        <v>1663</v>
      </c>
      <c r="AB273" s="79"/>
      <c r="AC273" s="79" t="b">
        <v>0</v>
      </c>
      <c r="AD273" s="79">
        <v>0</v>
      </c>
      <c r="AE273" s="85" t="s">
        <v>1761</v>
      </c>
      <c r="AF273" s="79" t="b">
        <v>0</v>
      </c>
      <c r="AG273" s="79" t="s">
        <v>1774</v>
      </c>
      <c r="AH273" s="79"/>
      <c r="AI273" s="85" t="s">
        <v>1761</v>
      </c>
      <c r="AJ273" s="79" t="b">
        <v>0</v>
      </c>
      <c r="AK273" s="79">
        <v>2</v>
      </c>
      <c r="AL273" s="85" t="s">
        <v>1601</v>
      </c>
      <c r="AM273" s="79" t="s">
        <v>1826</v>
      </c>
      <c r="AN273" s="79" t="b">
        <v>0</v>
      </c>
      <c r="AO273" s="85" t="s">
        <v>1601</v>
      </c>
      <c r="AP273" s="79" t="s">
        <v>176</v>
      </c>
      <c r="AQ273" s="79">
        <v>0</v>
      </c>
      <c r="AR273" s="79">
        <v>0</v>
      </c>
      <c r="AS273" s="79"/>
      <c r="AT273" s="79"/>
      <c r="AU273" s="79"/>
      <c r="AV273" s="79"/>
      <c r="AW273" s="79"/>
      <c r="AX273" s="79"/>
      <c r="AY273" s="79"/>
      <c r="AZ273" s="79"/>
      <c r="BA273">
        <v>37</v>
      </c>
      <c r="BB273" s="78" t="str">
        <f>REPLACE(INDEX(GroupVertices[Group],MATCH(Edges25[[#This Row],[Vertex 1]],GroupVertices[Vertex],0)),1,1,"")</f>
        <v>4</v>
      </c>
      <c r="BC273" s="78" t="str">
        <f>REPLACE(INDEX(GroupVertices[Group],MATCH(Edges25[[#This Row],[Vertex 2]],GroupVertices[Vertex],0)),1,1,"")</f>
        <v>4</v>
      </c>
      <c r="BD273" s="48">
        <v>1</v>
      </c>
      <c r="BE273" s="49">
        <v>6.25</v>
      </c>
      <c r="BF273" s="48">
        <v>0</v>
      </c>
      <c r="BG273" s="49">
        <v>0</v>
      </c>
      <c r="BH273" s="48">
        <v>0</v>
      </c>
      <c r="BI273" s="49">
        <v>0</v>
      </c>
      <c r="BJ273" s="48">
        <v>15</v>
      </c>
      <c r="BK273" s="49">
        <v>93.75</v>
      </c>
      <c r="BL273" s="48">
        <v>16</v>
      </c>
    </row>
    <row r="274" spans="1:64" ht="15">
      <c r="A274" s="64" t="s">
        <v>357</v>
      </c>
      <c r="B274" s="64" t="s">
        <v>356</v>
      </c>
      <c r="C274" s="65"/>
      <c r="D274" s="66"/>
      <c r="E274" s="67"/>
      <c r="F274" s="68"/>
      <c r="G274" s="65"/>
      <c r="H274" s="69"/>
      <c r="I274" s="70"/>
      <c r="J274" s="70"/>
      <c r="K274" s="34" t="s">
        <v>65</v>
      </c>
      <c r="L274" s="77">
        <v>324</v>
      </c>
      <c r="M274" s="77"/>
      <c r="N274" s="72"/>
      <c r="O274" s="79" t="s">
        <v>444</v>
      </c>
      <c r="P274" s="81">
        <v>43681.07141203704</v>
      </c>
      <c r="Q274" s="79" t="s">
        <v>471</v>
      </c>
      <c r="R274" s="79"/>
      <c r="S274" s="79"/>
      <c r="T274" s="79" t="s">
        <v>771</v>
      </c>
      <c r="U274" s="79"/>
      <c r="V274" s="82" t="s">
        <v>1009</v>
      </c>
      <c r="W274" s="81">
        <v>43681.07141203704</v>
      </c>
      <c r="X274" s="82" t="s">
        <v>1307</v>
      </c>
      <c r="Y274" s="79"/>
      <c r="Z274" s="79"/>
      <c r="AA274" s="85" t="s">
        <v>1664</v>
      </c>
      <c r="AB274" s="79"/>
      <c r="AC274" s="79" t="b">
        <v>0</v>
      </c>
      <c r="AD274" s="79">
        <v>0</v>
      </c>
      <c r="AE274" s="85" t="s">
        <v>1761</v>
      </c>
      <c r="AF274" s="79" t="b">
        <v>0</v>
      </c>
      <c r="AG274" s="79" t="s">
        <v>1774</v>
      </c>
      <c r="AH274" s="79"/>
      <c r="AI274" s="85" t="s">
        <v>1761</v>
      </c>
      <c r="AJ274" s="79" t="b">
        <v>0</v>
      </c>
      <c r="AK274" s="79">
        <v>3</v>
      </c>
      <c r="AL274" s="85" t="s">
        <v>1603</v>
      </c>
      <c r="AM274" s="79" t="s">
        <v>1826</v>
      </c>
      <c r="AN274" s="79" t="b">
        <v>0</v>
      </c>
      <c r="AO274" s="85" t="s">
        <v>1603</v>
      </c>
      <c r="AP274" s="79" t="s">
        <v>176</v>
      </c>
      <c r="AQ274" s="79">
        <v>0</v>
      </c>
      <c r="AR274" s="79">
        <v>0</v>
      </c>
      <c r="AS274" s="79"/>
      <c r="AT274" s="79"/>
      <c r="AU274" s="79"/>
      <c r="AV274" s="79"/>
      <c r="AW274" s="79"/>
      <c r="AX274" s="79"/>
      <c r="AY274" s="79"/>
      <c r="AZ274" s="79"/>
      <c r="BA274">
        <v>37</v>
      </c>
      <c r="BB274" s="78" t="str">
        <f>REPLACE(INDEX(GroupVertices[Group],MATCH(Edges25[[#This Row],[Vertex 1]],GroupVertices[Vertex],0)),1,1,"")</f>
        <v>4</v>
      </c>
      <c r="BC274" s="78" t="str">
        <f>REPLACE(INDEX(GroupVertices[Group],MATCH(Edges25[[#This Row],[Vertex 2]],GroupVertices[Vertex],0)),1,1,"")</f>
        <v>4</v>
      </c>
      <c r="BD274" s="48">
        <v>1</v>
      </c>
      <c r="BE274" s="49">
        <v>6.25</v>
      </c>
      <c r="BF274" s="48">
        <v>0</v>
      </c>
      <c r="BG274" s="49">
        <v>0</v>
      </c>
      <c r="BH274" s="48">
        <v>0</v>
      </c>
      <c r="BI274" s="49">
        <v>0</v>
      </c>
      <c r="BJ274" s="48">
        <v>15</v>
      </c>
      <c r="BK274" s="49">
        <v>93.75</v>
      </c>
      <c r="BL274" s="48">
        <v>16</v>
      </c>
    </row>
    <row r="275" spans="1:64" ht="15">
      <c r="A275" s="64" t="s">
        <v>357</v>
      </c>
      <c r="B275" s="64" t="s">
        <v>356</v>
      </c>
      <c r="C275" s="65"/>
      <c r="D275" s="66"/>
      <c r="E275" s="67"/>
      <c r="F275" s="68"/>
      <c r="G275" s="65"/>
      <c r="H275" s="69"/>
      <c r="I275" s="70"/>
      <c r="J275" s="70"/>
      <c r="K275" s="34" t="s">
        <v>65</v>
      </c>
      <c r="L275" s="77">
        <v>325</v>
      </c>
      <c r="M275" s="77"/>
      <c r="N275" s="72"/>
      <c r="O275" s="79" t="s">
        <v>444</v>
      </c>
      <c r="P275" s="81">
        <v>43681.07144675926</v>
      </c>
      <c r="Q275" s="79" t="s">
        <v>471</v>
      </c>
      <c r="R275" s="79"/>
      <c r="S275" s="79"/>
      <c r="T275" s="79" t="s">
        <v>771</v>
      </c>
      <c r="U275" s="79"/>
      <c r="V275" s="82" t="s">
        <v>1009</v>
      </c>
      <c r="W275" s="81">
        <v>43681.07144675926</v>
      </c>
      <c r="X275" s="82" t="s">
        <v>1308</v>
      </c>
      <c r="Y275" s="79"/>
      <c r="Z275" s="79"/>
      <c r="AA275" s="85" t="s">
        <v>1665</v>
      </c>
      <c r="AB275" s="79"/>
      <c r="AC275" s="79" t="b">
        <v>0</v>
      </c>
      <c r="AD275" s="79">
        <v>0</v>
      </c>
      <c r="AE275" s="85" t="s">
        <v>1761</v>
      </c>
      <c r="AF275" s="79" t="b">
        <v>0</v>
      </c>
      <c r="AG275" s="79" t="s">
        <v>1774</v>
      </c>
      <c r="AH275" s="79"/>
      <c r="AI275" s="85" t="s">
        <v>1761</v>
      </c>
      <c r="AJ275" s="79" t="b">
        <v>0</v>
      </c>
      <c r="AK275" s="79">
        <v>2</v>
      </c>
      <c r="AL275" s="85" t="s">
        <v>1604</v>
      </c>
      <c r="AM275" s="79" t="s">
        <v>1826</v>
      </c>
      <c r="AN275" s="79" t="b">
        <v>0</v>
      </c>
      <c r="AO275" s="85" t="s">
        <v>1604</v>
      </c>
      <c r="AP275" s="79" t="s">
        <v>176</v>
      </c>
      <c r="AQ275" s="79">
        <v>0</v>
      </c>
      <c r="AR275" s="79">
        <v>0</v>
      </c>
      <c r="AS275" s="79"/>
      <c r="AT275" s="79"/>
      <c r="AU275" s="79"/>
      <c r="AV275" s="79"/>
      <c r="AW275" s="79"/>
      <c r="AX275" s="79"/>
      <c r="AY275" s="79"/>
      <c r="AZ275" s="79"/>
      <c r="BA275">
        <v>37</v>
      </c>
      <c r="BB275" s="78" t="str">
        <f>REPLACE(INDEX(GroupVertices[Group],MATCH(Edges25[[#This Row],[Vertex 1]],GroupVertices[Vertex],0)),1,1,"")</f>
        <v>4</v>
      </c>
      <c r="BC275" s="78" t="str">
        <f>REPLACE(INDEX(GroupVertices[Group],MATCH(Edges25[[#This Row],[Vertex 2]],GroupVertices[Vertex],0)),1,1,"")</f>
        <v>4</v>
      </c>
      <c r="BD275" s="48">
        <v>1</v>
      </c>
      <c r="BE275" s="49">
        <v>6.25</v>
      </c>
      <c r="BF275" s="48">
        <v>0</v>
      </c>
      <c r="BG275" s="49">
        <v>0</v>
      </c>
      <c r="BH275" s="48">
        <v>0</v>
      </c>
      <c r="BI275" s="49">
        <v>0</v>
      </c>
      <c r="BJ275" s="48">
        <v>15</v>
      </c>
      <c r="BK275" s="49">
        <v>93.75</v>
      </c>
      <c r="BL275" s="48">
        <v>16</v>
      </c>
    </row>
    <row r="276" spans="1:64" ht="15">
      <c r="A276" s="64" t="s">
        <v>357</v>
      </c>
      <c r="B276" s="64" t="s">
        <v>356</v>
      </c>
      <c r="C276" s="65"/>
      <c r="D276" s="66"/>
      <c r="E276" s="67"/>
      <c r="F276" s="68"/>
      <c r="G276" s="65"/>
      <c r="H276" s="69"/>
      <c r="I276" s="70"/>
      <c r="J276" s="70"/>
      <c r="K276" s="34" t="s">
        <v>65</v>
      </c>
      <c r="L276" s="77">
        <v>326</v>
      </c>
      <c r="M276" s="77"/>
      <c r="N276" s="72"/>
      <c r="O276" s="79" t="s">
        <v>444</v>
      </c>
      <c r="P276" s="81">
        <v>43681.96728009259</v>
      </c>
      <c r="Q276" s="79" t="s">
        <v>471</v>
      </c>
      <c r="R276" s="79"/>
      <c r="S276" s="79"/>
      <c r="T276" s="79" t="s">
        <v>771</v>
      </c>
      <c r="U276" s="79"/>
      <c r="V276" s="82" t="s">
        <v>1009</v>
      </c>
      <c r="W276" s="81">
        <v>43681.96728009259</v>
      </c>
      <c r="X276" s="82" t="s">
        <v>1309</v>
      </c>
      <c r="Y276" s="79"/>
      <c r="Z276" s="79"/>
      <c r="AA276" s="85" t="s">
        <v>1666</v>
      </c>
      <c r="AB276" s="79"/>
      <c r="AC276" s="79" t="b">
        <v>0</v>
      </c>
      <c r="AD276" s="79">
        <v>0</v>
      </c>
      <c r="AE276" s="85" t="s">
        <v>1761</v>
      </c>
      <c r="AF276" s="79" t="b">
        <v>0</v>
      </c>
      <c r="AG276" s="79" t="s">
        <v>1774</v>
      </c>
      <c r="AH276" s="79"/>
      <c r="AI276" s="85" t="s">
        <v>1761</v>
      </c>
      <c r="AJ276" s="79" t="b">
        <v>0</v>
      </c>
      <c r="AK276" s="79">
        <v>1</v>
      </c>
      <c r="AL276" s="85" t="s">
        <v>1608</v>
      </c>
      <c r="AM276" s="79" t="s">
        <v>1826</v>
      </c>
      <c r="AN276" s="79" t="b">
        <v>0</v>
      </c>
      <c r="AO276" s="85" t="s">
        <v>1608</v>
      </c>
      <c r="AP276" s="79" t="s">
        <v>176</v>
      </c>
      <c r="AQ276" s="79">
        <v>0</v>
      </c>
      <c r="AR276" s="79">
        <v>0</v>
      </c>
      <c r="AS276" s="79"/>
      <c r="AT276" s="79"/>
      <c r="AU276" s="79"/>
      <c r="AV276" s="79"/>
      <c r="AW276" s="79"/>
      <c r="AX276" s="79"/>
      <c r="AY276" s="79"/>
      <c r="AZ276" s="79"/>
      <c r="BA276">
        <v>37</v>
      </c>
      <c r="BB276" s="78" t="str">
        <f>REPLACE(INDEX(GroupVertices[Group],MATCH(Edges25[[#This Row],[Vertex 1]],GroupVertices[Vertex],0)),1,1,"")</f>
        <v>4</v>
      </c>
      <c r="BC276" s="78" t="str">
        <f>REPLACE(INDEX(GroupVertices[Group],MATCH(Edges25[[#This Row],[Vertex 2]],GroupVertices[Vertex],0)),1,1,"")</f>
        <v>4</v>
      </c>
      <c r="BD276" s="48">
        <v>1</v>
      </c>
      <c r="BE276" s="49">
        <v>6.25</v>
      </c>
      <c r="BF276" s="48">
        <v>0</v>
      </c>
      <c r="BG276" s="49">
        <v>0</v>
      </c>
      <c r="BH276" s="48">
        <v>0</v>
      </c>
      <c r="BI276" s="49">
        <v>0</v>
      </c>
      <c r="BJ276" s="48">
        <v>15</v>
      </c>
      <c r="BK276" s="49">
        <v>93.75</v>
      </c>
      <c r="BL276" s="48">
        <v>16</v>
      </c>
    </row>
    <row r="277" spans="1:64" ht="15">
      <c r="A277" s="64" t="s">
        <v>357</v>
      </c>
      <c r="B277" s="64" t="s">
        <v>356</v>
      </c>
      <c r="C277" s="65"/>
      <c r="D277" s="66"/>
      <c r="E277" s="67"/>
      <c r="F277" s="68"/>
      <c r="G277" s="65"/>
      <c r="H277" s="69"/>
      <c r="I277" s="70"/>
      <c r="J277" s="70"/>
      <c r="K277" s="34" t="s">
        <v>65</v>
      </c>
      <c r="L277" s="77">
        <v>327</v>
      </c>
      <c r="M277" s="77"/>
      <c r="N277" s="72"/>
      <c r="O277" s="79" t="s">
        <v>444</v>
      </c>
      <c r="P277" s="81">
        <v>43682.0297337963</v>
      </c>
      <c r="Q277" s="79" t="s">
        <v>471</v>
      </c>
      <c r="R277" s="79"/>
      <c r="S277" s="79"/>
      <c r="T277" s="79" t="s">
        <v>771</v>
      </c>
      <c r="U277" s="79"/>
      <c r="V277" s="82" t="s">
        <v>1009</v>
      </c>
      <c r="W277" s="81">
        <v>43682.0297337963</v>
      </c>
      <c r="X277" s="82" t="s">
        <v>1310</v>
      </c>
      <c r="Y277" s="79"/>
      <c r="Z277" s="79"/>
      <c r="AA277" s="85" t="s">
        <v>1667</v>
      </c>
      <c r="AB277" s="79"/>
      <c r="AC277" s="79" t="b">
        <v>0</v>
      </c>
      <c r="AD277" s="79">
        <v>0</v>
      </c>
      <c r="AE277" s="85" t="s">
        <v>1761</v>
      </c>
      <c r="AF277" s="79" t="b">
        <v>0</v>
      </c>
      <c r="AG277" s="79" t="s">
        <v>1774</v>
      </c>
      <c r="AH277" s="79"/>
      <c r="AI277" s="85" t="s">
        <v>1761</v>
      </c>
      <c r="AJ277" s="79" t="b">
        <v>0</v>
      </c>
      <c r="AK277" s="79">
        <v>2</v>
      </c>
      <c r="AL277" s="85" t="s">
        <v>1609</v>
      </c>
      <c r="AM277" s="79" t="s">
        <v>1826</v>
      </c>
      <c r="AN277" s="79" t="b">
        <v>0</v>
      </c>
      <c r="AO277" s="85" t="s">
        <v>1609</v>
      </c>
      <c r="AP277" s="79" t="s">
        <v>176</v>
      </c>
      <c r="AQ277" s="79">
        <v>0</v>
      </c>
      <c r="AR277" s="79">
        <v>0</v>
      </c>
      <c r="AS277" s="79"/>
      <c r="AT277" s="79"/>
      <c r="AU277" s="79"/>
      <c r="AV277" s="79"/>
      <c r="AW277" s="79"/>
      <c r="AX277" s="79"/>
      <c r="AY277" s="79"/>
      <c r="AZ277" s="79"/>
      <c r="BA277">
        <v>37</v>
      </c>
      <c r="BB277" s="78" t="str">
        <f>REPLACE(INDEX(GroupVertices[Group],MATCH(Edges25[[#This Row],[Vertex 1]],GroupVertices[Vertex],0)),1,1,"")</f>
        <v>4</v>
      </c>
      <c r="BC277" s="78" t="str">
        <f>REPLACE(INDEX(GroupVertices[Group],MATCH(Edges25[[#This Row],[Vertex 2]],GroupVertices[Vertex],0)),1,1,"")</f>
        <v>4</v>
      </c>
      <c r="BD277" s="48">
        <v>1</v>
      </c>
      <c r="BE277" s="49">
        <v>6.25</v>
      </c>
      <c r="BF277" s="48">
        <v>0</v>
      </c>
      <c r="BG277" s="49">
        <v>0</v>
      </c>
      <c r="BH277" s="48">
        <v>0</v>
      </c>
      <c r="BI277" s="49">
        <v>0</v>
      </c>
      <c r="BJ277" s="48">
        <v>15</v>
      </c>
      <c r="BK277" s="49">
        <v>93.75</v>
      </c>
      <c r="BL277" s="48">
        <v>16</v>
      </c>
    </row>
    <row r="278" spans="1:64" ht="15">
      <c r="A278" s="64" t="s">
        <v>357</v>
      </c>
      <c r="B278" s="64" t="s">
        <v>356</v>
      </c>
      <c r="C278" s="65"/>
      <c r="D278" s="66"/>
      <c r="E278" s="67"/>
      <c r="F278" s="68"/>
      <c r="G278" s="65"/>
      <c r="H278" s="69"/>
      <c r="I278" s="70"/>
      <c r="J278" s="70"/>
      <c r="K278" s="34" t="s">
        <v>65</v>
      </c>
      <c r="L278" s="77">
        <v>328</v>
      </c>
      <c r="M278" s="77"/>
      <c r="N278" s="72"/>
      <c r="O278" s="79" t="s">
        <v>444</v>
      </c>
      <c r="P278" s="81">
        <v>43682.48810185185</v>
      </c>
      <c r="Q278" s="79" t="s">
        <v>471</v>
      </c>
      <c r="R278" s="79"/>
      <c r="S278" s="79"/>
      <c r="T278" s="79" t="s">
        <v>771</v>
      </c>
      <c r="U278" s="79"/>
      <c r="V278" s="82" t="s">
        <v>1009</v>
      </c>
      <c r="W278" s="81">
        <v>43682.48810185185</v>
      </c>
      <c r="X278" s="82" t="s">
        <v>1311</v>
      </c>
      <c r="Y278" s="79"/>
      <c r="Z278" s="79"/>
      <c r="AA278" s="85" t="s">
        <v>1668</v>
      </c>
      <c r="AB278" s="79"/>
      <c r="AC278" s="79" t="b">
        <v>0</v>
      </c>
      <c r="AD278" s="79">
        <v>0</v>
      </c>
      <c r="AE278" s="85" t="s">
        <v>1761</v>
      </c>
      <c r="AF278" s="79" t="b">
        <v>0</v>
      </c>
      <c r="AG278" s="79" t="s">
        <v>1774</v>
      </c>
      <c r="AH278" s="79"/>
      <c r="AI278" s="85" t="s">
        <v>1761</v>
      </c>
      <c r="AJ278" s="79" t="b">
        <v>0</v>
      </c>
      <c r="AK278" s="79">
        <v>2</v>
      </c>
      <c r="AL278" s="85" t="s">
        <v>1610</v>
      </c>
      <c r="AM278" s="79" t="s">
        <v>1826</v>
      </c>
      <c r="AN278" s="79" t="b">
        <v>0</v>
      </c>
      <c r="AO278" s="85" t="s">
        <v>1610</v>
      </c>
      <c r="AP278" s="79" t="s">
        <v>176</v>
      </c>
      <c r="AQ278" s="79">
        <v>0</v>
      </c>
      <c r="AR278" s="79">
        <v>0</v>
      </c>
      <c r="AS278" s="79"/>
      <c r="AT278" s="79"/>
      <c r="AU278" s="79"/>
      <c r="AV278" s="79"/>
      <c r="AW278" s="79"/>
      <c r="AX278" s="79"/>
      <c r="AY278" s="79"/>
      <c r="AZ278" s="79"/>
      <c r="BA278">
        <v>37</v>
      </c>
      <c r="BB278" s="78" t="str">
        <f>REPLACE(INDEX(GroupVertices[Group],MATCH(Edges25[[#This Row],[Vertex 1]],GroupVertices[Vertex],0)),1,1,"")</f>
        <v>4</v>
      </c>
      <c r="BC278" s="78" t="str">
        <f>REPLACE(INDEX(GroupVertices[Group],MATCH(Edges25[[#This Row],[Vertex 2]],GroupVertices[Vertex],0)),1,1,"")</f>
        <v>4</v>
      </c>
      <c r="BD278" s="48">
        <v>1</v>
      </c>
      <c r="BE278" s="49">
        <v>6.25</v>
      </c>
      <c r="BF278" s="48">
        <v>0</v>
      </c>
      <c r="BG278" s="49">
        <v>0</v>
      </c>
      <c r="BH278" s="48">
        <v>0</v>
      </c>
      <c r="BI278" s="49">
        <v>0</v>
      </c>
      <c r="BJ278" s="48">
        <v>15</v>
      </c>
      <c r="BK278" s="49">
        <v>93.75</v>
      </c>
      <c r="BL278" s="48">
        <v>16</v>
      </c>
    </row>
    <row r="279" spans="1:64" ht="15">
      <c r="A279" s="64" t="s">
        <v>357</v>
      </c>
      <c r="B279" s="64" t="s">
        <v>356</v>
      </c>
      <c r="C279" s="65"/>
      <c r="D279" s="66"/>
      <c r="E279" s="67"/>
      <c r="F279" s="68"/>
      <c r="G279" s="65"/>
      <c r="H279" s="69"/>
      <c r="I279" s="70"/>
      <c r="J279" s="70"/>
      <c r="K279" s="34" t="s">
        <v>65</v>
      </c>
      <c r="L279" s="77">
        <v>329</v>
      </c>
      <c r="M279" s="77"/>
      <c r="N279" s="72"/>
      <c r="O279" s="79" t="s">
        <v>444</v>
      </c>
      <c r="P279" s="81">
        <v>43682.96724537037</v>
      </c>
      <c r="Q279" s="79" t="s">
        <v>471</v>
      </c>
      <c r="R279" s="79"/>
      <c r="S279" s="79"/>
      <c r="T279" s="79" t="s">
        <v>771</v>
      </c>
      <c r="U279" s="79"/>
      <c r="V279" s="82" t="s">
        <v>1009</v>
      </c>
      <c r="W279" s="81">
        <v>43682.96724537037</v>
      </c>
      <c r="X279" s="82" t="s">
        <v>1312</v>
      </c>
      <c r="Y279" s="79"/>
      <c r="Z279" s="79"/>
      <c r="AA279" s="85" t="s">
        <v>1669</v>
      </c>
      <c r="AB279" s="79"/>
      <c r="AC279" s="79" t="b">
        <v>0</v>
      </c>
      <c r="AD279" s="79">
        <v>0</v>
      </c>
      <c r="AE279" s="85" t="s">
        <v>1761</v>
      </c>
      <c r="AF279" s="79" t="b">
        <v>0</v>
      </c>
      <c r="AG279" s="79" t="s">
        <v>1774</v>
      </c>
      <c r="AH279" s="79"/>
      <c r="AI279" s="85" t="s">
        <v>1761</v>
      </c>
      <c r="AJ279" s="79" t="b">
        <v>0</v>
      </c>
      <c r="AK279" s="79">
        <v>1</v>
      </c>
      <c r="AL279" s="85" t="s">
        <v>1621</v>
      </c>
      <c r="AM279" s="79" t="s">
        <v>1826</v>
      </c>
      <c r="AN279" s="79" t="b">
        <v>0</v>
      </c>
      <c r="AO279" s="85" t="s">
        <v>1621</v>
      </c>
      <c r="AP279" s="79" t="s">
        <v>176</v>
      </c>
      <c r="AQ279" s="79">
        <v>0</v>
      </c>
      <c r="AR279" s="79">
        <v>0</v>
      </c>
      <c r="AS279" s="79"/>
      <c r="AT279" s="79"/>
      <c r="AU279" s="79"/>
      <c r="AV279" s="79"/>
      <c r="AW279" s="79"/>
      <c r="AX279" s="79"/>
      <c r="AY279" s="79"/>
      <c r="AZ279" s="79"/>
      <c r="BA279">
        <v>37</v>
      </c>
      <c r="BB279" s="78" t="str">
        <f>REPLACE(INDEX(GroupVertices[Group],MATCH(Edges25[[#This Row],[Vertex 1]],GroupVertices[Vertex],0)),1,1,"")</f>
        <v>4</v>
      </c>
      <c r="BC279" s="78" t="str">
        <f>REPLACE(INDEX(GroupVertices[Group],MATCH(Edges25[[#This Row],[Vertex 2]],GroupVertices[Vertex],0)),1,1,"")</f>
        <v>4</v>
      </c>
      <c r="BD279" s="48">
        <v>1</v>
      </c>
      <c r="BE279" s="49">
        <v>6.25</v>
      </c>
      <c r="BF279" s="48">
        <v>0</v>
      </c>
      <c r="BG279" s="49">
        <v>0</v>
      </c>
      <c r="BH279" s="48">
        <v>0</v>
      </c>
      <c r="BI279" s="49">
        <v>0</v>
      </c>
      <c r="BJ279" s="48">
        <v>15</v>
      </c>
      <c r="BK279" s="49">
        <v>93.75</v>
      </c>
      <c r="BL279" s="48">
        <v>16</v>
      </c>
    </row>
    <row r="280" spans="1:64" ht="15">
      <c r="A280" s="64" t="s">
        <v>357</v>
      </c>
      <c r="B280" s="64" t="s">
        <v>356</v>
      </c>
      <c r="C280" s="65"/>
      <c r="D280" s="66"/>
      <c r="E280" s="67"/>
      <c r="F280" s="68"/>
      <c r="G280" s="65"/>
      <c r="H280" s="69"/>
      <c r="I280" s="70"/>
      <c r="J280" s="70"/>
      <c r="K280" s="34" t="s">
        <v>65</v>
      </c>
      <c r="L280" s="77">
        <v>330</v>
      </c>
      <c r="M280" s="77"/>
      <c r="N280" s="72"/>
      <c r="O280" s="79" t="s">
        <v>444</v>
      </c>
      <c r="P280" s="81">
        <v>43683.32140046296</v>
      </c>
      <c r="Q280" s="79" t="s">
        <v>471</v>
      </c>
      <c r="R280" s="79"/>
      <c r="S280" s="79"/>
      <c r="T280" s="79" t="s">
        <v>771</v>
      </c>
      <c r="U280" s="79"/>
      <c r="V280" s="82" t="s">
        <v>1009</v>
      </c>
      <c r="W280" s="81">
        <v>43683.32140046296</v>
      </c>
      <c r="X280" s="82" t="s">
        <v>1313</v>
      </c>
      <c r="Y280" s="79"/>
      <c r="Z280" s="79"/>
      <c r="AA280" s="85" t="s">
        <v>1670</v>
      </c>
      <c r="AB280" s="79"/>
      <c r="AC280" s="79" t="b">
        <v>0</v>
      </c>
      <c r="AD280" s="79">
        <v>0</v>
      </c>
      <c r="AE280" s="85" t="s">
        <v>1761</v>
      </c>
      <c r="AF280" s="79" t="b">
        <v>0</v>
      </c>
      <c r="AG280" s="79" t="s">
        <v>1774</v>
      </c>
      <c r="AH280" s="79"/>
      <c r="AI280" s="85" t="s">
        <v>1761</v>
      </c>
      <c r="AJ280" s="79" t="b">
        <v>0</v>
      </c>
      <c r="AK280" s="79">
        <v>3</v>
      </c>
      <c r="AL280" s="85" t="s">
        <v>1624</v>
      </c>
      <c r="AM280" s="79" t="s">
        <v>1826</v>
      </c>
      <c r="AN280" s="79" t="b">
        <v>0</v>
      </c>
      <c r="AO280" s="85" t="s">
        <v>1624</v>
      </c>
      <c r="AP280" s="79" t="s">
        <v>176</v>
      </c>
      <c r="AQ280" s="79">
        <v>0</v>
      </c>
      <c r="AR280" s="79">
        <v>0</v>
      </c>
      <c r="AS280" s="79"/>
      <c r="AT280" s="79"/>
      <c r="AU280" s="79"/>
      <c r="AV280" s="79"/>
      <c r="AW280" s="79"/>
      <c r="AX280" s="79"/>
      <c r="AY280" s="79"/>
      <c r="AZ280" s="79"/>
      <c r="BA280">
        <v>37</v>
      </c>
      <c r="BB280" s="78" t="str">
        <f>REPLACE(INDEX(GroupVertices[Group],MATCH(Edges25[[#This Row],[Vertex 1]],GroupVertices[Vertex],0)),1,1,"")</f>
        <v>4</v>
      </c>
      <c r="BC280" s="78" t="str">
        <f>REPLACE(INDEX(GroupVertices[Group],MATCH(Edges25[[#This Row],[Vertex 2]],GroupVertices[Vertex],0)),1,1,"")</f>
        <v>4</v>
      </c>
      <c r="BD280" s="48">
        <v>1</v>
      </c>
      <c r="BE280" s="49">
        <v>6.25</v>
      </c>
      <c r="BF280" s="48">
        <v>0</v>
      </c>
      <c r="BG280" s="49">
        <v>0</v>
      </c>
      <c r="BH280" s="48">
        <v>0</v>
      </c>
      <c r="BI280" s="49">
        <v>0</v>
      </c>
      <c r="BJ280" s="48">
        <v>15</v>
      </c>
      <c r="BK280" s="49">
        <v>93.75</v>
      </c>
      <c r="BL280" s="48">
        <v>16</v>
      </c>
    </row>
    <row r="281" spans="1:64" ht="15">
      <c r="A281" s="64" t="s">
        <v>357</v>
      </c>
      <c r="B281" s="64" t="s">
        <v>356</v>
      </c>
      <c r="C281" s="65"/>
      <c r="D281" s="66"/>
      <c r="E281" s="67"/>
      <c r="F281" s="68"/>
      <c r="G281" s="65"/>
      <c r="H281" s="69"/>
      <c r="I281" s="70"/>
      <c r="J281" s="70"/>
      <c r="K281" s="34" t="s">
        <v>65</v>
      </c>
      <c r="L281" s="77">
        <v>331</v>
      </c>
      <c r="M281" s="77"/>
      <c r="N281" s="72"/>
      <c r="O281" s="79" t="s">
        <v>444</v>
      </c>
      <c r="P281" s="81">
        <v>43683.446435185186</v>
      </c>
      <c r="Q281" s="79" t="s">
        <v>471</v>
      </c>
      <c r="R281" s="79"/>
      <c r="S281" s="79"/>
      <c r="T281" s="79" t="s">
        <v>771</v>
      </c>
      <c r="U281" s="79"/>
      <c r="V281" s="82" t="s">
        <v>1009</v>
      </c>
      <c r="W281" s="81">
        <v>43683.446435185186</v>
      </c>
      <c r="X281" s="82" t="s">
        <v>1314</v>
      </c>
      <c r="Y281" s="79"/>
      <c r="Z281" s="79"/>
      <c r="AA281" s="85" t="s">
        <v>1671</v>
      </c>
      <c r="AB281" s="79"/>
      <c r="AC281" s="79" t="b">
        <v>0</v>
      </c>
      <c r="AD281" s="79">
        <v>0</v>
      </c>
      <c r="AE281" s="85" t="s">
        <v>1761</v>
      </c>
      <c r="AF281" s="79" t="b">
        <v>0</v>
      </c>
      <c r="AG281" s="79" t="s">
        <v>1774</v>
      </c>
      <c r="AH281" s="79"/>
      <c r="AI281" s="85" t="s">
        <v>1761</v>
      </c>
      <c r="AJ281" s="79" t="b">
        <v>0</v>
      </c>
      <c r="AK281" s="79">
        <v>3</v>
      </c>
      <c r="AL281" s="85" t="s">
        <v>1626</v>
      </c>
      <c r="AM281" s="79" t="s">
        <v>1826</v>
      </c>
      <c r="AN281" s="79" t="b">
        <v>0</v>
      </c>
      <c r="AO281" s="85" t="s">
        <v>1626</v>
      </c>
      <c r="AP281" s="79" t="s">
        <v>176</v>
      </c>
      <c r="AQ281" s="79">
        <v>0</v>
      </c>
      <c r="AR281" s="79">
        <v>0</v>
      </c>
      <c r="AS281" s="79"/>
      <c r="AT281" s="79"/>
      <c r="AU281" s="79"/>
      <c r="AV281" s="79"/>
      <c r="AW281" s="79"/>
      <c r="AX281" s="79"/>
      <c r="AY281" s="79"/>
      <c r="AZ281" s="79"/>
      <c r="BA281">
        <v>37</v>
      </c>
      <c r="BB281" s="78" t="str">
        <f>REPLACE(INDEX(GroupVertices[Group],MATCH(Edges25[[#This Row],[Vertex 1]],GroupVertices[Vertex],0)),1,1,"")</f>
        <v>4</v>
      </c>
      <c r="BC281" s="78" t="str">
        <f>REPLACE(INDEX(GroupVertices[Group],MATCH(Edges25[[#This Row],[Vertex 2]],GroupVertices[Vertex],0)),1,1,"")</f>
        <v>4</v>
      </c>
      <c r="BD281" s="48">
        <v>1</v>
      </c>
      <c r="BE281" s="49">
        <v>6.25</v>
      </c>
      <c r="BF281" s="48">
        <v>0</v>
      </c>
      <c r="BG281" s="49">
        <v>0</v>
      </c>
      <c r="BH281" s="48">
        <v>0</v>
      </c>
      <c r="BI281" s="49">
        <v>0</v>
      </c>
      <c r="BJ281" s="48">
        <v>15</v>
      </c>
      <c r="BK281" s="49">
        <v>93.75</v>
      </c>
      <c r="BL281" s="48">
        <v>16</v>
      </c>
    </row>
    <row r="282" spans="1:64" ht="15">
      <c r="A282" s="64" t="s">
        <v>357</v>
      </c>
      <c r="B282" s="64" t="s">
        <v>356</v>
      </c>
      <c r="C282" s="65"/>
      <c r="D282" s="66"/>
      <c r="E282" s="67"/>
      <c r="F282" s="68"/>
      <c r="G282" s="65"/>
      <c r="H282" s="69"/>
      <c r="I282" s="70"/>
      <c r="J282" s="70"/>
      <c r="K282" s="34" t="s">
        <v>65</v>
      </c>
      <c r="L282" s="77">
        <v>332</v>
      </c>
      <c r="M282" s="77"/>
      <c r="N282" s="72"/>
      <c r="O282" s="79" t="s">
        <v>444</v>
      </c>
      <c r="P282" s="81">
        <v>43683.46729166667</v>
      </c>
      <c r="Q282" s="79" t="s">
        <v>471</v>
      </c>
      <c r="R282" s="79"/>
      <c r="S282" s="79"/>
      <c r="T282" s="79" t="s">
        <v>771</v>
      </c>
      <c r="U282" s="79"/>
      <c r="V282" s="82" t="s">
        <v>1009</v>
      </c>
      <c r="W282" s="81">
        <v>43683.46729166667</v>
      </c>
      <c r="X282" s="82" t="s">
        <v>1315</v>
      </c>
      <c r="Y282" s="79"/>
      <c r="Z282" s="79"/>
      <c r="AA282" s="85" t="s">
        <v>1672</v>
      </c>
      <c r="AB282" s="79"/>
      <c r="AC282" s="79" t="b">
        <v>0</v>
      </c>
      <c r="AD282" s="79">
        <v>0</v>
      </c>
      <c r="AE282" s="85" t="s">
        <v>1761</v>
      </c>
      <c r="AF282" s="79" t="b">
        <v>0</v>
      </c>
      <c r="AG282" s="79" t="s">
        <v>1774</v>
      </c>
      <c r="AH282" s="79"/>
      <c r="AI282" s="85" t="s">
        <v>1761</v>
      </c>
      <c r="AJ282" s="79" t="b">
        <v>0</v>
      </c>
      <c r="AK282" s="79">
        <v>1</v>
      </c>
      <c r="AL282" s="85" t="s">
        <v>1627</v>
      </c>
      <c r="AM282" s="79" t="s">
        <v>1826</v>
      </c>
      <c r="AN282" s="79" t="b">
        <v>0</v>
      </c>
      <c r="AO282" s="85" t="s">
        <v>1627</v>
      </c>
      <c r="AP282" s="79" t="s">
        <v>176</v>
      </c>
      <c r="AQ282" s="79">
        <v>0</v>
      </c>
      <c r="AR282" s="79">
        <v>0</v>
      </c>
      <c r="AS282" s="79"/>
      <c r="AT282" s="79"/>
      <c r="AU282" s="79"/>
      <c r="AV282" s="79"/>
      <c r="AW282" s="79"/>
      <c r="AX282" s="79"/>
      <c r="AY282" s="79"/>
      <c r="AZ282" s="79"/>
      <c r="BA282">
        <v>37</v>
      </c>
      <c r="BB282" s="78" t="str">
        <f>REPLACE(INDEX(GroupVertices[Group],MATCH(Edges25[[#This Row],[Vertex 1]],GroupVertices[Vertex],0)),1,1,"")</f>
        <v>4</v>
      </c>
      <c r="BC282" s="78" t="str">
        <f>REPLACE(INDEX(GroupVertices[Group],MATCH(Edges25[[#This Row],[Vertex 2]],GroupVertices[Vertex],0)),1,1,"")</f>
        <v>4</v>
      </c>
      <c r="BD282" s="48">
        <v>1</v>
      </c>
      <c r="BE282" s="49">
        <v>6.25</v>
      </c>
      <c r="BF282" s="48">
        <v>0</v>
      </c>
      <c r="BG282" s="49">
        <v>0</v>
      </c>
      <c r="BH282" s="48">
        <v>0</v>
      </c>
      <c r="BI282" s="49">
        <v>0</v>
      </c>
      <c r="BJ282" s="48">
        <v>15</v>
      </c>
      <c r="BK282" s="49">
        <v>93.75</v>
      </c>
      <c r="BL282" s="48">
        <v>16</v>
      </c>
    </row>
    <row r="283" spans="1:64" ht="15">
      <c r="A283" s="64" t="s">
        <v>357</v>
      </c>
      <c r="B283" s="64" t="s">
        <v>356</v>
      </c>
      <c r="C283" s="65"/>
      <c r="D283" s="66"/>
      <c r="E283" s="67"/>
      <c r="F283" s="68"/>
      <c r="G283" s="65"/>
      <c r="H283" s="69"/>
      <c r="I283" s="70"/>
      <c r="J283" s="70"/>
      <c r="K283" s="34" t="s">
        <v>65</v>
      </c>
      <c r="L283" s="77">
        <v>333</v>
      </c>
      <c r="M283" s="77"/>
      <c r="N283" s="72"/>
      <c r="O283" s="79" t="s">
        <v>444</v>
      </c>
      <c r="P283" s="81">
        <v>43683.50892361111</v>
      </c>
      <c r="Q283" s="79" t="s">
        <v>471</v>
      </c>
      <c r="R283" s="79"/>
      <c r="S283" s="79"/>
      <c r="T283" s="79" t="s">
        <v>771</v>
      </c>
      <c r="U283" s="79"/>
      <c r="V283" s="82" t="s">
        <v>1009</v>
      </c>
      <c r="W283" s="81">
        <v>43683.50892361111</v>
      </c>
      <c r="X283" s="82" t="s">
        <v>1316</v>
      </c>
      <c r="Y283" s="79"/>
      <c r="Z283" s="79"/>
      <c r="AA283" s="85" t="s">
        <v>1673</v>
      </c>
      <c r="AB283" s="79"/>
      <c r="AC283" s="79" t="b">
        <v>0</v>
      </c>
      <c r="AD283" s="79">
        <v>0</v>
      </c>
      <c r="AE283" s="85" t="s">
        <v>1761</v>
      </c>
      <c r="AF283" s="79" t="b">
        <v>0</v>
      </c>
      <c r="AG283" s="79" t="s">
        <v>1774</v>
      </c>
      <c r="AH283" s="79"/>
      <c r="AI283" s="85" t="s">
        <v>1761</v>
      </c>
      <c r="AJ283" s="79" t="b">
        <v>0</v>
      </c>
      <c r="AK283" s="79">
        <v>2</v>
      </c>
      <c r="AL283" s="85" t="s">
        <v>1628</v>
      </c>
      <c r="AM283" s="79" t="s">
        <v>1826</v>
      </c>
      <c r="AN283" s="79" t="b">
        <v>0</v>
      </c>
      <c r="AO283" s="85" t="s">
        <v>1628</v>
      </c>
      <c r="AP283" s="79" t="s">
        <v>176</v>
      </c>
      <c r="AQ283" s="79">
        <v>0</v>
      </c>
      <c r="AR283" s="79">
        <v>0</v>
      </c>
      <c r="AS283" s="79"/>
      <c r="AT283" s="79"/>
      <c r="AU283" s="79"/>
      <c r="AV283" s="79"/>
      <c r="AW283" s="79"/>
      <c r="AX283" s="79"/>
      <c r="AY283" s="79"/>
      <c r="AZ283" s="79"/>
      <c r="BA283">
        <v>37</v>
      </c>
      <c r="BB283" s="78" t="str">
        <f>REPLACE(INDEX(GroupVertices[Group],MATCH(Edges25[[#This Row],[Vertex 1]],GroupVertices[Vertex],0)),1,1,"")</f>
        <v>4</v>
      </c>
      <c r="BC283" s="78" t="str">
        <f>REPLACE(INDEX(GroupVertices[Group],MATCH(Edges25[[#This Row],[Vertex 2]],GroupVertices[Vertex],0)),1,1,"")</f>
        <v>4</v>
      </c>
      <c r="BD283" s="48">
        <v>1</v>
      </c>
      <c r="BE283" s="49">
        <v>6.25</v>
      </c>
      <c r="BF283" s="48">
        <v>0</v>
      </c>
      <c r="BG283" s="49">
        <v>0</v>
      </c>
      <c r="BH283" s="48">
        <v>0</v>
      </c>
      <c r="BI283" s="49">
        <v>0</v>
      </c>
      <c r="BJ283" s="48">
        <v>15</v>
      </c>
      <c r="BK283" s="49">
        <v>93.75</v>
      </c>
      <c r="BL283" s="48">
        <v>16</v>
      </c>
    </row>
    <row r="284" spans="1:64" ht="15">
      <c r="A284" s="64" t="s">
        <v>357</v>
      </c>
      <c r="B284" s="64" t="s">
        <v>356</v>
      </c>
      <c r="C284" s="65"/>
      <c r="D284" s="66"/>
      <c r="E284" s="67"/>
      <c r="F284" s="68"/>
      <c r="G284" s="65"/>
      <c r="H284" s="69"/>
      <c r="I284" s="70"/>
      <c r="J284" s="70"/>
      <c r="K284" s="34" t="s">
        <v>65</v>
      </c>
      <c r="L284" s="77">
        <v>334</v>
      </c>
      <c r="M284" s="77"/>
      <c r="N284" s="72"/>
      <c r="O284" s="79" t="s">
        <v>444</v>
      </c>
      <c r="P284" s="81">
        <v>43683.63394675926</v>
      </c>
      <c r="Q284" s="79" t="s">
        <v>471</v>
      </c>
      <c r="R284" s="79"/>
      <c r="S284" s="79"/>
      <c r="T284" s="79" t="s">
        <v>771</v>
      </c>
      <c r="U284" s="79"/>
      <c r="V284" s="82" t="s">
        <v>1009</v>
      </c>
      <c r="W284" s="81">
        <v>43683.63394675926</v>
      </c>
      <c r="X284" s="82" t="s">
        <v>1317</v>
      </c>
      <c r="Y284" s="79"/>
      <c r="Z284" s="79"/>
      <c r="AA284" s="85" t="s">
        <v>1674</v>
      </c>
      <c r="AB284" s="79"/>
      <c r="AC284" s="79" t="b">
        <v>0</v>
      </c>
      <c r="AD284" s="79">
        <v>0</v>
      </c>
      <c r="AE284" s="85" t="s">
        <v>1761</v>
      </c>
      <c r="AF284" s="79" t="b">
        <v>0</v>
      </c>
      <c r="AG284" s="79" t="s">
        <v>1774</v>
      </c>
      <c r="AH284" s="79"/>
      <c r="AI284" s="85" t="s">
        <v>1761</v>
      </c>
      <c r="AJ284" s="79" t="b">
        <v>0</v>
      </c>
      <c r="AK284" s="79">
        <v>1</v>
      </c>
      <c r="AL284" s="85" t="s">
        <v>1629</v>
      </c>
      <c r="AM284" s="79" t="s">
        <v>1826</v>
      </c>
      <c r="AN284" s="79" t="b">
        <v>0</v>
      </c>
      <c r="AO284" s="85" t="s">
        <v>1629</v>
      </c>
      <c r="AP284" s="79" t="s">
        <v>176</v>
      </c>
      <c r="AQ284" s="79">
        <v>0</v>
      </c>
      <c r="AR284" s="79">
        <v>0</v>
      </c>
      <c r="AS284" s="79"/>
      <c r="AT284" s="79"/>
      <c r="AU284" s="79"/>
      <c r="AV284" s="79"/>
      <c r="AW284" s="79"/>
      <c r="AX284" s="79"/>
      <c r="AY284" s="79"/>
      <c r="AZ284" s="79"/>
      <c r="BA284">
        <v>37</v>
      </c>
      <c r="BB284" s="78" t="str">
        <f>REPLACE(INDEX(GroupVertices[Group],MATCH(Edges25[[#This Row],[Vertex 1]],GroupVertices[Vertex],0)),1,1,"")</f>
        <v>4</v>
      </c>
      <c r="BC284" s="78" t="str">
        <f>REPLACE(INDEX(GroupVertices[Group],MATCH(Edges25[[#This Row],[Vertex 2]],GroupVertices[Vertex],0)),1,1,"")</f>
        <v>4</v>
      </c>
      <c r="BD284" s="48">
        <v>1</v>
      </c>
      <c r="BE284" s="49">
        <v>6.25</v>
      </c>
      <c r="BF284" s="48">
        <v>0</v>
      </c>
      <c r="BG284" s="49">
        <v>0</v>
      </c>
      <c r="BH284" s="48">
        <v>0</v>
      </c>
      <c r="BI284" s="49">
        <v>0</v>
      </c>
      <c r="BJ284" s="48">
        <v>15</v>
      </c>
      <c r="BK284" s="49">
        <v>93.75</v>
      </c>
      <c r="BL284" s="48">
        <v>16</v>
      </c>
    </row>
    <row r="285" spans="1:64" ht="15">
      <c r="A285" s="64" t="s">
        <v>357</v>
      </c>
      <c r="B285" s="64" t="s">
        <v>356</v>
      </c>
      <c r="C285" s="65"/>
      <c r="D285" s="66"/>
      <c r="E285" s="67"/>
      <c r="F285" s="68"/>
      <c r="G285" s="65"/>
      <c r="H285" s="69"/>
      <c r="I285" s="70"/>
      <c r="J285" s="70"/>
      <c r="K285" s="34" t="s">
        <v>65</v>
      </c>
      <c r="L285" s="77">
        <v>335</v>
      </c>
      <c r="M285" s="77"/>
      <c r="N285" s="72"/>
      <c r="O285" s="79" t="s">
        <v>444</v>
      </c>
      <c r="P285" s="81">
        <v>43683.758935185186</v>
      </c>
      <c r="Q285" s="79" t="s">
        <v>471</v>
      </c>
      <c r="R285" s="79"/>
      <c r="S285" s="79"/>
      <c r="T285" s="79" t="s">
        <v>771</v>
      </c>
      <c r="U285" s="79"/>
      <c r="V285" s="82" t="s">
        <v>1009</v>
      </c>
      <c r="W285" s="81">
        <v>43683.758935185186</v>
      </c>
      <c r="X285" s="82" t="s">
        <v>1318</v>
      </c>
      <c r="Y285" s="79"/>
      <c r="Z285" s="79"/>
      <c r="AA285" s="85" t="s">
        <v>1675</v>
      </c>
      <c r="AB285" s="79"/>
      <c r="AC285" s="79" t="b">
        <v>0</v>
      </c>
      <c r="AD285" s="79">
        <v>0</v>
      </c>
      <c r="AE285" s="85" t="s">
        <v>1761</v>
      </c>
      <c r="AF285" s="79" t="b">
        <v>0</v>
      </c>
      <c r="AG285" s="79" t="s">
        <v>1774</v>
      </c>
      <c r="AH285" s="79"/>
      <c r="AI285" s="85" t="s">
        <v>1761</v>
      </c>
      <c r="AJ285" s="79" t="b">
        <v>0</v>
      </c>
      <c r="AK285" s="79">
        <v>1</v>
      </c>
      <c r="AL285" s="85" t="s">
        <v>1630</v>
      </c>
      <c r="AM285" s="79" t="s">
        <v>1826</v>
      </c>
      <c r="AN285" s="79" t="b">
        <v>0</v>
      </c>
      <c r="AO285" s="85" t="s">
        <v>1630</v>
      </c>
      <c r="AP285" s="79" t="s">
        <v>176</v>
      </c>
      <c r="AQ285" s="79">
        <v>0</v>
      </c>
      <c r="AR285" s="79">
        <v>0</v>
      </c>
      <c r="AS285" s="79"/>
      <c r="AT285" s="79"/>
      <c r="AU285" s="79"/>
      <c r="AV285" s="79"/>
      <c r="AW285" s="79"/>
      <c r="AX285" s="79"/>
      <c r="AY285" s="79"/>
      <c r="AZ285" s="79"/>
      <c r="BA285">
        <v>37</v>
      </c>
      <c r="BB285" s="78" t="str">
        <f>REPLACE(INDEX(GroupVertices[Group],MATCH(Edges25[[#This Row],[Vertex 1]],GroupVertices[Vertex],0)),1,1,"")</f>
        <v>4</v>
      </c>
      <c r="BC285" s="78" t="str">
        <f>REPLACE(INDEX(GroupVertices[Group],MATCH(Edges25[[#This Row],[Vertex 2]],GroupVertices[Vertex],0)),1,1,"")</f>
        <v>4</v>
      </c>
      <c r="BD285" s="48">
        <v>1</v>
      </c>
      <c r="BE285" s="49">
        <v>6.25</v>
      </c>
      <c r="BF285" s="48">
        <v>0</v>
      </c>
      <c r="BG285" s="49">
        <v>0</v>
      </c>
      <c r="BH285" s="48">
        <v>0</v>
      </c>
      <c r="BI285" s="49">
        <v>0</v>
      </c>
      <c r="BJ285" s="48">
        <v>15</v>
      </c>
      <c r="BK285" s="49">
        <v>93.75</v>
      </c>
      <c r="BL285" s="48">
        <v>16</v>
      </c>
    </row>
    <row r="286" spans="1:64" ht="15">
      <c r="A286" s="64" t="s">
        <v>357</v>
      </c>
      <c r="B286" s="64" t="s">
        <v>356</v>
      </c>
      <c r="C286" s="65"/>
      <c r="D286" s="66"/>
      <c r="E286" s="67"/>
      <c r="F286" s="68"/>
      <c r="G286" s="65"/>
      <c r="H286" s="69"/>
      <c r="I286" s="70"/>
      <c r="J286" s="70"/>
      <c r="K286" s="34" t="s">
        <v>65</v>
      </c>
      <c r="L286" s="77">
        <v>336</v>
      </c>
      <c r="M286" s="77"/>
      <c r="N286" s="72"/>
      <c r="O286" s="79" t="s">
        <v>444</v>
      </c>
      <c r="P286" s="81">
        <v>43683.88390046296</v>
      </c>
      <c r="Q286" s="79" t="s">
        <v>471</v>
      </c>
      <c r="R286" s="79"/>
      <c r="S286" s="79"/>
      <c r="T286" s="79" t="s">
        <v>771</v>
      </c>
      <c r="U286" s="79"/>
      <c r="V286" s="82" t="s">
        <v>1009</v>
      </c>
      <c r="W286" s="81">
        <v>43683.88390046296</v>
      </c>
      <c r="X286" s="82" t="s">
        <v>1319</v>
      </c>
      <c r="Y286" s="79"/>
      <c r="Z286" s="79"/>
      <c r="AA286" s="85" t="s">
        <v>1676</v>
      </c>
      <c r="AB286" s="79"/>
      <c r="AC286" s="79" t="b">
        <v>0</v>
      </c>
      <c r="AD286" s="79">
        <v>0</v>
      </c>
      <c r="AE286" s="85" t="s">
        <v>1761</v>
      </c>
      <c r="AF286" s="79" t="b">
        <v>0</v>
      </c>
      <c r="AG286" s="79" t="s">
        <v>1774</v>
      </c>
      <c r="AH286" s="79"/>
      <c r="AI286" s="85" t="s">
        <v>1761</v>
      </c>
      <c r="AJ286" s="79" t="b">
        <v>0</v>
      </c>
      <c r="AK286" s="79">
        <v>3</v>
      </c>
      <c r="AL286" s="85" t="s">
        <v>1632</v>
      </c>
      <c r="AM286" s="79" t="s">
        <v>1826</v>
      </c>
      <c r="AN286" s="79" t="b">
        <v>0</v>
      </c>
      <c r="AO286" s="85" t="s">
        <v>1632</v>
      </c>
      <c r="AP286" s="79" t="s">
        <v>176</v>
      </c>
      <c r="AQ286" s="79">
        <v>0</v>
      </c>
      <c r="AR286" s="79">
        <v>0</v>
      </c>
      <c r="AS286" s="79"/>
      <c r="AT286" s="79"/>
      <c r="AU286" s="79"/>
      <c r="AV286" s="79"/>
      <c r="AW286" s="79"/>
      <c r="AX286" s="79"/>
      <c r="AY286" s="79"/>
      <c r="AZ286" s="79"/>
      <c r="BA286">
        <v>37</v>
      </c>
      <c r="BB286" s="78" t="str">
        <f>REPLACE(INDEX(GroupVertices[Group],MATCH(Edges25[[#This Row],[Vertex 1]],GroupVertices[Vertex],0)),1,1,"")</f>
        <v>4</v>
      </c>
      <c r="BC286" s="78" t="str">
        <f>REPLACE(INDEX(GroupVertices[Group],MATCH(Edges25[[#This Row],[Vertex 2]],GroupVertices[Vertex],0)),1,1,"")</f>
        <v>4</v>
      </c>
      <c r="BD286" s="48">
        <v>1</v>
      </c>
      <c r="BE286" s="49">
        <v>6.25</v>
      </c>
      <c r="BF286" s="48">
        <v>0</v>
      </c>
      <c r="BG286" s="49">
        <v>0</v>
      </c>
      <c r="BH286" s="48">
        <v>0</v>
      </c>
      <c r="BI286" s="49">
        <v>0</v>
      </c>
      <c r="BJ286" s="48">
        <v>15</v>
      </c>
      <c r="BK286" s="49">
        <v>93.75</v>
      </c>
      <c r="BL286" s="48">
        <v>16</v>
      </c>
    </row>
    <row r="287" spans="1:64" ht="15">
      <c r="A287" s="64" t="s">
        <v>357</v>
      </c>
      <c r="B287" s="64" t="s">
        <v>356</v>
      </c>
      <c r="C287" s="65"/>
      <c r="D287" s="66"/>
      <c r="E287" s="67"/>
      <c r="F287" s="68"/>
      <c r="G287" s="65"/>
      <c r="H287" s="69"/>
      <c r="I287" s="70"/>
      <c r="J287" s="70"/>
      <c r="K287" s="34" t="s">
        <v>65</v>
      </c>
      <c r="L287" s="77">
        <v>337</v>
      </c>
      <c r="M287" s="77"/>
      <c r="N287" s="72"/>
      <c r="O287" s="79" t="s">
        <v>444</v>
      </c>
      <c r="P287" s="81">
        <v>43683.883935185186</v>
      </c>
      <c r="Q287" s="79" t="s">
        <v>471</v>
      </c>
      <c r="R287" s="79"/>
      <c r="S287" s="79"/>
      <c r="T287" s="79" t="s">
        <v>771</v>
      </c>
      <c r="U287" s="79"/>
      <c r="V287" s="82" t="s">
        <v>1009</v>
      </c>
      <c r="W287" s="81">
        <v>43683.883935185186</v>
      </c>
      <c r="X287" s="82" t="s">
        <v>1320</v>
      </c>
      <c r="Y287" s="79"/>
      <c r="Z287" s="79"/>
      <c r="AA287" s="85" t="s">
        <v>1677</v>
      </c>
      <c r="AB287" s="79"/>
      <c r="AC287" s="79" t="b">
        <v>0</v>
      </c>
      <c r="AD287" s="79">
        <v>0</v>
      </c>
      <c r="AE287" s="85" t="s">
        <v>1761</v>
      </c>
      <c r="AF287" s="79" t="b">
        <v>0</v>
      </c>
      <c r="AG287" s="79" t="s">
        <v>1774</v>
      </c>
      <c r="AH287" s="79"/>
      <c r="AI287" s="85" t="s">
        <v>1761</v>
      </c>
      <c r="AJ287" s="79" t="b">
        <v>0</v>
      </c>
      <c r="AK287" s="79">
        <v>2</v>
      </c>
      <c r="AL287" s="85" t="s">
        <v>1633</v>
      </c>
      <c r="AM287" s="79" t="s">
        <v>1826</v>
      </c>
      <c r="AN287" s="79" t="b">
        <v>0</v>
      </c>
      <c r="AO287" s="85" t="s">
        <v>1633</v>
      </c>
      <c r="AP287" s="79" t="s">
        <v>176</v>
      </c>
      <c r="AQ287" s="79">
        <v>0</v>
      </c>
      <c r="AR287" s="79">
        <v>0</v>
      </c>
      <c r="AS287" s="79"/>
      <c r="AT287" s="79"/>
      <c r="AU287" s="79"/>
      <c r="AV287" s="79"/>
      <c r="AW287" s="79"/>
      <c r="AX287" s="79"/>
      <c r="AY287" s="79"/>
      <c r="AZ287" s="79"/>
      <c r="BA287">
        <v>37</v>
      </c>
      <c r="BB287" s="78" t="str">
        <f>REPLACE(INDEX(GroupVertices[Group],MATCH(Edges25[[#This Row],[Vertex 1]],GroupVertices[Vertex],0)),1,1,"")</f>
        <v>4</v>
      </c>
      <c r="BC287" s="78" t="str">
        <f>REPLACE(INDEX(GroupVertices[Group],MATCH(Edges25[[#This Row],[Vertex 2]],GroupVertices[Vertex],0)),1,1,"")</f>
        <v>4</v>
      </c>
      <c r="BD287" s="48">
        <v>1</v>
      </c>
      <c r="BE287" s="49">
        <v>6.25</v>
      </c>
      <c r="BF287" s="48">
        <v>0</v>
      </c>
      <c r="BG287" s="49">
        <v>0</v>
      </c>
      <c r="BH287" s="48">
        <v>0</v>
      </c>
      <c r="BI287" s="49">
        <v>0</v>
      </c>
      <c r="BJ287" s="48">
        <v>15</v>
      </c>
      <c r="BK287" s="49">
        <v>93.75</v>
      </c>
      <c r="BL287" s="48">
        <v>16</v>
      </c>
    </row>
    <row r="288" spans="1:64" ht="15">
      <c r="A288" s="64" t="s">
        <v>357</v>
      </c>
      <c r="B288" s="64" t="s">
        <v>356</v>
      </c>
      <c r="C288" s="65"/>
      <c r="D288" s="66"/>
      <c r="E288" s="67"/>
      <c r="F288" s="68"/>
      <c r="G288" s="65"/>
      <c r="H288" s="69"/>
      <c r="I288" s="70"/>
      <c r="J288" s="70"/>
      <c r="K288" s="34" t="s">
        <v>65</v>
      </c>
      <c r="L288" s="77">
        <v>338</v>
      </c>
      <c r="M288" s="77"/>
      <c r="N288" s="72"/>
      <c r="O288" s="79" t="s">
        <v>444</v>
      </c>
      <c r="P288" s="81">
        <v>43684.00890046296</v>
      </c>
      <c r="Q288" s="79" t="s">
        <v>471</v>
      </c>
      <c r="R288" s="79"/>
      <c r="S288" s="79"/>
      <c r="T288" s="79" t="s">
        <v>771</v>
      </c>
      <c r="U288" s="79"/>
      <c r="V288" s="82" t="s">
        <v>1009</v>
      </c>
      <c r="W288" s="81">
        <v>43684.00890046296</v>
      </c>
      <c r="X288" s="82" t="s">
        <v>1321</v>
      </c>
      <c r="Y288" s="79"/>
      <c r="Z288" s="79"/>
      <c r="AA288" s="85" t="s">
        <v>1678</v>
      </c>
      <c r="AB288" s="79"/>
      <c r="AC288" s="79" t="b">
        <v>0</v>
      </c>
      <c r="AD288" s="79">
        <v>0</v>
      </c>
      <c r="AE288" s="85" t="s">
        <v>1761</v>
      </c>
      <c r="AF288" s="79" t="b">
        <v>0</v>
      </c>
      <c r="AG288" s="79" t="s">
        <v>1774</v>
      </c>
      <c r="AH288" s="79"/>
      <c r="AI288" s="85" t="s">
        <v>1761</v>
      </c>
      <c r="AJ288" s="79" t="b">
        <v>0</v>
      </c>
      <c r="AK288" s="79">
        <v>2</v>
      </c>
      <c r="AL288" s="85" t="s">
        <v>1634</v>
      </c>
      <c r="AM288" s="79" t="s">
        <v>1826</v>
      </c>
      <c r="AN288" s="79" t="b">
        <v>0</v>
      </c>
      <c r="AO288" s="85" t="s">
        <v>1634</v>
      </c>
      <c r="AP288" s="79" t="s">
        <v>176</v>
      </c>
      <c r="AQ288" s="79">
        <v>0</v>
      </c>
      <c r="AR288" s="79">
        <v>0</v>
      </c>
      <c r="AS288" s="79"/>
      <c r="AT288" s="79"/>
      <c r="AU288" s="79"/>
      <c r="AV288" s="79"/>
      <c r="AW288" s="79"/>
      <c r="AX288" s="79"/>
      <c r="AY288" s="79"/>
      <c r="AZ288" s="79"/>
      <c r="BA288">
        <v>37</v>
      </c>
      <c r="BB288" s="78" t="str">
        <f>REPLACE(INDEX(GroupVertices[Group],MATCH(Edges25[[#This Row],[Vertex 1]],GroupVertices[Vertex],0)),1,1,"")</f>
        <v>4</v>
      </c>
      <c r="BC288" s="78" t="str">
        <f>REPLACE(INDEX(GroupVertices[Group],MATCH(Edges25[[#This Row],[Vertex 2]],GroupVertices[Vertex],0)),1,1,"")</f>
        <v>4</v>
      </c>
      <c r="BD288" s="48">
        <v>1</v>
      </c>
      <c r="BE288" s="49">
        <v>6.25</v>
      </c>
      <c r="BF288" s="48">
        <v>0</v>
      </c>
      <c r="BG288" s="49">
        <v>0</v>
      </c>
      <c r="BH288" s="48">
        <v>0</v>
      </c>
      <c r="BI288" s="49">
        <v>0</v>
      </c>
      <c r="BJ288" s="48">
        <v>15</v>
      </c>
      <c r="BK288" s="49">
        <v>93.75</v>
      </c>
      <c r="BL288" s="48">
        <v>16</v>
      </c>
    </row>
    <row r="289" spans="1:64" ht="15">
      <c r="A289" s="64" t="s">
        <v>357</v>
      </c>
      <c r="B289" s="64" t="s">
        <v>356</v>
      </c>
      <c r="C289" s="65"/>
      <c r="D289" s="66"/>
      <c r="E289" s="67"/>
      <c r="F289" s="68"/>
      <c r="G289" s="65"/>
      <c r="H289" s="69"/>
      <c r="I289" s="70"/>
      <c r="J289" s="70"/>
      <c r="K289" s="34" t="s">
        <v>65</v>
      </c>
      <c r="L289" s="77">
        <v>339</v>
      </c>
      <c r="M289" s="77"/>
      <c r="N289" s="72"/>
      <c r="O289" s="79" t="s">
        <v>444</v>
      </c>
      <c r="P289" s="81">
        <v>43684.11306712963</v>
      </c>
      <c r="Q289" s="79" t="s">
        <v>471</v>
      </c>
      <c r="R289" s="79"/>
      <c r="S289" s="79"/>
      <c r="T289" s="79" t="s">
        <v>771</v>
      </c>
      <c r="U289" s="79"/>
      <c r="V289" s="82" t="s">
        <v>1009</v>
      </c>
      <c r="W289" s="81">
        <v>43684.11306712963</v>
      </c>
      <c r="X289" s="82" t="s">
        <v>1322</v>
      </c>
      <c r="Y289" s="79"/>
      <c r="Z289" s="79"/>
      <c r="AA289" s="85" t="s">
        <v>1679</v>
      </c>
      <c r="AB289" s="79"/>
      <c r="AC289" s="79" t="b">
        <v>0</v>
      </c>
      <c r="AD289" s="79">
        <v>0</v>
      </c>
      <c r="AE289" s="85" t="s">
        <v>1761</v>
      </c>
      <c r="AF289" s="79" t="b">
        <v>0</v>
      </c>
      <c r="AG289" s="79" t="s">
        <v>1774</v>
      </c>
      <c r="AH289" s="79"/>
      <c r="AI289" s="85" t="s">
        <v>1761</v>
      </c>
      <c r="AJ289" s="79" t="b">
        <v>0</v>
      </c>
      <c r="AK289" s="79">
        <v>2</v>
      </c>
      <c r="AL289" s="85" t="s">
        <v>1635</v>
      </c>
      <c r="AM289" s="79" t="s">
        <v>1826</v>
      </c>
      <c r="AN289" s="79" t="b">
        <v>0</v>
      </c>
      <c r="AO289" s="85" t="s">
        <v>1635</v>
      </c>
      <c r="AP289" s="79" t="s">
        <v>176</v>
      </c>
      <c r="AQ289" s="79">
        <v>0</v>
      </c>
      <c r="AR289" s="79">
        <v>0</v>
      </c>
      <c r="AS289" s="79"/>
      <c r="AT289" s="79"/>
      <c r="AU289" s="79"/>
      <c r="AV289" s="79"/>
      <c r="AW289" s="79"/>
      <c r="AX289" s="79"/>
      <c r="AY289" s="79"/>
      <c r="AZ289" s="79"/>
      <c r="BA289">
        <v>37</v>
      </c>
      <c r="BB289" s="78" t="str">
        <f>REPLACE(INDEX(GroupVertices[Group],MATCH(Edges25[[#This Row],[Vertex 1]],GroupVertices[Vertex],0)),1,1,"")</f>
        <v>4</v>
      </c>
      <c r="BC289" s="78" t="str">
        <f>REPLACE(INDEX(GroupVertices[Group],MATCH(Edges25[[#This Row],[Vertex 2]],GroupVertices[Vertex],0)),1,1,"")</f>
        <v>4</v>
      </c>
      <c r="BD289" s="48">
        <v>1</v>
      </c>
      <c r="BE289" s="49">
        <v>6.25</v>
      </c>
      <c r="BF289" s="48">
        <v>0</v>
      </c>
      <c r="BG289" s="49">
        <v>0</v>
      </c>
      <c r="BH289" s="48">
        <v>0</v>
      </c>
      <c r="BI289" s="49">
        <v>0</v>
      </c>
      <c r="BJ289" s="48">
        <v>15</v>
      </c>
      <c r="BK289" s="49">
        <v>93.75</v>
      </c>
      <c r="BL289" s="48">
        <v>16</v>
      </c>
    </row>
    <row r="290" spans="1:64" ht="15">
      <c r="A290" s="64" t="s">
        <v>357</v>
      </c>
      <c r="B290" s="64" t="s">
        <v>356</v>
      </c>
      <c r="C290" s="65"/>
      <c r="D290" s="66"/>
      <c r="E290" s="67"/>
      <c r="F290" s="68"/>
      <c r="G290" s="65"/>
      <c r="H290" s="69"/>
      <c r="I290" s="70"/>
      <c r="J290" s="70"/>
      <c r="K290" s="34" t="s">
        <v>65</v>
      </c>
      <c r="L290" s="77">
        <v>340</v>
      </c>
      <c r="M290" s="77"/>
      <c r="N290" s="72"/>
      <c r="O290" s="79" t="s">
        <v>444</v>
      </c>
      <c r="P290" s="81">
        <v>43684.11311342593</v>
      </c>
      <c r="Q290" s="79" t="s">
        <v>471</v>
      </c>
      <c r="R290" s="79"/>
      <c r="S290" s="79"/>
      <c r="T290" s="79" t="s">
        <v>771</v>
      </c>
      <c r="U290" s="79"/>
      <c r="V290" s="82" t="s">
        <v>1009</v>
      </c>
      <c r="W290" s="81">
        <v>43684.11311342593</v>
      </c>
      <c r="X290" s="82" t="s">
        <v>1323</v>
      </c>
      <c r="Y290" s="79"/>
      <c r="Z290" s="79"/>
      <c r="AA290" s="85" t="s">
        <v>1680</v>
      </c>
      <c r="AB290" s="79"/>
      <c r="AC290" s="79" t="b">
        <v>0</v>
      </c>
      <c r="AD290" s="79">
        <v>0</v>
      </c>
      <c r="AE290" s="85" t="s">
        <v>1761</v>
      </c>
      <c r="AF290" s="79" t="b">
        <v>0</v>
      </c>
      <c r="AG290" s="79" t="s">
        <v>1774</v>
      </c>
      <c r="AH290" s="79"/>
      <c r="AI290" s="85" t="s">
        <v>1761</v>
      </c>
      <c r="AJ290" s="79" t="b">
        <v>0</v>
      </c>
      <c r="AK290" s="79">
        <v>3</v>
      </c>
      <c r="AL290" s="85" t="s">
        <v>1636</v>
      </c>
      <c r="AM290" s="79" t="s">
        <v>1826</v>
      </c>
      <c r="AN290" s="79" t="b">
        <v>0</v>
      </c>
      <c r="AO290" s="85" t="s">
        <v>1636</v>
      </c>
      <c r="AP290" s="79" t="s">
        <v>176</v>
      </c>
      <c r="AQ290" s="79">
        <v>0</v>
      </c>
      <c r="AR290" s="79">
        <v>0</v>
      </c>
      <c r="AS290" s="79"/>
      <c r="AT290" s="79"/>
      <c r="AU290" s="79"/>
      <c r="AV290" s="79"/>
      <c r="AW290" s="79"/>
      <c r="AX290" s="79"/>
      <c r="AY290" s="79"/>
      <c r="AZ290" s="79"/>
      <c r="BA290">
        <v>37</v>
      </c>
      <c r="BB290" s="78" t="str">
        <f>REPLACE(INDEX(GroupVertices[Group],MATCH(Edges25[[#This Row],[Vertex 1]],GroupVertices[Vertex],0)),1,1,"")</f>
        <v>4</v>
      </c>
      <c r="BC290" s="78" t="str">
        <f>REPLACE(INDEX(GroupVertices[Group],MATCH(Edges25[[#This Row],[Vertex 2]],GroupVertices[Vertex],0)),1,1,"")</f>
        <v>4</v>
      </c>
      <c r="BD290" s="48">
        <v>1</v>
      </c>
      <c r="BE290" s="49">
        <v>6.25</v>
      </c>
      <c r="BF290" s="48">
        <v>0</v>
      </c>
      <c r="BG290" s="49">
        <v>0</v>
      </c>
      <c r="BH290" s="48">
        <v>0</v>
      </c>
      <c r="BI290" s="49">
        <v>0</v>
      </c>
      <c r="BJ290" s="48">
        <v>15</v>
      </c>
      <c r="BK290" s="49">
        <v>93.75</v>
      </c>
      <c r="BL290" s="48">
        <v>16</v>
      </c>
    </row>
    <row r="291" spans="1:64" ht="15">
      <c r="A291" s="64" t="s">
        <v>357</v>
      </c>
      <c r="B291" s="64" t="s">
        <v>356</v>
      </c>
      <c r="C291" s="65"/>
      <c r="D291" s="66"/>
      <c r="E291" s="67"/>
      <c r="F291" s="68"/>
      <c r="G291" s="65"/>
      <c r="H291" s="69"/>
      <c r="I291" s="70"/>
      <c r="J291" s="70"/>
      <c r="K291" s="34" t="s">
        <v>65</v>
      </c>
      <c r="L291" s="77">
        <v>341</v>
      </c>
      <c r="M291" s="77"/>
      <c r="N291" s="72"/>
      <c r="O291" s="79" t="s">
        <v>444</v>
      </c>
      <c r="P291" s="81">
        <v>43684.25892361111</v>
      </c>
      <c r="Q291" s="79" t="s">
        <v>471</v>
      </c>
      <c r="R291" s="79"/>
      <c r="S291" s="79"/>
      <c r="T291" s="79" t="s">
        <v>771</v>
      </c>
      <c r="U291" s="79"/>
      <c r="V291" s="82" t="s">
        <v>1009</v>
      </c>
      <c r="W291" s="81">
        <v>43684.25892361111</v>
      </c>
      <c r="X291" s="82" t="s">
        <v>1324</v>
      </c>
      <c r="Y291" s="79"/>
      <c r="Z291" s="79"/>
      <c r="AA291" s="85" t="s">
        <v>1681</v>
      </c>
      <c r="AB291" s="79"/>
      <c r="AC291" s="79" t="b">
        <v>0</v>
      </c>
      <c r="AD291" s="79">
        <v>0</v>
      </c>
      <c r="AE291" s="85" t="s">
        <v>1761</v>
      </c>
      <c r="AF291" s="79" t="b">
        <v>0</v>
      </c>
      <c r="AG291" s="79" t="s">
        <v>1774</v>
      </c>
      <c r="AH291" s="79"/>
      <c r="AI291" s="85" t="s">
        <v>1761</v>
      </c>
      <c r="AJ291" s="79" t="b">
        <v>0</v>
      </c>
      <c r="AK291" s="79">
        <v>2</v>
      </c>
      <c r="AL291" s="85" t="s">
        <v>1637</v>
      </c>
      <c r="AM291" s="79" t="s">
        <v>1826</v>
      </c>
      <c r="AN291" s="79" t="b">
        <v>0</v>
      </c>
      <c r="AO291" s="85" t="s">
        <v>1637</v>
      </c>
      <c r="AP291" s="79" t="s">
        <v>176</v>
      </c>
      <c r="AQ291" s="79">
        <v>0</v>
      </c>
      <c r="AR291" s="79">
        <v>0</v>
      </c>
      <c r="AS291" s="79"/>
      <c r="AT291" s="79"/>
      <c r="AU291" s="79"/>
      <c r="AV291" s="79"/>
      <c r="AW291" s="79"/>
      <c r="AX291" s="79"/>
      <c r="AY291" s="79"/>
      <c r="AZ291" s="79"/>
      <c r="BA291">
        <v>37</v>
      </c>
      <c r="BB291" s="78" t="str">
        <f>REPLACE(INDEX(GroupVertices[Group],MATCH(Edges25[[#This Row],[Vertex 1]],GroupVertices[Vertex],0)),1,1,"")</f>
        <v>4</v>
      </c>
      <c r="BC291" s="78" t="str">
        <f>REPLACE(INDEX(GroupVertices[Group],MATCH(Edges25[[#This Row],[Vertex 2]],GroupVertices[Vertex],0)),1,1,"")</f>
        <v>4</v>
      </c>
      <c r="BD291" s="48">
        <v>1</v>
      </c>
      <c r="BE291" s="49">
        <v>6.25</v>
      </c>
      <c r="BF291" s="48">
        <v>0</v>
      </c>
      <c r="BG291" s="49">
        <v>0</v>
      </c>
      <c r="BH291" s="48">
        <v>0</v>
      </c>
      <c r="BI291" s="49">
        <v>0</v>
      </c>
      <c r="BJ291" s="48">
        <v>15</v>
      </c>
      <c r="BK291" s="49">
        <v>93.75</v>
      </c>
      <c r="BL291" s="48">
        <v>16</v>
      </c>
    </row>
    <row r="292" spans="1:64" ht="15">
      <c r="A292" s="64" t="s">
        <v>357</v>
      </c>
      <c r="B292" s="64" t="s">
        <v>356</v>
      </c>
      <c r="C292" s="65"/>
      <c r="D292" s="66"/>
      <c r="E292" s="67"/>
      <c r="F292" s="68"/>
      <c r="G292" s="65"/>
      <c r="H292" s="69"/>
      <c r="I292" s="70"/>
      <c r="J292" s="70"/>
      <c r="K292" s="34" t="s">
        <v>65</v>
      </c>
      <c r="L292" s="77">
        <v>342</v>
      </c>
      <c r="M292" s="77"/>
      <c r="N292" s="72"/>
      <c r="O292" s="79" t="s">
        <v>444</v>
      </c>
      <c r="P292" s="81">
        <v>43684.30056712963</v>
      </c>
      <c r="Q292" s="79" t="s">
        <v>471</v>
      </c>
      <c r="R292" s="79"/>
      <c r="S292" s="79"/>
      <c r="T292" s="79" t="s">
        <v>771</v>
      </c>
      <c r="U292" s="79"/>
      <c r="V292" s="82" t="s">
        <v>1009</v>
      </c>
      <c r="W292" s="81">
        <v>43684.30056712963</v>
      </c>
      <c r="X292" s="82" t="s">
        <v>1325</v>
      </c>
      <c r="Y292" s="79"/>
      <c r="Z292" s="79"/>
      <c r="AA292" s="85" t="s">
        <v>1682</v>
      </c>
      <c r="AB292" s="79"/>
      <c r="AC292" s="79" t="b">
        <v>0</v>
      </c>
      <c r="AD292" s="79">
        <v>0</v>
      </c>
      <c r="AE292" s="85" t="s">
        <v>1761</v>
      </c>
      <c r="AF292" s="79" t="b">
        <v>0</v>
      </c>
      <c r="AG292" s="79" t="s">
        <v>1774</v>
      </c>
      <c r="AH292" s="79"/>
      <c r="AI292" s="85" t="s">
        <v>1761</v>
      </c>
      <c r="AJ292" s="79" t="b">
        <v>0</v>
      </c>
      <c r="AK292" s="79">
        <v>1</v>
      </c>
      <c r="AL292" s="85" t="s">
        <v>1639</v>
      </c>
      <c r="AM292" s="79" t="s">
        <v>1826</v>
      </c>
      <c r="AN292" s="79" t="b">
        <v>0</v>
      </c>
      <c r="AO292" s="85" t="s">
        <v>1639</v>
      </c>
      <c r="AP292" s="79" t="s">
        <v>176</v>
      </c>
      <c r="AQ292" s="79">
        <v>0</v>
      </c>
      <c r="AR292" s="79">
        <v>0</v>
      </c>
      <c r="AS292" s="79"/>
      <c r="AT292" s="79"/>
      <c r="AU292" s="79"/>
      <c r="AV292" s="79"/>
      <c r="AW292" s="79"/>
      <c r="AX292" s="79"/>
      <c r="AY292" s="79"/>
      <c r="AZ292" s="79"/>
      <c r="BA292">
        <v>37</v>
      </c>
      <c r="BB292" s="78" t="str">
        <f>REPLACE(INDEX(GroupVertices[Group],MATCH(Edges25[[#This Row],[Vertex 1]],GroupVertices[Vertex],0)),1,1,"")</f>
        <v>4</v>
      </c>
      <c r="BC292" s="78" t="str">
        <f>REPLACE(INDEX(GroupVertices[Group],MATCH(Edges25[[#This Row],[Vertex 2]],GroupVertices[Vertex],0)),1,1,"")</f>
        <v>4</v>
      </c>
      <c r="BD292" s="48">
        <v>1</v>
      </c>
      <c r="BE292" s="49">
        <v>6.25</v>
      </c>
      <c r="BF292" s="48">
        <v>0</v>
      </c>
      <c r="BG292" s="49">
        <v>0</v>
      </c>
      <c r="BH292" s="48">
        <v>0</v>
      </c>
      <c r="BI292" s="49">
        <v>0</v>
      </c>
      <c r="BJ292" s="48">
        <v>15</v>
      </c>
      <c r="BK292" s="49">
        <v>93.75</v>
      </c>
      <c r="BL292" s="48">
        <v>16</v>
      </c>
    </row>
    <row r="293" spans="1:64" ht="15">
      <c r="A293" s="64" t="s">
        <v>357</v>
      </c>
      <c r="B293" s="64" t="s">
        <v>356</v>
      </c>
      <c r="C293" s="65"/>
      <c r="D293" s="66"/>
      <c r="E293" s="67"/>
      <c r="F293" s="68"/>
      <c r="G293" s="65"/>
      <c r="H293" s="69"/>
      <c r="I293" s="70"/>
      <c r="J293" s="70"/>
      <c r="K293" s="34" t="s">
        <v>65</v>
      </c>
      <c r="L293" s="77">
        <v>343</v>
      </c>
      <c r="M293" s="77"/>
      <c r="N293" s="72"/>
      <c r="O293" s="79" t="s">
        <v>444</v>
      </c>
      <c r="P293" s="81">
        <v>43684.98810185185</v>
      </c>
      <c r="Q293" s="79" t="s">
        <v>471</v>
      </c>
      <c r="R293" s="79"/>
      <c r="S293" s="79"/>
      <c r="T293" s="79" t="s">
        <v>771</v>
      </c>
      <c r="U293" s="79"/>
      <c r="V293" s="82" t="s">
        <v>1009</v>
      </c>
      <c r="W293" s="81">
        <v>43684.98810185185</v>
      </c>
      <c r="X293" s="82" t="s">
        <v>1326</v>
      </c>
      <c r="Y293" s="79"/>
      <c r="Z293" s="79"/>
      <c r="AA293" s="85" t="s">
        <v>1683</v>
      </c>
      <c r="AB293" s="79"/>
      <c r="AC293" s="79" t="b">
        <v>0</v>
      </c>
      <c r="AD293" s="79">
        <v>0</v>
      </c>
      <c r="AE293" s="85" t="s">
        <v>1761</v>
      </c>
      <c r="AF293" s="79" t="b">
        <v>0</v>
      </c>
      <c r="AG293" s="79" t="s">
        <v>1774</v>
      </c>
      <c r="AH293" s="79"/>
      <c r="AI293" s="85" t="s">
        <v>1761</v>
      </c>
      <c r="AJ293" s="79" t="b">
        <v>0</v>
      </c>
      <c r="AK293" s="79">
        <v>4</v>
      </c>
      <c r="AL293" s="85" t="s">
        <v>1643</v>
      </c>
      <c r="AM293" s="79" t="s">
        <v>1826</v>
      </c>
      <c r="AN293" s="79" t="b">
        <v>0</v>
      </c>
      <c r="AO293" s="85" t="s">
        <v>1643</v>
      </c>
      <c r="AP293" s="79" t="s">
        <v>176</v>
      </c>
      <c r="AQ293" s="79">
        <v>0</v>
      </c>
      <c r="AR293" s="79">
        <v>0</v>
      </c>
      <c r="AS293" s="79"/>
      <c r="AT293" s="79"/>
      <c r="AU293" s="79"/>
      <c r="AV293" s="79"/>
      <c r="AW293" s="79"/>
      <c r="AX293" s="79"/>
      <c r="AY293" s="79"/>
      <c r="AZ293" s="79"/>
      <c r="BA293">
        <v>37</v>
      </c>
      <c r="BB293" s="78" t="str">
        <f>REPLACE(INDEX(GroupVertices[Group],MATCH(Edges25[[#This Row],[Vertex 1]],GroupVertices[Vertex],0)),1,1,"")</f>
        <v>4</v>
      </c>
      <c r="BC293" s="78" t="str">
        <f>REPLACE(INDEX(GroupVertices[Group],MATCH(Edges25[[#This Row],[Vertex 2]],GroupVertices[Vertex],0)),1,1,"")</f>
        <v>4</v>
      </c>
      <c r="BD293" s="48">
        <v>1</v>
      </c>
      <c r="BE293" s="49">
        <v>6.25</v>
      </c>
      <c r="BF293" s="48">
        <v>0</v>
      </c>
      <c r="BG293" s="49">
        <v>0</v>
      </c>
      <c r="BH293" s="48">
        <v>0</v>
      </c>
      <c r="BI293" s="49">
        <v>0</v>
      </c>
      <c r="BJ293" s="48">
        <v>15</v>
      </c>
      <c r="BK293" s="49">
        <v>93.75</v>
      </c>
      <c r="BL293" s="48">
        <v>16</v>
      </c>
    </row>
    <row r="294" spans="1:64" ht="15">
      <c r="A294" s="64" t="s">
        <v>357</v>
      </c>
      <c r="B294" s="64" t="s">
        <v>356</v>
      </c>
      <c r="C294" s="65"/>
      <c r="D294" s="66"/>
      <c r="E294" s="67"/>
      <c r="F294" s="68"/>
      <c r="G294" s="65"/>
      <c r="H294" s="69"/>
      <c r="I294" s="70"/>
      <c r="J294" s="70"/>
      <c r="K294" s="34" t="s">
        <v>65</v>
      </c>
      <c r="L294" s="77">
        <v>344</v>
      </c>
      <c r="M294" s="77"/>
      <c r="N294" s="72"/>
      <c r="O294" s="79" t="s">
        <v>444</v>
      </c>
      <c r="P294" s="81">
        <v>43685.05060185185</v>
      </c>
      <c r="Q294" s="79" t="s">
        <v>471</v>
      </c>
      <c r="R294" s="79"/>
      <c r="S294" s="79"/>
      <c r="T294" s="79" t="s">
        <v>771</v>
      </c>
      <c r="U294" s="79"/>
      <c r="V294" s="82" t="s">
        <v>1009</v>
      </c>
      <c r="W294" s="81">
        <v>43685.05060185185</v>
      </c>
      <c r="X294" s="82" t="s">
        <v>1327</v>
      </c>
      <c r="Y294" s="79"/>
      <c r="Z294" s="79"/>
      <c r="AA294" s="85" t="s">
        <v>1684</v>
      </c>
      <c r="AB294" s="79"/>
      <c r="AC294" s="79" t="b">
        <v>0</v>
      </c>
      <c r="AD294" s="79">
        <v>0</v>
      </c>
      <c r="AE294" s="85" t="s">
        <v>1761</v>
      </c>
      <c r="AF294" s="79" t="b">
        <v>0</v>
      </c>
      <c r="AG294" s="79" t="s">
        <v>1774</v>
      </c>
      <c r="AH294" s="79"/>
      <c r="AI294" s="85" t="s">
        <v>1761</v>
      </c>
      <c r="AJ294" s="79" t="b">
        <v>0</v>
      </c>
      <c r="AK294" s="79">
        <v>1</v>
      </c>
      <c r="AL294" s="85" t="s">
        <v>1644</v>
      </c>
      <c r="AM294" s="79" t="s">
        <v>1826</v>
      </c>
      <c r="AN294" s="79" t="b">
        <v>0</v>
      </c>
      <c r="AO294" s="85" t="s">
        <v>1644</v>
      </c>
      <c r="AP294" s="79" t="s">
        <v>176</v>
      </c>
      <c r="AQ294" s="79">
        <v>0</v>
      </c>
      <c r="AR294" s="79">
        <v>0</v>
      </c>
      <c r="AS294" s="79"/>
      <c r="AT294" s="79"/>
      <c r="AU294" s="79"/>
      <c r="AV294" s="79"/>
      <c r="AW294" s="79"/>
      <c r="AX294" s="79"/>
      <c r="AY294" s="79"/>
      <c r="AZ294" s="79"/>
      <c r="BA294">
        <v>37</v>
      </c>
      <c r="BB294" s="78" t="str">
        <f>REPLACE(INDEX(GroupVertices[Group],MATCH(Edges25[[#This Row],[Vertex 1]],GroupVertices[Vertex],0)),1,1,"")</f>
        <v>4</v>
      </c>
      <c r="BC294" s="78" t="str">
        <f>REPLACE(INDEX(GroupVertices[Group],MATCH(Edges25[[#This Row],[Vertex 2]],GroupVertices[Vertex],0)),1,1,"")</f>
        <v>4</v>
      </c>
      <c r="BD294" s="48">
        <v>1</v>
      </c>
      <c r="BE294" s="49">
        <v>6.25</v>
      </c>
      <c r="BF294" s="48">
        <v>0</v>
      </c>
      <c r="BG294" s="49">
        <v>0</v>
      </c>
      <c r="BH294" s="48">
        <v>0</v>
      </c>
      <c r="BI294" s="49">
        <v>0</v>
      </c>
      <c r="BJ294" s="48">
        <v>15</v>
      </c>
      <c r="BK294" s="49">
        <v>93.75</v>
      </c>
      <c r="BL294" s="48">
        <v>16</v>
      </c>
    </row>
    <row r="295" spans="1:64" ht="15">
      <c r="A295" s="64" t="s">
        <v>357</v>
      </c>
      <c r="B295" s="64" t="s">
        <v>356</v>
      </c>
      <c r="C295" s="65"/>
      <c r="D295" s="66"/>
      <c r="E295" s="67"/>
      <c r="F295" s="68"/>
      <c r="G295" s="65"/>
      <c r="H295" s="69"/>
      <c r="I295" s="70"/>
      <c r="J295" s="70"/>
      <c r="K295" s="34" t="s">
        <v>65</v>
      </c>
      <c r="L295" s="77">
        <v>345</v>
      </c>
      <c r="M295" s="77"/>
      <c r="N295" s="72"/>
      <c r="O295" s="79" t="s">
        <v>444</v>
      </c>
      <c r="P295" s="81">
        <v>43685.19642361111</v>
      </c>
      <c r="Q295" s="79" t="s">
        <v>471</v>
      </c>
      <c r="R295" s="79"/>
      <c r="S295" s="79"/>
      <c r="T295" s="79" t="s">
        <v>771</v>
      </c>
      <c r="U295" s="79"/>
      <c r="V295" s="82" t="s">
        <v>1009</v>
      </c>
      <c r="W295" s="81">
        <v>43685.19642361111</v>
      </c>
      <c r="X295" s="82" t="s">
        <v>1328</v>
      </c>
      <c r="Y295" s="79"/>
      <c r="Z295" s="79"/>
      <c r="AA295" s="85" t="s">
        <v>1685</v>
      </c>
      <c r="AB295" s="79"/>
      <c r="AC295" s="79" t="b">
        <v>0</v>
      </c>
      <c r="AD295" s="79">
        <v>0</v>
      </c>
      <c r="AE295" s="85" t="s">
        <v>1761</v>
      </c>
      <c r="AF295" s="79" t="b">
        <v>0</v>
      </c>
      <c r="AG295" s="79" t="s">
        <v>1774</v>
      </c>
      <c r="AH295" s="79"/>
      <c r="AI295" s="85" t="s">
        <v>1761</v>
      </c>
      <c r="AJ295" s="79" t="b">
        <v>0</v>
      </c>
      <c r="AK295" s="79">
        <v>2</v>
      </c>
      <c r="AL295" s="85" t="s">
        <v>1645</v>
      </c>
      <c r="AM295" s="79" t="s">
        <v>1826</v>
      </c>
      <c r="AN295" s="79" t="b">
        <v>0</v>
      </c>
      <c r="AO295" s="85" t="s">
        <v>1645</v>
      </c>
      <c r="AP295" s="79" t="s">
        <v>176</v>
      </c>
      <c r="AQ295" s="79">
        <v>0</v>
      </c>
      <c r="AR295" s="79">
        <v>0</v>
      </c>
      <c r="AS295" s="79"/>
      <c r="AT295" s="79"/>
      <c r="AU295" s="79"/>
      <c r="AV295" s="79"/>
      <c r="AW295" s="79"/>
      <c r="AX295" s="79"/>
      <c r="AY295" s="79"/>
      <c r="AZ295" s="79"/>
      <c r="BA295">
        <v>37</v>
      </c>
      <c r="BB295" s="78" t="str">
        <f>REPLACE(INDEX(GroupVertices[Group],MATCH(Edges25[[#This Row],[Vertex 1]],GroupVertices[Vertex],0)),1,1,"")</f>
        <v>4</v>
      </c>
      <c r="BC295" s="78" t="str">
        <f>REPLACE(INDEX(GroupVertices[Group],MATCH(Edges25[[#This Row],[Vertex 2]],GroupVertices[Vertex],0)),1,1,"")</f>
        <v>4</v>
      </c>
      <c r="BD295" s="48">
        <v>1</v>
      </c>
      <c r="BE295" s="49">
        <v>6.25</v>
      </c>
      <c r="BF295" s="48">
        <v>0</v>
      </c>
      <c r="BG295" s="49">
        <v>0</v>
      </c>
      <c r="BH295" s="48">
        <v>0</v>
      </c>
      <c r="BI295" s="49">
        <v>0</v>
      </c>
      <c r="BJ295" s="48">
        <v>15</v>
      </c>
      <c r="BK295" s="49">
        <v>93.75</v>
      </c>
      <c r="BL295" s="48">
        <v>16</v>
      </c>
    </row>
    <row r="296" spans="1:64" ht="15">
      <c r="A296" s="64" t="s">
        <v>357</v>
      </c>
      <c r="B296" s="64" t="s">
        <v>356</v>
      </c>
      <c r="C296" s="65"/>
      <c r="D296" s="66"/>
      <c r="E296" s="67"/>
      <c r="F296" s="68"/>
      <c r="G296" s="65"/>
      <c r="H296" s="69"/>
      <c r="I296" s="70"/>
      <c r="J296" s="70"/>
      <c r="K296" s="34" t="s">
        <v>65</v>
      </c>
      <c r="L296" s="77">
        <v>346</v>
      </c>
      <c r="M296" s="77"/>
      <c r="N296" s="72"/>
      <c r="O296" s="79" t="s">
        <v>444</v>
      </c>
      <c r="P296" s="81">
        <v>43685.34226851852</v>
      </c>
      <c r="Q296" s="79" t="s">
        <v>457</v>
      </c>
      <c r="R296" s="79"/>
      <c r="S296" s="79"/>
      <c r="T296" s="79" t="s">
        <v>771</v>
      </c>
      <c r="U296" s="79"/>
      <c r="V296" s="82" t="s">
        <v>1009</v>
      </c>
      <c r="W296" s="81">
        <v>43685.34226851852</v>
      </c>
      <c r="X296" s="82" t="s">
        <v>1329</v>
      </c>
      <c r="Y296" s="79"/>
      <c r="Z296" s="79"/>
      <c r="AA296" s="85" t="s">
        <v>1686</v>
      </c>
      <c r="AB296" s="79"/>
      <c r="AC296" s="79" t="b">
        <v>0</v>
      </c>
      <c r="AD296" s="79">
        <v>0</v>
      </c>
      <c r="AE296" s="85" t="s">
        <v>1761</v>
      </c>
      <c r="AF296" s="79" t="b">
        <v>0</v>
      </c>
      <c r="AG296" s="79" t="s">
        <v>1774</v>
      </c>
      <c r="AH296" s="79"/>
      <c r="AI296" s="85" t="s">
        <v>1761</v>
      </c>
      <c r="AJ296" s="79" t="b">
        <v>0</v>
      </c>
      <c r="AK296" s="79">
        <v>2</v>
      </c>
      <c r="AL296" s="85" t="s">
        <v>1647</v>
      </c>
      <c r="AM296" s="79" t="s">
        <v>1826</v>
      </c>
      <c r="AN296" s="79" t="b">
        <v>0</v>
      </c>
      <c r="AO296" s="85" t="s">
        <v>1647</v>
      </c>
      <c r="AP296" s="79" t="s">
        <v>176</v>
      </c>
      <c r="AQ296" s="79">
        <v>0</v>
      </c>
      <c r="AR296" s="79">
        <v>0</v>
      </c>
      <c r="AS296" s="79"/>
      <c r="AT296" s="79"/>
      <c r="AU296" s="79"/>
      <c r="AV296" s="79"/>
      <c r="AW296" s="79"/>
      <c r="AX296" s="79"/>
      <c r="AY296" s="79"/>
      <c r="AZ296" s="79"/>
      <c r="BA296">
        <v>37</v>
      </c>
      <c r="BB296" s="78" t="str">
        <f>REPLACE(INDEX(GroupVertices[Group],MATCH(Edges25[[#This Row],[Vertex 1]],GroupVertices[Vertex],0)),1,1,"")</f>
        <v>4</v>
      </c>
      <c r="BC296" s="78" t="str">
        <f>REPLACE(INDEX(GroupVertices[Group],MATCH(Edges25[[#This Row],[Vertex 2]],GroupVertices[Vertex],0)),1,1,"")</f>
        <v>4</v>
      </c>
      <c r="BD296" s="48">
        <v>1</v>
      </c>
      <c r="BE296" s="49">
        <v>6.25</v>
      </c>
      <c r="BF296" s="48">
        <v>0</v>
      </c>
      <c r="BG296" s="49">
        <v>0</v>
      </c>
      <c r="BH296" s="48">
        <v>0</v>
      </c>
      <c r="BI296" s="49">
        <v>0</v>
      </c>
      <c r="BJ296" s="48">
        <v>15</v>
      </c>
      <c r="BK296" s="49">
        <v>93.75</v>
      </c>
      <c r="BL296" s="48">
        <v>16</v>
      </c>
    </row>
    <row r="297" spans="1:64" ht="15">
      <c r="A297" s="64" t="s">
        <v>357</v>
      </c>
      <c r="B297" s="64" t="s">
        <v>356</v>
      </c>
      <c r="C297" s="65"/>
      <c r="D297" s="66"/>
      <c r="E297" s="67"/>
      <c r="F297" s="68"/>
      <c r="G297" s="65"/>
      <c r="H297" s="69"/>
      <c r="I297" s="70"/>
      <c r="J297" s="70"/>
      <c r="K297" s="34" t="s">
        <v>65</v>
      </c>
      <c r="L297" s="77">
        <v>347</v>
      </c>
      <c r="M297" s="77"/>
      <c r="N297" s="72"/>
      <c r="O297" s="79" t="s">
        <v>444</v>
      </c>
      <c r="P297" s="81">
        <v>43685.63392361111</v>
      </c>
      <c r="Q297" s="79" t="s">
        <v>457</v>
      </c>
      <c r="R297" s="79"/>
      <c r="S297" s="79"/>
      <c r="T297" s="79" t="s">
        <v>771</v>
      </c>
      <c r="U297" s="79"/>
      <c r="V297" s="82" t="s">
        <v>1009</v>
      </c>
      <c r="W297" s="81">
        <v>43685.63392361111</v>
      </c>
      <c r="X297" s="82" t="s">
        <v>1330</v>
      </c>
      <c r="Y297" s="79"/>
      <c r="Z297" s="79"/>
      <c r="AA297" s="85" t="s">
        <v>1687</v>
      </c>
      <c r="AB297" s="79"/>
      <c r="AC297" s="79" t="b">
        <v>0</v>
      </c>
      <c r="AD297" s="79">
        <v>0</v>
      </c>
      <c r="AE297" s="85" t="s">
        <v>1761</v>
      </c>
      <c r="AF297" s="79" t="b">
        <v>0</v>
      </c>
      <c r="AG297" s="79" t="s">
        <v>1774</v>
      </c>
      <c r="AH297" s="79"/>
      <c r="AI297" s="85" t="s">
        <v>1761</v>
      </c>
      <c r="AJ297" s="79" t="b">
        <v>0</v>
      </c>
      <c r="AK297" s="79">
        <v>2</v>
      </c>
      <c r="AL297" s="85" t="s">
        <v>1650</v>
      </c>
      <c r="AM297" s="79" t="s">
        <v>1826</v>
      </c>
      <c r="AN297" s="79" t="b">
        <v>0</v>
      </c>
      <c r="AO297" s="85" t="s">
        <v>1650</v>
      </c>
      <c r="AP297" s="79" t="s">
        <v>176</v>
      </c>
      <c r="AQ297" s="79">
        <v>0</v>
      </c>
      <c r="AR297" s="79">
        <v>0</v>
      </c>
      <c r="AS297" s="79"/>
      <c r="AT297" s="79"/>
      <c r="AU297" s="79"/>
      <c r="AV297" s="79"/>
      <c r="AW297" s="79"/>
      <c r="AX297" s="79"/>
      <c r="AY297" s="79"/>
      <c r="AZ297" s="79"/>
      <c r="BA297">
        <v>37</v>
      </c>
      <c r="BB297" s="78" t="str">
        <f>REPLACE(INDEX(GroupVertices[Group],MATCH(Edges25[[#This Row],[Vertex 1]],GroupVertices[Vertex],0)),1,1,"")</f>
        <v>4</v>
      </c>
      <c r="BC297" s="78" t="str">
        <f>REPLACE(INDEX(GroupVertices[Group],MATCH(Edges25[[#This Row],[Vertex 2]],GroupVertices[Vertex],0)),1,1,"")</f>
        <v>4</v>
      </c>
      <c r="BD297" s="48">
        <v>1</v>
      </c>
      <c r="BE297" s="49">
        <v>6.25</v>
      </c>
      <c r="BF297" s="48">
        <v>0</v>
      </c>
      <c r="BG297" s="49">
        <v>0</v>
      </c>
      <c r="BH297" s="48">
        <v>0</v>
      </c>
      <c r="BI297" s="49">
        <v>0</v>
      </c>
      <c r="BJ297" s="48">
        <v>15</v>
      </c>
      <c r="BK297" s="49">
        <v>93.75</v>
      </c>
      <c r="BL297" s="48">
        <v>16</v>
      </c>
    </row>
    <row r="298" spans="1:64" ht="15">
      <c r="A298" s="64" t="s">
        <v>357</v>
      </c>
      <c r="B298" s="64" t="s">
        <v>356</v>
      </c>
      <c r="C298" s="65"/>
      <c r="D298" s="66"/>
      <c r="E298" s="67"/>
      <c r="F298" s="68"/>
      <c r="G298" s="65"/>
      <c r="H298" s="69"/>
      <c r="I298" s="70"/>
      <c r="J298" s="70"/>
      <c r="K298" s="34" t="s">
        <v>65</v>
      </c>
      <c r="L298" s="77">
        <v>348</v>
      </c>
      <c r="M298" s="77"/>
      <c r="N298" s="72"/>
      <c r="O298" s="79" t="s">
        <v>444</v>
      </c>
      <c r="P298" s="81">
        <v>43685.82142361111</v>
      </c>
      <c r="Q298" s="79" t="s">
        <v>457</v>
      </c>
      <c r="R298" s="79"/>
      <c r="S298" s="79"/>
      <c r="T298" s="79" t="s">
        <v>771</v>
      </c>
      <c r="U298" s="79"/>
      <c r="V298" s="82" t="s">
        <v>1009</v>
      </c>
      <c r="W298" s="81">
        <v>43685.82142361111</v>
      </c>
      <c r="X298" s="82" t="s">
        <v>1331</v>
      </c>
      <c r="Y298" s="79"/>
      <c r="Z298" s="79"/>
      <c r="AA298" s="85" t="s">
        <v>1688</v>
      </c>
      <c r="AB298" s="79"/>
      <c r="AC298" s="79" t="b">
        <v>0</v>
      </c>
      <c r="AD298" s="79">
        <v>0</v>
      </c>
      <c r="AE298" s="85" t="s">
        <v>1761</v>
      </c>
      <c r="AF298" s="79" t="b">
        <v>0</v>
      </c>
      <c r="AG298" s="79" t="s">
        <v>1774</v>
      </c>
      <c r="AH298" s="79"/>
      <c r="AI298" s="85" t="s">
        <v>1761</v>
      </c>
      <c r="AJ298" s="79" t="b">
        <v>0</v>
      </c>
      <c r="AK298" s="79">
        <v>2</v>
      </c>
      <c r="AL298" s="85" t="s">
        <v>1651</v>
      </c>
      <c r="AM298" s="79" t="s">
        <v>1826</v>
      </c>
      <c r="AN298" s="79" t="b">
        <v>0</v>
      </c>
      <c r="AO298" s="85" t="s">
        <v>1651</v>
      </c>
      <c r="AP298" s="79" t="s">
        <v>176</v>
      </c>
      <c r="AQ298" s="79">
        <v>0</v>
      </c>
      <c r="AR298" s="79">
        <v>0</v>
      </c>
      <c r="AS298" s="79"/>
      <c r="AT298" s="79"/>
      <c r="AU298" s="79"/>
      <c r="AV298" s="79"/>
      <c r="AW298" s="79"/>
      <c r="AX298" s="79"/>
      <c r="AY298" s="79"/>
      <c r="AZ298" s="79"/>
      <c r="BA298">
        <v>37</v>
      </c>
      <c r="BB298" s="78" t="str">
        <f>REPLACE(INDEX(GroupVertices[Group],MATCH(Edges25[[#This Row],[Vertex 1]],GroupVertices[Vertex],0)),1,1,"")</f>
        <v>4</v>
      </c>
      <c r="BC298" s="78" t="str">
        <f>REPLACE(INDEX(GroupVertices[Group],MATCH(Edges25[[#This Row],[Vertex 2]],GroupVertices[Vertex],0)),1,1,"")</f>
        <v>4</v>
      </c>
      <c r="BD298" s="48">
        <v>1</v>
      </c>
      <c r="BE298" s="49">
        <v>6.25</v>
      </c>
      <c r="BF298" s="48">
        <v>0</v>
      </c>
      <c r="BG298" s="49">
        <v>0</v>
      </c>
      <c r="BH298" s="48">
        <v>0</v>
      </c>
      <c r="BI298" s="49">
        <v>0</v>
      </c>
      <c r="BJ298" s="48">
        <v>15</v>
      </c>
      <c r="BK298" s="49">
        <v>93.75</v>
      </c>
      <c r="BL298" s="48">
        <v>16</v>
      </c>
    </row>
    <row r="299" spans="1:64" ht="15">
      <c r="A299" s="64" t="s">
        <v>357</v>
      </c>
      <c r="B299" s="64" t="s">
        <v>356</v>
      </c>
      <c r="C299" s="65"/>
      <c r="D299" s="66"/>
      <c r="E299" s="67"/>
      <c r="F299" s="68"/>
      <c r="G299" s="65"/>
      <c r="H299" s="69"/>
      <c r="I299" s="70"/>
      <c r="J299" s="70"/>
      <c r="K299" s="34" t="s">
        <v>65</v>
      </c>
      <c r="L299" s="77">
        <v>349</v>
      </c>
      <c r="M299" s="77"/>
      <c r="N299" s="72"/>
      <c r="O299" s="79" t="s">
        <v>444</v>
      </c>
      <c r="P299" s="81">
        <v>43685.92556712963</v>
      </c>
      <c r="Q299" s="79" t="s">
        <v>457</v>
      </c>
      <c r="R299" s="79"/>
      <c r="S299" s="79"/>
      <c r="T299" s="79" t="s">
        <v>771</v>
      </c>
      <c r="U299" s="79"/>
      <c r="V299" s="82" t="s">
        <v>1009</v>
      </c>
      <c r="W299" s="81">
        <v>43685.92556712963</v>
      </c>
      <c r="X299" s="82" t="s">
        <v>1332</v>
      </c>
      <c r="Y299" s="79"/>
      <c r="Z299" s="79"/>
      <c r="AA299" s="85" t="s">
        <v>1689</v>
      </c>
      <c r="AB299" s="79"/>
      <c r="AC299" s="79" t="b">
        <v>0</v>
      </c>
      <c r="AD299" s="79">
        <v>0</v>
      </c>
      <c r="AE299" s="85" t="s">
        <v>1761</v>
      </c>
      <c r="AF299" s="79" t="b">
        <v>0</v>
      </c>
      <c r="AG299" s="79" t="s">
        <v>1774</v>
      </c>
      <c r="AH299" s="79"/>
      <c r="AI299" s="85" t="s">
        <v>1761</v>
      </c>
      <c r="AJ299" s="79" t="b">
        <v>0</v>
      </c>
      <c r="AK299" s="79">
        <v>1</v>
      </c>
      <c r="AL299" s="85" t="s">
        <v>1652</v>
      </c>
      <c r="AM299" s="79" t="s">
        <v>1826</v>
      </c>
      <c r="AN299" s="79" t="b">
        <v>0</v>
      </c>
      <c r="AO299" s="85" t="s">
        <v>1652</v>
      </c>
      <c r="AP299" s="79" t="s">
        <v>176</v>
      </c>
      <c r="AQ299" s="79">
        <v>0</v>
      </c>
      <c r="AR299" s="79">
        <v>0</v>
      </c>
      <c r="AS299" s="79"/>
      <c r="AT299" s="79"/>
      <c r="AU299" s="79"/>
      <c r="AV299" s="79"/>
      <c r="AW299" s="79"/>
      <c r="AX299" s="79"/>
      <c r="AY299" s="79"/>
      <c r="AZ299" s="79"/>
      <c r="BA299">
        <v>37</v>
      </c>
      <c r="BB299" s="78" t="str">
        <f>REPLACE(INDEX(GroupVertices[Group],MATCH(Edges25[[#This Row],[Vertex 1]],GroupVertices[Vertex],0)),1,1,"")</f>
        <v>4</v>
      </c>
      <c r="BC299" s="78" t="str">
        <f>REPLACE(INDEX(GroupVertices[Group],MATCH(Edges25[[#This Row],[Vertex 2]],GroupVertices[Vertex],0)),1,1,"")</f>
        <v>4</v>
      </c>
      <c r="BD299" s="48">
        <v>1</v>
      </c>
      <c r="BE299" s="49">
        <v>6.25</v>
      </c>
      <c r="BF299" s="48">
        <v>0</v>
      </c>
      <c r="BG299" s="49">
        <v>0</v>
      </c>
      <c r="BH299" s="48">
        <v>0</v>
      </c>
      <c r="BI299" s="49">
        <v>0</v>
      </c>
      <c r="BJ299" s="48">
        <v>15</v>
      </c>
      <c r="BK299" s="49">
        <v>93.75</v>
      </c>
      <c r="BL299" s="48">
        <v>16</v>
      </c>
    </row>
    <row r="300" spans="1:64" ht="15">
      <c r="A300" s="64" t="s">
        <v>357</v>
      </c>
      <c r="B300" s="64" t="s">
        <v>356</v>
      </c>
      <c r="C300" s="65"/>
      <c r="D300" s="66"/>
      <c r="E300" s="67"/>
      <c r="F300" s="68"/>
      <c r="G300" s="65"/>
      <c r="H300" s="69"/>
      <c r="I300" s="70"/>
      <c r="J300" s="70"/>
      <c r="K300" s="34" t="s">
        <v>65</v>
      </c>
      <c r="L300" s="77">
        <v>350</v>
      </c>
      <c r="M300" s="77"/>
      <c r="N300" s="72"/>
      <c r="O300" s="79" t="s">
        <v>444</v>
      </c>
      <c r="P300" s="81">
        <v>43686.21726851852</v>
      </c>
      <c r="Q300" s="79" t="s">
        <v>457</v>
      </c>
      <c r="R300" s="79"/>
      <c r="S300" s="79"/>
      <c r="T300" s="79" t="s">
        <v>771</v>
      </c>
      <c r="U300" s="79"/>
      <c r="V300" s="82" t="s">
        <v>1009</v>
      </c>
      <c r="W300" s="81">
        <v>43686.21726851852</v>
      </c>
      <c r="X300" s="82" t="s">
        <v>1333</v>
      </c>
      <c r="Y300" s="79"/>
      <c r="Z300" s="79"/>
      <c r="AA300" s="85" t="s">
        <v>1690</v>
      </c>
      <c r="AB300" s="79"/>
      <c r="AC300" s="79" t="b">
        <v>0</v>
      </c>
      <c r="AD300" s="79">
        <v>0</v>
      </c>
      <c r="AE300" s="85" t="s">
        <v>1761</v>
      </c>
      <c r="AF300" s="79" t="b">
        <v>0</v>
      </c>
      <c r="AG300" s="79" t="s">
        <v>1774</v>
      </c>
      <c r="AH300" s="79"/>
      <c r="AI300" s="85" t="s">
        <v>1761</v>
      </c>
      <c r="AJ300" s="79" t="b">
        <v>0</v>
      </c>
      <c r="AK300" s="79">
        <v>1</v>
      </c>
      <c r="AL300" s="85" t="s">
        <v>1653</v>
      </c>
      <c r="AM300" s="79" t="s">
        <v>1826</v>
      </c>
      <c r="AN300" s="79" t="b">
        <v>0</v>
      </c>
      <c r="AO300" s="85" t="s">
        <v>1653</v>
      </c>
      <c r="AP300" s="79" t="s">
        <v>176</v>
      </c>
      <c r="AQ300" s="79">
        <v>0</v>
      </c>
      <c r="AR300" s="79">
        <v>0</v>
      </c>
      <c r="AS300" s="79"/>
      <c r="AT300" s="79"/>
      <c r="AU300" s="79"/>
      <c r="AV300" s="79"/>
      <c r="AW300" s="79"/>
      <c r="AX300" s="79"/>
      <c r="AY300" s="79"/>
      <c r="AZ300" s="79"/>
      <c r="BA300">
        <v>37</v>
      </c>
      <c r="BB300" s="78" t="str">
        <f>REPLACE(INDEX(GroupVertices[Group],MATCH(Edges25[[#This Row],[Vertex 1]],GroupVertices[Vertex],0)),1,1,"")</f>
        <v>4</v>
      </c>
      <c r="BC300" s="78" t="str">
        <f>REPLACE(INDEX(GroupVertices[Group],MATCH(Edges25[[#This Row],[Vertex 2]],GroupVertices[Vertex],0)),1,1,"")</f>
        <v>4</v>
      </c>
      <c r="BD300" s="48">
        <v>1</v>
      </c>
      <c r="BE300" s="49">
        <v>6.25</v>
      </c>
      <c r="BF300" s="48">
        <v>0</v>
      </c>
      <c r="BG300" s="49">
        <v>0</v>
      </c>
      <c r="BH300" s="48">
        <v>0</v>
      </c>
      <c r="BI300" s="49">
        <v>0</v>
      </c>
      <c r="BJ300" s="48">
        <v>15</v>
      </c>
      <c r="BK300" s="49">
        <v>93.75</v>
      </c>
      <c r="BL300" s="48">
        <v>16</v>
      </c>
    </row>
    <row r="301" spans="1:64" ht="15">
      <c r="A301" s="64" t="s">
        <v>357</v>
      </c>
      <c r="B301" s="64" t="s">
        <v>356</v>
      </c>
      <c r="C301" s="65"/>
      <c r="D301" s="66"/>
      <c r="E301" s="67"/>
      <c r="F301" s="68"/>
      <c r="G301" s="65"/>
      <c r="H301" s="69"/>
      <c r="I301" s="70"/>
      <c r="J301" s="70"/>
      <c r="K301" s="34" t="s">
        <v>65</v>
      </c>
      <c r="L301" s="77">
        <v>351</v>
      </c>
      <c r="M301" s="77"/>
      <c r="N301" s="72"/>
      <c r="O301" s="79" t="s">
        <v>444</v>
      </c>
      <c r="P301" s="81">
        <v>43689.88392361111</v>
      </c>
      <c r="Q301" s="79" t="s">
        <v>557</v>
      </c>
      <c r="R301" s="79"/>
      <c r="S301" s="79"/>
      <c r="T301" s="79" t="s">
        <v>771</v>
      </c>
      <c r="U301" s="79"/>
      <c r="V301" s="82" t="s">
        <v>1009</v>
      </c>
      <c r="W301" s="81">
        <v>43689.88392361111</v>
      </c>
      <c r="X301" s="82" t="s">
        <v>1334</v>
      </c>
      <c r="Y301" s="79"/>
      <c r="Z301" s="79"/>
      <c r="AA301" s="85" t="s">
        <v>1691</v>
      </c>
      <c r="AB301" s="79"/>
      <c r="AC301" s="79" t="b">
        <v>0</v>
      </c>
      <c r="AD301" s="79">
        <v>0</v>
      </c>
      <c r="AE301" s="85" t="s">
        <v>1761</v>
      </c>
      <c r="AF301" s="79" t="b">
        <v>0</v>
      </c>
      <c r="AG301" s="79" t="s">
        <v>1774</v>
      </c>
      <c r="AH301" s="79"/>
      <c r="AI301" s="85" t="s">
        <v>1761</v>
      </c>
      <c r="AJ301" s="79" t="b">
        <v>0</v>
      </c>
      <c r="AK301" s="79">
        <v>2</v>
      </c>
      <c r="AL301" s="85" t="s">
        <v>1654</v>
      </c>
      <c r="AM301" s="79" t="s">
        <v>1826</v>
      </c>
      <c r="AN301" s="79" t="b">
        <v>0</v>
      </c>
      <c r="AO301" s="85" t="s">
        <v>1654</v>
      </c>
      <c r="AP301" s="79" t="s">
        <v>176</v>
      </c>
      <c r="AQ301" s="79">
        <v>0</v>
      </c>
      <c r="AR301" s="79">
        <v>0</v>
      </c>
      <c r="AS301" s="79"/>
      <c r="AT301" s="79"/>
      <c r="AU301" s="79"/>
      <c r="AV301" s="79"/>
      <c r="AW301" s="79"/>
      <c r="AX301" s="79"/>
      <c r="AY301" s="79"/>
      <c r="AZ301" s="79"/>
      <c r="BA301">
        <v>37</v>
      </c>
      <c r="BB301" s="78" t="str">
        <f>REPLACE(INDEX(GroupVertices[Group],MATCH(Edges25[[#This Row],[Vertex 1]],GroupVertices[Vertex],0)),1,1,"")</f>
        <v>4</v>
      </c>
      <c r="BC301" s="78" t="str">
        <f>REPLACE(INDEX(GroupVertices[Group],MATCH(Edges25[[#This Row],[Vertex 2]],GroupVertices[Vertex],0)),1,1,"")</f>
        <v>4</v>
      </c>
      <c r="BD301" s="48">
        <v>1</v>
      </c>
      <c r="BE301" s="49">
        <v>6.25</v>
      </c>
      <c r="BF301" s="48">
        <v>0</v>
      </c>
      <c r="BG301" s="49">
        <v>0</v>
      </c>
      <c r="BH301" s="48">
        <v>0</v>
      </c>
      <c r="BI301" s="49">
        <v>0</v>
      </c>
      <c r="BJ301" s="48">
        <v>15</v>
      </c>
      <c r="BK301" s="49">
        <v>93.75</v>
      </c>
      <c r="BL301" s="48">
        <v>16</v>
      </c>
    </row>
    <row r="302" spans="1:64" ht="15">
      <c r="A302" s="64" t="s">
        <v>358</v>
      </c>
      <c r="B302" s="64" t="s">
        <v>426</v>
      </c>
      <c r="C302" s="65"/>
      <c r="D302" s="66"/>
      <c r="E302" s="67"/>
      <c r="F302" s="68"/>
      <c r="G302" s="65"/>
      <c r="H302" s="69"/>
      <c r="I302" s="70"/>
      <c r="J302" s="70"/>
      <c r="K302" s="34" t="s">
        <v>65</v>
      </c>
      <c r="L302" s="77">
        <v>352</v>
      </c>
      <c r="M302" s="77"/>
      <c r="N302" s="72"/>
      <c r="O302" s="79" t="s">
        <v>444</v>
      </c>
      <c r="P302" s="81">
        <v>43689.885625</v>
      </c>
      <c r="Q302" s="79" t="s">
        <v>544</v>
      </c>
      <c r="R302" s="79"/>
      <c r="S302" s="79"/>
      <c r="T302" s="79" t="s">
        <v>403</v>
      </c>
      <c r="U302" s="79"/>
      <c r="V302" s="82" t="s">
        <v>1010</v>
      </c>
      <c r="W302" s="81">
        <v>43689.885625</v>
      </c>
      <c r="X302" s="82" t="s">
        <v>1335</v>
      </c>
      <c r="Y302" s="79"/>
      <c r="Z302" s="79"/>
      <c r="AA302" s="85" t="s">
        <v>1692</v>
      </c>
      <c r="AB302" s="79"/>
      <c r="AC302" s="79" t="b">
        <v>0</v>
      </c>
      <c r="AD302" s="79">
        <v>0</v>
      </c>
      <c r="AE302" s="85" t="s">
        <v>1761</v>
      </c>
      <c r="AF302" s="79" t="b">
        <v>0</v>
      </c>
      <c r="AG302" s="79" t="s">
        <v>1774</v>
      </c>
      <c r="AH302" s="79"/>
      <c r="AI302" s="85" t="s">
        <v>1761</v>
      </c>
      <c r="AJ302" s="79" t="b">
        <v>0</v>
      </c>
      <c r="AK302" s="79">
        <v>1453</v>
      </c>
      <c r="AL302" s="85" t="s">
        <v>1725</v>
      </c>
      <c r="AM302" s="79" t="s">
        <v>1790</v>
      </c>
      <c r="AN302" s="79" t="b">
        <v>0</v>
      </c>
      <c r="AO302" s="85" t="s">
        <v>1725</v>
      </c>
      <c r="AP302" s="79" t="s">
        <v>176</v>
      </c>
      <c r="AQ302" s="79">
        <v>0</v>
      </c>
      <c r="AR302" s="79">
        <v>0</v>
      </c>
      <c r="AS302" s="79"/>
      <c r="AT302" s="79"/>
      <c r="AU302" s="79"/>
      <c r="AV302" s="79"/>
      <c r="AW302" s="79"/>
      <c r="AX302" s="79"/>
      <c r="AY302" s="79"/>
      <c r="AZ302" s="79"/>
      <c r="BA302">
        <v>1</v>
      </c>
      <c r="BB302" s="78" t="str">
        <f>REPLACE(INDEX(GroupVertices[Group],MATCH(Edges25[[#This Row],[Vertex 1]],GroupVertices[Vertex],0)),1,1,"")</f>
        <v>2</v>
      </c>
      <c r="BC302" s="78" t="str">
        <f>REPLACE(INDEX(GroupVertices[Group],MATCH(Edges25[[#This Row],[Vertex 2]],GroupVertices[Vertex],0)),1,1,"")</f>
        <v>2</v>
      </c>
      <c r="BD302" s="48"/>
      <c r="BE302" s="49"/>
      <c r="BF302" s="48"/>
      <c r="BG302" s="49"/>
      <c r="BH302" s="48"/>
      <c r="BI302" s="49"/>
      <c r="BJ302" s="48"/>
      <c r="BK302" s="49"/>
      <c r="BL302" s="48"/>
    </row>
    <row r="303" spans="1:64" ht="15">
      <c r="A303" s="64" t="s">
        <v>359</v>
      </c>
      <c r="B303" s="64" t="s">
        <v>426</v>
      </c>
      <c r="C303" s="65"/>
      <c r="D303" s="66"/>
      <c r="E303" s="67"/>
      <c r="F303" s="68"/>
      <c r="G303" s="65"/>
      <c r="H303" s="69"/>
      <c r="I303" s="70"/>
      <c r="J303" s="70"/>
      <c r="K303" s="34" t="s">
        <v>65</v>
      </c>
      <c r="L303" s="77">
        <v>354</v>
      </c>
      <c r="M303" s="77"/>
      <c r="N303" s="72"/>
      <c r="O303" s="79" t="s">
        <v>444</v>
      </c>
      <c r="P303" s="81">
        <v>43689.901030092595</v>
      </c>
      <c r="Q303" s="79" t="s">
        <v>544</v>
      </c>
      <c r="R303" s="79"/>
      <c r="S303" s="79"/>
      <c r="T303" s="79" t="s">
        <v>403</v>
      </c>
      <c r="U303" s="79"/>
      <c r="V303" s="82" t="s">
        <v>1011</v>
      </c>
      <c r="W303" s="81">
        <v>43689.901030092595</v>
      </c>
      <c r="X303" s="82" t="s">
        <v>1336</v>
      </c>
      <c r="Y303" s="79"/>
      <c r="Z303" s="79"/>
      <c r="AA303" s="85" t="s">
        <v>1693</v>
      </c>
      <c r="AB303" s="79"/>
      <c r="AC303" s="79" t="b">
        <v>0</v>
      </c>
      <c r="AD303" s="79">
        <v>0</v>
      </c>
      <c r="AE303" s="85" t="s">
        <v>1761</v>
      </c>
      <c r="AF303" s="79" t="b">
        <v>0</v>
      </c>
      <c r="AG303" s="79" t="s">
        <v>1774</v>
      </c>
      <c r="AH303" s="79"/>
      <c r="AI303" s="85" t="s">
        <v>1761</v>
      </c>
      <c r="AJ303" s="79" t="b">
        <v>0</v>
      </c>
      <c r="AK303" s="79">
        <v>1453</v>
      </c>
      <c r="AL303" s="85" t="s">
        <v>1725</v>
      </c>
      <c r="AM303" s="79" t="s">
        <v>1789</v>
      </c>
      <c r="AN303" s="79" t="b">
        <v>0</v>
      </c>
      <c r="AO303" s="85" t="s">
        <v>1725</v>
      </c>
      <c r="AP303" s="79" t="s">
        <v>176</v>
      </c>
      <c r="AQ303" s="79">
        <v>0</v>
      </c>
      <c r="AR303" s="79">
        <v>0</v>
      </c>
      <c r="AS303" s="79"/>
      <c r="AT303" s="79"/>
      <c r="AU303" s="79"/>
      <c r="AV303" s="79"/>
      <c r="AW303" s="79"/>
      <c r="AX303" s="79"/>
      <c r="AY303" s="79"/>
      <c r="AZ303" s="79"/>
      <c r="BA303">
        <v>1</v>
      </c>
      <c r="BB303" s="78" t="str">
        <f>REPLACE(INDEX(GroupVertices[Group],MATCH(Edges25[[#This Row],[Vertex 1]],GroupVertices[Vertex],0)),1,1,"")</f>
        <v>2</v>
      </c>
      <c r="BC303" s="78" t="str">
        <f>REPLACE(INDEX(GroupVertices[Group],MATCH(Edges25[[#This Row],[Vertex 2]],GroupVertices[Vertex],0)),1,1,"")</f>
        <v>2</v>
      </c>
      <c r="BD303" s="48"/>
      <c r="BE303" s="49"/>
      <c r="BF303" s="48"/>
      <c r="BG303" s="49"/>
      <c r="BH303" s="48"/>
      <c r="BI303" s="49"/>
      <c r="BJ303" s="48"/>
      <c r="BK303" s="49"/>
      <c r="BL303" s="48"/>
    </row>
    <row r="304" spans="1:64" ht="15">
      <c r="A304" s="64" t="s">
        <v>360</v>
      </c>
      <c r="B304" s="64" t="s">
        <v>426</v>
      </c>
      <c r="C304" s="65"/>
      <c r="D304" s="66"/>
      <c r="E304" s="67"/>
      <c r="F304" s="68"/>
      <c r="G304" s="65"/>
      <c r="H304" s="69"/>
      <c r="I304" s="70"/>
      <c r="J304" s="70"/>
      <c r="K304" s="34" t="s">
        <v>65</v>
      </c>
      <c r="L304" s="77">
        <v>356</v>
      </c>
      <c r="M304" s="77"/>
      <c r="N304" s="72"/>
      <c r="O304" s="79" t="s">
        <v>444</v>
      </c>
      <c r="P304" s="81">
        <v>43689.90412037037</v>
      </c>
      <c r="Q304" s="79" t="s">
        <v>544</v>
      </c>
      <c r="R304" s="79"/>
      <c r="S304" s="79"/>
      <c r="T304" s="79" t="s">
        <v>403</v>
      </c>
      <c r="U304" s="79"/>
      <c r="V304" s="82" t="s">
        <v>1012</v>
      </c>
      <c r="W304" s="81">
        <v>43689.90412037037</v>
      </c>
      <c r="X304" s="82" t="s">
        <v>1337</v>
      </c>
      <c r="Y304" s="79"/>
      <c r="Z304" s="79"/>
      <c r="AA304" s="85" t="s">
        <v>1694</v>
      </c>
      <c r="AB304" s="79"/>
      <c r="AC304" s="79" t="b">
        <v>0</v>
      </c>
      <c r="AD304" s="79">
        <v>0</v>
      </c>
      <c r="AE304" s="85" t="s">
        <v>1761</v>
      </c>
      <c r="AF304" s="79" t="b">
        <v>0</v>
      </c>
      <c r="AG304" s="79" t="s">
        <v>1774</v>
      </c>
      <c r="AH304" s="79"/>
      <c r="AI304" s="85" t="s">
        <v>1761</v>
      </c>
      <c r="AJ304" s="79" t="b">
        <v>0</v>
      </c>
      <c r="AK304" s="79">
        <v>1453</v>
      </c>
      <c r="AL304" s="85" t="s">
        <v>1725</v>
      </c>
      <c r="AM304" s="79" t="s">
        <v>1789</v>
      </c>
      <c r="AN304" s="79" t="b">
        <v>0</v>
      </c>
      <c r="AO304" s="85" t="s">
        <v>1725</v>
      </c>
      <c r="AP304" s="79" t="s">
        <v>176</v>
      </c>
      <c r="AQ304" s="79">
        <v>0</v>
      </c>
      <c r="AR304" s="79">
        <v>0</v>
      </c>
      <c r="AS304" s="79"/>
      <c r="AT304" s="79"/>
      <c r="AU304" s="79"/>
      <c r="AV304" s="79"/>
      <c r="AW304" s="79"/>
      <c r="AX304" s="79"/>
      <c r="AY304" s="79"/>
      <c r="AZ304" s="79"/>
      <c r="BA304">
        <v>1</v>
      </c>
      <c r="BB304" s="78" t="str">
        <f>REPLACE(INDEX(GroupVertices[Group],MATCH(Edges25[[#This Row],[Vertex 1]],GroupVertices[Vertex],0)),1,1,"")</f>
        <v>2</v>
      </c>
      <c r="BC304" s="78" t="str">
        <f>REPLACE(INDEX(GroupVertices[Group],MATCH(Edges25[[#This Row],[Vertex 2]],GroupVertices[Vertex],0)),1,1,"")</f>
        <v>2</v>
      </c>
      <c r="BD304" s="48"/>
      <c r="BE304" s="49"/>
      <c r="BF304" s="48"/>
      <c r="BG304" s="49"/>
      <c r="BH304" s="48"/>
      <c r="BI304" s="49"/>
      <c r="BJ304" s="48"/>
      <c r="BK304" s="49"/>
      <c r="BL304" s="48"/>
    </row>
    <row r="305" spans="1:64" ht="15">
      <c r="A305" s="64" t="s">
        <v>361</v>
      </c>
      <c r="B305" s="64" t="s">
        <v>426</v>
      </c>
      <c r="C305" s="65"/>
      <c r="D305" s="66"/>
      <c r="E305" s="67"/>
      <c r="F305" s="68"/>
      <c r="G305" s="65"/>
      <c r="H305" s="69"/>
      <c r="I305" s="70"/>
      <c r="J305" s="70"/>
      <c r="K305" s="34" t="s">
        <v>65</v>
      </c>
      <c r="L305" s="77">
        <v>358</v>
      </c>
      <c r="M305" s="77"/>
      <c r="N305" s="72"/>
      <c r="O305" s="79" t="s">
        <v>444</v>
      </c>
      <c r="P305" s="81">
        <v>43689.92711805556</v>
      </c>
      <c r="Q305" s="79" t="s">
        <v>544</v>
      </c>
      <c r="R305" s="79"/>
      <c r="S305" s="79"/>
      <c r="T305" s="79" t="s">
        <v>403</v>
      </c>
      <c r="U305" s="79"/>
      <c r="V305" s="82" t="s">
        <v>1013</v>
      </c>
      <c r="W305" s="81">
        <v>43689.92711805556</v>
      </c>
      <c r="X305" s="82" t="s">
        <v>1338</v>
      </c>
      <c r="Y305" s="79"/>
      <c r="Z305" s="79"/>
      <c r="AA305" s="85" t="s">
        <v>1695</v>
      </c>
      <c r="AB305" s="79"/>
      <c r="AC305" s="79" t="b">
        <v>0</v>
      </c>
      <c r="AD305" s="79">
        <v>0</v>
      </c>
      <c r="AE305" s="85" t="s">
        <v>1761</v>
      </c>
      <c r="AF305" s="79" t="b">
        <v>0</v>
      </c>
      <c r="AG305" s="79" t="s">
        <v>1774</v>
      </c>
      <c r="AH305" s="79"/>
      <c r="AI305" s="85" t="s">
        <v>1761</v>
      </c>
      <c r="AJ305" s="79" t="b">
        <v>0</v>
      </c>
      <c r="AK305" s="79">
        <v>1453</v>
      </c>
      <c r="AL305" s="85" t="s">
        <v>1725</v>
      </c>
      <c r="AM305" s="79" t="s">
        <v>1793</v>
      </c>
      <c r="AN305" s="79" t="b">
        <v>0</v>
      </c>
      <c r="AO305" s="85" t="s">
        <v>1725</v>
      </c>
      <c r="AP305" s="79" t="s">
        <v>176</v>
      </c>
      <c r="AQ305" s="79">
        <v>0</v>
      </c>
      <c r="AR305" s="79">
        <v>0</v>
      </c>
      <c r="AS305" s="79"/>
      <c r="AT305" s="79"/>
      <c r="AU305" s="79"/>
      <c r="AV305" s="79"/>
      <c r="AW305" s="79"/>
      <c r="AX305" s="79"/>
      <c r="AY305" s="79"/>
      <c r="AZ305" s="79"/>
      <c r="BA305">
        <v>1</v>
      </c>
      <c r="BB305" s="78" t="str">
        <f>REPLACE(INDEX(GroupVertices[Group],MATCH(Edges25[[#This Row],[Vertex 1]],GroupVertices[Vertex],0)),1,1,"")</f>
        <v>2</v>
      </c>
      <c r="BC305" s="78" t="str">
        <f>REPLACE(INDEX(GroupVertices[Group],MATCH(Edges25[[#This Row],[Vertex 2]],GroupVertices[Vertex],0)),1,1,"")</f>
        <v>2</v>
      </c>
      <c r="BD305" s="48"/>
      <c r="BE305" s="49"/>
      <c r="BF305" s="48"/>
      <c r="BG305" s="49"/>
      <c r="BH305" s="48"/>
      <c r="BI305" s="49"/>
      <c r="BJ305" s="48"/>
      <c r="BK305" s="49"/>
      <c r="BL305" s="48"/>
    </row>
    <row r="306" spans="1:64" ht="15">
      <c r="A306" s="64" t="s">
        <v>362</v>
      </c>
      <c r="B306" s="64" t="s">
        <v>403</v>
      </c>
      <c r="C306" s="65"/>
      <c r="D306" s="66"/>
      <c r="E306" s="67"/>
      <c r="F306" s="68"/>
      <c r="G306" s="65"/>
      <c r="H306" s="69"/>
      <c r="I306" s="70"/>
      <c r="J306" s="70"/>
      <c r="K306" s="34" t="s">
        <v>65</v>
      </c>
      <c r="L306" s="77">
        <v>360</v>
      </c>
      <c r="M306" s="77"/>
      <c r="N306" s="72"/>
      <c r="O306" s="79" t="s">
        <v>444</v>
      </c>
      <c r="P306" s="81">
        <v>43687.75069444445</v>
      </c>
      <c r="Q306" s="79" t="s">
        <v>602</v>
      </c>
      <c r="R306" s="82" t="s">
        <v>670</v>
      </c>
      <c r="S306" s="79" t="s">
        <v>751</v>
      </c>
      <c r="T306" s="79" t="s">
        <v>828</v>
      </c>
      <c r="U306" s="79"/>
      <c r="V306" s="82" t="s">
        <v>1014</v>
      </c>
      <c r="W306" s="81">
        <v>43687.75069444445</v>
      </c>
      <c r="X306" s="82" t="s">
        <v>1339</v>
      </c>
      <c r="Y306" s="79"/>
      <c r="Z306" s="79"/>
      <c r="AA306" s="85" t="s">
        <v>1696</v>
      </c>
      <c r="AB306" s="79"/>
      <c r="AC306" s="79" t="b">
        <v>0</v>
      </c>
      <c r="AD306" s="79">
        <v>7</v>
      </c>
      <c r="AE306" s="85" t="s">
        <v>1761</v>
      </c>
      <c r="AF306" s="79" t="b">
        <v>0</v>
      </c>
      <c r="AG306" s="79" t="s">
        <v>1774</v>
      </c>
      <c r="AH306" s="79"/>
      <c r="AI306" s="85" t="s">
        <v>1761</v>
      </c>
      <c r="AJ306" s="79" t="b">
        <v>0</v>
      </c>
      <c r="AK306" s="79">
        <v>5</v>
      </c>
      <c r="AL306" s="85" t="s">
        <v>1761</v>
      </c>
      <c r="AM306" s="79" t="s">
        <v>1822</v>
      </c>
      <c r="AN306" s="79" t="b">
        <v>0</v>
      </c>
      <c r="AO306" s="85" t="s">
        <v>1696</v>
      </c>
      <c r="AP306" s="79" t="s">
        <v>176</v>
      </c>
      <c r="AQ306" s="79">
        <v>0</v>
      </c>
      <c r="AR306" s="79">
        <v>0</v>
      </c>
      <c r="AS306" s="79"/>
      <c r="AT306" s="79"/>
      <c r="AU306" s="79"/>
      <c r="AV306" s="79"/>
      <c r="AW306" s="79"/>
      <c r="AX306" s="79"/>
      <c r="AY306" s="79"/>
      <c r="AZ306" s="79"/>
      <c r="BA306">
        <v>1</v>
      </c>
      <c r="BB306" s="78" t="str">
        <f>REPLACE(INDEX(GroupVertices[Group],MATCH(Edges25[[#This Row],[Vertex 1]],GroupVertices[Vertex],0)),1,1,"")</f>
        <v>7</v>
      </c>
      <c r="BC306" s="78" t="str">
        <f>REPLACE(INDEX(GroupVertices[Group],MATCH(Edges25[[#This Row],[Vertex 2]],GroupVertices[Vertex],0)),1,1,"")</f>
        <v>5</v>
      </c>
      <c r="BD306" s="48">
        <v>0</v>
      </c>
      <c r="BE306" s="49">
        <v>0</v>
      </c>
      <c r="BF306" s="48">
        <v>1</v>
      </c>
      <c r="BG306" s="49">
        <v>3.7037037037037037</v>
      </c>
      <c r="BH306" s="48">
        <v>0</v>
      </c>
      <c r="BI306" s="49">
        <v>0</v>
      </c>
      <c r="BJ306" s="48">
        <v>26</v>
      </c>
      <c r="BK306" s="49">
        <v>96.29629629629629</v>
      </c>
      <c r="BL306" s="48">
        <v>27</v>
      </c>
    </row>
    <row r="307" spans="1:64" ht="15">
      <c r="A307" s="64" t="s">
        <v>362</v>
      </c>
      <c r="B307" s="64" t="s">
        <v>362</v>
      </c>
      <c r="C307" s="65"/>
      <c r="D307" s="66"/>
      <c r="E307" s="67"/>
      <c r="F307" s="68"/>
      <c r="G307" s="65"/>
      <c r="H307" s="69"/>
      <c r="I307" s="70"/>
      <c r="J307" s="70"/>
      <c r="K307" s="34" t="s">
        <v>65</v>
      </c>
      <c r="L307" s="77">
        <v>361</v>
      </c>
      <c r="M307" s="77"/>
      <c r="N307" s="72"/>
      <c r="O307" s="79" t="s">
        <v>176</v>
      </c>
      <c r="P307" s="81">
        <v>43688.75347222222</v>
      </c>
      <c r="Q307" s="79" t="s">
        <v>603</v>
      </c>
      <c r="R307" s="82" t="s">
        <v>670</v>
      </c>
      <c r="S307" s="79" t="s">
        <v>751</v>
      </c>
      <c r="T307" s="79" t="s">
        <v>829</v>
      </c>
      <c r="U307" s="79"/>
      <c r="V307" s="82" t="s">
        <v>1014</v>
      </c>
      <c r="W307" s="81">
        <v>43688.75347222222</v>
      </c>
      <c r="X307" s="82" t="s">
        <v>1340</v>
      </c>
      <c r="Y307" s="79"/>
      <c r="Z307" s="79"/>
      <c r="AA307" s="85" t="s">
        <v>1697</v>
      </c>
      <c r="AB307" s="79"/>
      <c r="AC307" s="79" t="b">
        <v>0</v>
      </c>
      <c r="AD307" s="79">
        <v>5</v>
      </c>
      <c r="AE307" s="85" t="s">
        <v>1761</v>
      </c>
      <c r="AF307" s="79" t="b">
        <v>0</v>
      </c>
      <c r="AG307" s="79" t="s">
        <v>1774</v>
      </c>
      <c r="AH307" s="79"/>
      <c r="AI307" s="85" t="s">
        <v>1761</v>
      </c>
      <c r="AJ307" s="79" t="b">
        <v>0</v>
      </c>
      <c r="AK307" s="79">
        <v>4</v>
      </c>
      <c r="AL307" s="85" t="s">
        <v>1761</v>
      </c>
      <c r="AM307" s="79" t="s">
        <v>1822</v>
      </c>
      <c r="AN307" s="79" t="b">
        <v>0</v>
      </c>
      <c r="AO307" s="85" t="s">
        <v>1697</v>
      </c>
      <c r="AP307" s="79" t="s">
        <v>176</v>
      </c>
      <c r="AQ307" s="79">
        <v>0</v>
      </c>
      <c r="AR307" s="79">
        <v>0</v>
      </c>
      <c r="AS307" s="79"/>
      <c r="AT307" s="79"/>
      <c r="AU307" s="79"/>
      <c r="AV307" s="79"/>
      <c r="AW307" s="79"/>
      <c r="AX307" s="79"/>
      <c r="AY307" s="79"/>
      <c r="AZ307" s="79"/>
      <c r="BA307">
        <v>1</v>
      </c>
      <c r="BB307" s="78" t="str">
        <f>REPLACE(INDEX(GroupVertices[Group],MATCH(Edges25[[#This Row],[Vertex 1]],GroupVertices[Vertex],0)),1,1,"")</f>
        <v>7</v>
      </c>
      <c r="BC307" s="78" t="str">
        <f>REPLACE(INDEX(GroupVertices[Group],MATCH(Edges25[[#This Row],[Vertex 2]],GroupVertices[Vertex],0)),1,1,"")</f>
        <v>7</v>
      </c>
      <c r="BD307" s="48">
        <v>0</v>
      </c>
      <c r="BE307" s="49">
        <v>0</v>
      </c>
      <c r="BF307" s="48">
        <v>0</v>
      </c>
      <c r="BG307" s="49">
        <v>0</v>
      </c>
      <c r="BH307" s="48">
        <v>0</v>
      </c>
      <c r="BI307" s="49">
        <v>0</v>
      </c>
      <c r="BJ307" s="48">
        <v>16</v>
      </c>
      <c r="BK307" s="49">
        <v>100</v>
      </c>
      <c r="BL307" s="48">
        <v>16</v>
      </c>
    </row>
    <row r="308" spans="1:64" ht="15">
      <c r="A308" s="64" t="s">
        <v>363</v>
      </c>
      <c r="B308" s="64" t="s">
        <v>362</v>
      </c>
      <c r="C308" s="65"/>
      <c r="D308" s="66"/>
      <c r="E308" s="67"/>
      <c r="F308" s="68"/>
      <c r="G308" s="65"/>
      <c r="H308" s="69"/>
      <c r="I308" s="70"/>
      <c r="J308" s="70"/>
      <c r="K308" s="34" t="s">
        <v>65</v>
      </c>
      <c r="L308" s="77">
        <v>362</v>
      </c>
      <c r="M308" s="77"/>
      <c r="N308" s="72"/>
      <c r="O308" s="79" t="s">
        <v>444</v>
      </c>
      <c r="P308" s="81">
        <v>43689.95621527778</v>
      </c>
      <c r="Q308" s="79" t="s">
        <v>538</v>
      </c>
      <c r="R308" s="82" t="s">
        <v>670</v>
      </c>
      <c r="S308" s="79" t="s">
        <v>751</v>
      </c>
      <c r="T308" s="79" t="s">
        <v>817</v>
      </c>
      <c r="U308" s="79"/>
      <c r="V308" s="82" t="s">
        <v>1015</v>
      </c>
      <c r="W308" s="81">
        <v>43689.95621527778</v>
      </c>
      <c r="X308" s="82" t="s">
        <v>1341</v>
      </c>
      <c r="Y308" s="79"/>
      <c r="Z308" s="79"/>
      <c r="AA308" s="85" t="s">
        <v>1698</v>
      </c>
      <c r="AB308" s="79"/>
      <c r="AC308" s="79" t="b">
        <v>0</v>
      </c>
      <c r="AD308" s="79">
        <v>0</v>
      </c>
      <c r="AE308" s="85" t="s">
        <v>1761</v>
      </c>
      <c r="AF308" s="79" t="b">
        <v>0</v>
      </c>
      <c r="AG308" s="79" t="s">
        <v>1774</v>
      </c>
      <c r="AH308" s="79"/>
      <c r="AI308" s="85" t="s">
        <v>1761</v>
      </c>
      <c r="AJ308" s="79" t="b">
        <v>0</v>
      </c>
      <c r="AK308" s="79">
        <v>5</v>
      </c>
      <c r="AL308" s="85" t="s">
        <v>1697</v>
      </c>
      <c r="AM308" s="79" t="s">
        <v>1827</v>
      </c>
      <c r="AN308" s="79" t="b">
        <v>0</v>
      </c>
      <c r="AO308" s="85" t="s">
        <v>1697</v>
      </c>
      <c r="AP308" s="79" t="s">
        <v>176</v>
      </c>
      <c r="AQ308" s="79">
        <v>0</v>
      </c>
      <c r="AR308" s="79">
        <v>0</v>
      </c>
      <c r="AS308" s="79"/>
      <c r="AT308" s="79"/>
      <c r="AU308" s="79"/>
      <c r="AV308" s="79"/>
      <c r="AW308" s="79"/>
      <c r="AX308" s="79"/>
      <c r="AY308" s="79"/>
      <c r="AZ308" s="79"/>
      <c r="BA308">
        <v>1</v>
      </c>
      <c r="BB308" s="78" t="str">
        <f>REPLACE(INDEX(GroupVertices[Group],MATCH(Edges25[[#This Row],[Vertex 1]],GroupVertices[Vertex],0)),1,1,"")</f>
        <v>7</v>
      </c>
      <c r="BC308" s="78" t="str">
        <f>REPLACE(INDEX(GroupVertices[Group],MATCH(Edges25[[#This Row],[Vertex 2]],GroupVertices[Vertex],0)),1,1,"")</f>
        <v>7</v>
      </c>
      <c r="BD308" s="48">
        <v>0</v>
      </c>
      <c r="BE308" s="49">
        <v>0</v>
      </c>
      <c r="BF308" s="48">
        <v>0</v>
      </c>
      <c r="BG308" s="49">
        <v>0</v>
      </c>
      <c r="BH308" s="48">
        <v>0</v>
      </c>
      <c r="BI308" s="49">
        <v>0</v>
      </c>
      <c r="BJ308" s="48">
        <v>15</v>
      </c>
      <c r="BK308" s="49">
        <v>100</v>
      </c>
      <c r="BL308" s="48">
        <v>15</v>
      </c>
    </row>
    <row r="309" spans="1:64" ht="15">
      <c r="A309" s="64" t="s">
        <v>364</v>
      </c>
      <c r="B309" s="64" t="s">
        <v>426</v>
      </c>
      <c r="C309" s="65"/>
      <c r="D309" s="66"/>
      <c r="E309" s="67"/>
      <c r="F309" s="68"/>
      <c r="G309" s="65"/>
      <c r="H309" s="69"/>
      <c r="I309" s="70"/>
      <c r="J309" s="70"/>
      <c r="K309" s="34" t="s">
        <v>65</v>
      </c>
      <c r="L309" s="77">
        <v>363</v>
      </c>
      <c r="M309" s="77"/>
      <c r="N309" s="72"/>
      <c r="O309" s="79" t="s">
        <v>444</v>
      </c>
      <c r="P309" s="81">
        <v>43689.965150462966</v>
      </c>
      <c r="Q309" s="79" t="s">
        <v>544</v>
      </c>
      <c r="R309" s="79"/>
      <c r="S309" s="79"/>
      <c r="T309" s="79" t="s">
        <v>403</v>
      </c>
      <c r="U309" s="79"/>
      <c r="V309" s="82" t="s">
        <v>1016</v>
      </c>
      <c r="W309" s="81">
        <v>43689.965150462966</v>
      </c>
      <c r="X309" s="82" t="s">
        <v>1342</v>
      </c>
      <c r="Y309" s="79"/>
      <c r="Z309" s="79"/>
      <c r="AA309" s="85" t="s">
        <v>1699</v>
      </c>
      <c r="AB309" s="79"/>
      <c r="AC309" s="79" t="b">
        <v>0</v>
      </c>
      <c r="AD309" s="79">
        <v>0</v>
      </c>
      <c r="AE309" s="85" t="s">
        <v>1761</v>
      </c>
      <c r="AF309" s="79" t="b">
        <v>0</v>
      </c>
      <c r="AG309" s="79" t="s">
        <v>1774</v>
      </c>
      <c r="AH309" s="79"/>
      <c r="AI309" s="85" t="s">
        <v>1761</v>
      </c>
      <c r="AJ309" s="79" t="b">
        <v>0</v>
      </c>
      <c r="AK309" s="79">
        <v>1453</v>
      </c>
      <c r="AL309" s="85" t="s">
        <v>1725</v>
      </c>
      <c r="AM309" s="79" t="s">
        <v>1789</v>
      </c>
      <c r="AN309" s="79" t="b">
        <v>0</v>
      </c>
      <c r="AO309" s="85" t="s">
        <v>1725</v>
      </c>
      <c r="AP309" s="79" t="s">
        <v>176</v>
      </c>
      <c r="AQ309" s="79">
        <v>0</v>
      </c>
      <c r="AR309" s="79">
        <v>0</v>
      </c>
      <c r="AS309" s="79"/>
      <c r="AT309" s="79"/>
      <c r="AU309" s="79"/>
      <c r="AV309" s="79"/>
      <c r="AW309" s="79"/>
      <c r="AX309" s="79"/>
      <c r="AY309" s="79"/>
      <c r="AZ309" s="79"/>
      <c r="BA309">
        <v>1</v>
      </c>
      <c r="BB309" s="78" t="str">
        <f>REPLACE(INDEX(GroupVertices[Group],MATCH(Edges25[[#This Row],[Vertex 1]],GroupVertices[Vertex],0)),1,1,"")</f>
        <v>2</v>
      </c>
      <c r="BC309" s="78" t="str">
        <f>REPLACE(INDEX(GroupVertices[Group],MATCH(Edges25[[#This Row],[Vertex 2]],GroupVertices[Vertex],0)),1,1,"")</f>
        <v>2</v>
      </c>
      <c r="BD309" s="48"/>
      <c r="BE309" s="49"/>
      <c r="BF309" s="48"/>
      <c r="BG309" s="49"/>
      <c r="BH309" s="48"/>
      <c r="BI309" s="49"/>
      <c r="BJ309" s="48"/>
      <c r="BK309" s="49"/>
      <c r="BL309" s="48"/>
    </row>
    <row r="310" spans="1:64" ht="15">
      <c r="A310" s="64" t="s">
        <v>365</v>
      </c>
      <c r="B310" s="64" t="s">
        <v>426</v>
      </c>
      <c r="C310" s="65"/>
      <c r="D310" s="66"/>
      <c r="E310" s="67"/>
      <c r="F310" s="68"/>
      <c r="G310" s="65"/>
      <c r="H310" s="69"/>
      <c r="I310" s="70"/>
      <c r="J310" s="70"/>
      <c r="K310" s="34" t="s">
        <v>65</v>
      </c>
      <c r="L310" s="77">
        <v>365</v>
      </c>
      <c r="M310" s="77"/>
      <c r="N310" s="72"/>
      <c r="O310" s="79" t="s">
        <v>444</v>
      </c>
      <c r="P310" s="81">
        <v>43689.99285879629</v>
      </c>
      <c r="Q310" s="79" t="s">
        <v>544</v>
      </c>
      <c r="R310" s="79"/>
      <c r="S310" s="79"/>
      <c r="T310" s="79" t="s">
        <v>403</v>
      </c>
      <c r="U310" s="79"/>
      <c r="V310" s="82" t="s">
        <v>1017</v>
      </c>
      <c r="W310" s="81">
        <v>43689.99285879629</v>
      </c>
      <c r="X310" s="82" t="s">
        <v>1343</v>
      </c>
      <c r="Y310" s="79"/>
      <c r="Z310" s="79"/>
      <c r="AA310" s="85" t="s">
        <v>1700</v>
      </c>
      <c r="AB310" s="79"/>
      <c r="AC310" s="79" t="b">
        <v>0</v>
      </c>
      <c r="AD310" s="79">
        <v>0</v>
      </c>
      <c r="AE310" s="85" t="s">
        <v>1761</v>
      </c>
      <c r="AF310" s="79" t="b">
        <v>0</v>
      </c>
      <c r="AG310" s="79" t="s">
        <v>1774</v>
      </c>
      <c r="AH310" s="79"/>
      <c r="AI310" s="85" t="s">
        <v>1761</v>
      </c>
      <c r="AJ310" s="79" t="b">
        <v>0</v>
      </c>
      <c r="AK310" s="79">
        <v>1453</v>
      </c>
      <c r="AL310" s="85" t="s">
        <v>1725</v>
      </c>
      <c r="AM310" s="79" t="s">
        <v>1793</v>
      </c>
      <c r="AN310" s="79" t="b">
        <v>0</v>
      </c>
      <c r="AO310" s="85" t="s">
        <v>1725</v>
      </c>
      <c r="AP310" s="79" t="s">
        <v>176</v>
      </c>
      <c r="AQ310" s="79">
        <v>0</v>
      </c>
      <c r="AR310" s="79">
        <v>0</v>
      </c>
      <c r="AS310" s="79"/>
      <c r="AT310" s="79"/>
      <c r="AU310" s="79"/>
      <c r="AV310" s="79"/>
      <c r="AW310" s="79"/>
      <c r="AX310" s="79"/>
      <c r="AY310" s="79"/>
      <c r="AZ310" s="79"/>
      <c r="BA310">
        <v>1</v>
      </c>
      <c r="BB310" s="78" t="str">
        <f>REPLACE(INDEX(GroupVertices[Group],MATCH(Edges25[[#This Row],[Vertex 1]],GroupVertices[Vertex],0)),1,1,"")</f>
        <v>2</v>
      </c>
      <c r="BC310" s="78" t="str">
        <f>REPLACE(INDEX(GroupVertices[Group],MATCH(Edges25[[#This Row],[Vertex 2]],GroupVertices[Vertex],0)),1,1,"")</f>
        <v>2</v>
      </c>
      <c r="BD310" s="48"/>
      <c r="BE310" s="49"/>
      <c r="BF310" s="48"/>
      <c r="BG310" s="49"/>
      <c r="BH310" s="48"/>
      <c r="BI310" s="49"/>
      <c r="BJ310" s="48"/>
      <c r="BK310" s="49"/>
      <c r="BL310" s="48"/>
    </row>
    <row r="311" spans="1:64" ht="15">
      <c r="A311" s="64" t="s">
        <v>366</v>
      </c>
      <c r="B311" s="64" t="s">
        <v>426</v>
      </c>
      <c r="C311" s="65"/>
      <c r="D311" s="66"/>
      <c r="E311" s="67"/>
      <c r="F311" s="68"/>
      <c r="G311" s="65"/>
      <c r="H311" s="69"/>
      <c r="I311" s="70"/>
      <c r="J311" s="70"/>
      <c r="K311" s="34" t="s">
        <v>65</v>
      </c>
      <c r="L311" s="77">
        <v>367</v>
      </c>
      <c r="M311" s="77"/>
      <c r="N311" s="72"/>
      <c r="O311" s="79" t="s">
        <v>444</v>
      </c>
      <c r="P311" s="81">
        <v>43689.99486111111</v>
      </c>
      <c r="Q311" s="79" t="s">
        <v>544</v>
      </c>
      <c r="R311" s="79"/>
      <c r="S311" s="79"/>
      <c r="T311" s="79" t="s">
        <v>403</v>
      </c>
      <c r="U311" s="79"/>
      <c r="V311" s="82" t="s">
        <v>1018</v>
      </c>
      <c r="W311" s="81">
        <v>43689.99486111111</v>
      </c>
      <c r="X311" s="82" t="s">
        <v>1344</v>
      </c>
      <c r="Y311" s="79"/>
      <c r="Z311" s="79"/>
      <c r="AA311" s="85" t="s">
        <v>1701</v>
      </c>
      <c r="AB311" s="79"/>
      <c r="AC311" s="79" t="b">
        <v>0</v>
      </c>
      <c r="AD311" s="79">
        <v>0</v>
      </c>
      <c r="AE311" s="85" t="s">
        <v>1761</v>
      </c>
      <c r="AF311" s="79" t="b">
        <v>0</v>
      </c>
      <c r="AG311" s="79" t="s">
        <v>1774</v>
      </c>
      <c r="AH311" s="79"/>
      <c r="AI311" s="85" t="s">
        <v>1761</v>
      </c>
      <c r="AJ311" s="79" t="b">
        <v>0</v>
      </c>
      <c r="AK311" s="79">
        <v>1453</v>
      </c>
      <c r="AL311" s="85" t="s">
        <v>1725</v>
      </c>
      <c r="AM311" s="79" t="s">
        <v>1789</v>
      </c>
      <c r="AN311" s="79" t="b">
        <v>0</v>
      </c>
      <c r="AO311" s="85" t="s">
        <v>1725</v>
      </c>
      <c r="AP311" s="79" t="s">
        <v>176</v>
      </c>
      <c r="AQ311" s="79">
        <v>0</v>
      </c>
      <c r="AR311" s="79">
        <v>0</v>
      </c>
      <c r="AS311" s="79"/>
      <c r="AT311" s="79"/>
      <c r="AU311" s="79"/>
      <c r="AV311" s="79"/>
      <c r="AW311" s="79"/>
      <c r="AX311" s="79"/>
      <c r="AY311" s="79"/>
      <c r="AZ311" s="79"/>
      <c r="BA311">
        <v>1</v>
      </c>
      <c r="BB311" s="78" t="str">
        <f>REPLACE(INDEX(GroupVertices[Group],MATCH(Edges25[[#This Row],[Vertex 1]],GroupVertices[Vertex],0)),1,1,"")</f>
        <v>2</v>
      </c>
      <c r="BC311" s="78" t="str">
        <f>REPLACE(INDEX(GroupVertices[Group],MATCH(Edges25[[#This Row],[Vertex 2]],GroupVertices[Vertex],0)),1,1,"")</f>
        <v>2</v>
      </c>
      <c r="BD311" s="48"/>
      <c r="BE311" s="49"/>
      <c r="BF311" s="48"/>
      <c r="BG311" s="49"/>
      <c r="BH311" s="48"/>
      <c r="BI311" s="49"/>
      <c r="BJ311" s="48"/>
      <c r="BK311" s="49"/>
      <c r="BL311" s="48"/>
    </row>
    <row r="312" spans="1:64" ht="15">
      <c r="A312" s="64" t="s">
        <v>367</v>
      </c>
      <c r="B312" s="64" t="s">
        <v>426</v>
      </c>
      <c r="C312" s="65"/>
      <c r="D312" s="66"/>
      <c r="E312" s="67"/>
      <c r="F312" s="68"/>
      <c r="G312" s="65"/>
      <c r="H312" s="69"/>
      <c r="I312" s="70"/>
      <c r="J312" s="70"/>
      <c r="K312" s="34" t="s">
        <v>65</v>
      </c>
      <c r="L312" s="77">
        <v>369</v>
      </c>
      <c r="M312" s="77"/>
      <c r="N312" s="72"/>
      <c r="O312" s="79" t="s">
        <v>444</v>
      </c>
      <c r="P312" s="81">
        <v>43690.05065972222</v>
      </c>
      <c r="Q312" s="79" t="s">
        <v>544</v>
      </c>
      <c r="R312" s="79"/>
      <c r="S312" s="79"/>
      <c r="T312" s="79" t="s">
        <v>403</v>
      </c>
      <c r="U312" s="79"/>
      <c r="V312" s="82" t="s">
        <v>1019</v>
      </c>
      <c r="W312" s="81">
        <v>43690.05065972222</v>
      </c>
      <c r="X312" s="82" t="s">
        <v>1345</v>
      </c>
      <c r="Y312" s="79"/>
      <c r="Z312" s="79"/>
      <c r="AA312" s="85" t="s">
        <v>1702</v>
      </c>
      <c r="AB312" s="79"/>
      <c r="AC312" s="79" t="b">
        <v>0</v>
      </c>
      <c r="AD312" s="79">
        <v>0</v>
      </c>
      <c r="AE312" s="85" t="s">
        <v>1761</v>
      </c>
      <c r="AF312" s="79" t="b">
        <v>0</v>
      </c>
      <c r="AG312" s="79" t="s">
        <v>1774</v>
      </c>
      <c r="AH312" s="79"/>
      <c r="AI312" s="85" t="s">
        <v>1761</v>
      </c>
      <c r="AJ312" s="79" t="b">
        <v>0</v>
      </c>
      <c r="AK312" s="79">
        <v>1453</v>
      </c>
      <c r="AL312" s="85" t="s">
        <v>1725</v>
      </c>
      <c r="AM312" s="79" t="s">
        <v>1790</v>
      </c>
      <c r="AN312" s="79" t="b">
        <v>0</v>
      </c>
      <c r="AO312" s="85" t="s">
        <v>1725</v>
      </c>
      <c r="AP312" s="79" t="s">
        <v>176</v>
      </c>
      <c r="AQ312" s="79">
        <v>0</v>
      </c>
      <c r="AR312" s="79">
        <v>0</v>
      </c>
      <c r="AS312" s="79"/>
      <c r="AT312" s="79"/>
      <c r="AU312" s="79"/>
      <c r="AV312" s="79"/>
      <c r="AW312" s="79"/>
      <c r="AX312" s="79"/>
      <c r="AY312" s="79"/>
      <c r="AZ312" s="79"/>
      <c r="BA312">
        <v>1</v>
      </c>
      <c r="BB312" s="78" t="str">
        <f>REPLACE(INDEX(GroupVertices[Group],MATCH(Edges25[[#This Row],[Vertex 1]],GroupVertices[Vertex],0)),1,1,"")</f>
        <v>2</v>
      </c>
      <c r="BC312" s="78" t="str">
        <f>REPLACE(INDEX(GroupVertices[Group],MATCH(Edges25[[#This Row],[Vertex 2]],GroupVertices[Vertex],0)),1,1,"")</f>
        <v>2</v>
      </c>
      <c r="BD312" s="48"/>
      <c r="BE312" s="49"/>
      <c r="BF312" s="48"/>
      <c r="BG312" s="49"/>
      <c r="BH312" s="48"/>
      <c r="BI312" s="49"/>
      <c r="BJ312" s="48"/>
      <c r="BK312" s="49"/>
      <c r="BL312" s="48"/>
    </row>
    <row r="313" spans="1:64" ht="15">
      <c r="A313" s="64" t="s">
        <v>368</v>
      </c>
      <c r="B313" s="64" t="s">
        <v>426</v>
      </c>
      <c r="C313" s="65"/>
      <c r="D313" s="66"/>
      <c r="E313" s="67"/>
      <c r="F313" s="68"/>
      <c r="G313" s="65"/>
      <c r="H313" s="69"/>
      <c r="I313" s="70"/>
      <c r="J313" s="70"/>
      <c r="K313" s="34" t="s">
        <v>65</v>
      </c>
      <c r="L313" s="77">
        <v>371</v>
      </c>
      <c r="M313" s="77"/>
      <c r="N313" s="72"/>
      <c r="O313" s="79" t="s">
        <v>444</v>
      </c>
      <c r="P313" s="81">
        <v>43690.05122685185</v>
      </c>
      <c r="Q313" s="79" t="s">
        <v>544</v>
      </c>
      <c r="R313" s="79"/>
      <c r="S313" s="79"/>
      <c r="T313" s="79" t="s">
        <v>403</v>
      </c>
      <c r="U313" s="79"/>
      <c r="V313" s="82" t="s">
        <v>1020</v>
      </c>
      <c r="W313" s="81">
        <v>43690.05122685185</v>
      </c>
      <c r="X313" s="82" t="s">
        <v>1346</v>
      </c>
      <c r="Y313" s="79"/>
      <c r="Z313" s="79"/>
      <c r="AA313" s="85" t="s">
        <v>1703</v>
      </c>
      <c r="AB313" s="79"/>
      <c r="AC313" s="79" t="b">
        <v>0</v>
      </c>
      <c r="AD313" s="79">
        <v>0</v>
      </c>
      <c r="AE313" s="85" t="s">
        <v>1761</v>
      </c>
      <c r="AF313" s="79" t="b">
        <v>0</v>
      </c>
      <c r="AG313" s="79" t="s">
        <v>1774</v>
      </c>
      <c r="AH313" s="79"/>
      <c r="AI313" s="85" t="s">
        <v>1761</v>
      </c>
      <c r="AJ313" s="79" t="b">
        <v>0</v>
      </c>
      <c r="AK313" s="79">
        <v>1453</v>
      </c>
      <c r="AL313" s="85" t="s">
        <v>1725</v>
      </c>
      <c r="AM313" s="79" t="s">
        <v>1790</v>
      </c>
      <c r="AN313" s="79" t="b">
        <v>0</v>
      </c>
      <c r="AO313" s="85" t="s">
        <v>1725</v>
      </c>
      <c r="AP313" s="79" t="s">
        <v>176</v>
      </c>
      <c r="AQ313" s="79">
        <v>0</v>
      </c>
      <c r="AR313" s="79">
        <v>0</v>
      </c>
      <c r="AS313" s="79"/>
      <c r="AT313" s="79"/>
      <c r="AU313" s="79"/>
      <c r="AV313" s="79"/>
      <c r="AW313" s="79"/>
      <c r="AX313" s="79"/>
      <c r="AY313" s="79"/>
      <c r="AZ313" s="79"/>
      <c r="BA313">
        <v>1</v>
      </c>
      <c r="BB313" s="78" t="str">
        <f>REPLACE(INDEX(GroupVertices[Group],MATCH(Edges25[[#This Row],[Vertex 1]],GroupVertices[Vertex],0)),1,1,"")</f>
        <v>2</v>
      </c>
      <c r="BC313" s="78" t="str">
        <f>REPLACE(INDEX(GroupVertices[Group],MATCH(Edges25[[#This Row],[Vertex 2]],GroupVertices[Vertex],0)),1,1,"")</f>
        <v>2</v>
      </c>
      <c r="BD313" s="48"/>
      <c r="BE313" s="49"/>
      <c r="BF313" s="48"/>
      <c r="BG313" s="49"/>
      <c r="BH313" s="48"/>
      <c r="BI313" s="49"/>
      <c r="BJ313" s="48"/>
      <c r="BK313" s="49"/>
      <c r="BL313" s="48"/>
    </row>
    <row r="314" spans="1:64" ht="15">
      <c r="A314" s="64" t="s">
        <v>369</v>
      </c>
      <c r="B314" s="64" t="s">
        <v>426</v>
      </c>
      <c r="C314" s="65"/>
      <c r="D314" s="66"/>
      <c r="E314" s="67"/>
      <c r="F314" s="68"/>
      <c r="G314" s="65"/>
      <c r="H314" s="69"/>
      <c r="I314" s="70"/>
      <c r="J314" s="70"/>
      <c r="K314" s="34" t="s">
        <v>65</v>
      </c>
      <c r="L314" s="77">
        <v>373</v>
      </c>
      <c r="M314" s="77"/>
      <c r="N314" s="72"/>
      <c r="O314" s="79" t="s">
        <v>444</v>
      </c>
      <c r="P314" s="81">
        <v>43690.06076388889</v>
      </c>
      <c r="Q314" s="79" t="s">
        <v>544</v>
      </c>
      <c r="R314" s="79"/>
      <c r="S314" s="79"/>
      <c r="T314" s="79" t="s">
        <v>403</v>
      </c>
      <c r="U314" s="79"/>
      <c r="V314" s="82" t="s">
        <v>1021</v>
      </c>
      <c r="W314" s="81">
        <v>43690.06076388889</v>
      </c>
      <c r="X314" s="82" t="s">
        <v>1347</v>
      </c>
      <c r="Y314" s="79"/>
      <c r="Z314" s="79"/>
      <c r="AA314" s="85" t="s">
        <v>1704</v>
      </c>
      <c r="AB314" s="79"/>
      <c r="AC314" s="79" t="b">
        <v>0</v>
      </c>
      <c r="AD314" s="79">
        <v>0</v>
      </c>
      <c r="AE314" s="85" t="s">
        <v>1761</v>
      </c>
      <c r="AF314" s="79" t="b">
        <v>0</v>
      </c>
      <c r="AG314" s="79" t="s">
        <v>1774</v>
      </c>
      <c r="AH314" s="79"/>
      <c r="AI314" s="85" t="s">
        <v>1761</v>
      </c>
      <c r="AJ314" s="79" t="b">
        <v>0</v>
      </c>
      <c r="AK314" s="79">
        <v>1453</v>
      </c>
      <c r="AL314" s="85" t="s">
        <v>1725</v>
      </c>
      <c r="AM314" s="79" t="s">
        <v>1790</v>
      </c>
      <c r="AN314" s="79" t="b">
        <v>0</v>
      </c>
      <c r="AO314" s="85" t="s">
        <v>1725</v>
      </c>
      <c r="AP314" s="79" t="s">
        <v>176</v>
      </c>
      <c r="AQ314" s="79">
        <v>0</v>
      </c>
      <c r="AR314" s="79">
        <v>0</v>
      </c>
      <c r="AS314" s="79"/>
      <c r="AT314" s="79"/>
      <c r="AU314" s="79"/>
      <c r="AV314" s="79"/>
      <c r="AW314" s="79"/>
      <c r="AX314" s="79"/>
      <c r="AY314" s="79"/>
      <c r="AZ314" s="79"/>
      <c r="BA314">
        <v>1</v>
      </c>
      <c r="BB314" s="78" t="str">
        <f>REPLACE(INDEX(GroupVertices[Group],MATCH(Edges25[[#This Row],[Vertex 1]],GroupVertices[Vertex],0)),1,1,"")</f>
        <v>2</v>
      </c>
      <c r="BC314" s="78" t="str">
        <f>REPLACE(INDEX(GroupVertices[Group],MATCH(Edges25[[#This Row],[Vertex 2]],GroupVertices[Vertex],0)),1,1,"")</f>
        <v>2</v>
      </c>
      <c r="BD314" s="48"/>
      <c r="BE314" s="49"/>
      <c r="BF314" s="48"/>
      <c r="BG314" s="49"/>
      <c r="BH314" s="48"/>
      <c r="BI314" s="49"/>
      <c r="BJ314" s="48"/>
      <c r="BK314" s="49"/>
      <c r="BL314" s="48"/>
    </row>
    <row r="315" spans="1:64" ht="15">
      <c r="A315" s="64" t="s">
        <v>370</v>
      </c>
      <c r="B315" s="64" t="s">
        <v>373</v>
      </c>
      <c r="C315" s="65"/>
      <c r="D315" s="66"/>
      <c r="E315" s="67"/>
      <c r="F315" s="68"/>
      <c r="G315" s="65"/>
      <c r="H315" s="69"/>
      <c r="I315" s="70"/>
      <c r="J315" s="70"/>
      <c r="K315" s="34" t="s">
        <v>65</v>
      </c>
      <c r="L315" s="77">
        <v>375</v>
      </c>
      <c r="M315" s="77"/>
      <c r="N315" s="72"/>
      <c r="O315" s="79" t="s">
        <v>444</v>
      </c>
      <c r="P315" s="81">
        <v>43690.14381944444</v>
      </c>
      <c r="Q315" s="79" t="s">
        <v>604</v>
      </c>
      <c r="R315" s="79"/>
      <c r="S315" s="79"/>
      <c r="T315" s="79"/>
      <c r="U315" s="79"/>
      <c r="V315" s="82" t="s">
        <v>1022</v>
      </c>
      <c r="W315" s="81">
        <v>43690.14381944444</v>
      </c>
      <c r="X315" s="82" t="s">
        <v>1348</v>
      </c>
      <c r="Y315" s="79"/>
      <c r="Z315" s="79"/>
      <c r="AA315" s="85" t="s">
        <v>1705</v>
      </c>
      <c r="AB315" s="79"/>
      <c r="AC315" s="79" t="b">
        <v>0</v>
      </c>
      <c r="AD315" s="79">
        <v>0</v>
      </c>
      <c r="AE315" s="85" t="s">
        <v>1761</v>
      </c>
      <c r="AF315" s="79" t="b">
        <v>0</v>
      </c>
      <c r="AG315" s="79" t="s">
        <v>1774</v>
      </c>
      <c r="AH315" s="79"/>
      <c r="AI315" s="85" t="s">
        <v>1761</v>
      </c>
      <c r="AJ315" s="79" t="b">
        <v>0</v>
      </c>
      <c r="AK315" s="79">
        <v>5</v>
      </c>
      <c r="AL315" s="85" t="s">
        <v>1716</v>
      </c>
      <c r="AM315" s="79" t="s">
        <v>1790</v>
      </c>
      <c r="AN315" s="79" t="b">
        <v>0</v>
      </c>
      <c r="AO315" s="85" t="s">
        <v>1716</v>
      </c>
      <c r="AP315" s="79" t="s">
        <v>176</v>
      </c>
      <c r="AQ315" s="79">
        <v>0</v>
      </c>
      <c r="AR315" s="79">
        <v>0</v>
      </c>
      <c r="AS315" s="79"/>
      <c r="AT315" s="79"/>
      <c r="AU315" s="79"/>
      <c r="AV315" s="79"/>
      <c r="AW315" s="79"/>
      <c r="AX315" s="79"/>
      <c r="AY315" s="79"/>
      <c r="AZ315" s="79"/>
      <c r="BA315">
        <v>1</v>
      </c>
      <c r="BB315" s="78" t="str">
        <f>REPLACE(INDEX(GroupVertices[Group],MATCH(Edges25[[#This Row],[Vertex 1]],GroupVertices[Vertex],0)),1,1,"")</f>
        <v>3</v>
      </c>
      <c r="BC315" s="78" t="str">
        <f>REPLACE(INDEX(GroupVertices[Group],MATCH(Edges25[[#This Row],[Vertex 2]],GroupVertices[Vertex],0)),1,1,"")</f>
        <v>3</v>
      </c>
      <c r="BD315" s="48">
        <v>1</v>
      </c>
      <c r="BE315" s="49">
        <v>4.761904761904762</v>
      </c>
      <c r="BF315" s="48">
        <v>1</v>
      </c>
      <c r="BG315" s="49">
        <v>4.761904761904762</v>
      </c>
      <c r="BH315" s="48">
        <v>0</v>
      </c>
      <c r="BI315" s="49">
        <v>0</v>
      </c>
      <c r="BJ315" s="48">
        <v>19</v>
      </c>
      <c r="BK315" s="49">
        <v>90.47619047619048</v>
      </c>
      <c r="BL315" s="48">
        <v>21</v>
      </c>
    </row>
    <row r="316" spans="1:64" ht="15">
      <c r="A316" s="64" t="s">
        <v>371</v>
      </c>
      <c r="B316" s="64" t="s">
        <v>426</v>
      </c>
      <c r="C316" s="65"/>
      <c r="D316" s="66"/>
      <c r="E316" s="67"/>
      <c r="F316" s="68"/>
      <c r="G316" s="65"/>
      <c r="H316" s="69"/>
      <c r="I316" s="70"/>
      <c r="J316" s="70"/>
      <c r="K316" s="34" t="s">
        <v>65</v>
      </c>
      <c r="L316" s="77">
        <v>376</v>
      </c>
      <c r="M316" s="77"/>
      <c r="N316" s="72"/>
      <c r="O316" s="79" t="s">
        <v>444</v>
      </c>
      <c r="P316" s="81">
        <v>43690.155752314815</v>
      </c>
      <c r="Q316" s="79" t="s">
        <v>544</v>
      </c>
      <c r="R316" s="79"/>
      <c r="S316" s="79"/>
      <c r="T316" s="79" t="s">
        <v>403</v>
      </c>
      <c r="U316" s="79"/>
      <c r="V316" s="82" t="s">
        <v>1023</v>
      </c>
      <c r="W316" s="81">
        <v>43690.155752314815</v>
      </c>
      <c r="X316" s="82" t="s">
        <v>1349</v>
      </c>
      <c r="Y316" s="79"/>
      <c r="Z316" s="79"/>
      <c r="AA316" s="85" t="s">
        <v>1706</v>
      </c>
      <c r="AB316" s="79"/>
      <c r="AC316" s="79" t="b">
        <v>0</v>
      </c>
      <c r="AD316" s="79">
        <v>0</v>
      </c>
      <c r="AE316" s="85" t="s">
        <v>1761</v>
      </c>
      <c r="AF316" s="79" t="b">
        <v>0</v>
      </c>
      <c r="AG316" s="79" t="s">
        <v>1774</v>
      </c>
      <c r="AH316" s="79"/>
      <c r="AI316" s="85" t="s">
        <v>1761</v>
      </c>
      <c r="AJ316" s="79" t="b">
        <v>0</v>
      </c>
      <c r="AK316" s="79">
        <v>1453</v>
      </c>
      <c r="AL316" s="85" t="s">
        <v>1725</v>
      </c>
      <c r="AM316" s="79" t="s">
        <v>1789</v>
      </c>
      <c r="AN316" s="79" t="b">
        <v>0</v>
      </c>
      <c r="AO316" s="85" t="s">
        <v>1725</v>
      </c>
      <c r="AP316" s="79" t="s">
        <v>176</v>
      </c>
      <c r="AQ316" s="79">
        <v>0</v>
      </c>
      <c r="AR316" s="79">
        <v>0</v>
      </c>
      <c r="AS316" s="79"/>
      <c r="AT316" s="79"/>
      <c r="AU316" s="79"/>
      <c r="AV316" s="79"/>
      <c r="AW316" s="79"/>
      <c r="AX316" s="79"/>
      <c r="AY316" s="79"/>
      <c r="AZ316" s="79"/>
      <c r="BA316">
        <v>1</v>
      </c>
      <c r="BB316" s="78" t="str">
        <f>REPLACE(INDEX(GroupVertices[Group],MATCH(Edges25[[#This Row],[Vertex 1]],GroupVertices[Vertex],0)),1,1,"")</f>
        <v>2</v>
      </c>
      <c r="BC316" s="78" t="str">
        <f>REPLACE(INDEX(GroupVertices[Group],MATCH(Edges25[[#This Row],[Vertex 2]],GroupVertices[Vertex],0)),1,1,"")</f>
        <v>2</v>
      </c>
      <c r="BD316" s="48"/>
      <c r="BE316" s="49"/>
      <c r="BF316" s="48"/>
      <c r="BG316" s="49"/>
      <c r="BH316" s="48"/>
      <c r="BI316" s="49"/>
      <c r="BJ316" s="48"/>
      <c r="BK316" s="49"/>
      <c r="BL316" s="48"/>
    </row>
    <row r="317" spans="1:64" ht="15">
      <c r="A317" s="64" t="s">
        <v>372</v>
      </c>
      <c r="B317" s="64" t="s">
        <v>373</v>
      </c>
      <c r="C317" s="65"/>
      <c r="D317" s="66"/>
      <c r="E317" s="67"/>
      <c r="F317" s="68"/>
      <c r="G317" s="65"/>
      <c r="H317" s="69"/>
      <c r="I317" s="70"/>
      <c r="J317" s="70"/>
      <c r="K317" s="34" t="s">
        <v>65</v>
      </c>
      <c r="L317" s="77">
        <v>378</v>
      </c>
      <c r="M317" s="77"/>
      <c r="N317" s="72"/>
      <c r="O317" s="79" t="s">
        <v>444</v>
      </c>
      <c r="P317" s="81">
        <v>43690.22204861111</v>
      </c>
      <c r="Q317" s="79" t="s">
        <v>604</v>
      </c>
      <c r="R317" s="79"/>
      <c r="S317" s="79"/>
      <c r="T317" s="79"/>
      <c r="U317" s="79"/>
      <c r="V317" s="82" t="s">
        <v>1024</v>
      </c>
      <c r="W317" s="81">
        <v>43690.22204861111</v>
      </c>
      <c r="X317" s="82" t="s">
        <v>1350</v>
      </c>
      <c r="Y317" s="79"/>
      <c r="Z317" s="79"/>
      <c r="AA317" s="85" t="s">
        <v>1707</v>
      </c>
      <c r="AB317" s="79"/>
      <c r="AC317" s="79" t="b">
        <v>0</v>
      </c>
      <c r="AD317" s="79">
        <v>0</v>
      </c>
      <c r="AE317" s="85" t="s">
        <v>1761</v>
      </c>
      <c r="AF317" s="79" t="b">
        <v>0</v>
      </c>
      <c r="AG317" s="79" t="s">
        <v>1774</v>
      </c>
      <c r="AH317" s="79"/>
      <c r="AI317" s="85" t="s">
        <v>1761</v>
      </c>
      <c r="AJ317" s="79" t="b">
        <v>0</v>
      </c>
      <c r="AK317" s="79">
        <v>5</v>
      </c>
      <c r="AL317" s="85" t="s">
        <v>1716</v>
      </c>
      <c r="AM317" s="79" t="s">
        <v>1790</v>
      </c>
      <c r="AN317" s="79" t="b">
        <v>0</v>
      </c>
      <c r="AO317" s="85" t="s">
        <v>1716</v>
      </c>
      <c r="AP317" s="79" t="s">
        <v>176</v>
      </c>
      <c r="AQ317" s="79">
        <v>0</v>
      </c>
      <c r="AR317" s="79">
        <v>0</v>
      </c>
      <c r="AS317" s="79"/>
      <c r="AT317" s="79"/>
      <c r="AU317" s="79"/>
      <c r="AV317" s="79"/>
      <c r="AW317" s="79"/>
      <c r="AX317" s="79"/>
      <c r="AY317" s="79"/>
      <c r="AZ317" s="79"/>
      <c r="BA317">
        <v>1</v>
      </c>
      <c r="BB317" s="78" t="str">
        <f>REPLACE(INDEX(GroupVertices[Group],MATCH(Edges25[[#This Row],[Vertex 1]],GroupVertices[Vertex],0)),1,1,"")</f>
        <v>3</v>
      </c>
      <c r="BC317" s="78" t="str">
        <f>REPLACE(INDEX(GroupVertices[Group],MATCH(Edges25[[#This Row],[Vertex 2]],GroupVertices[Vertex],0)),1,1,"")</f>
        <v>3</v>
      </c>
      <c r="BD317" s="48">
        <v>1</v>
      </c>
      <c r="BE317" s="49">
        <v>4.761904761904762</v>
      </c>
      <c r="BF317" s="48">
        <v>1</v>
      </c>
      <c r="BG317" s="49">
        <v>4.761904761904762</v>
      </c>
      <c r="BH317" s="48">
        <v>0</v>
      </c>
      <c r="BI317" s="49">
        <v>0</v>
      </c>
      <c r="BJ317" s="48">
        <v>19</v>
      </c>
      <c r="BK317" s="49">
        <v>90.47619047619048</v>
      </c>
      <c r="BL317" s="48">
        <v>21</v>
      </c>
    </row>
    <row r="318" spans="1:64" ht="15">
      <c r="A318" s="64" t="s">
        <v>373</v>
      </c>
      <c r="B318" s="64" t="s">
        <v>398</v>
      </c>
      <c r="C318" s="65"/>
      <c r="D318" s="66"/>
      <c r="E318" s="67"/>
      <c r="F318" s="68"/>
      <c r="G318" s="65"/>
      <c r="H318" s="69"/>
      <c r="I318" s="70"/>
      <c r="J318" s="70"/>
      <c r="K318" s="34" t="s">
        <v>65</v>
      </c>
      <c r="L318" s="77">
        <v>379</v>
      </c>
      <c r="M318" s="77"/>
      <c r="N318" s="72"/>
      <c r="O318" s="79" t="s">
        <v>444</v>
      </c>
      <c r="P318" s="81">
        <v>43675.28511574074</v>
      </c>
      <c r="Q318" s="79" t="s">
        <v>605</v>
      </c>
      <c r="R318" s="82" t="s">
        <v>720</v>
      </c>
      <c r="S318" s="79" t="s">
        <v>760</v>
      </c>
      <c r="T318" s="79" t="s">
        <v>830</v>
      </c>
      <c r="U318" s="82" t="s">
        <v>878</v>
      </c>
      <c r="V318" s="82" t="s">
        <v>878</v>
      </c>
      <c r="W318" s="81">
        <v>43675.28511574074</v>
      </c>
      <c r="X318" s="82" t="s">
        <v>1351</v>
      </c>
      <c r="Y318" s="79"/>
      <c r="Z318" s="79"/>
      <c r="AA318" s="85" t="s">
        <v>1708</v>
      </c>
      <c r="AB318" s="79"/>
      <c r="AC318" s="79" t="b">
        <v>0</v>
      </c>
      <c r="AD318" s="79">
        <v>24</v>
      </c>
      <c r="AE318" s="85" t="s">
        <v>1761</v>
      </c>
      <c r="AF318" s="79" t="b">
        <v>0</v>
      </c>
      <c r="AG318" s="79" t="s">
        <v>1774</v>
      </c>
      <c r="AH318" s="79"/>
      <c r="AI318" s="85" t="s">
        <v>1761</v>
      </c>
      <c r="AJ318" s="79" t="b">
        <v>0</v>
      </c>
      <c r="AK318" s="79">
        <v>8</v>
      </c>
      <c r="AL318" s="85" t="s">
        <v>1761</v>
      </c>
      <c r="AM318" s="79" t="s">
        <v>1799</v>
      </c>
      <c r="AN318" s="79" t="b">
        <v>0</v>
      </c>
      <c r="AO318" s="85" t="s">
        <v>1708</v>
      </c>
      <c r="AP318" s="79" t="s">
        <v>1829</v>
      </c>
      <c r="AQ318" s="79">
        <v>0</v>
      </c>
      <c r="AR318" s="79">
        <v>0</v>
      </c>
      <c r="AS318" s="79"/>
      <c r="AT318" s="79"/>
      <c r="AU318" s="79"/>
      <c r="AV318" s="79"/>
      <c r="AW318" s="79"/>
      <c r="AX318" s="79"/>
      <c r="AY318" s="79"/>
      <c r="AZ318" s="79"/>
      <c r="BA318">
        <v>1</v>
      </c>
      <c r="BB318" s="78" t="str">
        <f>REPLACE(INDEX(GroupVertices[Group],MATCH(Edges25[[#This Row],[Vertex 1]],GroupVertices[Vertex],0)),1,1,"")</f>
        <v>3</v>
      </c>
      <c r="BC318" s="78" t="str">
        <f>REPLACE(INDEX(GroupVertices[Group],MATCH(Edges25[[#This Row],[Vertex 2]],GroupVertices[Vertex],0)),1,1,"")</f>
        <v>3</v>
      </c>
      <c r="BD318" s="48">
        <v>3</v>
      </c>
      <c r="BE318" s="49">
        <v>8.571428571428571</v>
      </c>
      <c r="BF318" s="48">
        <v>0</v>
      </c>
      <c r="BG318" s="49">
        <v>0</v>
      </c>
      <c r="BH318" s="48">
        <v>0</v>
      </c>
      <c r="BI318" s="49">
        <v>0</v>
      </c>
      <c r="BJ318" s="48">
        <v>32</v>
      </c>
      <c r="BK318" s="49">
        <v>91.42857142857143</v>
      </c>
      <c r="BL318" s="48">
        <v>35</v>
      </c>
    </row>
    <row r="319" spans="1:64" ht="15">
      <c r="A319" s="64" t="s">
        <v>373</v>
      </c>
      <c r="B319" s="64" t="s">
        <v>431</v>
      </c>
      <c r="C319" s="65"/>
      <c r="D319" s="66"/>
      <c r="E319" s="67"/>
      <c r="F319" s="68"/>
      <c r="G319" s="65"/>
      <c r="H319" s="69"/>
      <c r="I319" s="70"/>
      <c r="J319" s="70"/>
      <c r="K319" s="34" t="s">
        <v>65</v>
      </c>
      <c r="L319" s="77">
        <v>380</v>
      </c>
      <c r="M319" s="77"/>
      <c r="N319" s="72"/>
      <c r="O319" s="79" t="s">
        <v>444</v>
      </c>
      <c r="P319" s="81">
        <v>43682.457766203705</v>
      </c>
      <c r="Q319" s="79" t="s">
        <v>606</v>
      </c>
      <c r="R319" s="82" t="s">
        <v>721</v>
      </c>
      <c r="S319" s="79" t="s">
        <v>738</v>
      </c>
      <c r="T319" s="79" t="s">
        <v>831</v>
      </c>
      <c r="U319" s="82" t="s">
        <v>879</v>
      </c>
      <c r="V319" s="82" t="s">
        <v>879</v>
      </c>
      <c r="W319" s="81">
        <v>43682.457766203705</v>
      </c>
      <c r="X319" s="82" t="s">
        <v>1352</v>
      </c>
      <c r="Y319" s="79"/>
      <c r="Z319" s="79"/>
      <c r="AA319" s="85" t="s">
        <v>1709</v>
      </c>
      <c r="AB319" s="79"/>
      <c r="AC319" s="79" t="b">
        <v>0</v>
      </c>
      <c r="AD319" s="79">
        <v>9</v>
      </c>
      <c r="AE319" s="85" t="s">
        <v>1761</v>
      </c>
      <c r="AF319" s="79" t="b">
        <v>0</v>
      </c>
      <c r="AG319" s="79" t="s">
        <v>1774</v>
      </c>
      <c r="AH319" s="79"/>
      <c r="AI319" s="85" t="s">
        <v>1761</v>
      </c>
      <c r="AJ319" s="79" t="b">
        <v>0</v>
      </c>
      <c r="AK319" s="79">
        <v>1</v>
      </c>
      <c r="AL319" s="85" t="s">
        <v>1761</v>
      </c>
      <c r="AM319" s="79" t="s">
        <v>1799</v>
      </c>
      <c r="AN319" s="79" t="b">
        <v>0</v>
      </c>
      <c r="AO319" s="85" t="s">
        <v>1709</v>
      </c>
      <c r="AP319" s="79" t="s">
        <v>176</v>
      </c>
      <c r="AQ319" s="79">
        <v>0</v>
      </c>
      <c r="AR319" s="79">
        <v>0</v>
      </c>
      <c r="AS319" s="79"/>
      <c r="AT319" s="79"/>
      <c r="AU319" s="79"/>
      <c r="AV319" s="79"/>
      <c r="AW319" s="79"/>
      <c r="AX319" s="79"/>
      <c r="AY319" s="79"/>
      <c r="AZ319" s="79"/>
      <c r="BA319">
        <v>1</v>
      </c>
      <c r="BB319" s="78" t="str">
        <f>REPLACE(INDEX(GroupVertices[Group],MATCH(Edges25[[#This Row],[Vertex 1]],GroupVertices[Vertex],0)),1,1,"")</f>
        <v>3</v>
      </c>
      <c r="BC319" s="78" t="str">
        <f>REPLACE(INDEX(GroupVertices[Group],MATCH(Edges25[[#This Row],[Vertex 2]],GroupVertices[Vertex],0)),1,1,"")</f>
        <v>3</v>
      </c>
      <c r="BD319" s="48"/>
      <c r="BE319" s="49"/>
      <c r="BF319" s="48"/>
      <c r="BG319" s="49"/>
      <c r="BH319" s="48"/>
      <c r="BI319" s="49"/>
      <c r="BJ319" s="48"/>
      <c r="BK319" s="49"/>
      <c r="BL319" s="48"/>
    </row>
    <row r="320" spans="1:64" ht="15">
      <c r="A320" s="64" t="s">
        <v>373</v>
      </c>
      <c r="B320" s="64" t="s">
        <v>433</v>
      </c>
      <c r="C320" s="65"/>
      <c r="D320" s="66"/>
      <c r="E320" s="67"/>
      <c r="F320" s="68"/>
      <c r="G320" s="65"/>
      <c r="H320" s="69"/>
      <c r="I320" s="70"/>
      <c r="J320" s="70"/>
      <c r="K320" s="34" t="s">
        <v>65</v>
      </c>
      <c r="L320" s="77">
        <v>385</v>
      </c>
      <c r="M320" s="77"/>
      <c r="N320" s="72"/>
      <c r="O320" s="79" t="s">
        <v>444</v>
      </c>
      <c r="P320" s="81">
        <v>43690.237233796295</v>
      </c>
      <c r="Q320" s="79" t="s">
        <v>607</v>
      </c>
      <c r="R320" s="79" t="s">
        <v>722</v>
      </c>
      <c r="S320" s="79" t="s">
        <v>761</v>
      </c>
      <c r="T320" s="79" t="s">
        <v>832</v>
      </c>
      <c r="U320" s="82" t="s">
        <v>880</v>
      </c>
      <c r="V320" s="82" t="s">
        <v>880</v>
      </c>
      <c r="W320" s="81">
        <v>43690.237233796295</v>
      </c>
      <c r="X320" s="82" t="s">
        <v>1353</v>
      </c>
      <c r="Y320" s="79"/>
      <c r="Z320" s="79"/>
      <c r="AA320" s="85" t="s">
        <v>1710</v>
      </c>
      <c r="AB320" s="79"/>
      <c r="AC320" s="79" t="b">
        <v>0</v>
      </c>
      <c r="AD320" s="79">
        <v>1</v>
      </c>
      <c r="AE320" s="85" t="s">
        <v>1761</v>
      </c>
      <c r="AF320" s="79" t="b">
        <v>0</v>
      </c>
      <c r="AG320" s="79" t="s">
        <v>1774</v>
      </c>
      <c r="AH320" s="79"/>
      <c r="AI320" s="85" t="s">
        <v>1761</v>
      </c>
      <c r="AJ320" s="79" t="b">
        <v>0</v>
      </c>
      <c r="AK320" s="79">
        <v>0</v>
      </c>
      <c r="AL320" s="85" t="s">
        <v>1761</v>
      </c>
      <c r="AM320" s="79" t="s">
        <v>1799</v>
      </c>
      <c r="AN320" s="79" t="b">
        <v>0</v>
      </c>
      <c r="AO320" s="85" t="s">
        <v>1710</v>
      </c>
      <c r="AP320" s="79" t="s">
        <v>176</v>
      </c>
      <c r="AQ320" s="79">
        <v>0</v>
      </c>
      <c r="AR320" s="79">
        <v>0</v>
      </c>
      <c r="AS320" s="79"/>
      <c r="AT320" s="79"/>
      <c r="AU320" s="79"/>
      <c r="AV320" s="79"/>
      <c r="AW320" s="79"/>
      <c r="AX320" s="79"/>
      <c r="AY320" s="79"/>
      <c r="AZ320" s="79"/>
      <c r="BA320">
        <v>2</v>
      </c>
      <c r="BB320" s="78" t="str">
        <f>REPLACE(INDEX(GroupVertices[Group],MATCH(Edges25[[#This Row],[Vertex 1]],GroupVertices[Vertex],0)),1,1,"")</f>
        <v>3</v>
      </c>
      <c r="BC320" s="78" t="str">
        <f>REPLACE(INDEX(GroupVertices[Group],MATCH(Edges25[[#This Row],[Vertex 2]],GroupVertices[Vertex],0)),1,1,"")</f>
        <v>3</v>
      </c>
      <c r="BD320" s="48">
        <v>3</v>
      </c>
      <c r="BE320" s="49">
        <v>10.344827586206897</v>
      </c>
      <c r="BF320" s="48">
        <v>0</v>
      </c>
      <c r="BG320" s="49">
        <v>0</v>
      </c>
      <c r="BH320" s="48">
        <v>0</v>
      </c>
      <c r="BI320" s="49">
        <v>0</v>
      </c>
      <c r="BJ320" s="48">
        <v>26</v>
      </c>
      <c r="BK320" s="49">
        <v>89.65517241379311</v>
      </c>
      <c r="BL320" s="48">
        <v>29</v>
      </c>
    </row>
    <row r="321" spans="1:64" ht="15">
      <c r="A321" s="64" t="s">
        <v>374</v>
      </c>
      <c r="B321" s="64" t="s">
        <v>434</v>
      </c>
      <c r="C321" s="65"/>
      <c r="D321" s="66"/>
      <c r="E321" s="67"/>
      <c r="F321" s="68"/>
      <c r="G321" s="65"/>
      <c r="H321" s="69"/>
      <c r="I321" s="70"/>
      <c r="J321" s="70"/>
      <c r="K321" s="34" t="s">
        <v>65</v>
      </c>
      <c r="L321" s="77">
        <v>386</v>
      </c>
      <c r="M321" s="77"/>
      <c r="N321" s="72"/>
      <c r="O321" s="79" t="s">
        <v>444</v>
      </c>
      <c r="P321" s="81">
        <v>43690.26662037037</v>
      </c>
      <c r="Q321" s="79" t="s">
        <v>608</v>
      </c>
      <c r="R321" s="79"/>
      <c r="S321" s="79"/>
      <c r="T321" s="79"/>
      <c r="U321" s="79"/>
      <c r="V321" s="82" t="s">
        <v>1025</v>
      </c>
      <c r="W321" s="81">
        <v>43690.26662037037</v>
      </c>
      <c r="X321" s="82" t="s">
        <v>1354</v>
      </c>
      <c r="Y321" s="79"/>
      <c r="Z321" s="79"/>
      <c r="AA321" s="85" t="s">
        <v>1711</v>
      </c>
      <c r="AB321" s="79"/>
      <c r="AC321" s="79" t="b">
        <v>0</v>
      </c>
      <c r="AD321" s="79">
        <v>0</v>
      </c>
      <c r="AE321" s="85" t="s">
        <v>1761</v>
      </c>
      <c r="AF321" s="79" t="b">
        <v>0</v>
      </c>
      <c r="AG321" s="79" t="s">
        <v>1774</v>
      </c>
      <c r="AH321" s="79"/>
      <c r="AI321" s="85" t="s">
        <v>1761</v>
      </c>
      <c r="AJ321" s="79" t="b">
        <v>0</v>
      </c>
      <c r="AK321" s="79">
        <v>2</v>
      </c>
      <c r="AL321" s="85" t="s">
        <v>1712</v>
      </c>
      <c r="AM321" s="79" t="s">
        <v>1793</v>
      </c>
      <c r="AN321" s="79" t="b">
        <v>0</v>
      </c>
      <c r="AO321" s="85" t="s">
        <v>1712</v>
      </c>
      <c r="AP321" s="79" t="s">
        <v>176</v>
      </c>
      <c r="AQ321" s="79">
        <v>0</v>
      </c>
      <c r="AR321" s="79">
        <v>0</v>
      </c>
      <c r="AS321" s="79"/>
      <c r="AT321" s="79"/>
      <c r="AU321" s="79"/>
      <c r="AV321" s="79"/>
      <c r="AW321" s="79"/>
      <c r="AX321" s="79"/>
      <c r="AY321" s="79"/>
      <c r="AZ321" s="79"/>
      <c r="BA321">
        <v>1</v>
      </c>
      <c r="BB321" s="78" t="str">
        <f>REPLACE(INDEX(GroupVertices[Group],MATCH(Edges25[[#This Row],[Vertex 1]],GroupVertices[Vertex],0)),1,1,"")</f>
        <v>3</v>
      </c>
      <c r="BC321" s="78" t="str">
        <f>REPLACE(INDEX(GroupVertices[Group],MATCH(Edges25[[#This Row],[Vertex 2]],GroupVertices[Vertex],0)),1,1,"")</f>
        <v>3</v>
      </c>
      <c r="BD321" s="48"/>
      <c r="BE321" s="49"/>
      <c r="BF321" s="48"/>
      <c r="BG321" s="49"/>
      <c r="BH321" s="48"/>
      <c r="BI321" s="49"/>
      <c r="BJ321" s="48"/>
      <c r="BK321" s="49"/>
      <c r="BL321" s="48"/>
    </row>
    <row r="322" spans="1:64" ht="15">
      <c r="A322" s="64" t="s">
        <v>373</v>
      </c>
      <c r="B322" s="64" t="s">
        <v>434</v>
      </c>
      <c r="C322" s="65"/>
      <c r="D322" s="66"/>
      <c r="E322" s="67"/>
      <c r="F322" s="68"/>
      <c r="G322" s="65"/>
      <c r="H322" s="69"/>
      <c r="I322" s="70"/>
      <c r="J322" s="70"/>
      <c r="K322" s="34" t="s">
        <v>65</v>
      </c>
      <c r="L322" s="77">
        <v>389</v>
      </c>
      <c r="M322" s="77"/>
      <c r="N322" s="72"/>
      <c r="O322" s="79" t="s">
        <v>444</v>
      </c>
      <c r="P322" s="81">
        <v>43690.23725694444</v>
      </c>
      <c r="Q322" s="79" t="s">
        <v>609</v>
      </c>
      <c r="R322" s="82" t="s">
        <v>723</v>
      </c>
      <c r="S322" s="79" t="s">
        <v>738</v>
      </c>
      <c r="T322" s="79" t="s">
        <v>833</v>
      </c>
      <c r="U322" s="82" t="s">
        <v>881</v>
      </c>
      <c r="V322" s="82" t="s">
        <v>881</v>
      </c>
      <c r="W322" s="81">
        <v>43690.23725694444</v>
      </c>
      <c r="X322" s="82" t="s">
        <v>1355</v>
      </c>
      <c r="Y322" s="79"/>
      <c r="Z322" s="79"/>
      <c r="AA322" s="85" t="s">
        <v>1712</v>
      </c>
      <c r="AB322" s="79"/>
      <c r="AC322" s="79" t="b">
        <v>0</v>
      </c>
      <c r="AD322" s="79">
        <v>3</v>
      </c>
      <c r="AE322" s="85" t="s">
        <v>1761</v>
      </c>
      <c r="AF322" s="79" t="b">
        <v>0</v>
      </c>
      <c r="AG322" s="79" t="s">
        <v>1774</v>
      </c>
      <c r="AH322" s="79"/>
      <c r="AI322" s="85" t="s">
        <v>1761</v>
      </c>
      <c r="AJ322" s="79" t="b">
        <v>0</v>
      </c>
      <c r="AK322" s="79">
        <v>2</v>
      </c>
      <c r="AL322" s="85" t="s">
        <v>1761</v>
      </c>
      <c r="AM322" s="79" t="s">
        <v>1799</v>
      </c>
      <c r="AN322" s="79" t="b">
        <v>0</v>
      </c>
      <c r="AO322" s="85" t="s">
        <v>1712</v>
      </c>
      <c r="AP322" s="79" t="s">
        <v>176</v>
      </c>
      <c r="AQ322" s="79">
        <v>0</v>
      </c>
      <c r="AR322" s="79">
        <v>0</v>
      </c>
      <c r="AS322" s="79"/>
      <c r="AT322" s="79"/>
      <c r="AU322" s="79"/>
      <c r="AV322" s="79"/>
      <c r="AW322" s="79"/>
      <c r="AX322" s="79"/>
      <c r="AY322" s="79"/>
      <c r="AZ322" s="79"/>
      <c r="BA322">
        <v>1</v>
      </c>
      <c r="BB322" s="78" t="str">
        <f>REPLACE(INDEX(GroupVertices[Group],MATCH(Edges25[[#This Row],[Vertex 1]],GroupVertices[Vertex],0)),1,1,"")</f>
        <v>3</v>
      </c>
      <c r="BC322" s="78" t="str">
        <f>REPLACE(INDEX(GroupVertices[Group],MATCH(Edges25[[#This Row],[Vertex 2]],GroupVertices[Vertex],0)),1,1,"")</f>
        <v>3</v>
      </c>
      <c r="BD322" s="48"/>
      <c r="BE322" s="49"/>
      <c r="BF322" s="48"/>
      <c r="BG322" s="49"/>
      <c r="BH322" s="48"/>
      <c r="BI322" s="49"/>
      <c r="BJ322" s="48"/>
      <c r="BK322" s="49"/>
      <c r="BL322" s="48"/>
    </row>
    <row r="323" spans="1:64" ht="15">
      <c r="A323" s="64" t="s">
        <v>375</v>
      </c>
      <c r="B323" s="64" t="s">
        <v>434</v>
      </c>
      <c r="C323" s="65"/>
      <c r="D323" s="66"/>
      <c r="E323" s="67"/>
      <c r="F323" s="68"/>
      <c r="G323" s="65"/>
      <c r="H323" s="69"/>
      <c r="I323" s="70"/>
      <c r="J323" s="70"/>
      <c r="K323" s="34" t="s">
        <v>65</v>
      </c>
      <c r="L323" s="77">
        <v>390</v>
      </c>
      <c r="M323" s="77"/>
      <c r="N323" s="72"/>
      <c r="O323" s="79" t="s">
        <v>444</v>
      </c>
      <c r="P323" s="81">
        <v>43690.27851851852</v>
      </c>
      <c r="Q323" s="79" t="s">
        <v>608</v>
      </c>
      <c r="R323" s="79"/>
      <c r="S323" s="79"/>
      <c r="T323" s="79"/>
      <c r="U323" s="79"/>
      <c r="V323" s="82" t="s">
        <v>1026</v>
      </c>
      <c r="W323" s="81">
        <v>43690.27851851852</v>
      </c>
      <c r="X323" s="82" t="s">
        <v>1356</v>
      </c>
      <c r="Y323" s="79"/>
      <c r="Z323" s="79"/>
      <c r="AA323" s="85" t="s">
        <v>1713</v>
      </c>
      <c r="AB323" s="79"/>
      <c r="AC323" s="79" t="b">
        <v>0</v>
      </c>
      <c r="AD323" s="79">
        <v>0</v>
      </c>
      <c r="AE323" s="85" t="s">
        <v>1761</v>
      </c>
      <c r="AF323" s="79" t="b">
        <v>0</v>
      </c>
      <c r="AG323" s="79" t="s">
        <v>1774</v>
      </c>
      <c r="AH323" s="79"/>
      <c r="AI323" s="85" t="s">
        <v>1761</v>
      </c>
      <c r="AJ323" s="79" t="b">
        <v>0</v>
      </c>
      <c r="AK323" s="79">
        <v>2</v>
      </c>
      <c r="AL323" s="85" t="s">
        <v>1712</v>
      </c>
      <c r="AM323" s="79" t="s">
        <v>1828</v>
      </c>
      <c r="AN323" s="79" t="b">
        <v>0</v>
      </c>
      <c r="AO323" s="85" t="s">
        <v>1712</v>
      </c>
      <c r="AP323" s="79" t="s">
        <v>176</v>
      </c>
      <c r="AQ323" s="79">
        <v>0</v>
      </c>
      <c r="AR323" s="79">
        <v>0</v>
      </c>
      <c r="AS323" s="79"/>
      <c r="AT323" s="79"/>
      <c r="AU323" s="79"/>
      <c r="AV323" s="79"/>
      <c r="AW323" s="79"/>
      <c r="AX323" s="79"/>
      <c r="AY323" s="79"/>
      <c r="AZ323" s="79"/>
      <c r="BA323">
        <v>1</v>
      </c>
      <c r="BB323" s="78" t="str">
        <f>REPLACE(INDEX(GroupVertices[Group],MATCH(Edges25[[#This Row],[Vertex 1]],GroupVertices[Vertex],0)),1,1,"")</f>
        <v>3</v>
      </c>
      <c r="BC323" s="78" t="str">
        <f>REPLACE(INDEX(GroupVertices[Group],MATCH(Edges25[[#This Row],[Vertex 2]],GroupVertices[Vertex],0)),1,1,"")</f>
        <v>3</v>
      </c>
      <c r="BD323" s="48"/>
      <c r="BE323" s="49"/>
      <c r="BF323" s="48"/>
      <c r="BG323" s="49"/>
      <c r="BH323" s="48"/>
      <c r="BI323" s="49"/>
      <c r="BJ323" s="48"/>
      <c r="BK323" s="49"/>
      <c r="BL323" s="48"/>
    </row>
    <row r="324" spans="1:64" ht="15">
      <c r="A324" s="64" t="s">
        <v>373</v>
      </c>
      <c r="B324" s="64" t="s">
        <v>373</v>
      </c>
      <c r="C324" s="65"/>
      <c r="D324" s="66"/>
      <c r="E324" s="67"/>
      <c r="F324" s="68"/>
      <c r="G324" s="65"/>
      <c r="H324" s="69"/>
      <c r="I324" s="70"/>
      <c r="J324" s="70"/>
      <c r="K324" s="34" t="s">
        <v>65</v>
      </c>
      <c r="L324" s="77">
        <v>393</v>
      </c>
      <c r="M324" s="77"/>
      <c r="N324" s="72"/>
      <c r="O324" s="79" t="s">
        <v>176</v>
      </c>
      <c r="P324" s="81">
        <v>43684.04143518519</v>
      </c>
      <c r="Q324" s="79" t="s">
        <v>610</v>
      </c>
      <c r="R324" s="82" t="s">
        <v>724</v>
      </c>
      <c r="S324" s="79" t="s">
        <v>738</v>
      </c>
      <c r="T324" s="79" t="s">
        <v>834</v>
      </c>
      <c r="U324" s="82" t="s">
        <v>882</v>
      </c>
      <c r="V324" s="82" t="s">
        <v>882</v>
      </c>
      <c r="W324" s="81">
        <v>43684.04143518519</v>
      </c>
      <c r="X324" s="82" t="s">
        <v>1357</v>
      </c>
      <c r="Y324" s="79"/>
      <c r="Z324" s="79"/>
      <c r="AA324" s="85" t="s">
        <v>1714</v>
      </c>
      <c r="AB324" s="79"/>
      <c r="AC324" s="79" t="b">
        <v>0</v>
      </c>
      <c r="AD324" s="79">
        <v>9</v>
      </c>
      <c r="AE324" s="85" t="s">
        <v>1761</v>
      </c>
      <c r="AF324" s="79" t="b">
        <v>0</v>
      </c>
      <c r="AG324" s="79" t="s">
        <v>1774</v>
      </c>
      <c r="AH324" s="79"/>
      <c r="AI324" s="85" t="s">
        <v>1761</v>
      </c>
      <c r="AJ324" s="79" t="b">
        <v>0</v>
      </c>
      <c r="AK324" s="79">
        <v>2</v>
      </c>
      <c r="AL324" s="85" t="s">
        <v>1761</v>
      </c>
      <c r="AM324" s="79" t="s">
        <v>1799</v>
      </c>
      <c r="AN324" s="79" t="b">
        <v>0</v>
      </c>
      <c r="AO324" s="85" t="s">
        <v>1714</v>
      </c>
      <c r="AP324" s="79" t="s">
        <v>176</v>
      </c>
      <c r="AQ324" s="79">
        <v>0</v>
      </c>
      <c r="AR324" s="79">
        <v>0</v>
      </c>
      <c r="AS324" s="79"/>
      <c r="AT324" s="79"/>
      <c r="AU324" s="79"/>
      <c r="AV324" s="79"/>
      <c r="AW324" s="79"/>
      <c r="AX324" s="79"/>
      <c r="AY324" s="79"/>
      <c r="AZ324" s="79"/>
      <c r="BA324">
        <v>3</v>
      </c>
      <c r="BB324" s="78" t="str">
        <f>REPLACE(INDEX(GroupVertices[Group],MATCH(Edges25[[#This Row],[Vertex 1]],GroupVertices[Vertex],0)),1,1,"")</f>
        <v>3</v>
      </c>
      <c r="BC324" s="78" t="str">
        <f>REPLACE(INDEX(GroupVertices[Group],MATCH(Edges25[[#This Row],[Vertex 2]],GroupVertices[Vertex],0)),1,1,"")</f>
        <v>3</v>
      </c>
      <c r="BD324" s="48">
        <v>3</v>
      </c>
      <c r="BE324" s="49">
        <v>6.976744186046512</v>
      </c>
      <c r="BF324" s="48">
        <v>0</v>
      </c>
      <c r="BG324" s="49">
        <v>0</v>
      </c>
      <c r="BH324" s="48">
        <v>0</v>
      </c>
      <c r="BI324" s="49">
        <v>0</v>
      </c>
      <c r="BJ324" s="48">
        <v>40</v>
      </c>
      <c r="BK324" s="49">
        <v>93.02325581395348</v>
      </c>
      <c r="BL324" s="48">
        <v>43</v>
      </c>
    </row>
    <row r="325" spans="1:64" ht="15">
      <c r="A325" s="64" t="s">
        <v>373</v>
      </c>
      <c r="B325" s="64" t="s">
        <v>373</v>
      </c>
      <c r="C325" s="65"/>
      <c r="D325" s="66"/>
      <c r="E325" s="67"/>
      <c r="F325" s="68"/>
      <c r="G325" s="65"/>
      <c r="H325" s="69"/>
      <c r="I325" s="70"/>
      <c r="J325" s="70"/>
      <c r="K325" s="34" t="s">
        <v>65</v>
      </c>
      <c r="L325" s="77">
        <v>394</v>
      </c>
      <c r="M325" s="77"/>
      <c r="N325" s="72"/>
      <c r="O325" s="79" t="s">
        <v>176</v>
      </c>
      <c r="P325" s="81">
        <v>43684.54126157407</v>
      </c>
      <c r="Q325" s="79" t="s">
        <v>611</v>
      </c>
      <c r="R325" s="82" t="s">
        <v>725</v>
      </c>
      <c r="S325" s="79" t="s">
        <v>738</v>
      </c>
      <c r="T325" s="79" t="s">
        <v>835</v>
      </c>
      <c r="U325" s="82" t="s">
        <v>883</v>
      </c>
      <c r="V325" s="82" t="s">
        <v>883</v>
      </c>
      <c r="W325" s="81">
        <v>43684.54126157407</v>
      </c>
      <c r="X325" s="82" t="s">
        <v>1358</v>
      </c>
      <c r="Y325" s="79"/>
      <c r="Z325" s="79"/>
      <c r="AA325" s="85" t="s">
        <v>1715</v>
      </c>
      <c r="AB325" s="79"/>
      <c r="AC325" s="79" t="b">
        <v>0</v>
      </c>
      <c r="AD325" s="79">
        <v>9</v>
      </c>
      <c r="AE325" s="85" t="s">
        <v>1761</v>
      </c>
      <c r="AF325" s="79" t="b">
        <v>0</v>
      </c>
      <c r="AG325" s="79" t="s">
        <v>1774</v>
      </c>
      <c r="AH325" s="79"/>
      <c r="AI325" s="85" t="s">
        <v>1761</v>
      </c>
      <c r="AJ325" s="79" t="b">
        <v>0</v>
      </c>
      <c r="AK325" s="79">
        <v>0</v>
      </c>
      <c r="AL325" s="85" t="s">
        <v>1761</v>
      </c>
      <c r="AM325" s="79" t="s">
        <v>1799</v>
      </c>
      <c r="AN325" s="79" t="b">
        <v>0</v>
      </c>
      <c r="AO325" s="85" t="s">
        <v>1715</v>
      </c>
      <c r="AP325" s="79" t="s">
        <v>176</v>
      </c>
      <c r="AQ325" s="79">
        <v>0</v>
      </c>
      <c r="AR325" s="79">
        <v>0</v>
      </c>
      <c r="AS325" s="79"/>
      <c r="AT325" s="79"/>
      <c r="AU325" s="79"/>
      <c r="AV325" s="79"/>
      <c r="AW325" s="79"/>
      <c r="AX325" s="79"/>
      <c r="AY325" s="79"/>
      <c r="AZ325" s="79"/>
      <c r="BA325">
        <v>3</v>
      </c>
      <c r="BB325" s="78" t="str">
        <f>REPLACE(INDEX(GroupVertices[Group],MATCH(Edges25[[#This Row],[Vertex 1]],GroupVertices[Vertex],0)),1,1,"")</f>
        <v>3</v>
      </c>
      <c r="BC325" s="78" t="str">
        <f>REPLACE(INDEX(GroupVertices[Group],MATCH(Edges25[[#This Row],[Vertex 2]],GroupVertices[Vertex],0)),1,1,"")</f>
        <v>3</v>
      </c>
      <c r="BD325" s="48">
        <v>1</v>
      </c>
      <c r="BE325" s="49">
        <v>4.3478260869565215</v>
      </c>
      <c r="BF325" s="48">
        <v>0</v>
      </c>
      <c r="BG325" s="49">
        <v>0</v>
      </c>
      <c r="BH325" s="48">
        <v>0</v>
      </c>
      <c r="BI325" s="49">
        <v>0</v>
      </c>
      <c r="BJ325" s="48">
        <v>22</v>
      </c>
      <c r="BK325" s="49">
        <v>95.65217391304348</v>
      </c>
      <c r="BL325" s="48">
        <v>23</v>
      </c>
    </row>
    <row r="326" spans="1:64" ht="15">
      <c r="A326" s="64" t="s">
        <v>373</v>
      </c>
      <c r="B326" s="64" t="s">
        <v>373</v>
      </c>
      <c r="C326" s="65"/>
      <c r="D326" s="66"/>
      <c r="E326" s="67"/>
      <c r="F326" s="68"/>
      <c r="G326" s="65"/>
      <c r="H326" s="69"/>
      <c r="I326" s="70"/>
      <c r="J326" s="70"/>
      <c r="K326" s="34" t="s">
        <v>65</v>
      </c>
      <c r="L326" s="77">
        <v>395</v>
      </c>
      <c r="M326" s="77"/>
      <c r="N326" s="72"/>
      <c r="O326" s="79" t="s">
        <v>176</v>
      </c>
      <c r="P326" s="81">
        <v>43690.0702662037</v>
      </c>
      <c r="Q326" s="79" t="s">
        <v>612</v>
      </c>
      <c r="R326" s="82" t="s">
        <v>726</v>
      </c>
      <c r="S326" s="79" t="s">
        <v>738</v>
      </c>
      <c r="T326" s="79" t="s">
        <v>836</v>
      </c>
      <c r="U326" s="82" t="s">
        <v>884</v>
      </c>
      <c r="V326" s="82" t="s">
        <v>884</v>
      </c>
      <c r="W326" s="81">
        <v>43690.0702662037</v>
      </c>
      <c r="X326" s="82" t="s">
        <v>1359</v>
      </c>
      <c r="Y326" s="79"/>
      <c r="Z326" s="79"/>
      <c r="AA326" s="85" t="s">
        <v>1716</v>
      </c>
      <c r="AB326" s="79"/>
      <c r="AC326" s="79" t="b">
        <v>0</v>
      </c>
      <c r="AD326" s="79">
        <v>6</v>
      </c>
      <c r="AE326" s="85" t="s">
        <v>1761</v>
      </c>
      <c r="AF326" s="79" t="b">
        <v>0</v>
      </c>
      <c r="AG326" s="79" t="s">
        <v>1774</v>
      </c>
      <c r="AH326" s="79"/>
      <c r="AI326" s="85" t="s">
        <v>1761</v>
      </c>
      <c r="AJ326" s="79" t="b">
        <v>0</v>
      </c>
      <c r="AK326" s="79">
        <v>5</v>
      </c>
      <c r="AL326" s="85" t="s">
        <v>1761</v>
      </c>
      <c r="AM326" s="79" t="s">
        <v>1799</v>
      </c>
      <c r="AN326" s="79" t="b">
        <v>0</v>
      </c>
      <c r="AO326" s="85" t="s">
        <v>1716</v>
      </c>
      <c r="AP326" s="79" t="s">
        <v>176</v>
      </c>
      <c r="AQ326" s="79">
        <v>0</v>
      </c>
      <c r="AR326" s="79">
        <v>0</v>
      </c>
      <c r="AS326" s="79"/>
      <c r="AT326" s="79"/>
      <c r="AU326" s="79"/>
      <c r="AV326" s="79"/>
      <c r="AW326" s="79"/>
      <c r="AX326" s="79"/>
      <c r="AY326" s="79"/>
      <c r="AZ326" s="79"/>
      <c r="BA326">
        <v>3</v>
      </c>
      <c r="BB326" s="78" t="str">
        <f>REPLACE(INDEX(GroupVertices[Group],MATCH(Edges25[[#This Row],[Vertex 1]],GroupVertices[Vertex],0)),1,1,"")</f>
        <v>3</v>
      </c>
      <c r="BC326" s="78" t="str">
        <f>REPLACE(INDEX(GroupVertices[Group],MATCH(Edges25[[#This Row],[Vertex 2]],GroupVertices[Vertex],0)),1,1,"")</f>
        <v>3</v>
      </c>
      <c r="BD326" s="48">
        <v>3</v>
      </c>
      <c r="BE326" s="49">
        <v>8.108108108108109</v>
      </c>
      <c r="BF326" s="48">
        <v>2</v>
      </c>
      <c r="BG326" s="49">
        <v>5.405405405405405</v>
      </c>
      <c r="BH326" s="48">
        <v>0</v>
      </c>
      <c r="BI326" s="49">
        <v>0</v>
      </c>
      <c r="BJ326" s="48">
        <v>32</v>
      </c>
      <c r="BK326" s="49">
        <v>86.48648648648648</v>
      </c>
      <c r="BL326" s="48">
        <v>37</v>
      </c>
    </row>
    <row r="327" spans="1:64" ht="15">
      <c r="A327" s="64" t="s">
        <v>376</v>
      </c>
      <c r="B327" s="64" t="s">
        <v>426</v>
      </c>
      <c r="C327" s="65"/>
      <c r="D327" s="66"/>
      <c r="E327" s="67"/>
      <c r="F327" s="68"/>
      <c r="G327" s="65"/>
      <c r="H327" s="69"/>
      <c r="I327" s="70"/>
      <c r="J327" s="70"/>
      <c r="K327" s="34" t="s">
        <v>65</v>
      </c>
      <c r="L327" s="77">
        <v>397</v>
      </c>
      <c r="M327" s="77"/>
      <c r="N327" s="72"/>
      <c r="O327" s="79" t="s">
        <v>444</v>
      </c>
      <c r="P327" s="81">
        <v>43690.32579861111</v>
      </c>
      <c r="Q327" s="79" t="s">
        <v>544</v>
      </c>
      <c r="R327" s="79"/>
      <c r="S327" s="79"/>
      <c r="T327" s="79" t="s">
        <v>403</v>
      </c>
      <c r="U327" s="79"/>
      <c r="V327" s="82" t="s">
        <v>1027</v>
      </c>
      <c r="W327" s="81">
        <v>43690.32579861111</v>
      </c>
      <c r="X327" s="82" t="s">
        <v>1360</v>
      </c>
      <c r="Y327" s="79"/>
      <c r="Z327" s="79"/>
      <c r="AA327" s="85" t="s">
        <v>1717</v>
      </c>
      <c r="AB327" s="79"/>
      <c r="AC327" s="79" t="b">
        <v>0</v>
      </c>
      <c r="AD327" s="79">
        <v>0</v>
      </c>
      <c r="AE327" s="85" t="s">
        <v>1761</v>
      </c>
      <c r="AF327" s="79" t="b">
        <v>0</v>
      </c>
      <c r="AG327" s="79" t="s">
        <v>1774</v>
      </c>
      <c r="AH327" s="79"/>
      <c r="AI327" s="85" t="s">
        <v>1761</v>
      </c>
      <c r="AJ327" s="79" t="b">
        <v>0</v>
      </c>
      <c r="AK327" s="79">
        <v>1460</v>
      </c>
      <c r="AL327" s="85" t="s">
        <v>1725</v>
      </c>
      <c r="AM327" s="79" t="s">
        <v>1790</v>
      </c>
      <c r="AN327" s="79" t="b">
        <v>0</v>
      </c>
      <c r="AO327" s="85" t="s">
        <v>1725</v>
      </c>
      <c r="AP327" s="79" t="s">
        <v>176</v>
      </c>
      <c r="AQ327" s="79">
        <v>0</v>
      </c>
      <c r="AR327" s="79">
        <v>0</v>
      </c>
      <c r="AS327" s="79"/>
      <c r="AT327" s="79"/>
      <c r="AU327" s="79"/>
      <c r="AV327" s="79"/>
      <c r="AW327" s="79"/>
      <c r="AX327" s="79"/>
      <c r="AY327" s="79"/>
      <c r="AZ327" s="79"/>
      <c r="BA327">
        <v>1</v>
      </c>
      <c r="BB327" s="78" t="str">
        <f>REPLACE(INDEX(GroupVertices[Group],MATCH(Edges25[[#This Row],[Vertex 1]],GroupVertices[Vertex],0)),1,1,"")</f>
        <v>2</v>
      </c>
      <c r="BC327" s="78" t="str">
        <f>REPLACE(INDEX(GroupVertices[Group],MATCH(Edges25[[#This Row],[Vertex 2]],GroupVertices[Vertex],0)),1,1,"")</f>
        <v>2</v>
      </c>
      <c r="BD327" s="48"/>
      <c r="BE327" s="49"/>
      <c r="BF327" s="48"/>
      <c r="BG327" s="49"/>
      <c r="BH327" s="48"/>
      <c r="BI327" s="49"/>
      <c r="BJ327" s="48"/>
      <c r="BK327" s="49"/>
      <c r="BL327" s="48"/>
    </row>
    <row r="328" spans="1:64" ht="15">
      <c r="A328" s="64" t="s">
        <v>377</v>
      </c>
      <c r="B328" s="64" t="s">
        <v>220</v>
      </c>
      <c r="C328" s="65"/>
      <c r="D328" s="66"/>
      <c r="E328" s="67"/>
      <c r="F328" s="68"/>
      <c r="G328" s="65"/>
      <c r="H328" s="69"/>
      <c r="I328" s="70"/>
      <c r="J328" s="70"/>
      <c r="K328" s="34" t="s">
        <v>65</v>
      </c>
      <c r="L328" s="77">
        <v>399</v>
      </c>
      <c r="M328" s="77"/>
      <c r="N328" s="72"/>
      <c r="O328" s="79" t="s">
        <v>444</v>
      </c>
      <c r="P328" s="81">
        <v>43684.67383101852</v>
      </c>
      <c r="Q328" s="79" t="s">
        <v>613</v>
      </c>
      <c r="R328" s="82" t="s">
        <v>727</v>
      </c>
      <c r="S328" s="79" t="s">
        <v>737</v>
      </c>
      <c r="T328" s="79" t="s">
        <v>782</v>
      </c>
      <c r="U328" s="79"/>
      <c r="V328" s="82" t="s">
        <v>1028</v>
      </c>
      <c r="W328" s="81">
        <v>43684.67383101852</v>
      </c>
      <c r="X328" s="82" t="s">
        <v>1361</v>
      </c>
      <c r="Y328" s="79"/>
      <c r="Z328" s="79"/>
      <c r="AA328" s="85" t="s">
        <v>1718</v>
      </c>
      <c r="AB328" s="79"/>
      <c r="AC328" s="79" t="b">
        <v>0</v>
      </c>
      <c r="AD328" s="79">
        <v>2</v>
      </c>
      <c r="AE328" s="85" t="s">
        <v>1761</v>
      </c>
      <c r="AF328" s="79" t="b">
        <v>0</v>
      </c>
      <c r="AG328" s="79" t="s">
        <v>1774</v>
      </c>
      <c r="AH328" s="79"/>
      <c r="AI328" s="85" t="s">
        <v>1761</v>
      </c>
      <c r="AJ328" s="79" t="b">
        <v>0</v>
      </c>
      <c r="AK328" s="79">
        <v>0</v>
      </c>
      <c r="AL328" s="85" t="s">
        <v>1761</v>
      </c>
      <c r="AM328" s="79" t="s">
        <v>1792</v>
      </c>
      <c r="AN328" s="79" t="b">
        <v>0</v>
      </c>
      <c r="AO328" s="85" t="s">
        <v>1718</v>
      </c>
      <c r="AP328" s="79" t="s">
        <v>176</v>
      </c>
      <c r="AQ328" s="79">
        <v>0</v>
      </c>
      <c r="AR328" s="79">
        <v>0</v>
      </c>
      <c r="AS328" s="79"/>
      <c r="AT328" s="79"/>
      <c r="AU328" s="79"/>
      <c r="AV328" s="79"/>
      <c r="AW328" s="79"/>
      <c r="AX328" s="79"/>
      <c r="AY328" s="79"/>
      <c r="AZ328" s="79"/>
      <c r="BA328">
        <v>3</v>
      </c>
      <c r="BB328" s="78" t="str">
        <f>REPLACE(INDEX(GroupVertices[Group],MATCH(Edges25[[#This Row],[Vertex 1]],GroupVertices[Vertex],0)),1,1,"")</f>
        <v>6</v>
      </c>
      <c r="BC328" s="78" t="str">
        <f>REPLACE(INDEX(GroupVertices[Group],MATCH(Edges25[[#This Row],[Vertex 2]],GroupVertices[Vertex],0)),1,1,"")</f>
        <v>6</v>
      </c>
      <c r="BD328" s="48">
        <v>0</v>
      </c>
      <c r="BE328" s="49">
        <v>0</v>
      </c>
      <c r="BF328" s="48">
        <v>2</v>
      </c>
      <c r="BG328" s="49">
        <v>5.555555555555555</v>
      </c>
      <c r="BH328" s="48">
        <v>0</v>
      </c>
      <c r="BI328" s="49">
        <v>0</v>
      </c>
      <c r="BJ328" s="48">
        <v>34</v>
      </c>
      <c r="BK328" s="49">
        <v>94.44444444444444</v>
      </c>
      <c r="BL328" s="48">
        <v>36</v>
      </c>
    </row>
    <row r="329" spans="1:64" ht="15">
      <c r="A329" s="64" t="s">
        <v>377</v>
      </c>
      <c r="B329" s="64" t="s">
        <v>220</v>
      </c>
      <c r="C329" s="65"/>
      <c r="D329" s="66"/>
      <c r="E329" s="67"/>
      <c r="F329" s="68"/>
      <c r="G329" s="65"/>
      <c r="H329" s="69"/>
      <c r="I329" s="70"/>
      <c r="J329" s="70"/>
      <c r="K329" s="34" t="s">
        <v>65</v>
      </c>
      <c r="L329" s="77">
        <v>400</v>
      </c>
      <c r="M329" s="77"/>
      <c r="N329" s="72"/>
      <c r="O329" s="79" t="s">
        <v>444</v>
      </c>
      <c r="P329" s="81">
        <v>43685.320335648146</v>
      </c>
      <c r="Q329" s="79" t="s">
        <v>614</v>
      </c>
      <c r="R329" s="82" t="s">
        <v>728</v>
      </c>
      <c r="S329" s="79" t="s">
        <v>737</v>
      </c>
      <c r="T329" s="79" t="s">
        <v>782</v>
      </c>
      <c r="U329" s="79"/>
      <c r="V329" s="82" t="s">
        <v>1028</v>
      </c>
      <c r="W329" s="81">
        <v>43685.320335648146</v>
      </c>
      <c r="X329" s="82" t="s">
        <v>1362</v>
      </c>
      <c r="Y329" s="79"/>
      <c r="Z329" s="79"/>
      <c r="AA329" s="85" t="s">
        <v>1719</v>
      </c>
      <c r="AB329" s="79"/>
      <c r="AC329" s="79" t="b">
        <v>0</v>
      </c>
      <c r="AD329" s="79">
        <v>0</v>
      </c>
      <c r="AE329" s="85" t="s">
        <v>1761</v>
      </c>
      <c r="AF329" s="79" t="b">
        <v>0</v>
      </c>
      <c r="AG329" s="79" t="s">
        <v>1774</v>
      </c>
      <c r="AH329" s="79"/>
      <c r="AI329" s="85" t="s">
        <v>1761</v>
      </c>
      <c r="AJ329" s="79" t="b">
        <v>0</v>
      </c>
      <c r="AK329" s="79">
        <v>1</v>
      </c>
      <c r="AL329" s="85" t="s">
        <v>1761</v>
      </c>
      <c r="AM329" s="79" t="s">
        <v>1790</v>
      </c>
      <c r="AN329" s="79" t="b">
        <v>0</v>
      </c>
      <c r="AO329" s="85" t="s">
        <v>1719</v>
      </c>
      <c r="AP329" s="79" t="s">
        <v>176</v>
      </c>
      <c r="AQ329" s="79">
        <v>0</v>
      </c>
      <c r="AR329" s="79">
        <v>0</v>
      </c>
      <c r="AS329" s="79"/>
      <c r="AT329" s="79"/>
      <c r="AU329" s="79"/>
      <c r="AV329" s="79"/>
      <c r="AW329" s="79"/>
      <c r="AX329" s="79"/>
      <c r="AY329" s="79"/>
      <c r="AZ329" s="79"/>
      <c r="BA329">
        <v>3</v>
      </c>
      <c r="BB329" s="78" t="str">
        <f>REPLACE(INDEX(GroupVertices[Group],MATCH(Edges25[[#This Row],[Vertex 1]],GroupVertices[Vertex],0)),1,1,"")</f>
        <v>6</v>
      </c>
      <c r="BC329" s="78" t="str">
        <f>REPLACE(INDEX(GroupVertices[Group],MATCH(Edges25[[#This Row],[Vertex 2]],GroupVertices[Vertex],0)),1,1,"")</f>
        <v>6</v>
      </c>
      <c r="BD329" s="48">
        <v>0</v>
      </c>
      <c r="BE329" s="49">
        <v>0</v>
      </c>
      <c r="BF329" s="48">
        <v>2</v>
      </c>
      <c r="BG329" s="49">
        <v>4.3478260869565215</v>
      </c>
      <c r="BH329" s="48">
        <v>0</v>
      </c>
      <c r="BI329" s="49">
        <v>0</v>
      </c>
      <c r="BJ329" s="48">
        <v>44</v>
      </c>
      <c r="BK329" s="49">
        <v>95.65217391304348</v>
      </c>
      <c r="BL329" s="48">
        <v>46</v>
      </c>
    </row>
    <row r="330" spans="1:64" ht="15">
      <c r="A330" s="64" t="s">
        <v>377</v>
      </c>
      <c r="B330" s="64" t="s">
        <v>220</v>
      </c>
      <c r="C330" s="65"/>
      <c r="D330" s="66"/>
      <c r="E330" s="67"/>
      <c r="F330" s="68"/>
      <c r="G330" s="65"/>
      <c r="H330" s="69"/>
      <c r="I330" s="70"/>
      <c r="J330" s="70"/>
      <c r="K330" s="34" t="s">
        <v>65</v>
      </c>
      <c r="L330" s="77">
        <v>401</v>
      </c>
      <c r="M330" s="77"/>
      <c r="N330" s="72"/>
      <c r="O330" s="79" t="s">
        <v>444</v>
      </c>
      <c r="P330" s="81">
        <v>43690.49068287037</v>
      </c>
      <c r="Q330" s="79" t="s">
        <v>615</v>
      </c>
      <c r="R330" s="82" t="s">
        <v>729</v>
      </c>
      <c r="S330" s="79" t="s">
        <v>737</v>
      </c>
      <c r="T330" s="79" t="s">
        <v>782</v>
      </c>
      <c r="U330" s="79"/>
      <c r="V330" s="82" t="s">
        <v>1028</v>
      </c>
      <c r="W330" s="81">
        <v>43690.49068287037</v>
      </c>
      <c r="X330" s="82" t="s">
        <v>1363</v>
      </c>
      <c r="Y330" s="79"/>
      <c r="Z330" s="79"/>
      <c r="AA330" s="85" t="s">
        <v>1720</v>
      </c>
      <c r="AB330" s="79"/>
      <c r="AC330" s="79" t="b">
        <v>0</v>
      </c>
      <c r="AD330" s="79">
        <v>0</v>
      </c>
      <c r="AE330" s="85" t="s">
        <v>1761</v>
      </c>
      <c r="AF330" s="79" t="b">
        <v>0</v>
      </c>
      <c r="AG330" s="79" t="s">
        <v>1774</v>
      </c>
      <c r="AH330" s="79"/>
      <c r="AI330" s="85" t="s">
        <v>1761</v>
      </c>
      <c r="AJ330" s="79" t="b">
        <v>0</v>
      </c>
      <c r="AK330" s="79">
        <v>0</v>
      </c>
      <c r="AL330" s="85" t="s">
        <v>1761</v>
      </c>
      <c r="AM330" s="79" t="s">
        <v>1790</v>
      </c>
      <c r="AN330" s="79" t="b">
        <v>0</v>
      </c>
      <c r="AO330" s="85" t="s">
        <v>1720</v>
      </c>
      <c r="AP330" s="79" t="s">
        <v>176</v>
      </c>
      <c r="AQ330" s="79">
        <v>0</v>
      </c>
      <c r="AR330" s="79">
        <v>0</v>
      </c>
      <c r="AS330" s="79"/>
      <c r="AT330" s="79"/>
      <c r="AU330" s="79"/>
      <c r="AV330" s="79"/>
      <c r="AW330" s="79"/>
      <c r="AX330" s="79"/>
      <c r="AY330" s="79"/>
      <c r="AZ330" s="79"/>
      <c r="BA330">
        <v>3</v>
      </c>
      <c r="BB330" s="78" t="str">
        <f>REPLACE(INDEX(GroupVertices[Group],MATCH(Edges25[[#This Row],[Vertex 1]],GroupVertices[Vertex],0)),1,1,"")</f>
        <v>6</v>
      </c>
      <c r="BC330" s="78" t="str">
        <f>REPLACE(INDEX(GroupVertices[Group],MATCH(Edges25[[#This Row],[Vertex 2]],GroupVertices[Vertex],0)),1,1,"")</f>
        <v>6</v>
      </c>
      <c r="BD330" s="48">
        <v>0</v>
      </c>
      <c r="BE330" s="49">
        <v>0</v>
      </c>
      <c r="BF330" s="48">
        <v>2</v>
      </c>
      <c r="BG330" s="49">
        <v>4.3478260869565215</v>
      </c>
      <c r="BH330" s="48">
        <v>0</v>
      </c>
      <c r="BI330" s="49">
        <v>0</v>
      </c>
      <c r="BJ330" s="48">
        <v>44</v>
      </c>
      <c r="BK330" s="49">
        <v>95.65217391304348</v>
      </c>
      <c r="BL330" s="48">
        <v>46</v>
      </c>
    </row>
    <row r="331" spans="1:64" ht="15">
      <c r="A331" s="64" t="s">
        <v>378</v>
      </c>
      <c r="B331" s="64" t="s">
        <v>426</v>
      </c>
      <c r="C331" s="65"/>
      <c r="D331" s="66"/>
      <c r="E331" s="67"/>
      <c r="F331" s="68"/>
      <c r="G331" s="65"/>
      <c r="H331" s="69"/>
      <c r="I331" s="70"/>
      <c r="J331" s="70"/>
      <c r="K331" s="34" t="s">
        <v>65</v>
      </c>
      <c r="L331" s="77">
        <v>402</v>
      </c>
      <c r="M331" s="77"/>
      <c r="N331" s="72"/>
      <c r="O331" s="79" t="s">
        <v>444</v>
      </c>
      <c r="P331" s="81">
        <v>43690.51417824074</v>
      </c>
      <c r="Q331" s="79" t="s">
        <v>544</v>
      </c>
      <c r="R331" s="79"/>
      <c r="S331" s="79"/>
      <c r="T331" s="79" t="s">
        <v>403</v>
      </c>
      <c r="U331" s="79"/>
      <c r="V331" s="82" t="s">
        <v>1029</v>
      </c>
      <c r="W331" s="81">
        <v>43690.51417824074</v>
      </c>
      <c r="X331" s="82" t="s">
        <v>1364</v>
      </c>
      <c r="Y331" s="79"/>
      <c r="Z331" s="79"/>
      <c r="AA331" s="85" t="s">
        <v>1721</v>
      </c>
      <c r="AB331" s="79"/>
      <c r="AC331" s="79" t="b">
        <v>0</v>
      </c>
      <c r="AD331" s="79">
        <v>0</v>
      </c>
      <c r="AE331" s="85" t="s">
        <v>1761</v>
      </c>
      <c r="AF331" s="79" t="b">
        <v>0</v>
      </c>
      <c r="AG331" s="79" t="s">
        <v>1774</v>
      </c>
      <c r="AH331" s="79"/>
      <c r="AI331" s="85" t="s">
        <v>1761</v>
      </c>
      <c r="AJ331" s="79" t="b">
        <v>0</v>
      </c>
      <c r="AK331" s="79">
        <v>1460</v>
      </c>
      <c r="AL331" s="85" t="s">
        <v>1725</v>
      </c>
      <c r="AM331" s="79" t="s">
        <v>1789</v>
      </c>
      <c r="AN331" s="79" t="b">
        <v>0</v>
      </c>
      <c r="AO331" s="85" t="s">
        <v>1725</v>
      </c>
      <c r="AP331" s="79" t="s">
        <v>176</v>
      </c>
      <c r="AQ331" s="79">
        <v>0</v>
      </c>
      <c r="AR331" s="79">
        <v>0</v>
      </c>
      <c r="AS331" s="79"/>
      <c r="AT331" s="79"/>
      <c r="AU331" s="79"/>
      <c r="AV331" s="79"/>
      <c r="AW331" s="79"/>
      <c r="AX331" s="79"/>
      <c r="AY331" s="79"/>
      <c r="AZ331" s="79"/>
      <c r="BA331">
        <v>1</v>
      </c>
      <c r="BB331" s="78" t="str">
        <f>REPLACE(INDEX(GroupVertices[Group],MATCH(Edges25[[#This Row],[Vertex 1]],GroupVertices[Vertex],0)),1,1,"")</f>
        <v>2</v>
      </c>
      <c r="BC331" s="78" t="str">
        <f>REPLACE(INDEX(GroupVertices[Group],MATCH(Edges25[[#This Row],[Vertex 2]],GroupVertices[Vertex],0)),1,1,"")</f>
        <v>2</v>
      </c>
      <c r="BD331" s="48"/>
      <c r="BE331" s="49"/>
      <c r="BF331" s="48"/>
      <c r="BG331" s="49"/>
      <c r="BH331" s="48"/>
      <c r="BI331" s="49"/>
      <c r="BJ331" s="48"/>
      <c r="BK331" s="49"/>
      <c r="BL331" s="48"/>
    </row>
    <row r="332" spans="1:64" ht="15">
      <c r="A332" s="64" t="s">
        <v>379</v>
      </c>
      <c r="B332" s="64" t="s">
        <v>426</v>
      </c>
      <c r="C332" s="65"/>
      <c r="D332" s="66"/>
      <c r="E332" s="67"/>
      <c r="F332" s="68"/>
      <c r="G332" s="65"/>
      <c r="H332" s="69"/>
      <c r="I332" s="70"/>
      <c r="J332" s="70"/>
      <c r="K332" s="34" t="s">
        <v>65</v>
      </c>
      <c r="L332" s="77">
        <v>404</v>
      </c>
      <c r="M332" s="77"/>
      <c r="N332" s="72"/>
      <c r="O332" s="79" t="s">
        <v>444</v>
      </c>
      <c r="P332" s="81">
        <v>43690.54744212963</v>
      </c>
      <c r="Q332" s="79" t="s">
        <v>544</v>
      </c>
      <c r="R332" s="79"/>
      <c r="S332" s="79"/>
      <c r="T332" s="79" t="s">
        <v>403</v>
      </c>
      <c r="U332" s="79"/>
      <c r="V332" s="82" t="s">
        <v>1030</v>
      </c>
      <c r="W332" s="81">
        <v>43690.54744212963</v>
      </c>
      <c r="X332" s="82" t="s">
        <v>1365</v>
      </c>
      <c r="Y332" s="79"/>
      <c r="Z332" s="79"/>
      <c r="AA332" s="85" t="s">
        <v>1722</v>
      </c>
      <c r="AB332" s="79"/>
      <c r="AC332" s="79" t="b">
        <v>0</v>
      </c>
      <c r="AD332" s="79">
        <v>0</v>
      </c>
      <c r="AE332" s="85" t="s">
        <v>1761</v>
      </c>
      <c r="AF332" s="79" t="b">
        <v>0</v>
      </c>
      <c r="AG332" s="79" t="s">
        <v>1774</v>
      </c>
      <c r="AH332" s="79"/>
      <c r="AI332" s="85" t="s">
        <v>1761</v>
      </c>
      <c r="AJ332" s="79" t="b">
        <v>0</v>
      </c>
      <c r="AK332" s="79">
        <v>1460</v>
      </c>
      <c r="AL332" s="85" t="s">
        <v>1725</v>
      </c>
      <c r="AM332" s="79" t="s">
        <v>1789</v>
      </c>
      <c r="AN332" s="79" t="b">
        <v>0</v>
      </c>
      <c r="AO332" s="85" t="s">
        <v>1725</v>
      </c>
      <c r="AP332" s="79" t="s">
        <v>176</v>
      </c>
      <c r="AQ332" s="79">
        <v>0</v>
      </c>
      <c r="AR332" s="79">
        <v>0</v>
      </c>
      <c r="AS332" s="79"/>
      <c r="AT332" s="79"/>
      <c r="AU332" s="79"/>
      <c r="AV332" s="79"/>
      <c r="AW332" s="79"/>
      <c r="AX332" s="79"/>
      <c r="AY332" s="79"/>
      <c r="AZ332" s="79"/>
      <c r="BA332">
        <v>1</v>
      </c>
      <c r="BB332" s="78" t="str">
        <f>REPLACE(INDEX(GroupVertices[Group],MATCH(Edges25[[#This Row],[Vertex 1]],GroupVertices[Vertex],0)),1,1,"")</f>
        <v>2</v>
      </c>
      <c r="BC332" s="78" t="str">
        <f>REPLACE(INDEX(GroupVertices[Group],MATCH(Edges25[[#This Row],[Vertex 2]],GroupVertices[Vertex],0)),1,1,"")</f>
        <v>2</v>
      </c>
      <c r="BD332" s="48"/>
      <c r="BE332" s="49"/>
      <c r="BF332" s="48"/>
      <c r="BG332" s="49"/>
      <c r="BH332" s="48"/>
      <c r="BI332" s="49"/>
      <c r="BJ332" s="48"/>
      <c r="BK332" s="49"/>
      <c r="BL332" s="48"/>
    </row>
    <row r="333" spans="1:64" ht="15">
      <c r="A333" s="64" t="s">
        <v>380</v>
      </c>
      <c r="B333" s="64" t="s">
        <v>380</v>
      </c>
      <c r="C333" s="65"/>
      <c r="D333" s="66"/>
      <c r="E333" s="67"/>
      <c r="F333" s="68"/>
      <c r="G333" s="65"/>
      <c r="H333" s="69"/>
      <c r="I333" s="70"/>
      <c r="J333" s="70"/>
      <c r="K333" s="34" t="s">
        <v>65</v>
      </c>
      <c r="L333" s="77">
        <v>406</v>
      </c>
      <c r="M333" s="77"/>
      <c r="N333" s="72"/>
      <c r="O333" s="79" t="s">
        <v>176</v>
      </c>
      <c r="P333" s="81">
        <v>43690.56481481482</v>
      </c>
      <c r="Q333" s="79" t="s">
        <v>616</v>
      </c>
      <c r="R333" s="79"/>
      <c r="S333" s="79"/>
      <c r="T333" s="79" t="s">
        <v>403</v>
      </c>
      <c r="U333" s="82" t="s">
        <v>885</v>
      </c>
      <c r="V333" s="82" t="s">
        <v>885</v>
      </c>
      <c r="W333" s="81">
        <v>43690.56481481482</v>
      </c>
      <c r="X333" s="82" t="s">
        <v>1366</v>
      </c>
      <c r="Y333" s="79"/>
      <c r="Z333" s="79"/>
      <c r="AA333" s="85" t="s">
        <v>1723</v>
      </c>
      <c r="AB333" s="79"/>
      <c r="AC333" s="79" t="b">
        <v>0</v>
      </c>
      <c r="AD333" s="79">
        <v>0</v>
      </c>
      <c r="AE333" s="85" t="s">
        <v>1761</v>
      </c>
      <c r="AF333" s="79" t="b">
        <v>0</v>
      </c>
      <c r="AG333" s="79" t="s">
        <v>1774</v>
      </c>
      <c r="AH333" s="79"/>
      <c r="AI333" s="85" t="s">
        <v>1761</v>
      </c>
      <c r="AJ333" s="79" t="b">
        <v>0</v>
      </c>
      <c r="AK333" s="79">
        <v>0</v>
      </c>
      <c r="AL333" s="85" t="s">
        <v>1761</v>
      </c>
      <c r="AM333" s="79" t="s">
        <v>1790</v>
      </c>
      <c r="AN333" s="79" t="b">
        <v>0</v>
      </c>
      <c r="AO333" s="85" t="s">
        <v>1723</v>
      </c>
      <c r="AP333" s="79" t="s">
        <v>176</v>
      </c>
      <c r="AQ333" s="79">
        <v>0</v>
      </c>
      <c r="AR333" s="79">
        <v>0</v>
      </c>
      <c r="AS333" s="79"/>
      <c r="AT333" s="79"/>
      <c r="AU333" s="79"/>
      <c r="AV333" s="79"/>
      <c r="AW333" s="79"/>
      <c r="AX333" s="79"/>
      <c r="AY333" s="79"/>
      <c r="AZ333" s="79"/>
      <c r="BA333">
        <v>1</v>
      </c>
      <c r="BB333" s="78" t="str">
        <f>REPLACE(INDEX(GroupVertices[Group],MATCH(Edges25[[#This Row],[Vertex 1]],GroupVertices[Vertex],0)),1,1,"")</f>
        <v>1</v>
      </c>
      <c r="BC333" s="78" t="str">
        <f>REPLACE(INDEX(GroupVertices[Group],MATCH(Edges25[[#This Row],[Vertex 2]],GroupVertices[Vertex],0)),1,1,"")</f>
        <v>1</v>
      </c>
      <c r="BD333" s="48">
        <v>0</v>
      </c>
      <c r="BE333" s="49">
        <v>0</v>
      </c>
      <c r="BF333" s="48">
        <v>0</v>
      </c>
      <c r="BG333" s="49">
        <v>0</v>
      </c>
      <c r="BH333" s="48">
        <v>0</v>
      </c>
      <c r="BI333" s="49">
        <v>0</v>
      </c>
      <c r="BJ333" s="48">
        <v>4</v>
      </c>
      <c r="BK333" s="49">
        <v>100</v>
      </c>
      <c r="BL333" s="48">
        <v>4</v>
      </c>
    </row>
    <row r="334" spans="1:64" ht="15">
      <c r="A334" s="64" t="s">
        <v>381</v>
      </c>
      <c r="B334" s="64" t="s">
        <v>426</v>
      </c>
      <c r="C334" s="65"/>
      <c r="D334" s="66"/>
      <c r="E334" s="67"/>
      <c r="F334" s="68"/>
      <c r="G334" s="65"/>
      <c r="H334" s="69"/>
      <c r="I334" s="70"/>
      <c r="J334" s="70"/>
      <c r="K334" s="34" t="s">
        <v>65</v>
      </c>
      <c r="L334" s="77">
        <v>407</v>
      </c>
      <c r="M334" s="77"/>
      <c r="N334" s="72"/>
      <c r="O334" s="79" t="s">
        <v>444</v>
      </c>
      <c r="P334" s="81">
        <v>43690.572743055556</v>
      </c>
      <c r="Q334" s="79" t="s">
        <v>544</v>
      </c>
      <c r="R334" s="79"/>
      <c r="S334" s="79"/>
      <c r="T334" s="79" t="s">
        <v>403</v>
      </c>
      <c r="U334" s="79"/>
      <c r="V334" s="82" t="s">
        <v>1031</v>
      </c>
      <c r="W334" s="81">
        <v>43690.572743055556</v>
      </c>
      <c r="X334" s="82" t="s">
        <v>1367</v>
      </c>
      <c r="Y334" s="79"/>
      <c r="Z334" s="79"/>
      <c r="AA334" s="85" t="s">
        <v>1724</v>
      </c>
      <c r="AB334" s="79"/>
      <c r="AC334" s="79" t="b">
        <v>0</v>
      </c>
      <c r="AD334" s="79">
        <v>0</v>
      </c>
      <c r="AE334" s="85" t="s">
        <v>1761</v>
      </c>
      <c r="AF334" s="79" t="b">
        <v>0</v>
      </c>
      <c r="AG334" s="79" t="s">
        <v>1774</v>
      </c>
      <c r="AH334" s="79"/>
      <c r="AI334" s="85" t="s">
        <v>1761</v>
      </c>
      <c r="AJ334" s="79" t="b">
        <v>0</v>
      </c>
      <c r="AK334" s="79">
        <v>1460</v>
      </c>
      <c r="AL334" s="85" t="s">
        <v>1725</v>
      </c>
      <c r="AM334" s="79" t="s">
        <v>1789</v>
      </c>
      <c r="AN334" s="79" t="b">
        <v>0</v>
      </c>
      <c r="AO334" s="85" t="s">
        <v>1725</v>
      </c>
      <c r="AP334" s="79" t="s">
        <v>176</v>
      </c>
      <c r="AQ334" s="79">
        <v>0</v>
      </c>
      <c r="AR334" s="79">
        <v>0</v>
      </c>
      <c r="AS334" s="79"/>
      <c r="AT334" s="79"/>
      <c r="AU334" s="79"/>
      <c r="AV334" s="79"/>
      <c r="AW334" s="79"/>
      <c r="AX334" s="79"/>
      <c r="AY334" s="79"/>
      <c r="AZ334" s="79"/>
      <c r="BA334">
        <v>1</v>
      </c>
      <c r="BB334" s="78" t="str">
        <f>REPLACE(INDEX(GroupVertices[Group],MATCH(Edges25[[#This Row],[Vertex 1]],GroupVertices[Vertex],0)),1,1,"")</f>
        <v>2</v>
      </c>
      <c r="BC334" s="78" t="str">
        <f>REPLACE(INDEX(GroupVertices[Group],MATCH(Edges25[[#This Row],[Vertex 2]],GroupVertices[Vertex],0)),1,1,"")</f>
        <v>2</v>
      </c>
      <c r="BD334" s="48"/>
      <c r="BE334" s="49"/>
      <c r="BF334" s="48"/>
      <c r="BG334" s="49"/>
      <c r="BH334" s="48"/>
      <c r="BI334" s="49"/>
      <c r="BJ334" s="48"/>
      <c r="BK334" s="49"/>
      <c r="BL334" s="48"/>
    </row>
    <row r="335" spans="1:64" ht="15">
      <c r="A335" s="64" t="s">
        <v>382</v>
      </c>
      <c r="B335" s="64" t="s">
        <v>426</v>
      </c>
      <c r="C335" s="65"/>
      <c r="D335" s="66"/>
      <c r="E335" s="67"/>
      <c r="F335" s="68"/>
      <c r="G335" s="65"/>
      <c r="H335" s="69"/>
      <c r="I335" s="70"/>
      <c r="J335" s="70"/>
      <c r="K335" s="34" t="s">
        <v>65</v>
      </c>
      <c r="L335" s="77">
        <v>409</v>
      </c>
      <c r="M335" s="77"/>
      <c r="N335" s="72"/>
      <c r="O335" s="79" t="s">
        <v>444</v>
      </c>
      <c r="P335" s="81">
        <v>40853.31835648148</v>
      </c>
      <c r="Q335" s="79" t="s">
        <v>617</v>
      </c>
      <c r="R335" s="79"/>
      <c r="S335" s="79"/>
      <c r="T335" s="79" t="s">
        <v>403</v>
      </c>
      <c r="U335" s="82" t="s">
        <v>886</v>
      </c>
      <c r="V335" s="82" t="s">
        <v>886</v>
      </c>
      <c r="W335" s="81">
        <v>40853.31835648148</v>
      </c>
      <c r="X335" s="82" t="s">
        <v>1368</v>
      </c>
      <c r="Y335" s="79"/>
      <c r="Z335" s="79"/>
      <c r="AA335" s="85" t="s">
        <v>1725</v>
      </c>
      <c r="AB335" s="79"/>
      <c r="AC335" s="79" t="b">
        <v>0</v>
      </c>
      <c r="AD335" s="79">
        <v>640</v>
      </c>
      <c r="AE335" s="85" t="s">
        <v>1761</v>
      </c>
      <c r="AF335" s="79" t="b">
        <v>0</v>
      </c>
      <c r="AG335" s="79" t="s">
        <v>1774</v>
      </c>
      <c r="AH335" s="79"/>
      <c r="AI335" s="85" t="s">
        <v>1761</v>
      </c>
      <c r="AJ335" s="79" t="b">
        <v>0</v>
      </c>
      <c r="AK335" s="79">
        <v>1460</v>
      </c>
      <c r="AL335" s="85" t="s">
        <v>1761</v>
      </c>
      <c r="AM335" s="79" t="s">
        <v>1790</v>
      </c>
      <c r="AN335" s="79" t="b">
        <v>0</v>
      </c>
      <c r="AO335" s="85" t="s">
        <v>1725</v>
      </c>
      <c r="AP335" s="79" t="s">
        <v>1829</v>
      </c>
      <c r="AQ335" s="79">
        <v>0</v>
      </c>
      <c r="AR335" s="79">
        <v>0</v>
      </c>
      <c r="AS335" s="79"/>
      <c r="AT335" s="79"/>
      <c r="AU335" s="79"/>
      <c r="AV335" s="79"/>
      <c r="AW335" s="79"/>
      <c r="AX335" s="79"/>
      <c r="AY335" s="79"/>
      <c r="AZ335" s="79"/>
      <c r="BA335">
        <v>1</v>
      </c>
      <c r="BB335" s="78" t="str">
        <f>REPLACE(INDEX(GroupVertices[Group],MATCH(Edges25[[#This Row],[Vertex 1]],GroupVertices[Vertex],0)),1,1,"")</f>
        <v>2</v>
      </c>
      <c r="BC335" s="78" t="str">
        <f>REPLACE(INDEX(GroupVertices[Group],MATCH(Edges25[[#This Row],[Vertex 2]],GroupVertices[Vertex],0)),1,1,"")</f>
        <v>2</v>
      </c>
      <c r="BD335" s="48">
        <v>4</v>
      </c>
      <c r="BE335" s="49">
        <v>22.22222222222222</v>
      </c>
      <c r="BF335" s="48">
        <v>1</v>
      </c>
      <c r="BG335" s="49">
        <v>5.555555555555555</v>
      </c>
      <c r="BH335" s="48">
        <v>0</v>
      </c>
      <c r="BI335" s="49">
        <v>0</v>
      </c>
      <c r="BJ335" s="48">
        <v>13</v>
      </c>
      <c r="BK335" s="49">
        <v>72.22222222222223</v>
      </c>
      <c r="BL335" s="48">
        <v>18</v>
      </c>
    </row>
    <row r="336" spans="1:64" ht="15">
      <c r="A336" s="64" t="s">
        <v>383</v>
      </c>
      <c r="B336" s="64" t="s">
        <v>426</v>
      </c>
      <c r="C336" s="65"/>
      <c r="D336" s="66"/>
      <c r="E336" s="67"/>
      <c r="F336" s="68"/>
      <c r="G336" s="65"/>
      <c r="H336" s="69"/>
      <c r="I336" s="70"/>
      <c r="J336" s="70"/>
      <c r="K336" s="34" t="s">
        <v>65</v>
      </c>
      <c r="L336" s="77">
        <v>410</v>
      </c>
      <c r="M336" s="77"/>
      <c r="N336" s="72"/>
      <c r="O336" s="79" t="s">
        <v>444</v>
      </c>
      <c r="P336" s="81">
        <v>43690.63447916666</v>
      </c>
      <c r="Q336" s="79" t="s">
        <v>544</v>
      </c>
      <c r="R336" s="79"/>
      <c r="S336" s="79"/>
      <c r="T336" s="79" t="s">
        <v>403</v>
      </c>
      <c r="U336" s="79"/>
      <c r="V336" s="82" t="s">
        <v>1032</v>
      </c>
      <c r="W336" s="81">
        <v>43690.63447916666</v>
      </c>
      <c r="X336" s="82" t="s">
        <v>1369</v>
      </c>
      <c r="Y336" s="79"/>
      <c r="Z336" s="79"/>
      <c r="AA336" s="85" t="s">
        <v>1726</v>
      </c>
      <c r="AB336" s="79"/>
      <c r="AC336" s="79" t="b">
        <v>0</v>
      </c>
      <c r="AD336" s="79">
        <v>0</v>
      </c>
      <c r="AE336" s="85" t="s">
        <v>1761</v>
      </c>
      <c r="AF336" s="79" t="b">
        <v>0</v>
      </c>
      <c r="AG336" s="79" t="s">
        <v>1774</v>
      </c>
      <c r="AH336" s="79"/>
      <c r="AI336" s="85" t="s">
        <v>1761</v>
      </c>
      <c r="AJ336" s="79" t="b">
        <v>0</v>
      </c>
      <c r="AK336" s="79">
        <v>1460</v>
      </c>
      <c r="AL336" s="85" t="s">
        <v>1725</v>
      </c>
      <c r="AM336" s="79" t="s">
        <v>1789</v>
      </c>
      <c r="AN336" s="79" t="b">
        <v>0</v>
      </c>
      <c r="AO336" s="85" t="s">
        <v>1725</v>
      </c>
      <c r="AP336" s="79" t="s">
        <v>176</v>
      </c>
      <c r="AQ336" s="79">
        <v>0</v>
      </c>
      <c r="AR336" s="79">
        <v>0</v>
      </c>
      <c r="AS336" s="79"/>
      <c r="AT336" s="79"/>
      <c r="AU336" s="79"/>
      <c r="AV336" s="79"/>
      <c r="AW336" s="79"/>
      <c r="AX336" s="79"/>
      <c r="AY336" s="79"/>
      <c r="AZ336" s="79"/>
      <c r="BA336">
        <v>1</v>
      </c>
      <c r="BB336" s="78" t="str">
        <f>REPLACE(INDEX(GroupVertices[Group],MATCH(Edges25[[#This Row],[Vertex 1]],GroupVertices[Vertex],0)),1,1,"")</f>
        <v>2</v>
      </c>
      <c r="BC336" s="78" t="str">
        <f>REPLACE(INDEX(GroupVertices[Group],MATCH(Edges25[[#This Row],[Vertex 2]],GroupVertices[Vertex],0)),1,1,"")</f>
        <v>2</v>
      </c>
      <c r="BD336" s="48"/>
      <c r="BE336" s="49"/>
      <c r="BF336" s="48"/>
      <c r="BG336" s="49"/>
      <c r="BH336" s="48"/>
      <c r="BI336" s="49"/>
      <c r="BJ336" s="48"/>
      <c r="BK336" s="49"/>
      <c r="BL336" s="48"/>
    </row>
    <row r="337" spans="1:64" ht="15">
      <c r="A337" s="64" t="s">
        <v>384</v>
      </c>
      <c r="B337" s="64" t="s">
        <v>384</v>
      </c>
      <c r="C337" s="65"/>
      <c r="D337" s="66"/>
      <c r="E337" s="67"/>
      <c r="F337" s="68"/>
      <c r="G337" s="65"/>
      <c r="H337" s="69"/>
      <c r="I337" s="70"/>
      <c r="J337" s="70"/>
      <c r="K337" s="34" t="s">
        <v>65</v>
      </c>
      <c r="L337" s="77">
        <v>412</v>
      </c>
      <c r="M337" s="77"/>
      <c r="N337" s="72"/>
      <c r="O337" s="79" t="s">
        <v>176</v>
      </c>
      <c r="P337" s="81">
        <v>43688.66150462963</v>
      </c>
      <c r="Q337" s="79" t="s">
        <v>618</v>
      </c>
      <c r="R337" s="79" t="s">
        <v>730</v>
      </c>
      <c r="S337" s="79" t="s">
        <v>762</v>
      </c>
      <c r="T337" s="79" t="s">
        <v>837</v>
      </c>
      <c r="U337" s="79"/>
      <c r="V337" s="82" t="s">
        <v>1033</v>
      </c>
      <c r="W337" s="81">
        <v>43688.66150462963</v>
      </c>
      <c r="X337" s="82" t="s">
        <v>1370</v>
      </c>
      <c r="Y337" s="79"/>
      <c r="Z337" s="79"/>
      <c r="AA337" s="85" t="s">
        <v>1727</v>
      </c>
      <c r="AB337" s="79"/>
      <c r="AC337" s="79" t="b">
        <v>0</v>
      </c>
      <c r="AD337" s="79">
        <v>2</v>
      </c>
      <c r="AE337" s="85" t="s">
        <v>1761</v>
      </c>
      <c r="AF337" s="79" t="b">
        <v>0</v>
      </c>
      <c r="AG337" s="79" t="s">
        <v>1774</v>
      </c>
      <c r="AH337" s="79"/>
      <c r="AI337" s="85" t="s">
        <v>1761</v>
      </c>
      <c r="AJ337" s="79" t="b">
        <v>0</v>
      </c>
      <c r="AK337" s="79">
        <v>1</v>
      </c>
      <c r="AL337" s="85" t="s">
        <v>1761</v>
      </c>
      <c r="AM337" s="79" t="s">
        <v>1795</v>
      </c>
      <c r="AN337" s="79" t="b">
        <v>0</v>
      </c>
      <c r="AO337" s="85" t="s">
        <v>1727</v>
      </c>
      <c r="AP337" s="79" t="s">
        <v>176</v>
      </c>
      <c r="AQ337" s="79">
        <v>0</v>
      </c>
      <c r="AR337" s="79">
        <v>0</v>
      </c>
      <c r="AS337" s="79"/>
      <c r="AT337" s="79"/>
      <c r="AU337" s="79"/>
      <c r="AV337" s="79"/>
      <c r="AW337" s="79"/>
      <c r="AX337" s="79"/>
      <c r="AY337" s="79"/>
      <c r="AZ337" s="79"/>
      <c r="BA337">
        <v>2</v>
      </c>
      <c r="BB337" s="78" t="str">
        <f>REPLACE(INDEX(GroupVertices[Group],MATCH(Edges25[[#This Row],[Vertex 1]],GroupVertices[Vertex],0)),1,1,"")</f>
        <v>24</v>
      </c>
      <c r="BC337" s="78" t="str">
        <f>REPLACE(INDEX(GroupVertices[Group],MATCH(Edges25[[#This Row],[Vertex 2]],GroupVertices[Vertex],0)),1,1,"")</f>
        <v>24</v>
      </c>
      <c r="BD337" s="48">
        <v>0</v>
      </c>
      <c r="BE337" s="49">
        <v>0</v>
      </c>
      <c r="BF337" s="48">
        <v>1</v>
      </c>
      <c r="BG337" s="49">
        <v>6.666666666666667</v>
      </c>
      <c r="BH337" s="48">
        <v>0</v>
      </c>
      <c r="BI337" s="49">
        <v>0</v>
      </c>
      <c r="BJ337" s="48">
        <v>14</v>
      </c>
      <c r="BK337" s="49">
        <v>93.33333333333333</v>
      </c>
      <c r="BL337" s="48">
        <v>15</v>
      </c>
    </row>
    <row r="338" spans="1:64" ht="15">
      <c r="A338" s="64" t="s">
        <v>384</v>
      </c>
      <c r="B338" s="64" t="s">
        <v>384</v>
      </c>
      <c r="C338" s="65"/>
      <c r="D338" s="66"/>
      <c r="E338" s="67"/>
      <c r="F338" s="68"/>
      <c r="G338" s="65"/>
      <c r="H338" s="69"/>
      <c r="I338" s="70"/>
      <c r="J338" s="70"/>
      <c r="K338" s="34" t="s">
        <v>65</v>
      </c>
      <c r="L338" s="77">
        <v>413</v>
      </c>
      <c r="M338" s="77"/>
      <c r="N338" s="72"/>
      <c r="O338" s="79" t="s">
        <v>176</v>
      </c>
      <c r="P338" s="81">
        <v>43690.659837962965</v>
      </c>
      <c r="Q338" s="79" t="s">
        <v>619</v>
      </c>
      <c r="R338" s="79" t="s">
        <v>731</v>
      </c>
      <c r="S338" s="79" t="s">
        <v>762</v>
      </c>
      <c r="T338" s="79" t="s">
        <v>838</v>
      </c>
      <c r="U338" s="79"/>
      <c r="V338" s="82" t="s">
        <v>1033</v>
      </c>
      <c r="W338" s="81">
        <v>43690.659837962965</v>
      </c>
      <c r="X338" s="82" t="s">
        <v>1371</v>
      </c>
      <c r="Y338" s="79"/>
      <c r="Z338" s="79"/>
      <c r="AA338" s="85" t="s">
        <v>1728</v>
      </c>
      <c r="AB338" s="79"/>
      <c r="AC338" s="79" t="b">
        <v>0</v>
      </c>
      <c r="AD338" s="79">
        <v>1</v>
      </c>
      <c r="AE338" s="85" t="s">
        <v>1761</v>
      </c>
      <c r="AF338" s="79" t="b">
        <v>0</v>
      </c>
      <c r="AG338" s="79" t="s">
        <v>1774</v>
      </c>
      <c r="AH338" s="79"/>
      <c r="AI338" s="85" t="s">
        <v>1761</v>
      </c>
      <c r="AJ338" s="79" t="b">
        <v>0</v>
      </c>
      <c r="AK338" s="79">
        <v>0</v>
      </c>
      <c r="AL338" s="85" t="s">
        <v>1761</v>
      </c>
      <c r="AM338" s="79" t="s">
        <v>1795</v>
      </c>
      <c r="AN338" s="79" t="b">
        <v>0</v>
      </c>
      <c r="AO338" s="85" t="s">
        <v>1728</v>
      </c>
      <c r="AP338" s="79" t="s">
        <v>176</v>
      </c>
      <c r="AQ338" s="79">
        <v>0</v>
      </c>
      <c r="AR338" s="79">
        <v>0</v>
      </c>
      <c r="AS338" s="79"/>
      <c r="AT338" s="79"/>
      <c r="AU338" s="79"/>
      <c r="AV338" s="79"/>
      <c r="AW338" s="79"/>
      <c r="AX338" s="79"/>
      <c r="AY338" s="79"/>
      <c r="AZ338" s="79"/>
      <c r="BA338">
        <v>2</v>
      </c>
      <c r="BB338" s="78" t="str">
        <f>REPLACE(INDEX(GroupVertices[Group],MATCH(Edges25[[#This Row],[Vertex 1]],GroupVertices[Vertex],0)),1,1,"")</f>
        <v>24</v>
      </c>
      <c r="BC338" s="78" t="str">
        <f>REPLACE(INDEX(GroupVertices[Group],MATCH(Edges25[[#This Row],[Vertex 2]],GroupVertices[Vertex],0)),1,1,"")</f>
        <v>24</v>
      </c>
      <c r="BD338" s="48">
        <v>1</v>
      </c>
      <c r="BE338" s="49">
        <v>4.166666666666667</v>
      </c>
      <c r="BF338" s="48">
        <v>1</v>
      </c>
      <c r="BG338" s="49">
        <v>4.166666666666667</v>
      </c>
      <c r="BH338" s="48">
        <v>0</v>
      </c>
      <c r="BI338" s="49">
        <v>0</v>
      </c>
      <c r="BJ338" s="48">
        <v>22</v>
      </c>
      <c r="BK338" s="49">
        <v>91.66666666666667</v>
      </c>
      <c r="BL338" s="48">
        <v>24</v>
      </c>
    </row>
    <row r="339" spans="1:64" ht="15">
      <c r="A339" s="64" t="s">
        <v>385</v>
      </c>
      <c r="B339" s="64" t="s">
        <v>385</v>
      </c>
      <c r="C339" s="65"/>
      <c r="D339" s="66"/>
      <c r="E339" s="67"/>
      <c r="F339" s="68"/>
      <c r="G339" s="65"/>
      <c r="H339" s="69"/>
      <c r="I339" s="70"/>
      <c r="J339" s="70"/>
      <c r="K339" s="34" t="s">
        <v>65</v>
      </c>
      <c r="L339" s="77">
        <v>414</v>
      </c>
      <c r="M339" s="77"/>
      <c r="N339" s="72"/>
      <c r="O339" s="79" t="s">
        <v>176</v>
      </c>
      <c r="P339" s="81">
        <v>43690.698854166665</v>
      </c>
      <c r="Q339" s="79" t="s">
        <v>620</v>
      </c>
      <c r="R339" s="79"/>
      <c r="S339" s="79"/>
      <c r="T339" s="79" t="s">
        <v>839</v>
      </c>
      <c r="U339" s="82" t="s">
        <v>887</v>
      </c>
      <c r="V339" s="82" t="s">
        <v>887</v>
      </c>
      <c r="W339" s="81">
        <v>43690.698854166665</v>
      </c>
      <c r="X339" s="82" t="s">
        <v>1372</v>
      </c>
      <c r="Y339" s="79"/>
      <c r="Z339" s="79"/>
      <c r="AA339" s="85" t="s">
        <v>1729</v>
      </c>
      <c r="AB339" s="79"/>
      <c r="AC339" s="79" t="b">
        <v>0</v>
      </c>
      <c r="AD339" s="79">
        <v>0</v>
      </c>
      <c r="AE339" s="85" t="s">
        <v>1761</v>
      </c>
      <c r="AF339" s="79" t="b">
        <v>0</v>
      </c>
      <c r="AG339" s="79" t="s">
        <v>1774</v>
      </c>
      <c r="AH339" s="79"/>
      <c r="AI339" s="85" t="s">
        <v>1761</v>
      </c>
      <c r="AJ339" s="79" t="b">
        <v>0</v>
      </c>
      <c r="AK339" s="79">
        <v>0</v>
      </c>
      <c r="AL339" s="85" t="s">
        <v>1761</v>
      </c>
      <c r="AM339" s="79" t="s">
        <v>1790</v>
      </c>
      <c r="AN339" s="79" t="b">
        <v>0</v>
      </c>
      <c r="AO339" s="85" t="s">
        <v>1729</v>
      </c>
      <c r="AP339" s="79" t="s">
        <v>176</v>
      </c>
      <c r="AQ339" s="79">
        <v>0</v>
      </c>
      <c r="AR339" s="79">
        <v>0</v>
      </c>
      <c r="AS339" s="79"/>
      <c r="AT339" s="79"/>
      <c r="AU339" s="79"/>
      <c r="AV339" s="79"/>
      <c r="AW339" s="79"/>
      <c r="AX339" s="79"/>
      <c r="AY339" s="79"/>
      <c r="AZ339" s="79"/>
      <c r="BA339">
        <v>1</v>
      </c>
      <c r="BB339" s="78" t="str">
        <f>REPLACE(INDEX(GroupVertices[Group],MATCH(Edges25[[#This Row],[Vertex 1]],GroupVertices[Vertex],0)),1,1,"")</f>
        <v>1</v>
      </c>
      <c r="BC339" s="78" t="str">
        <f>REPLACE(INDEX(GroupVertices[Group],MATCH(Edges25[[#This Row],[Vertex 2]],GroupVertices[Vertex],0)),1,1,"")</f>
        <v>1</v>
      </c>
      <c r="BD339" s="48">
        <v>1</v>
      </c>
      <c r="BE339" s="49">
        <v>5</v>
      </c>
      <c r="BF339" s="48">
        <v>0</v>
      </c>
      <c r="BG339" s="49">
        <v>0</v>
      </c>
      <c r="BH339" s="48">
        <v>0</v>
      </c>
      <c r="BI339" s="49">
        <v>0</v>
      </c>
      <c r="BJ339" s="48">
        <v>19</v>
      </c>
      <c r="BK339" s="49">
        <v>95</v>
      </c>
      <c r="BL339" s="48">
        <v>20</v>
      </c>
    </row>
    <row r="340" spans="1:64" ht="15">
      <c r="A340" s="64" t="s">
        <v>386</v>
      </c>
      <c r="B340" s="64" t="s">
        <v>436</v>
      </c>
      <c r="C340" s="65"/>
      <c r="D340" s="66"/>
      <c r="E340" s="67"/>
      <c r="F340" s="68"/>
      <c r="G340" s="65"/>
      <c r="H340" s="69"/>
      <c r="I340" s="70"/>
      <c r="J340" s="70"/>
      <c r="K340" s="34" t="s">
        <v>65</v>
      </c>
      <c r="L340" s="77">
        <v>416</v>
      </c>
      <c r="M340" s="77"/>
      <c r="N340" s="72"/>
      <c r="O340" s="79" t="s">
        <v>444</v>
      </c>
      <c r="P340" s="81">
        <v>43690.71826388889</v>
      </c>
      <c r="Q340" s="79" t="s">
        <v>621</v>
      </c>
      <c r="R340" s="79"/>
      <c r="S340" s="79"/>
      <c r="T340" s="79" t="s">
        <v>840</v>
      </c>
      <c r="U340" s="79"/>
      <c r="V340" s="82" t="s">
        <v>893</v>
      </c>
      <c r="W340" s="81">
        <v>43690.71826388889</v>
      </c>
      <c r="X340" s="82" t="s">
        <v>1373</v>
      </c>
      <c r="Y340" s="79"/>
      <c r="Z340" s="79"/>
      <c r="AA340" s="85" t="s">
        <v>1730</v>
      </c>
      <c r="AB340" s="79"/>
      <c r="AC340" s="79" t="b">
        <v>0</v>
      </c>
      <c r="AD340" s="79">
        <v>0</v>
      </c>
      <c r="AE340" s="85" t="s">
        <v>1761</v>
      </c>
      <c r="AF340" s="79" t="b">
        <v>0</v>
      </c>
      <c r="AG340" s="79" t="s">
        <v>1774</v>
      </c>
      <c r="AH340" s="79"/>
      <c r="AI340" s="85" t="s">
        <v>1761</v>
      </c>
      <c r="AJ340" s="79" t="b">
        <v>0</v>
      </c>
      <c r="AK340" s="79">
        <v>2</v>
      </c>
      <c r="AL340" s="85" t="s">
        <v>1394</v>
      </c>
      <c r="AM340" s="79" t="s">
        <v>1789</v>
      </c>
      <c r="AN340" s="79" t="b">
        <v>0</v>
      </c>
      <c r="AO340" s="85" t="s">
        <v>1394</v>
      </c>
      <c r="AP340" s="79" t="s">
        <v>176</v>
      </c>
      <c r="AQ340" s="79">
        <v>0</v>
      </c>
      <c r="AR340" s="79">
        <v>0</v>
      </c>
      <c r="AS340" s="79"/>
      <c r="AT340" s="79"/>
      <c r="AU340" s="79"/>
      <c r="AV340" s="79"/>
      <c r="AW340" s="79"/>
      <c r="AX340" s="79"/>
      <c r="AY340" s="79"/>
      <c r="AZ340" s="79"/>
      <c r="BA340">
        <v>1</v>
      </c>
      <c r="BB340" s="78" t="str">
        <f>REPLACE(INDEX(GroupVertices[Group],MATCH(Edges25[[#This Row],[Vertex 1]],GroupVertices[Vertex],0)),1,1,"")</f>
        <v>9</v>
      </c>
      <c r="BC340" s="78" t="str">
        <f>REPLACE(INDEX(GroupVertices[Group],MATCH(Edges25[[#This Row],[Vertex 2]],GroupVertices[Vertex],0)),1,1,"")</f>
        <v>9</v>
      </c>
      <c r="BD340" s="48"/>
      <c r="BE340" s="49"/>
      <c r="BF340" s="48"/>
      <c r="BG340" s="49"/>
      <c r="BH340" s="48"/>
      <c r="BI340" s="49"/>
      <c r="BJ340" s="48"/>
      <c r="BK340" s="49"/>
      <c r="BL340" s="48"/>
    </row>
    <row r="341" spans="1:64" ht="15">
      <c r="A341" s="64" t="s">
        <v>387</v>
      </c>
      <c r="B341" s="64" t="s">
        <v>387</v>
      </c>
      <c r="C341" s="65"/>
      <c r="D341" s="66"/>
      <c r="E341" s="67"/>
      <c r="F341" s="68"/>
      <c r="G341" s="65"/>
      <c r="H341" s="69"/>
      <c r="I341" s="70"/>
      <c r="J341" s="70"/>
      <c r="K341" s="34" t="s">
        <v>65</v>
      </c>
      <c r="L341" s="77">
        <v>420</v>
      </c>
      <c r="M341" s="77"/>
      <c r="N341" s="72"/>
      <c r="O341" s="79" t="s">
        <v>176</v>
      </c>
      <c r="P341" s="81">
        <v>43428.841469907406</v>
      </c>
      <c r="Q341" s="79" t="s">
        <v>622</v>
      </c>
      <c r="R341" s="79"/>
      <c r="S341" s="79"/>
      <c r="T341" s="79" t="s">
        <v>841</v>
      </c>
      <c r="U341" s="82" t="s">
        <v>888</v>
      </c>
      <c r="V341" s="82" t="s">
        <v>888</v>
      </c>
      <c r="W341" s="81">
        <v>43428.841469907406</v>
      </c>
      <c r="X341" s="82" t="s">
        <v>1374</v>
      </c>
      <c r="Y341" s="79"/>
      <c r="Z341" s="79"/>
      <c r="AA341" s="85" t="s">
        <v>1731</v>
      </c>
      <c r="AB341" s="79"/>
      <c r="AC341" s="79" t="b">
        <v>0</v>
      </c>
      <c r="AD341" s="79">
        <v>7</v>
      </c>
      <c r="AE341" s="85" t="s">
        <v>1761</v>
      </c>
      <c r="AF341" s="79" t="b">
        <v>0</v>
      </c>
      <c r="AG341" s="79" t="s">
        <v>1777</v>
      </c>
      <c r="AH341" s="79"/>
      <c r="AI341" s="85" t="s">
        <v>1761</v>
      </c>
      <c r="AJ341" s="79" t="b">
        <v>0</v>
      </c>
      <c r="AK341" s="79">
        <v>5</v>
      </c>
      <c r="AL341" s="85" t="s">
        <v>1761</v>
      </c>
      <c r="AM341" s="79" t="s">
        <v>1789</v>
      </c>
      <c r="AN341" s="79" t="b">
        <v>0</v>
      </c>
      <c r="AO341" s="85" t="s">
        <v>1731</v>
      </c>
      <c r="AP341" s="79" t="s">
        <v>1829</v>
      </c>
      <c r="AQ341" s="79">
        <v>0</v>
      </c>
      <c r="AR341" s="79">
        <v>0</v>
      </c>
      <c r="AS341" s="79"/>
      <c r="AT341" s="79"/>
      <c r="AU341" s="79"/>
      <c r="AV341" s="79"/>
      <c r="AW341" s="79"/>
      <c r="AX341" s="79"/>
      <c r="AY341" s="79"/>
      <c r="AZ341" s="79"/>
      <c r="BA341">
        <v>1</v>
      </c>
      <c r="BB341" s="78" t="str">
        <f>REPLACE(INDEX(GroupVertices[Group],MATCH(Edges25[[#This Row],[Vertex 1]],GroupVertices[Vertex],0)),1,1,"")</f>
        <v>19</v>
      </c>
      <c r="BC341" s="78" t="str">
        <f>REPLACE(INDEX(GroupVertices[Group],MATCH(Edges25[[#This Row],[Vertex 2]],GroupVertices[Vertex],0)),1,1,"")</f>
        <v>19</v>
      </c>
      <c r="BD341" s="48">
        <v>0</v>
      </c>
      <c r="BE341" s="49">
        <v>0</v>
      </c>
      <c r="BF341" s="48">
        <v>0</v>
      </c>
      <c r="BG341" s="49">
        <v>0</v>
      </c>
      <c r="BH341" s="48">
        <v>0</v>
      </c>
      <c r="BI341" s="49">
        <v>0</v>
      </c>
      <c r="BJ341" s="48">
        <v>30</v>
      </c>
      <c r="BK341" s="49">
        <v>100</v>
      </c>
      <c r="BL341" s="48">
        <v>30</v>
      </c>
    </row>
    <row r="342" spans="1:64" ht="15">
      <c r="A342" s="64" t="s">
        <v>388</v>
      </c>
      <c r="B342" s="64" t="s">
        <v>387</v>
      </c>
      <c r="C342" s="65"/>
      <c r="D342" s="66"/>
      <c r="E342" s="67"/>
      <c r="F342" s="68"/>
      <c r="G342" s="65"/>
      <c r="H342" s="69"/>
      <c r="I342" s="70"/>
      <c r="J342" s="70"/>
      <c r="K342" s="34" t="s">
        <v>65</v>
      </c>
      <c r="L342" s="77">
        <v>421</v>
      </c>
      <c r="M342" s="77"/>
      <c r="N342" s="72"/>
      <c r="O342" s="79" t="s">
        <v>444</v>
      </c>
      <c r="P342" s="81">
        <v>43690.81207175926</v>
      </c>
      <c r="Q342" s="79" t="s">
        <v>623</v>
      </c>
      <c r="R342" s="79"/>
      <c r="S342" s="79"/>
      <c r="T342" s="79"/>
      <c r="U342" s="79"/>
      <c r="V342" s="82" t="s">
        <v>1034</v>
      </c>
      <c r="W342" s="81">
        <v>43690.81207175926</v>
      </c>
      <c r="X342" s="82" t="s">
        <v>1375</v>
      </c>
      <c r="Y342" s="79"/>
      <c r="Z342" s="79"/>
      <c r="AA342" s="85" t="s">
        <v>1732</v>
      </c>
      <c r="AB342" s="79"/>
      <c r="AC342" s="79" t="b">
        <v>0</v>
      </c>
      <c r="AD342" s="79">
        <v>0</v>
      </c>
      <c r="AE342" s="85" t="s">
        <v>1761</v>
      </c>
      <c r="AF342" s="79" t="b">
        <v>0</v>
      </c>
      <c r="AG342" s="79" t="s">
        <v>1777</v>
      </c>
      <c r="AH342" s="79"/>
      <c r="AI342" s="85" t="s">
        <v>1761</v>
      </c>
      <c r="AJ342" s="79" t="b">
        <v>0</v>
      </c>
      <c r="AK342" s="79">
        <v>5</v>
      </c>
      <c r="AL342" s="85" t="s">
        <v>1731</v>
      </c>
      <c r="AM342" s="79" t="s">
        <v>1789</v>
      </c>
      <c r="AN342" s="79" t="b">
        <v>0</v>
      </c>
      <c r="AO342" s="85" t="s">
        <v>1731</v>
      </c>
      <c r="AP342" s="79" t="s">
        <v>176</v>
      </c>
      <c r="AQ342" s="79">
        <v>0</v>
      </c>
      <c r="AR342" s="79">
        <v>0</v>
      </c>
      <c r="AS342" s="79"/>
      <c r="AT342" s="79"/>
      <c r="AU342" s="79"/>
      <c r="AV342" s="79"/>
      <c r="AW342" s="79"/>
      <c r="AX342" s="79"/>
      <c r="AY342" s="79"/>
      <c r="AZ342" s="79"/>
      <c r="BA342">
        <v>1</v>
      </c>
      <c r="BB342" s="78" t="str">
        <f>REPLACE(INDEX(GroupVertices[Group],MATCH(Edges25[[#This Row],[Vertex 1]],GroupVertices[Vertex],0)),1,1,"")</f>
        <v>19</v>
      </c>
      <c r="BC342" s="78" t="str">
        <f>REPLACE(INDEX(GroupVertices[Group],MATCH(Edges25[[#This Row],[Vertex 2]],GroupVertices[Vertex],0)),1,1,"")</f>
        <v>19</v>
      </c>
      <c r="BD342" s="48">
        <v>0</v>
      </c>
      <c r="BE342" s="49">
        <v>0</v>
      </c>
      <c r="BF342" s="48">
        <v>0</v>
      </c>
      <c r="BG342" s="49">
        <v>0</v>
      </c>
      <c r="BH342" s="48">
        <v>0</v>
      </c>
      <c r="BI342" s="49">
        <v>0</v>
      </c>
      <c r="BJ342" s="48">
        <v>19</v>
      </c>
      <c r="BK342" s="49">
        <v>100</v>
      </c>
      <c r="BL342" s="48">
        <v>19</v>
      </c>
    </row>
    <row r="343" spans="1:64" ht="15">
      <c r="A343" s="64" t="s">
        <v>389</v>
      </c>
      <c r="B343" s="64" t="s">
        <v>389</v>
      </c>
      <c r="C343" s="65"/>
      <c r="D343" s="66"/>
      <c r="E343" s="67"/>
      <c r="F343" s="68"/>
      <c r="G343" s="65"/>
      <c r="H343" s="69"/>
      <c r="I343" s="70"/>
      <c r="J343" s="70"/>
      <c r="K343" s="34" t="s">
        <v>65</v>
      </c>
      <c r="L343" s="77">
        <v>422</v>
      </c>
      <c r="M343" s="77"/>
      <c r="N343" s="72"/>
      <c r="O343" s="79" t="s">
        <v>176</v>
      </c>
      <c r="P343" s="81">
        <v>43677.812951388885</v>
      </c>
      <c r="Q343" s="79" t="s">
        <v>624</v>
      </c>
      <c r="R343" s="79"/>
      <c r="S343" s="79"/>
      <c r="T343" s="79" t="s">
        <v>842</v>
      </c>
      <c r="U343" s="79"/>
      <c r="V343" s="82" t="s">
        <v>1035</v>
      </c>
      <c r="W343" s="81">
        <v>43677.812951388885</v>
      </c>
      <c r="X343" s="82" t="s">
        <v>1376</v>
      </c>
      <c r="Y343" s="79"/>
      <c r="Z343" s="79"/>
      <c r="AA343" s="85" t="s">
        <v>1733</v>
      </c>
      <c r="AB343" s="79"/>
      <c r="AC343" s="79" t="b">
        <v>0</v>
      </c>
      <c r="AD343" s="79">
        <v>0</v>
      </c>
      <c r="AE343" s="85" t="s">
        <v>1761</v>
      </c>
      <c r="AF343" s="79" t="b">
        <v>0</v>
      </c>
      <c r="AG343" s="79" t="s">
        <v>1774</v>
      </c>
      <c r="AH343" s="79"/>
      <c r="AI343" s="85" t="s">
        <v>1761</v>
      </c>
      <c r="AJ343" s="79" t="b">
        <v>0</v>
      </c>
      <c r="AK343" s="79">
        <v>0</v>
      </c>
      <c r="AL343" s="85" t="s">
        <v>1761</v>
      </c>
      <c r="AM343" s="79" t="s">
        <v>1799</v>
      </c>
      <c r="AN343" s="79" t="b">
        <v>0</v>
      </c>
      <c r="AO343" s="85" t="s">
        <v>1733</v>
      </c>
      <c r="AP343" s="79" t="s">
        <v>176</v>
      </c>
      <c r="AQ343" s="79">
        <v>0</v>
      </c>
      <c r="AR343" s="79">
        <v>0</v>
      </c>
      <c r="AS343" s="79"/>
      <c r="AT343" s="79"/>
      <c r="AU343" s="79"/>
      <c r="AV343" s="79"/>
      <c r="AW343" s="79"/>
      <c r="AX343" s="79"/>
      <c r="AY343" s="79"/>
      <c r="AZ343" s="79"/>
      <c r="BA343">
        <v>14</v>
      </c>
      <c r="BB343" s="78" t="str">
        <f>REPLACE(INDEX(GroupVertices[Group],MATCH(Edges25[[#This Row],[Vertex 1]],GroupVertices[Vertex],0)),1,1,"")</f>
        <v>1</v>
      </c>
      <c r="BC343" s="78" t="str">
        <f>REPLACE(INDEX(GroupVertices[Group],MATCH(Edges25[[#This Row],[Vertex 2]],GroupVertices[Vertex],0)),1,1,"")</f>
        <v>1</v>
      </c>
      <c r="BD343" s="48">
        <v>1</v>
      </c>
      <c r="BE343" s="49">
        <v>5</v>
      </c>
      <c r="BF343" s="48">
        <v>0</v>
      </c>
      <c r="BG343" s="49">
        <v>0</v>
      </c>
      <c r="BH343" s="48">
        <v>0</v>
      </c>
      <c r="BI343" s="49">
        <v>0</v>
      </c>
      <c r="BJ343" s="48">
        <v>19</v>
      </c>
      <c r="BK343" s="49">
        <v>95</v>
      </c>
      <c r="BL343" s="48">
        <v>20</v>
      </c>
    </row>
    <row r="344" spans="1:64" ht="15">
      <c r="A344" s="64" t="s">
        <v>389</v>
      </c>
      <c r="B344" s="64" t="s">
        <v>389</v>
      </c>
      <c r="C344" s="65"/>
      <c r="D344" s="66"/>
      <c r="E344" s="67"/>
      <c r="F344" s="68"/>
      <c r="G344" s="65"/>
      <c r="H344" s="69"/>
      <c r="I344" s="70"/>
      <c r="J344" s="70"/>
      <c r="K344" s="34" t="s">
        <v>65</v>
      </c>
      <c r="L344" s="77">
        <v>423</v>
      </c>
      <c r="M344" s="77"/>
      <c r="N344" s="72"/>
      <c r="O344" s="79" t="s">
        <v>176</v>
      </c>
      <c r="P344" s="81">
        <v>43678.81303240741</v>
      </c>
      <c r="Q344" s="79" t="s">
        <v>624</v>
      </c>
      <c r="R344" s="79"/>
      <c r="S344" s="79"/>
      <c r="T344" s="79" t="s">
        <v>842</v>
      </c>
      <c r="U344" s="79"/>
      <c r="V344" s="82" t="s">
        <v>1035</v>
      </c>
      <c r="W344" s="81">
        <v>43678.81303240741</v>
      </c>
      <c r="X344" s="82" t="s">
        <v>1377</v>
      </c>
      <c r="Y344" s="79"/>
      <c r="Z344" s="79"/>
      <c r="AA344" s="85" t="s">
        <v>1734</v>
      </c>
      <c r="AB344" s="79"/>
      <c r="AC344" s="79" t="b">
        <v>0</v>
      </c>
      <c r="AD344" s="79">
        <v>0</v>
      </c>
      <c r="AE344" s="85" t="s">
        <v>1761</v>
      </c>
      <c r="AF344" s="79" t="b">
        <v>0</v>
      </c>
      <c r="AG344" s="79" t="s">
        <v>1774</v>
      </c>
      <c r="AH344" s="79"/>
      <c r="AI344" s="85" t="s">
        <v>1761</v>
      </c>
      <c r="AJ344" s="79" t="b">
        <v>0</v>
      </c>
      <c r="AK344" s="79">
        <v>0</v>
      </c>
      <c r="AL344" s="85" t="s">
        <v>1761</v>
      </c>
      <c r="AM344" s="79" t="s">
        <v>1799</v>
      </c>
      <c r="AN344" s="79" t="b">
        <v>0</v>
      </c>
      <c r="AO344" s="85" t="s">
        <v>1734</v>
      </c>
      <c r="AP344" s="79" t="s">
        <v>176</v>
      </c>
      <c r="AQ344" s="79">
        <v>0</v>
      </c>
      <c r="AR344" s="79">
        <v>0</v>
      </c>
      <c r="AS344" s="79"/>
      <c r="AT344" s="79"/>
      <c r="AU344" s="79"/>
      <c r="AV344" s="79"/>
      <c r="AW344" s="79"/>
      <c r="AX344" s="79"/>
      <c r="AY344" s="79"/>
      <c r="AZ344" s="79"/>
      <c r="BA344">
        <v>14</v>
      </c>
      <c r="BB344" s="78" t="str">
        <f>REPLACE(INDEX(GroupVertices[Group],MATCH(Edges25[[#This Row],[Vertex 1]],GroupVertices[Vertex],0)),1,1,"")</f>
        <v>1</v>
      </c>
      <c r="BC344" s="78" t="str">
        <f>REPLACE(INDEX(GroupVertices[Group],MATCH(Edges25[[#This Row],[Vertex 2]],GroupVertices[Vertex],0)),1,1,"")</f>
        <v>1</v>
      </c>
      <c r="BD344" s="48">
        <v>1</v>
      </c>
      <c r="BE344" s="49">
        <v>5</v>
      </c>
      <c r="BF344" s="48">
        <v>0</v>
      </c>
      <c r="BG344" s="49">
        <v>0</v>
      </c>
      <c r="BH344" s="48">
        <v>0</v>
      </c>
      <c r="BI344" s="49">
        <v>0</v>
      </c>
      <c r="BJ344" s="48">
        <v>19</v>
      </c>
      <c r="BK344" s="49">
        <v>95</v>
      </c>
      <c r="BL344" s="48">
        <v>20</v>
      </c>
    </row>
    <row r="345" spans="1:64" ht="15">
      <c r="A345" s="64" t="s">
        <v>389</v>
      </c>
      <c r="B345" s="64" t="s">
        <v>389</v>
      </c>
      <c r="C345" s="65"/>
      <c r="D345" s="66"/>
      <c r="E345" s="67"/>
      <c r="F345" s="68"/>
      <c r="G345" s="65"/>
      <c r="H345" s="69"/>
      <c r="I345" s="70"/>
      <c r="J345" s="70"/>
      <c r="K345" s="34" t="s">
        <v>65</v>
      </c>
      <c r="L345" s="77">
        <v>424</v>
      </c>
      <c r="M345" s="77"/>
      <c r="N345" s="72"/>
      <c r="O345" s="79" t="s">
        <v>176</v>
      </c>
      <c r="P345" s="81">
        <v>43679.81302083333</v>
      </c>
      <c r="Q345" s="79" t="s">
        <v>624</v>
      </c>
      <c r="R345" s="79"/>
      <c r="S345" s="79"/>
      <c r="T345" s="79" t="s">
        <v>842</v>
      </c>
      <c r="U345" s="79"/>
      <c r="V345" s="82" t="s">
        <v>1035</v>
      </c>
      <c r="W345" s="81">
        <v>43679.81302083333</v>
      </c>
      <c r="X345" s="82" t="s">
        <v>1378</v>
      </c>
      <c r="Y345" s="79"/>
      <c r="Z345" s="79"/>
      <c r="AA345" s="85" t="s">
        <v>1735</v>
      </c>
      <c r="AB345" s="79"/>
      <c r="AC345" s="79" t="b">
        <v>0</v>
      </c>
      <c r="AD345" s="79">
        <v>0</v>
      </c>
      <c r="AE345" s="85" t="s">
        <v>1761</v>
      </c>
      <c r="AF345" s="79" t="b">
        <v>0</v>
      </c>
      <c r="AG345" s="79" t="s">
        <v>1774</v>
      </c>
      <c r="AH345" s="79"/>
      <c r="AI345" s="85" t="s">
        <v>1761</v>
      </c>
      <c r="AJ345" s="79" t="b">
        <v>0</v>
      </c>
      <c r="AK345" s="79">
        <v>0</v>
      </c>
      <c r="AL345" s="85" t="s">
        <v>1761</v>
      </c>
      <c r="AM345" s="79" t="s">
        <v>1799</v>
      </c>
      <c r="AN345" s="79" t="b">
        <v>0</v>
      </c>
      <c r="AO345" s="85" t="s">
        <v>1735</v>
      </c>
      <c r="AP345" s="79" t="s">
        <v>176</v>
      </c>
      <c r="AQ345" s="79">
        <v>0</v>
      </c>
      <c r="AR345" s="79">
        <v>0</v>
      </c>
      <c r="AS345" s="79"/>
      <c r="AT345" s="79"/>
      <c r="AU345" s="79"/>
      <c r="AV345" s="79"/>
      <c r="AW345" s="79"/>
      <c r="AX345" s="79"/>
      <c r="AY345" s="79"/>
      <c r="AZ345" s="79"/>
      <c r="BA345">
        <v>14</v>
      </c>
      <c r="BB345" s="78" t="str">
        <f>REPLACE(INDEX(GroupVertices[Group],MATCH(Edges25[[#This Row],[Vertex 1]],GroupVertices[Vertex],0)),1,1,"")</f>
        <v>1</v>
      </c>
      <c r="BC345" s="78" t="str">
        <f>REPLACE(INDEX(GroupVertices[Group],MATCH(Edges25[[#This Row],[Vertex 2]],GroupVertices[Vertex],0)),1,1,"")</f>
        <v>1</v>
      </c>
      <c r="BD345" s="48">
        <v>1</v>
      </c>
      <c r="BE345" s="49">
        <v>5</v>
      </c>
      <c r="BF345" s="48">
        <v>0</v>
      </c>
      <c r="BG345" s="49">
        <v>0</v>
      </c>
      <c r="BH345" s="48">
        <v>0</v>
      </c>
      <c r="BI345" s="49">
        <v>0</v>
      </c>
      <c r="BJ345" s="48">
        <v>19</v>
      </c>
      <c r="BK345" s="49">
        <v>95</v>
      </c>
      <c r="BL345" s="48">
        <v>20</v>
      </c>
    </row>
    <row r="346" spans="1:64" ht="15">
      <c r="A346" s="64" t="s">
        <v>389</v>
      </c>
      <c r="B346" s="64" t="s">
        <v>389</v>
      </c>
      <c r="C346" s="65"/>
      <c r="D346" s="66"/>
      <c r="E346" s="67"/>
      <c r="F346" s="68"/>
      <c r="G346" s="65"/>
      <c r="H346" s="69"/>
      <c r="I346" s="70"/>
      <c r="J346" s="70"/>
      <c r="K346" s="34" t="s">
        <v>65</v>
      </c>
      <c r="L346" s="77">
        <v>425</v>
      </c>
      <c r="M346" s="77"/>
      <c r="N346" s="72"/>
      <c r="O346" s="79" t="s">
        <v>176</v>
      </c>
      <c r="P346" s="81">
        <v>43680.81300925926</v>
      </c>
      <c r="Q346" s="79" t="s">
        <v>624</v>
      </c>
      <c r="R346" s="79"/>
      <c r="S346" s="79"/>
      <c r="T346" s="79" t="s">
        <v>842</v>
      </c>
      <c r="U346" s="79"/>
      <c r="V346" s="82" t="s">
        <v>1035</v>
      </c>
      <c r="W346" s="81">
        <v>43680.81300925926</v>
      </c>
      <c r="X346" s="82" t="s">
        <v>1379</v>
      </c>
      <c r="Y346" s="79"/>
      <c r="Z346" s="79"/>
      <c r="AA346" s="85" t="s">
        <v>1736</v>
      </c>
      <c r="AB346" s="79"/>
      <c r="AC346" s="79" t="b">
        <v>0</v>
      </c>
      <c r="AD346" s="79">
        <v>0</v>
      </c>
      <c r="AE346" s="85" t="s">
        <v>1761</v>
      </c>
      <c r="AF346" s="79" t="b">
        <v>0</v>
      </c>
      <c r="AG346" s="79" t="s">
        <v>1774</v>
      </c>
      <c r="AH346" s="79"/>
      <c r="AI346" s="85" t="s">
        <v>1761</v>
      </c>
      <c r="AJ346" s="79" t="b">
        <v>0</v>
      </c>
      <c r="AK346" s="79">
        <v>0</v>
      </c>
      <c r="AL346" s="85" t="s">
        <v>1761</v>
      </c>
      <c r="AM346" s="79" t="s">
        <v>1799</v>
      </c>
      <c r="AN346" s="79" t="b">
        <v>0</v>
      </c>
      <c r="AO346" s="85" t="s">
        <v>1736</v>
      </c>
      <c r="AP346" s="79" t="s">
        <v>176</v>
      </c>
      <c r="AQ346" s="79">
        <v>0</v>
      </c>
      <c r="AR346" s="79">
        <v>0</v>
      </c>
      <c r="AS346" s="79"/>
      <c r="AT346" s="79"/>
      <c r="AU346" s="79"/>
      <c r="AV346" s="79"/>
      <c r="AW346" s="79"/>
      <c r="AX346" s="79"/>
      <c r="AY346" s="79"/>
      <c r="AZ346" s="79"/>
      <c r="BA346">
        <v>14</v>
      </c>
      <c r="BB346" s="78" t="str">
        <f>REPLACE(INDEX(GroupVertices[Group],MATCH(Edges25[[#This Row],[Vertex 1]],GroupVertices[Vertex],0)),1,1,"")</f>
        <v>1</v>
      </c>
      <c r="BC346" s="78" t="str">
        <f>REPLACE(INDEX(GroupVertices[Group],MATCH(Edges25[[#This Row],[Vertex 2]],GroupVertices[Vertex],0)),1,1,"")</f>
        <v>1</v>
      </c>
      <c r="BD346" s="48">
        <v>1</v>
      </c>
      <c r="BE346" s="49">
        <v>5</v>
      </c>
      <c r="BF346" s="48">
        <v>0</v>
      </c>
      <c r="BG346" s="49">
        <v>0</v>
      </c>
      <c r="BH346" s="48">
        <v>0</v>
      </c>
      <c r="BI346" s="49">
        <v>0</v>
      </c>
      <c r="BJ346" s="48">
        <v>19</v>
      </c>
      <c r="BK346" s="49">
        <v>95</v>
      </c>
      <c r="BL346" s="48">
        <v>20</v>
      </c>
    </row>
    <row r="347" spans="1:64" ht="15">
      <c r="A347" s="64" t="s">
        <v>389</v>
      </c>
      <c r="B347" s="64" t="s">
        <v>389</v>
      </c>
      <c r="C347" s="65"/>
      <c r="D347" s="66"/>
      <c r="E347" s="67"/>
      <c r="F347" s="68"/>
      <c r="G347" s="65"/>
      <c r="H347" s="69"/>
      <c r="I347" s="70"/>
      <c r="J347" s="70"/>
      <c r="K347" s="34" t="s">
        <v>65</v>
      </c>
      <c r="L347" s="77">
        <v>426</v>
      </c>
      <c r="M347" s="77"/>
      <c r="N347" s="72"/>
      <c r="O347" s="79" t="s">
        <v>176</v>
      </c>
      <c r="P347" s="81">
        <v>43681.812569444446</v>
      </c>
      <c r="Q347" s="79" t="s">
        <v>624</v>
      </c>
      <c r="R347" s="79"/>
      <c r="S347" s="79"/>
      <c r="T347" s="79" t="s">
        <v>842</v>
      </c>
      <c r="U347" s="79"/>
      <c r="V347" s="82" t="s">
        <v>1035</v>
      </c>
      <c r="W347" s="81">
        <v>43681.812569444446</v>
      </c>
      <c r="X347" s="82" t="s">
        <v>1380</v>
      </c>
      <c r="Y347" s="79"/>
      <c r="Z347" s="79"/>
      <c r="AA347" s="85" t="s">
        <v>1737</v>
      </c>
      <c r="AB347" s="79"/>
      <c r="AC347" s="79" t="b">
        <v>0</v>
      </c>
      <c r="AD347" s="79">
        <v>0</v>
      </c>
      <c r="AE347" s="85" t="s">
        <v>1761</v>
      </c>
      <c r="AF347" s="79" t="b">
        <v>0</v>
      </c>
      <c r="AG347" s="79" t="s">
        <v>1774</v>
      </c>
      <c r="AH347" s="79"/>
      <c r="AI347" s="85" t="s">
        <v>1761</v>
      </c>
      <c r="AJ347" s="79" t="b">
        <v>0</v>
      </c>
      <c r="AK347" s="79">
        <v>0</v>
      </c>
      <c r="AL347" s="85" t="s">
        <v>1761</v>
      </c>
      <c r="AM347" s="79" t="s">
        <v>1799</v>
      </c>
      <c r="AN347" s="79" t="b">
        <v>0</v>
      </c>
      <c r="AO347" s="85" t="s">
        <v>1737</v>
      </c>
      <c r="AP347" s="79" t="s">
        <v>176</v>
      </c>
      <c r="AQ347" s="79">
        <v>0</v>
      </c>
      <c r="AR347" s="79">
        <v>0</v>
      </c>
      <c r="AS347" s="79"/>
      <c r="AT347" s="79"/>
      <c r="AU347" s="79"/>
      <c r="AV347" s="79"/>
      <c r="AW347" s="79"/>
      <c r="AX347" s="79"/>
      <c r="AY347" s="79"/>
      <c r="AZ347" s="79"/>
      <c r="BA347">
        <v>14</v>
      </c>
      <c r="BB347" s="78" t="str">
        <f>REPLACE(INDEX(GroupVertices[Group],MATCH(Edges25[[#This Row],[Vertex 1]],GroupVertices[Vertex],0)),1,1,"")</f>
        <v>1</v>
      </c>
      <c r="BC347" s="78" t="str">
        <f>REPLACE(INDEX(GroupVertices[Group],MATCH(Edges25[[#This Row],[Vertex 2]],GroupVertices[Vertex],0)),1,1,"")</f>
        <v>1</v>
      </c>
      <c r="BD347" s="48">
        <v>1</v>
      </c>
      <c r="BE347" s="49">
        <v>5</v>
      </c>
      <c r="BF347" s="48">
        <v>0</v>
      </c>
      <c r="BG347" s="49">
        <v>0</v>
      </c>
      <c r="BH347" s="48">
        <v>0</v>
      </c>
      <c r="BI347" s="49">
        <v>0</v>
      </c>
      <c r="BJ347" s="48">
        <v>19</v>
      </c>
      <c r="BK347" s="49">
        <v>95</v>
      </c>
      <c r="BL347" s="48">
        <v>20</v>
      </c>
    </row>
    <row r="348" spans="1:64" ht="15">
      <c r="A348" s="64" t="s">
        <v>389</v>
      </c>
      <c r="B348" s="64" t="s">
        <v>389</v>
      </c>
      <c r="C348" s="65"/>
      <c r="D348" s="66"/>
      <c r="E348" s="67"/>
      <c r="F348" s="68"/>
      <c r="G348" s="65"/>
      <c r="H348" s="69"/>
      <c r="I348" s="70"/>
      <c r="J348" s="70"/>
      <c r="K348" s="34" t="s">
        <v>65</v>
      </c>
      <c r="L348" s="77">
        <v>427</v>
      </c>
      <c r="M348" s="77"/>
      <c r="N348" s="72"/>
      <c r="O348" s="79" t="s">
        <v>176</v>
      </c>
      <c r="P348" s="81">
        <v>43682.812743055554</v>
      </c>
      <c r="Q348" s="79" t="s">
        <v>624</v>
      </c>
      <c r="R348" s="79"/>
      <c r="S348" s="79"/>
      <c r="T348" s="79" t="s">
        <v>842</v>
      </c>
      <c r="U348" s="79"/>
      <c r="V348" s="82" t="s">
        <v>1035</v>
      </c>
      <c r="W348" s="81">
        <v>43682.812743055554</v>
      </c>
      <c r="X348" s="82" t="s">
        <v>1381</v>
      </c>
      <c r="Y348" s="79"/>
      <c r="Z348" s="79"/>
      <c r="AA348" s="85" t="s">
        <v>1738</v>
      </c>
      <c r="AB348" s="79"/>
      <c r="AC348" s="79" t="b">
        <v>0</v>
      </c>
      <c r="AD348" s="79">
        <v>0</v>
      </c>
      <c r="AE348" s="85" t="s">
        <v>1761</v>
      </c>
      <c r="AF348" s="79" t="b">
        <v>0</v>
      </c>
      <c r="AG348" s="79" t="s">
        <v>1774</v>
      </c>
      <c r="AH348" s="79"/>
      <c r="AI348" s="85" t="s">
        <v>1761</v>
      </c>
      <c r="AJ348" s="79" t="b">
        <v>0</v>
      </c>
      <c r="AK348" s="79">
        <v>0</v>
      </c>
      <c r="AL348" s="85" t="s">
        <v>1761</v>
      </c>
      <c r="AM348" s="79" t="s">
        <v>1799</v>
      </c>
      <c r="AN348" s="79" t="b">
        <v>0</v>
      </c>
      <c r="AO348" s="85" t="s">
        <v>1738</v>
      </c>
      <c r="AP348" s="79" t="s">
        <v>176</v>
      </c>
      <c r="AQ348" s="79">
        <v>0</v>
      </c>
      <c r="AR348" s="79">
        <v>0</v>
      </c>
      <c r="AS348" s="79"/>
      <c r="AT348" s="79"/>
      <c r="AU348" s="79"/>
      <c r="AV348" s="79"/>
      <c r="AW348" s="79"/>
      <c r="AX348" s="79"/>
      <c r="AY348" s="79"/>
      <c r="AZ348" s="79"/>
      <c r="BA348">
        <v>14</v>
      </c>
      <c r="BB348" s="78" t="str">
        <f>REPLACE(INDEX(GroupVertices[Group],MATCH(Edges25[[#This Row],[Vertex 1]],GroupVertices[Vertex],0)),1,1,"")</f>
        <v>1</v>
      </c>
      <c r="BC348" s="78" t="str">
        <f>REPLACE(INDEX(GroupVertices[Group],MATCH(Edges25[[#This Row],[Vertex 2]],GroupVertices[Vertex],0)),1,1,"")</f>
        <v>1</v>
      </c>
      <c r="BD348" s="48">
        <v>1</v>
      </c>
      <c r="BE348" s="49">
        <v>5</v>
      </c>
      <c r="BF348" s="48">
        <v>0</v>
      </c>
      <c r="BG348" s="49">
        <v>0</v>
      </c>
      <c r="BH348" s="48">
        <v>0</v>
      </c>
      <c r="BI348" s="49">
        <v>0</v>
      </c>
      <c r="BJ348" s="48">
        <v>19</v>
      </c>
      <c r="BK348" s="49">
        <v>95</v>
      </c>
      <c r="BL348" s="48">
        <v>20</v>
      </c>
    </row>
    <row r="349" spans="1:64" ht="15">
      <c r="A349" s="64" t="s">
        <v>389</v>
      </c>
      <c r="B349" s="64" t="s">
        <v>389</v>
      </c>
      <c r="C349" s="65"/>
      <c r="D349" s="66"/>
      <c r="E349" s="67"/>
      <c r="F349" s="68"/>
      <c r="G349" s="65"/>
      <c r="H349" s="69"/>
      <c r="I349" s="70"/>
      <c r="J349" s="70"/>
      <c r="K349" s="34" t="s">
        <v>65</v>
      </c>
      <c r="L349" s="77">
        <v>428</v>
      </c>
      <c r="M349" s="77"/>
      <c r="N349" s="72"/>
      <c r="O349" s="79" t="s">
        <v>176</v>
      </c>
      <c r="P349" s="81">
        <v>43683.812939814816</v>
      </c>
      <c r="Q349" s="79" t="s">
        <v>624</v>
      </c>
      <c r="R349" s="79"/>
      <c r="S349" s="79"/>
      <c r="T349" s="79" t="s">
        <v>842</v>
      </c>
      <c r="U349" s="79"/>
      <c r="V349" s="82" t="s">
        <v>1035</v>
      </c>
      <c r="W349" s="81">
        <v>43683.812939814816</v>
      </c>
      <c r="X349" s="82" t="s">
        <v>1382</v>
      </c>
      <c r="Y349" s="79"/>
      <c r="Z349" s="79"/>
      <c r="AA349" s="85" t="s">
        <v>1739</v>
      </c>
      <c r="AB349" s="79"/>
      <c r="AC349" s="79" t="b">
        <v>0</v>
      </c>
      <c r="AD349" s="79">
        <v>0</v>
      </c>
      <c r="AE349" s="85" t="s">
        <v>1761</v>
      </c>
      <c r="AF349" s="79" t="b">
        <v>0</v>
      </c>
      <c r="AG349" s="79" t="s">
        <v>1774</v>
      </c>
      <c r="AH349" s="79"/>
      <c r="AI349" s="85" t="s">
        <v>1761</v>
      </c>
      <c r="AJ349" s="79" t="b">
        <v>0</v>
      </c>
      <c r="AK349" s="79">
        <v>0</v>
      </c>
      <c r="AL349" s="85" t="s">
        <v>1761</v>
      </c>
      <c r="AM349" s="79" t="s">
        <v>1799</v>
      </c>
      <c r="AN349" s="79" t="b">
        <v>0</v>
      </c>
      <c r="AO349" s="85" t="s">
        <v>1739</v>
      </c>
      <c r="AP349" s="79" t="s">
        <v>176</v>
      </c>
      <c r="AQ349" s="79">
        <v>0</v>
      </c>
      <c r="AR349" s="79">
        <v>0</v>
      </c>
      <c r="AS349" s="79"/>
      <c r="AT349" s="79"/>
      <c r="AU349" s="79"/>
      <c r="AV349" s="79"/>
      <c r="AW349" s="79"/>
      <c r="AX349" s="79"/>
      <c r="AY349" s="79"/>
      <c r="AZ349" s="79"/>
      <c r="BA349">
        <v>14</v>
      </c>
      <c r="BB349" s="78" t="str">
        <f>REPLACE(INDEX(GroupVertices[Group],MATCH(Edges25[[#This Row],[Vertex 1]],GroupVertices[Vertex],0)),1,1,"")</f>
        <v>1</v>
      </c>
      <c r="BC349" s="78" t="str">
        <f>REPLACE(INDEX(GroupVertices[Group],MATCH(Edges25[[#This Row],[Vertex 2]],GroupVertices[Vertex],0)),1,1,"")</f>
        <v>1</v>
      </c>
      <c r="BD349" s="48">
        <v>1</v>
      </c>
      <c r="BE349" s="49">
        <v>5</v>
      </c>
      <c r="BF349" s="48">
        <v>0</v>
      </c>
      <c r="BG349" s="49">
        <v>0</v>
      </c>
      <c r="BH349" s="48">
        <v>0</v>
      </c>
      <c r="BI349" s="49">
        <v>0</v>
      </c>
      <c r="BJ349" s="48">
        <v>19</v>
      </c>
      <c r="BK349" s="49">
        <v>95</v>
      </c>
      <c r="BL349" s="48">
        <v>20</v>
      </c>
    </row>
    <row r="350" spans="1:64" ht="15">
      <c r="A350" s="64" t="s">
        <v>389</v>
      </c>
      <c r="B350" s="64" t="s">
        <v>389</v>
      </c>
      <c r="C350" s="65"/>
      <c r="D350" s="66"/>
      <c r="E350" s="67"/>
      <c r="F350" s="68"/>
      <c r="G350" s="65"/>
      <c r="H350" s="69"/>
      <c r="I350" s="70"/>
      <c r="J350" s="70"/>
      <c r="K350" s="34" t="s">
        <v>65</v>
      </c>
      <c r="L350" s="77">
        <v>429</v>
      </c>
      <c r="M350" s="77"/>
      <c r="N350" s="72"/>
      <c r="O350" s="79" t="s">
        <v>176</v>
      </c>
      <c r="P350" s="81">
        <v>43684.81288194445</v>
      </c>
      <c r="Q350" s="79" t="s">
        <v>624</v>
      </c>
      <c r="R350" s="79"/>
      <c r="S350" s="79"/>
      <c r="T350" s="79" t="s">
        <v>842</v>
      </c>
      <c r="U350" s="79"/>
      <c r="V350" s="82" t="s">
        <v>1035</v>
      </c>
      <c r="W350" s="81">
        <v>43684.81288194445</v>
      </c>
      <c r="X350" s="82" t="s">
        <v>1383</v>
      </c>
      <c r="Y350" s="79"/>
      <c r="Z350" s="79"/>
      <c r="AA350" s="85" t="s">
        <v>1740</v>
      </c>
      <c r="AB350" s="79"/>
      <c r="AC350" s="79" t="b">
        <v>0</v>
      </c>
      <c r="AD350" s="79">
        <v>0</v>
      </c>
      <c r="AE350" s="85" t="s">
        <v>1761</v>
      </c>
      <c r="AF350" s="79" t="b">
        <v>0</v>
      </c>
      <c r="AG350" s="79" t="s">
        <v>1774</v>
      </c>
      <c r="AH350" s="79"/>
      <c r="AI350" s="85" t="s">
        <v>1761</v>
      </c>
      <c r="AJ350" s="79" t="b">
        <v>0</v>
      </c>
      <c r="AK350" s="79">
        <v>0</v>
      </c>
      <c r="AL350" s="85" t="s">
        <v>1761</v>
      </c>
      <c r="AM350" s="79" t="s">
        <v>1799</v>
      </c>
      <c r="AN350" s="79" t="b">
        <v>0</v>
      </c>
      <c r="AO350" s="85" t="s">
        <v>1740</v>
      </c>
      <c r="AP350" s="79" t="s">
        <v>176</v>
      </c>
      <c r="AQ350" s="79">
        <v>0</v>
      </c>
      <c r="AR350" s="79">
        <v>0</v>
      </c>
      <c r="AS350" s="79"/>
      <c r="AT350" s="79"/>
      <c r="AU350" s="79"/>
      <c r="AV350" s="79"/>
      <c r="AW350" s="79"/>
      <c r="AX350" s="79"/>
      <c r="AY350" s="79"/>
      <c r="AZ350" s="79"/>
      <c r="BA350">
        <v>14</v>
      </c>
      <c r="BB350" s="78" t="str">
        <f>REPLACE(INDEX(GroupVertices[Group],MATCH(Edges25[[#This Row],[Vertex 1]],GroupVertices[Vertex],0)),1,1,"")</f>
        <v>1</v>
      </c>
      <c r="BC350" s="78" t="str">
        <f>REPLACE(INDEX(GroupVertices[Group],MATCH(Edges25[[#This Row],[Vertex 2]],GroupVertices[Vertex],0)),1,1,"")</f>
        <v>1</v>
      </c>
      <c r="BD350" s="48">
        <v>1</v>
      </c>
      <c r="BE350" s="49">
        <v>5</v>
      </c>
      <c r="BF350" s="48">
        <v>0</v>
      </c>
      <c r="BG350" s="49">
        <v>0</v>
      </c>
      <c r="BH350" s="48">
        <v>0</v>
      </c>
      <c r="BI350" s="49">
        <v>0</v>
      </c>
      <c r="BJ350" s="48">
        <v>19</v>
      </c>
      <c r="BK350" s="49">
        <v>95</v>
      </c>
      <c r="BL350" s="48">
        <v>20</v>
      </c>
    </row>
    <row r="351" spans="1:64" ht="15">
      <c r="A351" s="64" t="s">
        <v>389</v>
      </c>
      <c r="B351" s="64" t="s">
        <v>389</v>
      </c>
      <c r="C351" s="65"/>
      <c r="D351" s="66"/>
      <c r="E351" s="67"/>
      <c r="F351" s="68"/>
      <c r="G351" s="65"/>
      <c r="H351" s="69"/>
      <c r="I351" s="70"/>
      <c r="J351" s="70"/>
      <c r="K351" s="34" t="s">
        <v>65</v>
      </c>
      <c r="L351" s="77">
        <v>430</v>
      </c>
      <c r="M351" s="77"/>
      <c r="N351" s="72"/>
      <c r="O351" s="79" t="s">
        <v>176</v>
      </c>
      <c r="P351" s="81">
        <v>43685.81285879629</v>
      </c>
      <c r="Q351" s="79" t="s">
        <v>624</v>
      </c>
      <c r="R351" s="79"/>
      <c r="S351" s="79"/>
      <c r="T351" s="79" t="s">
        <v>842</v>
      </c>
      <c r="U351" s="79"/>
      <c r="V351" s="82" t="s">
        <v>1035</v>
      </c>
      <c r="W351" s="81">
        <v>43685.81285879629</v>
      </c>
      <c r="X351" s="82" t="s">
        <v>1384</v>
      </c>
      <c r="Y351" s="79"/>
      <c r="Z351" s="79"/>
      <c r="AA351" s="85" t="s">
        <v>1741</v>
      </c>
      <c r="AB351" s="79"/>
      <c r="AC351" s="79" t="b">
        <v>0</v>
      </c>
      <c r="AD351" s="79">
        <v>0</v>
      </c>
      <c r="AE351" s="85" t="s">
        <v>1761</v>
      </c>
      <c r="AF351" s="79" t="b">
        <v>0</v>
      </c>
      <c r="AG351" s="79" t="s">
        <v>1774</v>
      </c>
      <c r="AH351" s="79"/>
      <c r="AI351" s="85" t="s">
        <v>1761</v>
      </c>
      <c r="AJ351" s="79" t="b">
        <v>0</v>
      </c>
      <c r="AK351" s="79">
        <v>0</v>
      </c>
      <c r="AL351" s="85" t="s">
        <v>1761</v>
      </c>
      <c r="AM351" s="79" t="s">
        <v>1799</v>
      </c>
      <c r="AN351" s="79" t="b">
        <v>0</v>
      </c>
      <c r="AO351" s="85" t="s">
        <v>1741</v>
      </c>
      <c r="AP351" s="79" t="s">
        <v>176</v>
      </c>
      <c r="AQ351" s="79">
        <v>0</v>
      </c>
      <c r="AR351" s="79">
        <v>0</v>
      </c>
      <c r="AS351" s="79"/>
      <c r="AT351" s="79"/>
      <c r="AU351" s="79"/>
      <c r="AV351" s="79"/>
      <c r="AW351" s="79"/>
      <c r="AX351" s="79"/>
      <c r="AY351" s="79"/>
      <c r="AZ351" s="79"/>
      <c r="BA351">
        <v>14</v>
      </c>
      <c r="BB351" s="78" t="str">
        <f>REPLACE(INDEX(GroupVertices[Group],MATCH(Edges25[[#This Row],[Vertex 1]],GroupVertices[Vertex],0)),1,1,"")</f>
        <v>1</v>
      </c>
      <c r="BC351" s="78" t="str">
        <f>REPLACE(INDEX(GroupVertices[Group],MATCH(Edges25[[#This Row],[Vertex 2]],GroupVertices[Vertex],0)),1,1,"")</f>
        <v>1</v>
      </c>
      <c r="BD351" s="48">
        <v>1</v>
      </c>
      <c r="BE351" s="49">
        <v>5</v>
      </c>
      <c r="BF351" s="48">
        <v>0</v>
      </c>
      <c r="BG351" s="49">
        <v>0</v>
      </c>
      <c r="BH351" s="48">
        <v>0</v>
      </c>
      <c r="BI351" s="49">
        <v>0</v>
      </c>
      <c r="BJ351" s="48">
        <v>19</v>
      </c>
      <c r="BK351" s="49">
        <v>95</v>
      </c>
      <c r="BL351" s="48">
        <v>20</v>
      </c>
    </row>
    <row r="352" spans="1:64" ht="15">
      <c r="A352" s="64" t="s">
        <v>389</v>
      </c>
      <c r="B352" s="64" t="s">
        <v>389</v>
      </c>
      <c r="C352" s="65"/>
      <c r="D352" s="66"/>
      <c r="E352" s="67"/>
      <c r="F352" s="68"/>
      <c r="G352" s="65"/>
      <c r="H352" s="69"/>
      <c r="I352" s="70"/>
      <c r="J352" s="70"/>
      <c r="K352" s="34" t="s">
        <v>65</v>
      </c>
      <c r="L352" s="77">
        <v>431</v>
      </c>
      <c r="M352" s="77"/>
      <c r="N352" s="72"/>
      <c r="O352" s="79" t="s">
        <v>176</v>
      </c>
      <c r="P352" s="81">
        <v>43686.812939814816</v>
      </c>
      <c r="Q352" s="79" t="s">
        <v>624</v>
      </c>
      <c r="R352" s="79"/>
      <c r="S352" s="79"/>
      <c r="T352" s="79" t="s">
        <v>842</v>
      </c>
      <c r="U352" s="79"/>
      <c r="V352" s="82" t="s">
        <v>1035</v>
      </c>
      <c r="W352" s="81">
        <v>43686.812939814816</v>
      </c>
      <c r="X352" s="82" t="s">
        <v>1385</v>
      </c>
      <c r="Y352" s="79"/>
      <c r="Z352" s="79"/>
      <c r="AA352" s="85" t="s">
        <v>1742</v>
      </c>
      <c r="AB352" s="79"/>
      <c r="AC352" s="79" t="b">
        <v>0</v>
      </c>
      <c r="AD352" s="79">
        <v>0</v>
      </c>
      <c r="AE352" s="85" t="s">
        <v>1761</v>
      </c>
      <c r="AF352" s="79" t="b">
        <v>0</v>
      </c>
      <c r="AG352" s="79" t="s">
        <v>1774</v>
      </c>
      <c r="AH352" s="79"/>
      <c r="AI352" s="85" t="s">
        <v>1761</v>
      </c>
      <c r="AJ352" s="79" t="b">
        <v>0</v>
      </c>
      <c r="AK352" s="79">
        <v>0</v>
      </c>
      <c r="AL352" s="85" t="s">
        <v>1761</v>
      </c>
      <c r="AM352" s="79" t="s">
        <v>1799</v>
      </c>
      <c r="AN352" s="79" t="b">
        <v>0</v>
      </c>
      <c r="AO352" s="85" t="s">
        <v>1742</v>
      </c>
      <c r="AP352" s="79" t="s">
        <v>176</v>
      </c>
      <c r="AQ352" s="79">
        <v>0</v>
      </c>
      <c r="AR352" s="79">
        <v>0</v>
      </c>
      <c r="AS352" s="79"/>
      <c r="AT352" s="79"/>
      <c r="AU352" s="79"/>
      <c r="AV352" s="79"/>
      <c r="AW352" s="79"/>
      <c r="AX352" s="79"/>
      <c r="AY352" s="79"/>
      <c r="AZ352" s="79"/>
      <c r="BA352">
        <v>14</v>
      </c>
      <c r="BB352" s="78" t="str">
        <f>REPLACE(INDEX(GroupVertices[Group],MATCH(Edges25[[#This Row],[Vertex 1]],GroupVertices[Vertex],0)),1,1,"")</f>
        <v>1</v>
      </c>
      <c r="BC352" s="78" t="str">
        <f>REPLACE(INDEX(GroupVertices[Group],MATCH(Edges25[[#This Row],[Vertex 2]],GroupVertices[Vertex],0)),1,1,"")</f>
        <v>1</v>
      </c>
      <c r="BD352" s="48">
        <v>1</v>
      </c>
      <c r="BE352" s="49">
        <v>5</v>
      </c>
      <c r="BF352" s="48">
        <v>0</v>
      </c>
      <c r="BG352" s="49">
        <v>0</v>
      </c>
      <c r="BH352" s="48">
        <v>0</v>
      </c>
      <c r="BI352" s="49">
        <v>0</v>
      </c>
      <c r="BJ352" s="48">
        <v>19</v>
      </c>
      <c r="BK352" s="49">
        <v>95</v>
      </c>
      <c r="BL352" s="48">
        <v>20</v>
      </c>
    </row>
    <row r="353" spans="1:64" ht="15">
      <c r="A353" s="64" t="s">
        <v>389</v>
      </c>
      <c r="B353" s="64" t="s">
        <v>389</v>
      </c>
      <c r="C353" s="65"/>
      <c r="D353" s="66"/>
      <c r="E353" s="67"/>
      <c r="F353" s="68"/>
      <c r="G353" s="65"/>
      <c r="H353" s="69"/>
      <c r="I353" s="70"/>
      <c r="J353" s="70"/>
      <c r="K353" s="34" t="s">
        <v>65</v>
      </c>
      <c r="L353" s="77">
        <v>432</v>
      </c>
      <c r="M353" s="77"/>
      <c r="N353" s="72"/>
      <c r="O353" s="79" t="s">
        <v>176</v>
      </c>
      <c r="P353" s="81">
        <v>43687.81277777778</v>
      </c>
      <c r="Q353" s="79" t="s">
        <v>624</v>
      </c>
      <c r="R353" s="79"/>
      <c r="S353" s="79"/>
      <c r="T353" s="79" t="s">
        <v>842</v>
      </c>
      <c r="U353" s="79"/>
      <c r="V353" s="82" t="s">
        <v>1035</v>
      </c>
      <c r="W353" s="81">
        <v>43687.81277777778</v>
      </c>
      <c r="X353" s="82" t="s">
        <v>1386</v>
      </c>
      <c r="Y353" s="79"/>
      <c r="Z353" s="79"/>
      <c r="AA353" s="85" t="s">
        <v>1743</v>
      </c>
      <c r="AB353" s="79"/>
      <c r="AC353" s="79" t="b">
        <v>0</v>
      </c>
      <c r="AD353" s="79">
        <v>0</v>
      </c>
      <c r="AE353" s="85" t="s">
        <v>1761</v>
      </c>
      <c r="AF353" s="79" t="b">
        <v>0</v>
      </c>
      <c r="AG353" s="79" t="s">
        <v>1774</v>
      </c>
      <c r="AH353" s="79"/>
      <c r="AI353" s="85" t="s">
        <v>1761</v>
      </c>
      <c r="AJ353" s="79" t="b">
        <v>0</v>
      </c>
      <c r="AK353" s="79">
        <v>0</v>
      </c>
      <c r="AL353" s="85" t="s">
        <v>1761</v>
      </c>
      <c r="AM353" s="79" t="s">
        <v>1799</v>
      </c>
      <c r="AN353" s="79" t="b">
        <v>0</v>
      </c>
      <c r="AO353" s="85" t="s">
        <v>1743</v>
      </c>
      <c r="AP353" s="79" t="s">
        <v>176</v>
      </c>
      <c r="AQ353" s="79">
        <v>0</v>
      </c>
      <c r="AR353" s="79">
        <v>0</v>
      </c>
      <c r="AS353" s="79"/>
      <c r="AT353" s="79"/>
      <c r="AU353" s="79"/>
      <c r="AV353" s="79"/>
      <c r="AW353" s="79"/>
      <c r="AX353" s="79"/>
      <c r="AY353" s="79"/>
      <c r="AZ353" s="79"/>
      <c r="BA353">
        <v>14</v>
      </c>
      <c r="BB353" s="78" t="str">
        <f>REPLACE(INDEX(GroupVertices[Group],MATCH(Edges25[[#This Row],[Vertex 1]],GroupVertices[Vertex],0)),1,1,"")</f>
        <v>1</v>
      </c>
      <c r="BC353" s="78" t="str">
        <f>REPLACE(INDEX(GroupVertices[Group],MATCH(Edges25[[#This Row],[Vertex 2]],GroupVertices[Vertex],0)),1,1,"")</f>
        <v>1</v>
      </c>
      <c r="BD353" s="48">
        <v>1</v>
      </c>
      <c r="BE353" s="49">
        <v>5</v>
      </c>
      <c r="BF353" s="48">
        <v>0</v>
      </c>
      <c r="BG353" s="49">
        <v>0</v>
      </c>
      <c r="BH353" s="48">
        <v>0</v>
      </c>
      <c r="BI353" s="49">
        <v>0</v>
      </c>
      <c r="BJ353" s="48">
        <v>19</v>
      </c>
      <c r="BK353" s="49">
        <v>95</v>
      </c>
      <c r="BL353" s="48">
        <v>20</v>
      </c>
    </row>
    <row r="354" spans="1:64" ht="15">
      <c r="A354" s="64" t="s">
        <v>389</v>
      </c>
      <c r="B354" s="64" t="s">
        <v>389</v>
      </c>
      <c r="C354" s="65"/>
      <c r="D354" s="66"/>
      <c r="E354" s="67"/>
      <c r="F354" s="68"/>
      <c r="G354" s="65"/>
      <c r="H354" s="69"/>
      <c r="I354" s="70"/>
      <c r="J354" s="70"/>
      <c r="K354" s="34" t="s">
        <v>65</v>
      </c>
      <c r="L354" s="77">
        <v>433</v>
      </c>
      <c r="M354" s="77"/>
      <c r="N354" s="72"/>
      <c r="O354" s="79" t="s">
        <v>176</v>
      </c>
      <c r="P354" s="81">
        <v>43688.81259259259</v>
      </c>
      <c r="Q354" s="79" t="s">
        <v>624</v>
      </c>
      <c r="R354" s="79"/>
      <c r="S354" s="79"/>
      <c r="T354" s="79" t="s">
        <v>842</v>
      </c>
      <c r="U354" s="79"/>
      <c r="V354" s="82" t="s">
        <v>1035</v>
      </c>
      <c r="W354" s="81">
        <v>43688.81259259259</v>
      </c>
      <c r="X354" s="82" t="s">
        <v>1387</v>
      </c>
      <c r="Y354" s="79"/>
      <c r="Z354" s="79"/>
      <c r="AA354" s="85" t="s">
        <v>1744</v>
      </c>
      <c r="AB354" s="79"/>
      <c r="AC354" s="79" t="b">
        <v>0</v>
      </c>
      <c r="AD354" s="79">
        <v>0</v>
      </c>
      <c r="AE354" s="85" t="s">
        <v>1761</v>
      </c>
      <c r="AF354" s="79" t="b">
        <v>0</v>
      </c>
      <c r="AG354" s="79" t="s">
        <v>1774</v>
      </c>
      <c r="AH354" s="79"/>
      <c r="AI354" s="85" t="s">
        <v>1761</v>
      </c>
      <c r="AJ354" s="79" t="b">
        <v>0</v>
      </c>
      <c r="AK354" s="79">
        <v>0</v>
      </c>
      <c r="AL354" s="85" t="s">
        <v>1761</v>
      </c>
      <c r="AM354" s="79" t="s">
        <v>1799</v>
      </c>
      <c r="AN354" s="79" t="b">
        <v>0</v>
      </c>
      <c r="AO354" s="85" t="s">
        <v>1744</v>
      </c>
      <c r="AP354" s="79" t="s">
        <v>176</v>
      </c>
      <c r="AQ354" s="79">
        <v>0</v>
      </c>
      <c r="AR354" s="79">
        <v>0</v>
      </c>
      <c r="AS354" s="79"/>
      <c r="AT354" s="79"/>
      <c r="AU354" s="79"/>
      <c r="AV354" s="79"/>
      <c r="AW354" s="79"/>
      <c r="AX354" s="79"/>
      <c r="AY354" s="79"/>
      <c r="AZ354" s="79"/>
      <c r="BA354">
        <v>14</v>
      </c>
      <c r="BB354" s="78" t="str">
        <f>REPLACE(INDEX(GroupVertices[Group],MATCH(Edges25[[#This Row],[Vertex 1]],GroupVertices[Vertex],0)),1,1,"")</f>
        <v>1</v>
      </c>
      <c r="BC354" s="78" t="str">
        <f>REPLACE(INDEX(GroupVertices[Group],MATCH(Edges25[[#This Row],[Vertex 2]],GroupVertices[Vertex],0)),1,1,"")</f>
        <v>1</v>
      </c>
      <c r="BD354" s="48">
        <v>1</v>
      </c>
      <c r="BE354" s="49">
        <v>5</v>
      </c>
      <c r="BF354" s="48">
        <v>0</v>
      </c>
      <c r="BG354" s="49">
        <v>0</v>
      </c>
      <c r="BH354" s="48">
        <v>0</v>
      </c>
      <c r="BI354" s="49">
        <v>0</v>
      </c>
      <c r="BJ354" s="48">
        <v>19</v>
      </c>
      <c r="BK354" s="49">
        <v>95</v>
      </c>
      <c r="BL354" s="48">
        <v>20</v>
      </c>
    </row>
    <row r="355" spans="1:64" ht="15">
      <c r="A355" s="64" t="s">
        <v>389</v>
      </c>
      <c r="B355" s="64" t="s">
        <v>389</v>
      </c>
      <c r="C355" s="65"/>
      <c r="D355" s="66"/>
      <c r="E355" s="67"/>
      <c r="F355" s="68"/>
      <c r="G355" s="65"/>
      <c r="H355" s="69"/>
      <c r="I355" s="70"/>
      <c r="J355" s="70"/>
      <c r="K355" s="34" t="s">
        <v>65</v>
      </c>
      <c r="L355" s="77">
        <v>434</v>
      </c>
      <c r="M355" s="77"/>
      <c r="N355" s="72"/>
      <c r="O355" s="79" t="s">
        <v>176</v>
      </c>
      <c r="P355" s="81">
        <v>43689.812743055554</v>
      </c>
      <c r="Q355" s="79" t="s">
        <v>624</v>
      </c>
      <c r="R355" s="79"/>
      <c r="S355" s="79"/>
      <c r="T355" s="79" t="s">
        <v>842</v>
      </c>
      <c r="U355" s="79"/>
      <c r="V355" s="82" t="s">
        <v>1035</v>
      </c>
      <c r="W355" s="81">
        <v>43689.812743055554</v>
      </c>
      <c r="X355" s="82" t="s">
        <v>1388</v>
      </c>
      <c r="Y355" s="79"/>
      <c r="Z355" s="79"/>
      <c r="AA355" s="85" t="s">
        <v>1745</v>
      </c>
      <c r="AB355" s="79"/>
      <c r="AC355" s="79" t="b">
        <v>0</v>
      </c>
      <c r="AD355" s="79">
        <v>0</v>
      </c>
      <c r="AE355" s="85" t="s">
        <v>1761</v>
      </c>
      <c r="AF355" s="79" t="b">
        <v>0</v>
      </c>
      <c r="AG355" s="79" t="s">
        <v>1774</v>
      </c>
      <c r="AH355" s="79"/>
      <c r="AI355" s="85" t="s">
        <v>1761</v>
      </c>
      <c r="AJ355" s="79" t="b">
        <v>0</v>
      </c>
      <c r="AK355" s="79">
        <v>0</v>
      </c>
      <c r="AL355" s="85" t="s">
        <v>1761</v>
      </c>
      <c r="AM355" s="79" t="s">
        <v>1799</v>
      </c>
      <c r="AN355" s="79" t="b">
        <v>0</v>
      </c>
      <c r="AO355" s="85" t="s">
        <v>1745</v>
      </c>
      <c r="AP355" s="79" t="s">
        <v>176</v>
      </c>
      <c r="AQ355" s="79">
        <v>0</v>
      </c>
      <c r="AR355" s="79">
        <v>0</v>
      </c>
      <c r="AS355" s="79"/>
      <c r="AT355" s="79"/>
      <c r="AU355" s="79"/>
      <c r="AV355" s="79"/>
      <c r="AW355" s="79"/>
      <c r="AX355" s="79"/>
      <c r="AY355" s="79"/>
      <c r="AZ355" s="79"/>
      <c r="BA355">
        <v>14</v>
      </c>
      <c r="BB355" s="78" t="str">
        <f>REPLACE(INDEX(GroupVertices[Group],MATCH(Edges25[[#This Row],[Vertex 1]],GroupVertices[Vertex],0)),1,1,"")</f>
        <v>1</v>
      </c>
      <c r="BC355" s="78" t="str">
        <f>REPLACE(INDEX(GroupVertices[Group],MATCH(Edges25[[#This Row],[Vertex 2]],GroupVertices[Vertex],0)),1,1,"")</f>
        <v>1</v>
      </c>
      <c r="BD355" s="48">
        <v>1</v>
      </c>
      <c r="BE355" s="49">
        <v>5</v>
      </c>
      <c r="BF355" s="48">
        <v>0</v>
      </c>
      <c r="BG355" s="49">
        <v>0</v>
      </c>
      <c r="BH355" s="48">
        <v>0</v>
      </c>
      <c r="BI355" s="49">
        <v>0</v>
      </c>
      <c r="BJ355" s="48">
        <v>19</v>
      </c>
      <c r="BK355" s="49">
        <v>95</v>
      </c>
      <c r="BL355" s="48">
        <v>20</v>
      </c>
    </row>
    <row r="356" spans="1:64" ht="15">
      <c r="A356" s="64" t="s">
        <v>389</v>
      </c>
      <c r="B356" s="64" t="s">
        <v>389</v>
      </c>
      <c r="C356" s="65"/>
      <c r="D356" s="66"/>
      <c r="E356" s="67"/>
      <c r="F356" s="68"/>
      <c r="G356" s="65"/>
      <c r="H356" s="69"/>
      <c r="I356" s="70"/>
      <c r="J356" s="70"/>
      <c r="K356" s="34" t="s">
        <v>65</v>
      </c>
      <c r="L356" s="77">
        <v>435</v>
      </c>
      <c r="M356" s="77"/>
      <c r="N356" s="72"/>
      <c r="O356" s="79" t="s">
        <v>176</v>
      </c>
      <c r="P356" s="81">
        <v>43690.812523148146</v>
      </c>
      <c r="Q356" s="79" t="s">
        <v>624</v>
      </c>
      <c r="R356" s="79"/>
      <c r="S356" s="79"/>
      <c r="T356" s="79" t="s">
        <v>842</v>
      </c>
      <c r="U356" s="79"/>
      <c r="V356" s="82" t="s">
        <v>1035</v>
      </c>
      <c r="W356" s="81">
        <v>43690.812523148146</v>
      </c>
      <c r="X356" s="82" t="s">
        <v>1389</v>
      </c>
      <c r="Y356" s="79"/>
      <c r="Z356" s="79"/>
      <c r="AA356" s="85" t="s">
        <v>1746</v>
      </c>
      <c r="AB356" s="79"/>
      <c r="AC356" s="79" t="b">
        <v>0</v>
      </c>
      <c r="AD356" s="79">
        <v>0</v>
      </c>
      <c r="AE356" s="85" t="s">
        <v>1761</v>
      </c>
      <c r="AF356" s="79" t="b">
        <v>0</v>
      </c>
      <c r="AG356" s="79" t="s">
        <v>1774</v>
      </c>
      <c r="AH356" s="79"/>
      <c r="AI356" s="85" t="s">
        <v>1761</v>
      </c>
      <c r="AJ356" s="79" t="b">
        <v>0</v>
      </c>
      <c r="AK356" s="79">
        <v>0</v>
      </c>
      <c r="AL356" s="85" t="s">
        <v>1761</v>
      </c>
      <c r="AM356" s="79" t="s">
        <v>1799</v>
      </c>
      <c r="AN356" s="79" t="b">
        <v>0</v>
      </c>
      <c r="AO356" s="85" t="s">
        <v>1746</v>
      </c>
      <c r="AP356" s="79" t="s">
        <v>176</v>
      </c>
      <c r="AQ356" s="79">
        <v>0</v>
      </c>
      <c r="AR356" s="79">
        <v>0</v>
      </c>
      <c r="AS356" s="79"/>
      <c r="AT356" s="79"/>
      <c r="AU356" s="79"/>
      <c r="AV356" s="79"/>
      <c r="AW356" s="79"/>
      <c r="AX356" s="79"/>
      <c r="AY356" s="79"/>
      <c r="AZ356" s="79"/>
      <c r="BA356">
        <v>14</v>
      </c>
      <c r="BB356" s="78" t="str">
        <f>REPLACE(INDEX(GroupVertices[Group],MATCH(Edges25[[#This Row],[Vertex 1]],GroupVertices[Vertex],0)),1,1,"")</f>
        <v>1</v>
      </c>
      <c r="BC356" s="78" t="str">
        <f>REPLACE(INDEX(GroupVertices[Group],MATCH(Edges25[[#This Row],[Vertex 2]],GroupVertices[Vertex],0)),1,1,"")</f>
        <v>1</v>
      </c>
      <c r="BD356" s="48">
        <v>1</v>
      </c>
      <c r="BE356" s="49">
        <v>5</v>
      </c>
      <c r="BF356" s="48">
        <v>0</v>
      </c>
      <c r="BG356" s="49">
        <v>0</v>
      </c>
      <c r="BH356" s="48">
        <v>0</v>
      </c>
      <c r="BI356" s="49">
        <v>0</v>
      </c>
      <c r="BJ356" s="48">
        <v>19</v>
      </c>
      <c r="BK356" s="49">
        <v>95</v>
      </c>
      <c r="BL356" s="48">
        <v>20</v>
      </c>
    </row>
    <row r="357" spans="1:64" ht="15">
      <c r="A357" s="64" t="s">
        <v>390</v>
      </c>
      <c r="B357" s="64" t="s">
        <v>438</v>
      </c>
      <c r="C357" s="65"/>
      <c r="D357" s="66"/>
      <c r="E357" s="67"/>
      <c r="F357" s="68"/>
      <c r="G357" s="65"/>
      <c r="H357" s="69"/>
      <c r="I357" s="70"/>
      <c r="J357" s="70"/>
      <c r="K357" s="34" t="s">
        <v>65</v>
      </c>
      <c r="L357" s="77">
        <v>436</v>
      </c>
      <c r="M357" s="77"/>
      <c r="N357" s="72"/>
      <c r="O357" s="79" t="s">
        <v>444</v>
      </c>
      <c r="P357" s="81">
        <v>43690.89706018518</v>
      </c>
      <c r="Q357" s="79" t="s">
        <v>625</v>
      </c>
      <c r="R357" s="79"/>
      <c r="S357" s="79"/>
      <c r="T357" s="79" t="s">
        <v>403</v>
      </c>
      <c r="U357" s="82" t="s">
        <v>889</v>
      </c>
      <c r="V357" s="82" t="s">
        <v>889</v>
      </c>
      <c r="W357" s="81">
        <v>43690.89706018518</v>
      </c>
      <c r="X357" s="82" t="s">
        <v>1390</v>
      </c>
      <c r="Y357" s="79"/>
      <c r="Z357" s="79"/>
      <c r="AA357" s="85" t="s">
        <v>1747</v>
      </c>
      <c r="AB357" s="79"/>
      <c r="AC357" s="79" t="b">
        <v>0</v>
      </c>
      <c r="AD357" s="79">
        <v>1</v>
      </c>
      <c r="AE357" s="85" t="s">
        <v>1761</v>
      </c>
      <c r="AF357" s="79" t="b">
        <v>0</v>
      </c>
      <c r="AG357" s="79" t="s">
        <v>1774</v>
      </c>
      <c r="AH357" s="79"/>
      <c r="AI357" s="85" t="s">
        <v>1761</v>
      </c>
      <c r="AJ357" s="79" t="b">
        <v>0</v>
      </c>
      <c r="AK357" s="79">
        <v>0</v>
      </c>
      <c r="AL357" s="85" t="s">
        <v>1761</v>
      </c>
      <c r="AM357" s="79" t="s">
        <v>1790</v>
      </c>
      <c r="AN357" s="79" t="b">
        <v>0</v>
      </c>
      <c r="AO357" s="85" t="s">
        <v>1747</v>
      </c>
      <c r="AP357" s="79" t="s">
        <v>176</v>
      </c>
      <c r="AQ357" s="79">
        <v>0</v>
      </c>
      <c r="AR357" s="79">
        <v>0</v>
      </c>
      <c r="AS357" s="79"/>
      <c r="AT357" s="79"/>
      <c r="AU357" s="79"/>
      <c r="AV357" s="79"/>
      <c r="AW357" s="79"/>
      <c r="AX357" s="79"/>
      <c r="AY357" s="79"/>
      <c r="AZ357" s="79"/>
      <c r="BA357">
        <v>1</v>
      </c>
      <c r="BB357" s="78" t="str">
        <f>REPLACE(INDEX(GroupVertices[Group],MATCH(Edges25[[#This Row],[Vertex 1]],GroupVertices[Vertex],0)),1,1,"")</f>
        <v>11</v>
      </c>
      <c r="BC357" s="78" t="str">
        <f>REPLACE(INDEX(GroupVertices[Group],MATCH(Edges25[[#This Row],[Vertex 2]],GroupVertices[Vertex],0)),1,1,"")</f>
        <v>11</v>
      </c>
      <c r="BD357" s="48"/>
      <c r="BE357" s="49"/>
      <c r="BF357" s="48"/>
      <c r="BG357" s="49"/>
      <c r="BH357" s="48"/>
      <c r="BI357" s="49"/>
      <c r="BJ357" s="48"/>
      <c r="BK357" s="49"/>
      <c r="BL357" s="48"/>
    </row>
    <row r="358" spans="1:64" ht="15">
      <c r="A358" s="64" t="s">
        <v>391</v>
      </c>
      <c r="B358" s="64" t="s">
        <v>441</v>
      </c>
      <c r="C358" s="65"/>
      <c r="D358" s="66"/>
      <c r="E358" s="67"/>
      <c r="F358" s="68"/>
      <c r="G358" s="65"/>
      <c r="H358" s="69"/>
      <c r="I358" s="70"/>
      <c r="J358" s="70"/>
      <c r="K358" s="34" t="s">
        <v>65</v>
      </c>
      <c r="L358" s="77">
        <v>439</v>
      </c>
      <c r="M358" s="77"/>
      <c r="N358" s="72"/>
      <c r="O358" s="79" t="s">
        <v>444</v>
      </c>
      <c r="P358" s="81">
        <v>43690.93641203704</v>
      </c>
      <c r="Q358" s="79" t="s">
        <v>626</v>
      </c>
      <c r="R358" s="82" t="s">
        <v>732</v>
      </c>
      <c r="S358" s="79" t="s">
        <v>763</v>
      </c>
      <c r="T358" s="79" t="s">
        <v>843</v>
      </c>
      <c r="U358" s="82" t="s">
        <v>890</v>
      </c>
      <c r="V358" s="82" t="s">
        <v>890</v>
      </c>
      <c r="W358" s="81">
        <v>43690.93641203704</v>
      </c>
      <c r="X358" s="82" t="s">
        <v>1391</v>
      </c>
      <c r="Y358" s="79"/>
      <c r="Z358" s="79"/>
      <c r="AA358" s="85" t="s">
        <v>1748</v>
      </c>
      <c r="AB358" s="79"/>
      <c r="AC358" s="79" t="b">
        <v>0</v>
      </c>
      <c r="AD358" s="79">
        <v>3</v>
      </c>
      <c r="AE358" s="85" t="s">
        <v>1761</v>
      </c>
      <c r="AF358" s="79" t="b">
        <v>0</v>
      </c>
      <c r="AG358" s="79" t="s">
        <v>1774</v>
      </c>
      <c r="AH358" s="79"/>
      <c r="AI358" s="85" t="s">
        <v>1761</v>
      </c>
      <c r="AJ358" s="79" t="b">
        <v>0</v>
      </c>
      <c r="AK358" s="79">
        <v>1</v>
      </c>
      <c r="AL358" s="85" t="s">
        <v>1761</v>
      </c>
      <c r="AM358" s="79" t="s">
        <v>1825</v>
      </c>
      <c r="AN358" s="79" t="b">
        <v>0</v>
      </c>
      <c r="AO358" s="85" t="s">
        <v>1748</v>
      </c>
      <c r="AP358" s="79" t="s">
        <v>176</v>
      </c>
      <c r="AQ358" s="79">
        <v>0</v>
      </c>
      <c r="AR358" s="79">
        <v>0</v>
      </c>
      <c r="AS358" s="79"/>
      <c r="AT358" s="79"/>
      <c r="AU358" s="79"/>
      <c r="AV358" s="79"/>
      <c r="AW358" s="79"/>
      <c r="AX358" s="79"/>
      <c r="AY358" s="79"/>
      <c r="AZ358" s="79"/>
      <c r="BA358">
        <v>2</v>
      </c>
      <c r="BB358" s="78" t="str">
        <f>REPLACE(INDEX(GroupVertices[Group],MATCH(Edges25[[#This Row],[Vertex 1]],GroupVertices[Vertex],0)),1,1,"")</f>
        <v>5</v>
      </c>
      <c r="BC358" s="78" t="str">
        <f>REPLACE(INDEX(GroupVertices[Group],MATCH(Edges25[[#This Row],[Vertex 2]],GroupVertices[Vertex],0)),1,1,"")</f>
        <v>5</v>
      </c>
      <c r="BD358" s="48"/>
      <c r="BE358" s="49"/>
      <c r="BF358" s="48"/>
      <c r="BG358" s="49"/>
      <c r="BH358" s="48"/>
      <c r="BI358" s="49"/>
      <c r="BJ358" s="48"/>
      <c r="BK358" s="49"/>
      <c r="BL358" s="48"/>
    </row>
    <row r="359" spans="1:64" ht="15">
      <c r="A359" s="64" t="s">
        <v>391</v>
      </c>
      <c r="B359" s="64" t="s">
        <v>441</v>
      </c>
      <c r="C359" s="65"/>
      <c r="D359" s="66"/>
      <c r="E359" s="67"/>
      <c r="F359" s="68"/>
      <c r="G359" s="65"/>
      <c r="H359" s="69"/>
      <c r="I359" s="70"/>
      <c r="J359" s="70"/>
      <c r="K359" s="34" t="s">
        <v>65</v>
      </c>
      <c r="L359" s="77">
        <v>440</v>
      </c>
      <c r="M359" s="77"/>
      <c r="N359" s="72"/>
      <c r="O359" s="79" t="s">
        <v>444</v>
      </c>
      <c r="P359" s="81">
        <v>43690.95890046296</v>
      </c>
      <c r="Q359" s="79" t="s">
        <v>627</v>
      </c>
      <c r="R359" s="82" t="s">
        <v>733</v>
      </c>
      <c r="S359" s="79" t="s">
        <v>763</v>
      </c>
      <c r="T359" s="79" t="s">
        <v>844</v>
      </c>
      <c r="U359" s="82" t="s">
        <v>891</v>
      </c>
      <c r="V359" s="82" t="s">
        <v>891</v>
      </c>
      <c r="W359" s="81">
        <v>43690.95890046296</v>
      </c>
      <c r="X359" s="82" t="s">
        <v>1392</v>
      </c>
      <c r="Y359" s="79"/>
      <c r="Z359" s="79"/>
      <c r="AA359" s="85" t="s">
        <v>1749</v>
      </c>
      <c r="AB359" s="79"/>
      <c r="AC359" s="79" t="b">
        <v>0</v>
      </c>
      <c r="AD359" s="79">
        <v>4</v>
      </c>
      <c r="AE359" s="85" t="s">
        <v>1761</v>
      </c>
      <c r="AF359" s="79" t="b">
        <v>0</v>
      </c>
      <c r="AG359" s="79" t="s">
        <v>1774</v>
      </c>
      <c r="AH359" s="79"/>
      <c r="AI359" s="85" t="s">
        <v>1761</v>
      </c>
      <c r="AJ359" s="79" t="b">
        <v>0</v>
      </c>
      <c r="AK359" s="79">
        <v>2</v>
      </c>
      <c r="AL359" s="85" t="s">
        <v>1761</v>
      </c>
      <c r="AM359" s="79" t="s">
        <v>1825</v>
      </c>
      <c r="AN359" s="79" t="b">
        <v>0</v>
      </c>
      <c r="AO359" s="85" t="s">
        <v>1749</v>
      </c>
      <c r="AP359" s="79" t="s">
        <v>176</v>
      </c>
      <c r="AQ359" s="79">
        <v>0</v>
      </c>
      <c r="AR359" s="79">
        <v>0</v>
      </c>
      <c r="AS359" s="79"/>
      <c r="AT359" s="79"/>
      <c r="AU359" s="79"/>
      <c r="AV359" s="79"/>
      <c r="AW359" s="79"/>
      <c r="AX359" s="79"/>
      <c r="AY359" s="79"/>
      <c r="AZ359" s="79"/>
      <c r="BA359">
        <v>2</v>
      </c>
      <c r="BB359" s="78" t="str">
        <f>REPLACE(INDEX(GroupVertices[Group],MATCH(Edges25[[#This Row],[Vertex 1]],GroupVertices[Vertex],0)),1,1,"")</f>
        <v>5</v>
      </c>
      <c r="BC359" s="78" t="str">
        <f>REPLACE(INDEX(GroupVertices[Group],MATCH(Edges25[[#This Row],[Vertex 2]],GroupVertices[Vertex],0)),1,1,"")</f>
        <v>5</v>
      </c>
      <c r="BD359" s="48"/>
      <c r="BE359" s="49"/>
      <c r="BF359" s="48"/>
      <c r="BG359" s="49"/>
      <c r="BH359" s="48"/>
      <c r="BI359" s="49"/>
      <c r="BJ359" s="48"/>
      <c r="BK359" s="49"/>
      <c r="BL359" s="48"/>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5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5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59"/>
    <dataValidation allowBlank="1" showInputMessage="1" showErrorMessage="1" promptTitle="Vertex 2 Name" prompt="Enter the name of the edge's second vertex." sqref="B3:B359"/>
    <dataValidation allowBlank="1" showInputMessage="1" showErrorMessage="1" promptTitle="Vertex 1 Name" prompt="Enter the name of the edge's first vertex." sqref="A3:A35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5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59"/>
    <dataValidation allowBlank="1" showInputMessage="1" promptTitle="Edge Width" prompt="Enter an optional edge width between 1 and 10." errorTitle="Invalid Edge Width" error="The optional edge width must be a whole number between 1 and 10." sqref="D3:D359"/>
    <dataValidation allowBlank="1" showInputMessage="1" promptTitle="Edge Color" prompt="To select an optional edge color, right-click and select Select Color on the right-click menu." sqref="C3:C35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5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59"/>
    <dataValidation allowBlank="1" showErrorMessage="1" sqref="N2:N35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5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59"/>
  </dataValidations>
  <hyperlinks>
    <hyperlink ref="R6" r:id="rId1" display="http://www.thehairyhandlebars.co.uk/?utm_source=hootsuite&amp;utm_medium=&amp;utm_term=&amp;utm_content=&amp;utm_campaign="/>
    <hyperlink ref="R10" r:id="rId2" display="https://www.udemy.com/oracle-database-12c-rac-administration/?couponCode=ABIDRACOFFER1"/>
    <hyperlink ref="R15" r:id="rId3" display="https://mancavemedialtd.pixieset.com/mallemile2019/"/>
    <hyperlink ref="R17" r:id="rId4" display="https://ca.movember.com/story/view/id/11870/gene-test-identifies-which-patients-benefit-from-search-and-destroy-medicine?utm_campaign=20190729_BIG4_PCTestBreakthrough_SL1&amp;utm_medium=email&amp;utm_source=Eloqua&amp;elqTrackId=6f6b5fc2260e455d8c12c79ba3b2971e&amp;elq=7ac1a4a282e142cbb2a20b2570479d34&amp;elqaid=2003&amp;elqat=1&amp;elqCampaignId=1002"/>
    <hyperlink ref="R19" r:id="rId5" display="https://www.instagram.com/p/B0pYuBsAsXc/?igshid=10132t77c5zu9"/>
    <hyperlink ref="R21" r:id="rId6" display="https://www.gentlemansride.com/fundraiser/MarioAlmeida1980"/>
    <hyperlink ref="R22" r:id="rId7" display="https://twitter.com/gentlemansride/status/1157226379076952064"/>
    <hyperlink ref="R24" r:id="rId8" display="https://www.gentlemansride.com/rider/WarrenDaly"/>
    <hyperlink ref="R25" r:id="rId9" display="https://www.gentlemansride.com/rider/WarrenDaly"/>
    <hyperlink ref="R26" r:id="rId10" display="https://www.gentlemansride.com/rider/WarrenDaly"/>
    <hyperlink ref="R28" r:id="rId11" display="https://www.xtremeflyers.com/movember-flyer-template/"/>
    <hyperlink ref="R31" r:id="rId12" display="https://www.instagram.com/p/B0ua-4-BrfB/?igshid=qde47fhyn3xy"/>
    <hyperlink ref="R33" r:id="rId13" display="https://www.instagram.com/p/B0v_5M0CJfq/"/>
    <hyperlink ref="R34" r:id="rId14" display="https://twitter.com/intent/tweet?text=Donate%20to%20help%20my%20friend%20raise%20much-needed%20funds%20for%20%23menshealth%20this%20%23Movember%20%E2%80%93%20for%20all%20the%20dads%2C%20brothers%2C%20sons%20and%20mates%20in%20our%20lives.%20Stop%20men%20dying%20too%20young&amp;url=&amp;original_referer="/>
    <hyperlink ref="R36" r:id="rId15" display="https://twitter.com/RadioHaurakiNZ/status/1158222717834817536"/>
    <hyperlink ref="R41" r:id="rId16" display="https://www.instagram.com/p/B0y2czCHIsS/?igshid=1qx832n8mt4dl"/>
    <hyperlink ref="R45" r:id="rId17" display="https://mobro.co/13336481"/>
    <hyperlink ref="R46" r:id="rId18" display="https://mobro.co/13336481"/>
    <hyperlink ref="R48" r:id="rId19" display="https://www.gentlemansride.com/rides/liechtenstein"/>
    <hyperlink ref="R53" r:id="rId20" display="https://ca.movember.com/story/view/id/11870/gene-test-identifies-which-patients-benefit-from-search-and-destroy-medicine"/>
    <hyperlink ref="R56" r:id="rId21" display="https://twitter.com/FairVoteGA/status/1158828320139743236"/>
    <hyperlink ref="R73" r:id="rId22" display="https://us.movember.com/mospace/1451998?utm_medium=share&amp;utm_source=twitter&amp;utm_campaign=fundraise"/>
    <hyperlink ref="R74" r:id="rId23" display="https://www.instagram.com/p/B04BjPZnJBM/?igshid=x5xx559x6sq0"/>
    <hyperlink ref="R84" r:id="rId24" display="https://us.movember.com/story/view/id/11870/gene-test-identifies-which-patients-benefit-from-search-and-destroy-medicine?utm_campaign=20190729_BIG4_PCTestBreakthrough_SL2"/>
    <hyperlink ref="R85" r:id="rId25" display="https://us.movember.com/story/view/id/11870/gene-test-identifies-which-patients-benefit-from-search-and-destroy-medicine?utm_campaign=20190729_BIG4_PCTestBreakthrough_SL2"/>
    <hyperlink ref="R99" r:id="rId26" display="http://personasqueaprenden.net/2016/08/movember-reivindicacion-la-salud-masculina/?utm_source=ReviveOldPost&amp;utm_medium=social&amp;utm_campaign=ReviveOldPost"/>
    <hyperlink ref="R104" r:id="rId27" display="https://talkingpulp.com/2019/08/08/retro-relpase-hey-there-mr-movember/"/>
    <hyperlink ref="R105" r:id="rId28" display="https://ca.movember.com/en/events/view/id/OXYl"/>
    <hyperlink ref="R114" r:id="rId29" display="https://twitter.com/myswimpro/status/1159539964830502912"/>
    <hyperlink ref="R118" r:id="rId30" display="https://de.movember.com/en/mospace/team/2003085/"/>
    <hyperlink ref="R119" r:id="rId31" display="https://de.movember.com/en/mospace/team/2003085/"/>
    <hyperlink ref="R120" r:id="rId32" display="https://www.linkedin.com/slink?code=dRzA-NQ"/>
    <hyperlink ref="R121" r:id="rId33" display="https://acredite.co/movember-novembro-azul/?utm_source=ReviveOldPost&amp;utm_medium=social&amp;utm_campaign=ReviveOldPost"/>
    <hyperlink ref="R123" r:id="rId34" display="https://www.linkedin.com/slink?code=dUscQyh"/>
    <hyperlink ref="R124" r:id="rId35" display="https://www.oracle.com/fr/index.html?bcid=5840572836001&amp;source=:so:ch:or::RC_EMMK180924P00022:YTTFY19_GE_UN_HA_CH_FR_C22_Q22_VI3_SoM&amp;SC=:so:ch:or::RC_EMMK180924P00022:YTTFY19_GE_UN_HA_CH_FR_C22_Q22_VI3_SoM&amp;pcode=EMMK180924P00022"/>
    <hyperlink ref="R125" r:id="rId36" display="https://www.oracle.com/fr/index.html?bcid=5840572836001&amp;source=:so:ch:or::RC_EMMK180924P00022:YTTFY19_GE_UN_HA_CH_FR_C22_Q22_VI3_SoM&amp;SC=:so:ch:or::RC_EMMK180924P00022:YTTFY19_GE_UN_HA_CH_FR_C22_Q22_VI3_SoM&amp;pcode=EMMK180924P00022"/>
    <hyperlink ref="R126" r:id="rId37" display="https://www.gentlemansride.com/rider/StuLloyd294331"/>
    <hyperlink ref="R127" r:id="rId38" display="https://www.instagram.com/p/B04DjItncYO/?igshid=11i5n4ry155k2"/>
    <hyperlink ref="R128" r:id="rId39" display="https://www.instagram.com/p/B04DjItncYO/?igshid=3m4r7kkrkb5h"/>
    <hyperlink ref="R129" r:id="rId40" display="https://www.instagram.com/p/B091XVsHqCL/?igshid=16o2evzczeq7z"/>
    <hyperlink ref="R130" r:id="rId41" display="https://youtu.be/KUtIlwLa_KY"/>
    <hyperlink ref="R131" r:id="rId42" display="https://www.instagram.com/p/B0_V1fHF1xV/?igshid=1whj43bj7f6t1"/>
    <hyperlink ref="R138" r:id="rId43" display="https://www.instagram.com/p/B1Ah5ADFAn5/?igshid=4ja8j64s5fw4"/>
    <hyperlink ref="R139" r:id="rId44" display="https://www.instagram.com/p/B1AnSM-AB3x/?igshid=elmxizq8wc3a"/>
    <hyperlink ref="R141" r:id="rId45" display="https://mobro.co/sanjeevbandi"/>
    <hyperlink ref="R142" r:id="rId46" display="https://www.sonycrackle.com/rob-riggles-ski-master-academy?cmpid=Social_Boosted_11_18_FB_TW_TuneIn_Originals_GIF_DirkstacheGIF"/>
    <hyperlink ref="R144" r:id="rId47" display="https://www.twitch.tv/rndmzd"/>
    <hyperlink ref="R145" r:id="rId48" display="https://www.twitch.tv/savingmusiclive"/>
    <hyperlink ref="R146" r:id="rId49" display="https://www.twitch.tv/savingmusiclive"/>
    <hyperlink ref="R148" r:id="rId50" display="https://www.twitch.tv/savingmusiclive"/>
    <hyperlink ref="R149" r:id="rId51" display="https://www.twitch.tv/savingmusiclive"/>
    <hyperlink ref="R150" r:id="rId52" display="https://tiltify.com/@savingmusiclive/eumm2019/donate/complete#.XVBym56C-OI.twitter"/>
    <hyperlink ref="R153" r:id="rId53" display="https://goo.gl/ymuENN"/>
    <hyperlink ref="R156" r:id="rId54" display="https://au.movember.com/mospace/13979078?utm_medium=share&amp;utm_source=twitter&amp;utm_campaign=fundraise"/>
    <hyperlink ref="R171" r:id="rId55" display="https://www.gentlemansride.com/rider/DriveVauxhall297302"/>
    <hyperlink ref="R178" r:id="rId56" display="https://www.gentlemansride.com/fundraiser/GregHoward298747"/>
    <hyperlink ref="R181" r:id="rId57" display="https://twitter.com/Mereshas/status/1160974016565395462"/>
    <hyperlink ref="R188" r:id="rId58" display="http://link.sylikes.com/?publisherId=615103&amp;afPlacementId=4931386&amp;afCampaignId=jxq4yglxwk02xp2y04pbz&amp;url=https://www.samsclub.com/p/megared-750mg-ultra-omega-3-krill-oil-80ct-dha-epa-supplement/prod22302479%3Fxid%3Dplp_product_1_115"/>
    <hyperlink ref="R189" r:id="rId59" display="http://link.sylikes.com/?publisherId=615103&amp;afPlacementId=4931386&amp;afCampaignId=jxq4znkkby02xp2y04pbz&amp;url=https://www.samsclub.com/p/mm-potassium-gluco-500ct/prod17690223%3Fxid%3Dplp_product_1_117"/>
    <hyperlink ref="R190" r:id="rId60" display="http://cj.dotomi.com/nh65ox54N/x38/MOMUPPUS/TMRNNQQ/L/L/L?x=u4up%3Dv90Ezq69v1CE91EACHrI2%2663x%3Dt5514%25FM%25ER%25ER888.163u5mz.o0y%25ERqzq3sA-EGG%25ER6nu26uz0x-DCC-ys-CDKIIC&lt;&lt;t551://888.5w2xtoq.o0y:KC/oxuow-KDIEEHH-DFDLGGLJ&lt;&lt;S&lt;t551://nu5.xA/EVwUG8Z&lt;&lt;D&lt;D&lt;C&lt;C&lt;"/>
    <hyperlink ref="R191" r:id="rId61" display="http://link.sylikes.com/?publisherId=615103&amp;afPlacementId=4931386&amp;afCampaignId=jxpxurs2ab02xp2y04pbz&amp;url=https://www.samsclub.com/p/mm-ultra-3x-joint-125ct/prod21990809%3Fxid%3Dplp_product_1_53"/>
    <hyperlink ref="R192" r:id="rId62" display="http://link.sylikes.com/?publisherId=615103&amp;afPlacementId=4931386&amp;afCampaignId=jxpc0at4dg02xp2y04pbz&amp;url=https://www.samsclub.com/p/hsn-gummies-220ct/prod15130064%3Fxid%3Dplp_product_1_30"/>
    <hyperlink ref="R193" r:id="rId63" display="http://link.sylikes.com/?publisherId=615103&amp;afPlacementId=4931386&amp;afCampaignId=jxq4wfrnwx02xp2y04pbz&amp;url=https://www.samsclub.com/p/schiff-super-calcium-softgel-120-count/prod18150204%3Fxid%3Dplp_product_1_112"/>
    <hyperlink ref="R194" r:id="rId64" display="http://link.sylikes.com/?publisherId=615103&amp;afPlacementId=4931386&amp;afCampaignId=jxpappazx202xp2y04pbz&amp;url=https://www.samsclub.com/p/mm-vitamin-b12-300ct-5000-mcg/prod19820626%3Fxid%3Dplp_product_1_15"/>
    <hyperlink ref="R195" r:id="rId65" display="http://link.sylikes.com/?publisherId=615103&amp;afPlacementId=4931386&amp;afCampaignId=jxpanut4ic02xp2y04pbz&amp;url=https://www.samsclub.com/p/joint-juice-supplement-glucosamine-and-chondroitin-30-pk-8-oz-bottles/prod3230010%3Fxid%3Dplp_product_1_13"/>
    <hyperlink ref="R196" r:id="rId66" display="http://click.linksynergy.com/deeplink?id=je6NUbpObpQ&amp;mid=38733&amp;u1=jxpar4i2qv02xp2y01eve&amp;murl=https://www.samsclub.com/p/emergen-c-variety-flavor-pack-90-ct/prod4180023%3Fxid%3Dplp_product_1_17"/>
    <hyperlink ref="R197" r:id="rId67" display="http://link.sylikes.com/?publisherId=615103&amp;afPlacementId=4931386&amp;afCampaignId=jxpb6co77g02xp2y04pbz&amp;url=https://www.samsclub.com/p/oad-men-s-multi-300ct/prod15980883%3Fxid%3Dplp_product_1_25"/>
    <hyperlink ref="R198" r:id="rId68" display="http://link.sylikes.com/?publisherId=615103&amp;afPlacementId=4931386&amp;afCampaignId=jxpc6efgvw02xp2y04pbz&amp;url=https://www.samsclub.com/p/gnc-mega-men-energy-metabolism-caplets-180-ct/prod3460699%3Fxid%3Dplp_product_1_37"/>
    <hyperlink ref="R199" r:id="rId69" display="http://cj.dotomi.com/nh65ox54N/x38/MOMUPPUS/TMRNNQQ/L/L/L?x=u4up%3Dv90Ezq69v1CE91EACHrI2%2663x%3Dt5514%25FM%25ER%25ER888.163u5mz.o0y%25ERqzq3sA-EGG%25ER6nu26uz0x-DCC-ys-CDKIIC&lt;&lt;t551://888.5w2xtoq.o0y:KC/oxuow-KDIEEHH-DFDLGGLJ&lt;&lt;S&lt;t551://nu5.xA/EVwUG8Z&lt;&lt;D&lt;D&lt;C&lt;C&lt;"/>
    <hyperlink ref="R200" r:id="rId70" display="http://link.sylikes.com/?publisherId=615103&amp;afPlacementId=4931386&amp;afCampaignId=jxpc932bz102xp2y04pbz&amp;url=https://www.samsclub.com/p/mm-biocumin-turmeric-250ct/prod17030275%3Fxid%3Dplp_product_1_41"/>
    <hyperlink ref="R201" r:id="rId71" display="http://link.sylikes.com/?publisherId=615103&amp;afPlacementId=4931386&amp;afCampaignId=jxq4t0fozn02xp2y04pbz&amp;url=https://www.samsclub.com/p/nm-fish-oil-double-300ct/prod22910776%3Fxid%3Dplp_product_1_108"/>
    <hyperlink ref="R202" r:id="rId72" display="http://link.sylikes.com/?publisherId=615103&amp;afPlacementId=4931386&amp;afCampaignId=jxpc7hneyl02xp2y04pbz&amp;url=https://www.samsclub.com/p/nature-made-vitamin-d3-25mcg-1000iu-softgels-650ct/prod23141134%3Fxid%3Dplp_product_1_39"/>
    <hyperlink ref="R203" r:id="rId73" display="http://click.linksynergy.com/deeplink?id=je6NUbpObpQ&amp;mid=38733&amp;u1=jxq4rwqny902xp2y01eve&amp;murl=https://www.samsclub.com/p/members-mark-melatonin-5mg-fast-dissolve-260ct/prod22370391%3Fxid%3Dplp_product_1_106"/>
    <hyperlink ref="R204" r:id="rId74" display="http://link.sylikes.com/?publisherId=615103&amp;afPlacementId=4931386&amp;afCampaignId=jxq4znkkby02xp2y04pbz&amp;url=https://www.samsclub.com/p/mm-potassium-gluco-500ct/prod17690223%3Fxid%3Dplp_product_1_117"/>
    <hyperlink ref="R205" r:id="rId75" display="http://link.sylikes.com/?publisherId=615103&amp;afPlacementId=4931386&amp;afCampaignId=jxpa8wzs2w02xp2y04pbz&amp;url=https://www.samsclub.com/p/mm-fish-oil-dbl-d3-200ct-fish-gelatin/prod19720090%3Fxid%3Dplp_product_1_7"/>
    <hyperlink ref="R206" r:id="rId76" display="http://link.sylikes.com/?publisherId=615103&amp;afPlacementId=4931386&amp;afCampaignId=jxpc6znwaq02xp2y04pbz&amp;url=https://www.samsclub.com/p/mm-vitamin-d3-5000iu-400ct/prod17690276%3Fxid%3Dplp_product_1_38"/>
    <hyperlink ref="R207" r:id="rId77" display="http://link.sylikes.com/?publisherId=615103&amp;afPlacementId=4931386&amp;afCampaignId=jxpxurs2ab02xp2y04pbz&amp;url=https://www.samsclub.com/p/mm-ultra-3x-joint-125ct/prod21990809%3Fxid%3Dplp_product_1_53"/>
    <hyperlink ref="R208" r:id="rId78" display="http://link.sylikes.com/?publisherId=615103&amp;afPlacementId=4931386&amp;afCampaignId=jxpa7srar702xp2y04pbz&amp;url=https://www.samsclub.com/p/move-free-ultra-75ct/prod19542697%3Fxid%3Dplp_product_1_5"/>
    <hyperlink ref="R209" r:id="rId79" display="http://link.sylikes.com/?publisherId=615103&amp;afPlacementId=4931386&amp;afCampaignId=jxpc0at4dg02xp2y04pbz&amp;url=https://www.samsclub.com/p/hsn-gummies-220ct/prod15130064%3Fxid%3Dplp_product_1_30"/>
    <hyperlink ref="R210" r:id="rId80" display="http://link.sylikes.com/?publisherId=615103&amp;afPlacementId=4931386&amp;afCampaignId=jxpa9ejoh402xp2y04pbz&amp;url=https://www.samsclub.com/p/vitafusion-women-s-220-ct/prod20410465%3Fxid%3Dplp_product_1_8"/>
    <hyperlink ref="R211" r:id="rId81" display="http://link.sylikes.com/?publisherId=615103&amp;afPlacementId=4931386&amp;afCampaignId=jxq4p5ylnj02xp2y04pbz&amp;url=https://www.samsclub.com/p/mm-coq10-400mg-90ct/prod17030278%3Fxid%3Dplp_product_1_102"/>
    <hyperlink ref="R212" r:id="rId82" display="http://link.sylikes.com/?publisherId=615103&amp;afPlacementId=4931386&amp;afCampaignId=jxpxurs2ab02xp2y04pbz&amp;url=https://www.samsclub.com/p/mm-ultra-3x-joint-125ct/prod21990809%3Fxid%3Dplp_product_1_53"/>
    <hyperlink ref="R213" r:id="rId83" display="http://link.sylikes.com/?publisherId=615103&amp;afPlacementId=4931386&amp;afCampaignId=jxq4vxul7q02xp2y04pbz&amp;url=https://www.samsclub.com/p/megared-ex-str-90ct/prod18570128%3Fxid%3Dplp_product_1_111"/>
    <hyperlink ref="R214" r:id="rId84" display="http://link.sylikes.com/?publisherId=615103&amp;afPlacementId=4931386&amp;afCampaignId=jxpc44ein802xp2y04pbz&amp;url=https://www.samsclub.com/p/culturelle-80ct/prod9390121%3Fxid%3Dplp_product_1_33"/>
    <hyperlink ref="R215" r:id="rId85" display="http://link.sylikes.com/?publisherId=615103&amp;afPlacementId=4931386&amp;afCampaignId=jxpxubgtl002xp2y04pbz&amp;url=https://www.samsclub.com/p/centrum-silver-325ct/prod20960981%3Fxid%3Dplp_product_1_52"/>
    <hyperlink ref="R216" r:id="rId86" display="http://link.sylikes.com/?publisherId=615103&amp;afPlacementId=4931386&amp;afCampaignId=jxq54sdlfr02xp2y04pbz&amp;url=https://www.samsclub.com/p/rainbow-light-prenatal-vitamin/prod23180018%3Fxid%3Dplp_product_1_126"/>
    <hyperlink ref="R217" r:id="rId87" display="http://link.sylikes.com/?publisherId=615103&amp;afPlacementId=4931386&amp;afCampaignId=jxq4t0fozn02xp2y04pbz&amp;url=https://www.samsclub.com/p/nm-fish-oil-double-300ct/prod22910776%3Fxid%3Dplp_product_1_108"/>
    <hyperlink ref="R218" r:id="rId88" display="http://rd.bizrate.com/rd2?t=https://www.samsclub.com/p/amazing-grass/prod21441117%3Fxid%3Dplp_product_1_61%26pid%3DCSE_Connex_&amp;mid=31509&amp;dMid=31509&amp;tokenId=18P&amp;bId=314&amp;bidType=11&amp;rf_code=af1&amp;oid=8427845778&amp;af_id=615103&amp;af_rid=5f2d5854c511dd8a58b6eabb6d7061d49cd29b68&amp;cobrand=1&amp;af_placement_id=4931386&amp;afCampaignId=jxpy0r4hx502xp2y04pbz&amp;af_assettype_id=14&amp;af_creative_id=2913"/>
    <hyperlink ref="R219" r:id="rId89" display="http://link.sylikes.com/?publisherId=615103&amp;afPlacementId=4931386&amp;afCampaignId=jxparpzuib02xp2y04pbz&amp;url=https://www.samsclub.com/p/vitafusion-fiberwell-220-ct-gummies/prod20414373%3Fxid%3Dplp_product_1_18"/>
    <hyperlink ref="R220" r:id="rId90" display="http://link.sylikes.com/?publisherId=615103&amp;afPlacementId=4931386&amp;afCampaignId=jxpxst9ty302xp2y04pbz&amp;url=https://www.samsclub.com/p/centrum-silver-ultra-men-s-250-ct/prod740535%3Fxid%3Dplp_product_1_50"/>
    <hyperlink ref="R221" r:id="rId91" display="http://link.sylikes.com/?publisherId=615103&amp;afPlacementId=4931386&amp;afCampaignId=jxpc9sfba602xp2y04pbz&amp;url=https://www.samsclub.com/p/mm-calcium-600mg-d3-600ct/prod17710112%3Fxid%3Dplp_product_1_42"/>
    <hyperlink ref="R222" r:id="rId92" display="http://link.sylikes.com/?publisherId=615103&amp;afPlacementId=4931386&amp;afCampaignId=jxq4yglxwk02xp2y04pbz&amp;url=https://www.samsclub.com/p/megared-750mg-ultra-omega-3-krill-oil-80ct-dha-epa-supplement/prod22302479%3Fxid%3Dplp_product_1_115"/>
    <hyperlink ref="R223" r:id="rId93" display="http://zulily.gfpv.net/c/27795/597527/9643?subId1=jyyrv57as202xp2y0mp34&amp;u=https://www.zulily.com/p/60-ct-magnesium-vitamin-d3-supplement-set-of-3-390419-25179898.html%3Fpos%3D0%26fromEvent%3D390419"/>
    <hyperlink ref="R224" r:id="rId94" display="http://zulily.gfpv.net/c/27795/597527/9643?subId1=jyyrw26zvg02xp2y0mp34&amp;u=https://www.zulily.com/p/120-ct-collagen-1500-capsules-set-of-3-390419-25179906.html%3Fpos%3D1%26fromEvent%3D390419"/>
    <hyperlink ref="R225" r:id="rId95" display="http://zulily.gfpv.net/c/27795/597527/9643?subId1=jyys652yp602xp2y0mp34&amp;u=https://www.zulily.com/p/60-ct-body-hair-skin-nails-capsules-set-of-3-390419-25179886.html%3Fpos%3D3%26fromEvent%3D390419"/>
    <hyperlink ref="R226" r:id="rId96" display="http://zulily.gfpv.net/c/27795/597527/9643?subId1=jyys8cq74y02xp2y0mp34&amp;u=https://www.zulily.com/p/60-ct-green-tea-slim-supplement-set-of-3-390419-25179920.html%3Fpos%3D6%26fromEvent%3D390419"/>
    <hyperlink ref="R227" r:id="rId97" display="http://zulily.gfpv.net/c/27795/597527/9643?subId1=jyys94g0g602xp2y0mp34&amp;u=https://www.zulily.com/p/60-ct-heart-trio-softgels-set-of-3-390419-27413332.html%3Fpos%3D7%26fromEvent%3D390419"/>
    <hyperlink ref="R228" r:id="rId98" display="http://zulily.gfpv.net/c/27795/597527/9643?subId1=jyysa7o7gm02xp2y0mp34&amp;u=https://www.zulily.com/p/60-ct-turmeric-complex-tablets-set-of-3-390419-36459269.html%3Fpos%3D8%26fromEvent%3D390419"/>
    <hyperlink ref="R229" r:id="rId99" display="http://zulily.gfpv.net/c/27795/597527/9643?subId1=jyysbiwb0w02xp2y0mp34&amp;u=https://www.zulily.com/p/collagen-beauty-cream-set-of-3-390419-25179882.html%3Fpos%3D9%26fromEvent%3D390419"/>
    <hyperlink ref="R230" r:id="rId100" display="http://zulily.gfpv.net/c/27795/597527/9643?subId1=jyyscgvmiq02xp2y0mp34&amp;u=https://www.zulily.com/p/60-ct-cranberry-with-probiotic-tablets-set-of-3-390419-25179932.html%3Fpos%3D11%26fromEvent%3D390419"/>
    <hyperlink ref="R231" r:id="rId101" display="http://link.sylikes.com/?publisherId=615103&amp;afPlacementId=4931386&amp;afCampaignId=jxparpzuib02xp2y04pbz&amp;url=https://www.samsclub.com/p/vitafusion-fiberwell-220-ct-gummies/prod20414373%3Fxid%3Dplp_product_1_18"/>
    <hyperlink ref="R232" r:id="rId102" display="http://link.sylikes.com/?publisherId=615103&amp;afPlacementId=4931386&amp;afCampaignId=jxpxxwq0ml02xp2y04pbz&amp;url=https://www.samsclub.com/p/da-probiotic-gummies-120ct/prod13110112%3Fxid%3Dplp_product_1_58"/>
    <hyperlink ref="R233" r:id="rId103" display="http://link.sylikes.com/?publisherId=615103&amp;afPlacementId=4931386&amp;afCampaignId=jxpc3l254k02xp2y04pbz&amp;url=https://www.samsclub.com/p/mm-lutein-zeaxanth-150ct/prod20161539%3Fxid%3Dplp_product_1_32"/>
    <hyperlink ref="R234" r:id="rId104" display="http://link.sylikes.com/?publisherId=615103&amp;afPlacementId=4931386&amp;afCampaignId=jxq4wfrnwx02xp2y04pbz&amp;url=https://www.samsclub.com/p/schiff-super-calcium-softgel-120-count/prod18150204%3Fxid%3Dplp_product_1_112"/>
    <hyperlink ref="R235" r:id="rId105" display="http://link.sylikes.com/?publisherId=615103&amp;afPlacementId=4931386&amp;afCampaignId=jxq4yglxwk02xp2y04pbz&amp;url=https://www.samsclub.com/p/megared-750mg-ultra-omega-3-krill-oil-80ct-dha-epa-supplement/prod22302479%3Fxid%3Dplp_product_1_115"/>
    <hyperlink ref="R236" r:id="rId106" display="http://link.sylikes.com/?publisherId=615103&amp;afPlacementId=4931386&amp;afCampaignId=jxq4znkkby02xp2y04pbz&amp;url=https://www.samsclub.com/p/mm-potassium-gluco-500ct/prod17690223%3Fxid%3Dplp_product_1_117"/>
    <hyperlink ref="R237" r:id="rId107" display="http://cj.dotomi.com/nh65ox54N/x38/MOMUPPUS/TMRNNQQ/L/L/L?x=u4up%3Dv90Ezq69v1CE91EACHrI2%2663x%3Dt5514%25FM%25ER%25ER888.163u5mz.o0y%25ERqzq3sA-EGG%25ER6nu26uz0x-DCC-ys-CDKIIC&lt;&lt;t551://888.5w2xtoq.o0y:KC/oxuow-KDIEEHH-DFDLGGLJ&lt;&lt;S&lt;t551://nu5.xA/EVwUG8Z&lt;&lt;D&lt;D&lt;C&lt;C&lt;"/>
    <hyperlink ref="R238" r:id="rId108" display="http://link.sylikes.com/?publisherId=615103&amp;afPlacementId=4931386&amp;afCampaignId=jxpxurs2ab02xp2y04pbz&amp;url=https://www.samsclub.com/p/mm-ultra-3x-joint-125ct/prod21990809%3Fxid%3Dplp_product_1_53"/>
    <hyperlink ref="R239" r:id="rId109" display="http://link.sylikes.com/?publisherId=615103&amp;afPlacementId=4931386&amp;afCampaignId=jxpc0at4dg02xp2y04pbz&amp;url=https://www.samsclub.com/p/hsn-gummies-220ct/prod15130064%3Fxid%3Dplp_product_1_30"/>
    <hyperlink ref="R240" r:id="rId110" display="http://link.sylikes.com/?publisherId=615103&amp;afPlacementId=4931386&amp;afCampaignId=jxpappazx202xp2y04pbz&amp;url=https://www.samsclub.com/p/mm-vitamin-b12-300ct-5000-mcg/prod19820626%3Fxid%3Dplp_product_1_15"/>
    <hyperlink ref="R241" r:id="rId111" display="http://link.sylikes.com/?publisherId=615103&amp;afPlacementId=4931386&amp;afCampaignId=jxq4wfrnwx02xp2y04pbz&amp;url=https://www.samsclub.com/p/schiff-super-calcium-softgel-120-count/prod18150204%3Fxid%3Dplp_product_1_112"/>
    <hyperlink ref="R242" r:id="rId112" display="http://click.linksynergy.com/deeplink?id=je6NUbpObpQ&amp;mid=38733&amp;u1=jxpar4i2qv02xp2y01eve&amp;murl=https://www.samsclub.com/p/emergen-c-variety-flavor-pack-90-ct/prod4180023%3Fxid%3Dplp_product_1_17"/>
    <hyperlink ref="R243" r:id="rId113" display="http://click.linksynergy.com/deeplink?id=je6NUbpObpQ&amp;mid=38733&amp;u1=jxq4rwqny902xp2y01eve&amp;murl=https://www.samsclub.com/p/members-mark-melatonin-5mg-fast-dissolve-260ct/prod22370391%3Fxid%3Dplp_product_1_106"/>
    <hyperlink ref="R244" r:id="rId114" display="http://link.sylikes.com/?publisherId=615103&amp;afPlacementId=4931386&amp;afCampaignId=jxpb6co77g02xp2y04pbz&amp;url=https://www.samsclub.com/p/oad-men-s-multi-300ct/prod15980883%3Fxid%3Dplp_product_1_25"/>
    <hyperlink ref="R245" r:id="rId115" display="http://cj.dotomi.com/nh65ox54N/x38/MOMUPPUS/TMRNNQQ/L/L/L?x=u4up%3Dv90Ezq69v1CE91EACHrI2%2663x%3Dt5514%25FM%25ER%25ER888.163u5mz.o0y%25ERqzq3sA-EGG%25ER6nu26uz0x-DCC-ys-CDKIIC&lt;&lt;t551://888.5w2xtoq.o0y:KC/oxuow-KDIEEHH-DFDLGGLJ&lt;&lt;S&lt;t551://nu5.xA/EVwUG8Z&lt;&lt;D&lt;D&lt;C&lt;C&lt;"/>
    <hyperlink ref="R246" r:id="rId116" display="http://link.sylikes.com/?publisherId=615103&amp;afPlacementId=4931386&amp;afCampaignId=jxpc7hneyl02xp2y04pbz&amp;url=https://www.samsclub.com/p/nature-made-vitamin-d3-25mcg-1000iu-softgels-650ct/prod23141134%3Fxid%3Dplp_product_1_39"/>
    <hyperlink ref="R247" r:id="rId117" display="http://link.sylikes.com/?publisherId=615103&amp;afPlacementId=4931386&amp;afCampaignId=jxpc932bz102xp2y04pbz&amp;url=https://www.samsclub.com/p/mm-biocumin-turmeric-250ct/prod17030275%3Fxid%3Dplp_product_1_41"/>
    <hyperlink ref="R248" r:id="rId118" display="http://link.sylikes.com/?publisherId=615103&amp;afPlacementId=4931386&amp;afCampaignId=jxpc6efgvw02xp2y04pbz&amp;url=https://www.samsclub.com/p/gnc-mega-men-energy-metabolism-caplets-180-ct/prod3460699%3Fxid%3Dplp_product_1_37"/>
    <hyperlink ref="R249" r:id="rId119" display="http://link.sylikes.com/?publisherId=615103&amp;afPlacementId=4931386&amp;afCampaignId=jxpanut4ic02xp2y04pbz&amp;url=https://www.samsclub.com/p/joint-juice-supplement-glucosamine-and-chondroitin-30-pk-8-oz-bottles/prod3230010%3Fxid%3Dplp_product_1_13"/>
    <hyperlink ref="R250" r:id="rId120" display="http://zulily.gfpv.net/c/27795/597527/9643?subId1=jyys44xhjt02xp2y0mp34&amp;u=https://www.zulily.com/p/60-ct-tart-cherry-with-turmeric-100-mg-supplement-set-of-3-390419-52949441.html%3Fpos%3D2%26fromEvent%3D390419"/>
    <hyperlink ref="R251" r:id="rId121" display="http://link.sylikes.com/?publisherId=615103&amp;afPlacementId=4931386&amp;afCampaignId=jxpc0at4dg02xp2y04pbz&amp;url=https://www.samsclub.com/p/hsn-gummies-220ct/prod15130064%3Fxid%3Dplp_product_1_30"/>
    <hyperlink ref="R252" r:id="rId122" display="http://link.sylikes.com/?publisherId=615103&amp;afPlacementId=4931386&amp;afCampaignId=jxpa9ejoh402xp2y04pbz&amp;url=https://www.samsclub.com/p/vitafusion-women-s-220-ct/prod20410465%3Fxid%3Dplp_product_1_8"/>
    <hyperlink ref="R253" r:id="rId123" display="http://link.sylikes.com/?publisherId=615103&amp;afPlacementId=4931386&amp;afCampaignId=jxq4p5ylnj02xp2y04pbz&amp;url=https://www.samsclub.com/p/mm-coq10-400mg-90ct/prod17030278%3Fxid%3Dplp_product_1_102"/>
    <hyperlink ref="R254" r:id="rId124" display="http://link.sylikes.com/?publisherId=615103&amp;afPlacementId=4931386&amp;afCampaignId=jxpxurs2ab02xp2y04pbz&amp;url=https://www.samsclub.com/p/mm-ultra-3x-joint-125ct/prod21990809%3Fxid%3Dplp_product_1_53"/>
    <hyperlink ref="R255" r:id="rId125" display="http://link.sylikes.com/?publisherId=615103&amp;afPlacementId=4931386&amp;afCampaignId=jxq4vxul7q02xp2y04pbz&amp;url=https://www.samsclub.com/p/megared-ex-str-90ct/prod18570128%3Fxid%3Dplp_product_1_111"/>
    <hyperlink ref="R256" r:id="rId126" display="http://link.sylikes.com/?publisherId=615103&amp;afPlacementId=4931386&amp;afCampaignId=jxpc44ein802xp2y04pbz&amp;url=https://www.samsclub.com/p/culturelle-80ct/prod9390121%3Fxid%3Dplp_product_1_33"/>
    <hyperlink ref="R257" r:id="rId127" display="http://link.sylikes.com/?publisherId=615103&amp;afPlacementId=4931386&amp;afCampaignId=jxpxubgtl002xp2y04pbz&amp;url=https://www.samsclub.com/p/centrum-silver-325ct/prod20960981%3Fxid%3Dplp_product_1_52"/>
    <hyperlink ref="R258" r:id="rId128" display="http://link.sylikes.com/?publisherId=615103&amp;afPlacementId=4931386&amp;afCampaignId=jxq4znkkby02xp2y04pbz&amp;url=https://www.samsclub.com/p/mm-potassium-gluco-500ct/prod17690223%3Fxid%3Dplp_product_1_117"/>
    <hyperlink ref="R259" r:id="rId129" display="http://link.sylikes.com/?publisherId=615103&amp;afPlacementId=4931386&amp;afCampaignId=jxpa8wzs2w02xp2y04pbz&amp;url=https://www.samsclub.com/p/mm-fish-oil-dbl-d3-200ct-fish-gelatin/prod19720090%3Fxid%3Dplp_product_1_7"/>
    <hyperlink ref="R260" r:id="rId130" display="http://rd.bizrate.com/rd2?t=https://www.samsclub.com/p/mm-vitamin-d3-5000iu-400ct/prod17690276%3Fxid%3Dplp_product_1_38%26pid%3DCSE_Connex_&amp;mid=31509&amp;dMid=31509&amp;tokenId=18P&amp;bId=314&amp;bidType=11&amp;rf_code=af1&amp;oid=7004987455&amp;af_id=615103&amp;af_rid=bef79163cb6857e9dc34deb592ba3bbc1e2c08d5&amp;cobrand=1&amp;af_placement_id=4931386&amp;afCampaignId=jxpc6znwaq02xp2y04pbz&amp;af_assettype_id=14&amp;af_creative_id=2913"/>
    <hyperlink ref="R261" r:id="rId131" display="http://link.sylikes.com/?publisherId=615103&amp;afPlacementId=4931386&amp;afCampaignId=jxpxurs2ab02xp2y04pbz&amp;url=https://www.samsclub.com/p/mm-ultra-3x-joint-125ct/prod21990809%3Fxid%3Dplp_product_1_53"/>
    <hyperlink ref="R262" r:id="rId132" display="http://link.sylikes.com/?publisherId=615103&amp;afPlacementId=4931386&amp;afCampaignId=jxpc0at4dg02xp2y04pbz&amp;url=https://www.samsclub.com/p/hsn-gummies-220ct/prod15130064%3Fxid%3Dplp_product_1_30"/>
    <hyperlink ref="R263" r:id="rId133" display="http://rd.bizrate.com/rd2?t=https://www.samsclub.com/p/move-free-ultra-75ct/prod19542697%3Fxid%3Dplp_product_1_5%26pid%3DCSE_Connex_&amp;mid=31509&amp;dMid=31509&amp;tokenId=18P&amp;bId=314&amp;bidType=11&amp;rf_code=af1&amp;oid=7005025562&amp;af_id=615103&amp;af_rid=65cb0846393a15a9f8eb49996d02232f45d71f0f&amp;cobrand=1&amp;af_placement_id=4931386&amp;afCampaignId=jxpa7srar702xp2y04pbz&amp;af_assettype_id=14&amp;af_creative_id=2913"/>
    <hyperlink ref="R306" r:id="rId134" display="https://www.twitch.tv/savingmusiclive"/>
    <hyperlink ref="R307" r:id="rId135" display="https://www.twitch.tv/savingmusiclive"/>
    <hyperlink ref="R308" r:id="rId136" display="https://www.twitch.tv/savingmusiclive"/>
    <hyperlink ref="R318" r:id="rId137" display="https://ift.tt/2GMQTz9"/>
    <hyperlink ref="R319" r:id="rId138" display="https://www.instagram.com/p/B0x03ecg4Li/"/>
    <hyperlink ref="R322" r:id="rId139" display="https://www.instagram.com/p/B1F57KeAfMK/"/>
    <hyperlink ref="R324" r:id="rId140" display="https://www.instagram.com/p/B0107LWANNE/"/>
    <hyperlink ref="R325" r:id="rId141" display="https://www.instagram.com/p/B03J9kkgRt3/"/>
    <hyperlink ref="R326" r:id="rId142" display="https://www.instagram.com/p/B1FXe2lAkLy/"/>
    <hyperlink ref="R328" r:id="rId143" display="https://uk.movember.com/mospace/13978980?utm_medium=share&amp;utm_source=twitter&amp;utm_campaign=fundraise"/>
    <hyperlink ref="R329" r:id="rId144" display="https://uk.movember.com/mospace/13978980"/>
    <hyperlink ref="R330" r:id="rId145" display="https://uk.movember.com/mospace/13978980?utm_medium=app&amp;utm_source=ios&amp;utm_campaign=share-mospace"/>
    <hyperlink ref="R358" r:id="rId146" display="https://video.cube365.net/c/918134"/>
    <hyperlink ref="R359" r:id="rId147" display="https://video.cube365.net/c/918136"/>
    <hyperlink ref="U4" r:id="rId148" display="https://pbs.twimg.com/media/D9sZTh8W4AEy56z.jpg"/>
    <hyperlink ref="U6" r:id="rId149" display="https://pbs.twimg.com/ext_tw_video_thumb/1156511154891579392/pu/img/7WeGrKbCoCLbU10i.jpg"/>
    <hyperlink ref="U7" r:id="rId150" display="https://pbs.twimg.com/media/EAzENyuXYAAHXEK.jpg"/>
    <hyperlink ref="U8" r:id="rId151" display="https://pbs.twimg.com/media/DZZW3yYWAAg9pYw.jpg"/>
    <hyperlink ref="U12" r:id="rId152" display="https://pbs.twimg.com/media/D9LVnrKWsAAFPLT.jpg"/>
    <hyperlink ref="U18" r:id="rId153" display="https://pbs.twimg.com/media/EA68BSGVUAEkXWo.jpg"/>
    <hyperlink ref="U21" r:id="rId154" display="https://pbs.twimg.com/media/EA95QXKX4AAKg9w.jpg"/>
    <hyperlink ref="U33" r:id="rId155" display="https://pbs.twimg.com/media/EBJFaTmX4AALd5B.jpg"/>
    <hyperlink ref="U42" r:id="rId156" display="https://pbs.twimg.com/media/DPOgy4GVoAEB_kp.jpg"/>
    <hyperlink ref="U45" r:id="rId157" display="https://pbs.twimg.com/ext_tw_video_thumb/795709985900601344/pu/img/I6_a_X5QPb1fjaYt.jpg"/>
    <hyperlink ref="U46" r:id="rId158" display="https://pbs.twimg.com/ext_tw_video_thumb/795709985900601344/pu/img/I6_a_X5QPb1fjaYt.jpg"/>
    <hyperlink ref="U48" r:id="rId159" display="https://pbs.twimg.com/media/EBSyYRuWsAExZkw.jpg"/>
    <hyperlink ref="U52" r:id="rId160" display="https://pbs.twimg.com/media/EBOWBcWU4AACAbo.jpg"/>
    <hyperlink ref="U87" r:id="rId161" display="https://pbs.twimg.com/ext_tw_video_thumb/1159313412628742145/pu/img/hp0sWdh6fkKbcCGo.jpg"/>
    <hyperlink ref="U115" r:id="rId162" display="https://pbs.twimg.com/media/EBar_2nU0AAkeEV.jpg"/>
    <hyperlink ref="U116" r:id="rId163" display="https://pbs.twimg.com/media/EBfNCagUIAEv1cT.jpg"/>
    <hyperlink ref="U117" r:id="rId164" display="https://pbs.twimg.com/media/EBg9TDbWwAAwQA1.jpg"/>
    <hyperlink ref="U118" r:id="rId165" display="https://pbs.twimg.com/media/CT718mTXAAUH1sQ.jpg"/>
    <hyperlink ref="U124" r:id="rId166" display="https://pbs.twimg.com/amplify_video_thumb/1053263197770338305/img/qi5nKHsIYS8LH5A2.jpg"/>
    <hyperlink ref="U125" r:id="rId167" display="https://pbs.twimg.com/amplify_video_thumb/1053263197770338305/img/qi5nKHsIYS8LH5A2.jpg"/>
    <hyperlink ref="U126" r:id="rId168" display="https://pbs.twimg.com/media/EBj79QtVAAEkhMm.jpg"/>
    <hyperlink ref="U136" r:id="rId169" display="https://pbs.twimg.com/media/EBn2VGUX4AElbZr.jpg"/>
    <hyperlink ref="U142" r:id="rId170" display="https://pbs.twimg.com/tweet_video_thumb/DrX_8qaUcAY0JKq.jpg"/>
    <hyperlink ref="U153" r:id="rId171" display="https://pbs.twimg.com/media/EBt7bfHUwAAVoQJ.jpg"/>
    <hyperlink ref="U171" r:id="rId172" display="https://pbs.twimg.com/media/EBxnRkyXsAEpjX9.jpg"/>
    <hyperlink ref="U173" r:id="rId173" display="https://pbs.twimg.com/media/EByEciAWsAAZGOT.jpg"/>
    <hyperlink ref="U174" r:id="rId174" display="https://pbs.twimg.com/media/EByEciAWsAAZGOT.jpg"/>
    <hyperlink ref="U175" r:id="rId175" display="https://pbs.twimg.com/media/EByEciAWsAAZGOT.jpg"/>
    <hyperlink ref="U176" r:id="rId176" display="https://pbs.twimg.com/media/EByEciAWsAAZGOT.jpg"/>
    <hyperlink ref="U177" r:id="rId177" display="https://pbs.twimg.com/media/EByEciAWsAAZGOT.jpg"/>
    <hyperlink ref="U223" r:id="rId178" display="https://pbs.twimg.com/media/EBOpeVaW4AE-Ire.jpg"/>
    <hyperlink ref="U224" r:id="rId179" display="https://pbs.twimg.com/media/EBOpo4hXUAEhenC.jpg"/>
    <hyperlink ref="U225" r:id="rId180" display="https://pbs.twimg.com/media/EBOrbl3WwAUQWME.jpg"/>
    <hyperlink ref="U226" r:id="rId181" display="https://pbs.twimg.com/media/EBOr07HWkAMXEzv.jpg"/>
    <hyperlink ref="U227" r:id="rId182" display="https://pbs.twimg.com/media/EBOr9iJWwAQNfP0.jpg"/>
    <hyperlink ref="U228" r:id="rId183" display="https://pbs.twimg.com/media/EBOsKefXsAAFV7y.jpg"/>
    <hyperlink ref="U229" r:id="rId184" display="https://pbs.twimg.com/media/EBOsZAMXsAodfEW.jpg"/>
    <hyperlink ref="U230" r:id="rId185" display="https://pbs.twimg.com/media/EBOskCSXUAgFxTE.jpg"/>
    <hyperlink ref="U250" r:id="rId186" display="https://pbs.twimg.com/media/EBYmPTdXkAQn7PB.jpg"/>
    <hyperlink ref="U318" r:id="rId187" display="https://pbs.twimg.com/media/EAn8bfpXsAEpNTZ.jpg"/>
    <hyperlink ref="U319" r:id="rId188" display="https://pbs.twimg.com/media/EBM4dpGXsAEPWF7.jpg"/>
    <hyperlink ref="U320" r:id="rId189" display="https://pbs.twimg.com/media/EB08fzGXUAEK61S.jpg"/>
    <hyperlink ref="U322" r:id="rId190" display="https://pbs.twimg.com/media/EB08gIoXYAAfyem.jpg"/>
    <hyperlink ref="U324" r:id="rId191" display="https://pbs.twimg.com/media/EBVCbFMWkAAcHM4.jpg"/>
    <hyperlink ref="U325" r:id="rId192" display="https://pbs.twimg.com/media/EBXnKXbWsAEfyjO.jpg"/>
    <hyperlink ref="U326" r:id="rId193" display="https://pbs.twimg.com/media/EB0FdrsX4AAb1Ox.jpg"/>
    <hyperlink ref="U333" r:id="rId194" display="https://pbs.twimg.com/media/EB2odaKX4AAk_sK.jpg"/>
    <hyperlink ref="U335" r:id="rId195" display="https://pbs.twimg.com/media/AdjQ2KBCEAAxHNK.jpg"/>
    <hyperlink ref="U339" r:id="rId196" display="https://pbs.twimg.com/media/EB3TuNyUEAACWF8.jpg"/>
    <hyperlink ref="U341" r:id="rId197" display="https://pbs.twimg.com/media/DsyzFm2XoAABVH4.jpg"/>
    <hyperlink ref="U357" r:id="rId198" display="https://pbs.twimg.com/media/EB4V9O4WsAUi4TZ.jpg"/>
    <hyperlink ref="U358" r:id="rId199" display="https://pbs.twimg.com/ext_tw_video_thumb/1161404067316453382/pu/img/Eb5pM9C5dH3lqItR.jpg"/>
    <hyperlink ref="U359" r:id="rId200" display="https://pbs.twimg.com/ext_tw_video_thumb/1161412183672180736/pu/img/YjK3sMH_DGuZR4e6.jpg"/>
    <hyperlink ref="V3" r:id="rId201" display="http://pbs.twimg.com/profile_images/794739425120952320/zYoAglcy_normal.jpg"/>
    <hyperlink ref="V4" r:id="rId202" display="https://pbs.twimg.com/media/D9sZTh8W4AEy56z.jpg"/>
    <hyperlink ref="V5" r:id="rId203" display="http://abs.twimg.com/sticky/default_profile_images/default_profile_normal.png"/>
    <hyperlink ref="V6" r:id="rId204" display="https://pbs.twimg.com/ext_tw_video_thumb/1156511154891579392/pu/img/7WeGrKbCoCLbU10i.jpg"/>
    <hyperlink ref="V7" r:id="rId205" display="https://pbs.twimg.com/media/EAzENyuXYAAHXEK.jpg"/>
    <hyperlink ref="V8" r:id="rId206" display="https://pbs.twimg.com/media/DZZW3yYWAAg9pYw.jpg"/>
    <hyperlink ref="V9" r:id="rId207" display="http://pbs.twimg.com/profile_images/1145880393364754432/jnWB9pJm_normal.jpg"/>
    <hyperlink ref="V10" r:id="rId208" display="http://pbs.twimg.com/profile_images/956551490205835264/ODMsVpoX_normal.jpg"/>
    <hyperlink ref="V11" r:id="rId209" display="http://pbs.twimg.com/profile_images/499257180009529344/CSWhr7LZ_normal.jpeg"/>
    <hyperlink ref="V12" r:id="rId210" display="https://pbs.twimg.com/media/D9LVnrKWsAAFPLT.jpg"/>
    <hyperlink ref="V13" r:id="rId211" display="http://abs.twimg.com/sticky/default_profile_images/default_profile_normal.png"/>
    <hyperlink ref="V14" r:id="rId212" display="http://pbs.twimg.com/profile_images/1151670780192841728/ygWfW5vt_normal.jpg"/>
    <hyperlink ref="V15" r:id="rId213" display="http://pbs.twimg.com/profile_images/1141243860489789440/4j-yFkd__normal.jpg"/>
    <hyperlink ref="V16" r:id="rId214" display="http://pbs.twimg.com/profile_images/1151986555872878592/i1Nuthu0_normal.jpg"/>
    <hyperlink ref="V17" r:id="rId215" display="http://pbs.twimg.com/profile_images/646756202551091202/6L79IjLg_normal.jpg"/>
    <hyperlink ref="V18" r:id="rId216" display="https://pbs.twimg.com/media/EA68BSGVUAEkXWo.jpg"/>
    <hyperlink ref="V19" r:id="rId217" display="http://pbs.twimg.com/profile_images/1058610935139655680/2XWI_A91_normal.jpg"/>
    <hyperlink ref="V20" r:id="rId218" display="http://pbs.twimg.com/profile_images/1143363537529708544/GPxWeiOv_normal.jpg"/>
    <hyperlink ref="V21" r:id="rId219" display="https://pbs.twimg.com/media/EA95QXKX4AAKg9w.jpg"/>
    <hyperlink ref="V22" r:id="rId220" display="http://pbs.twimg.com/profile_images/798085893781356545/ZtidHDhw_normal.jpg"/>
    <hyperlink ref="V23" r:id="rId221" display="http://pbs.twimg.com/profile_images/897495745678512130/-9_swxKk_normal.jpg"/>
    <hyperlink ref="V24" r:id="rId222" display="http://pbs.twimg.com/profile_images/974125461134389248/jCjcZ5DJ_normal.jpg"/>
    <hyperlink ref="V25" r:id="rId223" display="http://pbs.twimg.com/profile_images/837160895457349632/zAeIr2cy_normal.jpg"/>
    <hyperlink ref="V26" r:id="rId224" display="http://pbs.twimg.com/profile_images/1110094619180756992/JRCt_-OC_normal.png"/>
    <hyperlink ref="V27" r:id="rId225" display="http://pbs.twimg.com/profile_images/531101297445847041/O-4uDbzw_normal.jpeg"/>
    <hyperlink ref="V28" r:id="rId226" display="http://pbs.twimg.com/profile_images/1086245155475214337/29hfJe9__normal.jpg"/>
    <hyperlink ref="V29" r:id="rId227" display="http://pbs.twimg.com/profile_images/960894460057063424/BGjrhGwA_normal.jpg"/>
    <hyperlink ref="V30" r:id="rId228" display="http://pbs.twimg.com/profile_images/674821090456178689/IIfYznhN_normal.jpg"/>
    <hyperlink ref="V31" r:id="rId229" display="http://pbs.twimg.com/profile_images/492013656356294656/R76S3V-o_normal.jpeg"/>
    <hyperlink ref="V32" r:id="rId230" display="http://pbs.twimg.com/profile_images/1111434267257536512/LFU4X4uo_normal.jpg"/>
    <hyperlink ref="V33" r:id="rId231" display="https://pbs.twimg.com/media/EBJFaTmX4AALd5B.jpg"/>
    <hyperlink ref="V34" r:id="rId232" display="http://pbs.twimg.com/profile_images/1152265124327174144/V8i-NYGq_normal.jpg"/>
    <hyperlink ref="V35" r:id="rId233" display="http://pbs.twimg.com/profile_images/1155358168765161472/wbMun3kZ_normal.jpg"/>
    <hyperlink ref="V36" r:id="rId234" display="http://pbs.twimg.com/profile_images/1152401807433322496/shXluUh6_normal.jpg"/>
    <hyperlink ref="V37" r:id="rId235" display="http://pbs.twimg.com/profile_images/1157438057718661125/scuK71MH_normal.jpg"/>
    <hyperlink ref="V38" r:id="rId236" display="http://pbs.twimg.com/profile_images/820670671168700417/xxjeviGN_normal.jpg"/>
    <hyperlink ref="V39" r:id="rId237" display="http://pbs.twimg.com/profile_images/1122482069521747969/MYlJpfoe_normal.jpg"/>
    <hyperlink ref="V40" r:id="rId238" display="http://abs.twimg.com/sticky/default_profile_images/default_profile_normal.png"/>
    <hyperlink ref="V41" r:id="rId239" display="http://pbs.twimg.com/profile_images/522795287719317504/cPW2PV6Q_normal.jpeg"/>
    <hyperlink ref="V42" r:id="rId240" display="https://pbs.twimg.com/media/DPOgy4GVoAEB_kp.jpg"/>
    <hyperlink ref="V43" r:id="rId241" display="http://pbs.twimg.com/profile_images/1117333245761343489/24fLbeV0_normal.jpg"/>
    <hyperlink ref="V44" r:id="rId242" display="http://pbs.twimg.com/profile_images/1140851893616500736/BohnhD6K_normal.jpg"/>
    <hyperlink ref="V45" r:id="rId243" display="https://pbs.twimg.com/ext_tw_video_thumb/795709985900601344/pu/img/I6_a_X5QPb1fjaYt.jpg"/>
    <hyperlink ref="V46" r:id="rId244" display="https://pbs.twimg.com/ext_tw_video_thumb/795709985900601344/pu/img/I6_a_X5QPb1fjaYt.jpg"/>
    <hyperlink ref="V47" r:id="rId245" display="http://pbs.twimg.com/profile_images/1127535352061747200/vnukLfkr_normal.jpg"/>
    <hyperlink ref="V48" r:id="rId246" display="https://pbs.twimg.com/media/EBSyYRuWsAExZkw.jpg"/>
    <hyperlink ref="V49" r:id="rId247" display="http://pbs.twimg.com/profile_images/3068531910/44a97b48635ff902de6843ec2dbb0962_normal.jpeg"/>
    <hyperlink ref="V50" r:id="rId248" display="http://pbs.twimg.com/profile_images/1146865911288291333/_uihUQPs_normal.jpg"/>
    <hyperlink ref="V51" r:id="rId249" display="http://pbs.twimg.com/profile_images/1064341772623503360/OPI1qulX_normal.jpg"/>
    <hyperlink ref="V52" r:id="rId250" display="https://pbs.twimg.com/media/EBOWBcWU4AACAbo.jpg"/>
    <hyperlink ref="V53" r:id="rId251" display="http://pbs.twimg.com/profile_images/971403618698997760/4ZUKScgT_normal.jpg"/>
    <hyperlink ref="V54" r:id="rId252" display="http://pbs.twimg.com/profile_images/980928060873760768/SQQJzyfK_normal.jpg"/>
    <hyperlink ref="V55" r:id="rId253" display="http://pbs.twimg.com/profile_images/1157745248103227394/Vg7S8v-q_normal.jpg"/>
    <hyperlink ref="V56" r:id="rId254" display="http://pbs.twimg.com/profile_images/1135014411314352128/dMKk3QAq_normal.jpg"/>
    <hyperlink ref="V57" r:id="rId255" display="http://pbs.twimg.com/profile_images/998222370174218240/T7lghpJV_normal.jpg"/>
    <hyperlink ref="V58" r:id="rId256" display="http://pbs.twimg.com/profile_images/998222370174218240/T7lghpJV_normal.jpg"/>
    <hyperlink ref="V59" r:id="rId257" display="http://pbs.twimg.com/profile_images/998222370174218240/T7lghpJV_normal.jpg"/>
    <hyperlink ref="V60" r:id="rId258" display="http://pbs.twimg.com/profile_images/771707116272975873/LBmOciH6_normal.jpg"/>
    <hyperlink ref="V61" r:id="rId259" display="http://pbs.twimg.com/profile_images/771707116272975873/LBmOciH6_normal.jpg"/>
    <hyperlink ref="V62" r:id="rId260" display="http://pbs.twimg.com/profile_images/771707116272975873/LBmOciH6_normal.jpg"/>
    <hyperlink ref="V63" r:id="rId261" display="http://pbs.twimg.com/profile_images/705438561437249537/1jbq-K9f_normal.jpg"/>
    <hyperlink ref="V64" r:id="rId262" display="http://pbs.twimg.com/profile_images/1096105020641165312/JC49VNRU_normal.jpg"/>
    <hyperlink ref="V65" r:id="rId263" display="http://pbs.twimg.com/profile_images/1096105020641165312/JC49VNRU_normal.jpg"/>
    <hyperlink ref="V66" r:id="rId264" display="http://pbs.twimg.com/profile_images/719505024901128197/oSxtT-DM_normal.jpg"/>
    <hyperlink ref="V67" r:id="rId265" display="http://pbs.twimg.com/profile_images/719505024901128197/oSxtT-DM_normal.jpg"/>
    <hyperlink ref="V68" r:id="rId266" display="http://pbs.twimg.com/profile_images/719505024901128197/oSxtT-DM_normal.jpg"/>
    <hyperlink ref="V69" r:id="rId267" display="http://pbs.twimg.com/profile_images/719505024901128197/oSxtT-DM_normal.jpg"/>
    <hyperlink ref="V70" r:id="rId268" display="http://pbs.twimg.com/profile_images/719505024901128197/oSxtT-DM_normal.jpg"/>
    <hyperlink ref="V71" r:id="rId269" display="http://pbs.twimg.com/profile_images/719505024901128197/oSxtT-DM_normal.jpg"/>
    <hyperlink ref="V72" r:id="rId270" display="http://pbs.twimg.com/profile_images/719505024901128197/oSxtT-DM_normal.jpg"/>
    <hyperlink ref="V73" r:id="rId271" display="http://pbs.twimg.com/profile_images/1153513302342819840/xho-M_MX_normal.jpg"/>
    <hyperlink ref="V74" r:id="rId272" display="http://pbs.twimg.com/profile_images/791370988567031808/61xHKoGX_normal.jpg"/>
    <hyperlink ref="V75" r:id="rId273" display="http://pbs.twimg.com/profile_images/1145438308765487106/tSBu-14x_normal.jpg"/>
    <hyperlink ref="V76" r:id="rId274" display="http://pbs.twimg.com/profile_images/1145438308765487106/tSBu-14x_normal.jpg"/>
    <hyperlink ref="V77" r:id="rId275" display="http://pbs.twimg.com/profile_images/884496693303033856/TTE88OIE_normal.jpg"/>
    <hyperlink ref="V78" r:id="rId276" display="http://pbs.twimg.com/profile_images/884496693303033856/TTE88OIE_normal.jpg"/>
    <hyperlink ref="V79" r:id="rId277" display="http://pbs.twimg.com/profile_images/884496693303033856/TTE88OIE_normal.jpg"/>
    <hyperlink ref="V80" r:id="rId278" display="http://pbs.twimg.com/profile_images/884496693303033856/TTE88OIE_normal.jpg"/>
    <hyperlink ref="V81" r:id="rId279" display="http://pbs.twimg.com/profile_images/884496693303033856/TTE88OIE_normal.jpg"/>
    <hyperlink ref="V82" r:id="rId280" display="http://pbs.twimg.com/profile_images/884496693303033856/TTE88OIE_normal.jpg"/>
    <hyperlink ref="V83" r:id="rId281" display="http://pbs.twimg.com/profile_images/884496693303033856/TTE88OIE_normal.jpg"/>
    <hyperlink ref="V84" r:id="rId282" display="http://pbs.twimg.com/profile_images/885169320678043648/oPL61db0_normal.jpg"/>
    <hyperlink ref="V85" r:id="rId283" display="http://pbs.twimg.com/profile_images/1107799142670233600/cyx8tCwx_normal.jpg"/>
    <hyperlink ref="V86" r:id="rId284" display="http://pbs.twimg.com/profile_images/959362466038865920/JoCXd2jL_normal.jpg"/>
    <hyperlink ref="V87" r:id="rId285" display="https://pbs.twimg.com/ext_tw_video_thumb/1159313412628742145/pu/img/hp0sWdh6fkKbcCGo.jpg"/>
    <hyperlink ref="V88" r:id="rId286" display="http://pbs.twimg.com/profile_images/991527455734120449/HA12m65M_normal.jpg"/>
    <hyperlink ref="V89" r:id="rId287" display="http://pbs.twimg.com/profile_images/991527455734120449/HA12m65M_normal.jpg"/>
    <hyperlink ref="V90" r:id="rId288" display="http://pbs.twimg.com/profile_images/991527455734120449/HA12m65M_normal.jpg"/>
    <hyperlink ref="V91" r:id="rId289" display="http://pbs.twimg.com/profile_images/991527455734120449/HA12m65M_normal.jpg"/>
    <hyperlink ref="V92" r:id="rId290" display="http://pbs.twimg.com/profile_images/991527455734120449/HA12m65M_normal.jpg"/>
    <hyperlink ref="V93" r:id="rId291" display="http://pbs.twimg.com/profile_images/1161997625299783681/WFxPjff-_normal.jpg"/>
    <hyperlink ref="V94" r:id="rId292" display="http://pbs.twimg.com/profile_images/976299399822262272/s0tNT1_U_normal.jpg"/>
    <hyperlink ref="V95" r:id="rId293" display="http://pbs.twimg.com/profile_images/976299399822262272/s0tNT1_U_normal.jpg"/>
    <hyperlink ref="V96" r:id="rId294" display="http://pbs.twimg.com/profile_images/976299399822262272/s0tNT1_U_normal.jpg"/>
    <hyperlink ref="V97" r:id="rId295" display="http://pbs.twimg.com/profile_images/976299399822262272/s0tNT1_U_normal.jpg"/>
    <hyperlink ref="V98" r:id="rId296" display="http://pbs.twimg.com/profile_images/976299399822262272/s0tNT1_U_normal.jpg"/>
    <hyperlink ref="V99" r:id="rId297" display="http://pbs.twimg.com/profile_images/818173754673086469/fFY6udrh_normal.jpg"/>
    <hyperlink ref="V100" r:id="rId298" display="http://pbs.twimg.com/profile_images/975459642527698944/vJFrT4Ho_normal.jpg"/>
    <hyperlink ref="V101" r:id="rId299" display="http://pbs.twimg.com/profile_images/1152032412294975488/0HZ5nrAQ_normal.jpg"/>
    <hyperlink ref="V102" r:id="rId300" display="http://pbs.twimg.com/profile_images/1156949477690892288/YfgviGeJ_normal.jpg"/>
    <hyperlink ref="V103" r:id="rId301" display="http://pbs.twimg.com/profile_images/1018460313971290113/1AHFC85Q_normal.jpg"/>
    <hyperlink ref="V104" r:id="rId302" display="http://pbs.twimg.com/profile_images/1013430995452821504/Ur6XzqBC_normal.jpg"/>
    <hyperlink ref="V105" r:id="rId303" display="http://pbs.twimg.com/profile_images/959045226303074306/xlThbooM_normal.jpg"/>
    <hyperlink ref="V106" r:id="rId304" display="http://pbs.twimg.com/profile_images/1033451437873917953/l2i7RIG7_normal.jpg"/>
    <hyperlink ref="V107" r:id="rId305" display="http://pbs.twimg.com/profile_images/998210998208053250/y2AURhUX_normal.jpg"/>
    <hyperlink ref="V108" r:id="rId306" display="http://pbs.twimg.com/profile_images/998210998208053250/y2AURhUX_normal.jpg"/>
    <hyperlink ref="V109" r:id="rId307" display="http://pbs.twimg.com/profile_images/998210998208053250/y2AURhUX_normal.jpg"/>
    <hyperlink ref="V110" r:id="rId308" display="http://pbs.twimg.com/profile_images/998210998208053250/y2AURhUX_normal.jpg"/>
    <hyperlink ref="V111" r:id="rId309" display="http://pbs.twimg.com/profile_images/998210998208053250/y2AURhUX_normal.jpg"/>
    <hyperlink ref="V112" r:id="rId310" display="http://pbs.twimg.com/profile_images/998210998208053250/y2AURhUX_normal.jpg"/>
    <hyperlink ref="V113" r:id="rId311" display="http://pbs.twimg.com/profile_images/998210998208053250/y2AURhUX_normal.jpg"/>
    <hyperlink ref="V114" r:id="rId312" display="http://pbs.twimg.com/profile_images/896135367698599936/72TEGrRC_normal.jpg"/>
    <hyperlink ref="V115" r:id="rId313" display="https://pbs.twimg.com/media/EBar_2nU0AAkeEV.jpg"/>
    <hyperlink ref="V116" r:id="rId314" display="https://pbs.twimg.com/media/EBfNCagUIAEv1cT.jpg"/>
    <hyperlink ref="V117" r:id="rId315" display="https://pbs.twimg.com/media/EBg9TDbWwAAwQA1.jpg"/>
    <hyperlink ref="V118" r:id="rId316" display="https://pbs.twimg.com/media/CT718mTXAAUH1sQ.jpg"/>
    <hyperlink ref="V119" r:id="rId317" display="http://pbs.twimg.com/profile_images/1159136638305492992/Gjj9xGXM_normal.jpg"/>
    <hyperlink ref="V120" r:id="rId318" display="http://pbs.twimg.com/profile_images/1048858776634310657/WVY4xbLi_normal.jpg"/>
    <hyperlink ref="V121" r:id="rId319" display="http://pbs.twimg.com/profile_images/748552404665241600/vH8AHajP_normal.jpg"/>
    <hyperlink ref="V122" r:id="rId320" display="http://pbs.twimg.com/profile_images/1106514338230226946/e2-FABJP_normal.jpg"/>
    <hyperlink ref="V123" r:id="rId321" display="http://pbs.twimg.com/profile_images/1042858468640796672/Feik8ntv_normal.jpg"/>
    <hyperlink ref="V124" r:id="rId322" display="https://pbs.twimg.com/amplify_video_thumb/1053263197770338305/img/qi5nKHsIYS8LH5A2.jpg"/>
    <hyperlink ref="V125" r:id="rId323" display="https://pbs.twimg.com/amplify_video_thumb/1053263197770338305/img/qi5nKHsIYS8LH5A2.jpg"/>
    <hyperlink ref="V126" r:id="rId324" display="https://pbs.twimg.com/media/EBj79QtVAAEkhMm.jpg"/>
    <hyperlink ref="V127" r:id="rId325" display="http://pbs.twimg.com/profile_images/650352681614221313/aLV-X4Ww_normal.jpg"/>
    <hyperlink ref="V128" r:id="rId326" display="http://pbs.twimg.com/profile_images/650352681614221313/aLV-X4Ww_normal.jpg"/>
    <hyperlink ref="V129" r:id="rId327" display="http://pbs.twimg.com/profile_images/650352681614221313/aLV-X4Ww_normal.jpg"/>
    <hyperlink ref="V130" r:id="rId328" display="http://pbs.twimg.com/profile_images/1068524018058182656/15OUKZQk_normal.jpg"/>
    <hyperlink ref="V131" r:id="rId329" display="http://pbs.twimg.com/profile_images/1125878012405342209/r9Falz6a_normal.jpg"/>
    <hyperlink ref="V132" r:id="rId330" display="http://pbs.twimg.com/profile_images/806756164390129664/Rf0-4jXy_normal.jpg"/>
    <hyperlink ref="V133" r:id="rId331" display="http://pbs.twimg.com/profile_images/907746782574080000/Mx97tb7m_normal.jpg"/>
    <hyperlink ref="V134" r:id="rId332" display="http://pbs.twimg.com/profile_images/1149467852266561536/dAHlIV0G_normal.png"/>
    <hyperlink ref="V135" r:id="rId333" display="http://pbs.twimg.com/profile_images/1146513193046618114/gaHePY4D_normal.png"/>
    <hyperlink ref="V136" r:id="rId334" display="https://pbs.twimg.com/media/EBn2VGUX4AElbZr.jpg"/>
    <hyperlink ref="V137" r:id="rId335" display="http://pbs.twimg.com/profile_images/645263333839343622/7bnxubgm_normal.jpg"/>
    <hyperlink ref="V138" r:id="rId336" display="http://pbs.twimg.com/profile_images/689075496336801792/0HUERLbC_normal.jpg"/>
    <hyperlink ref="V139" r:id="rId337" display="http://pbs.twimg.com/profile_images/1058709442395541504/kyPs4s24_normal.jpg"/>
    <hyperlink ref="V140" r:id="rId338" display="http://pbs.twimg.com/profile_images/587854467401297920/FG957x2-_normal.jpg"/>
    <hyperlink ref="V141" r:id="rId339" display="http://pbs.twimg.com/profile_images/1124439217931735040/7jX5yfo7_normal.jpg"/>
    <hyperlink ref="V142" r:id="rId340" display="https://pbs.twimg.com/tweet_video_thumb/DrX_8qaUcAY0JKq.jpg"/>
    <hyperlink ref="V143" r:id="rId341" display="http://pbs.twimg.com/profile_images/1160894051316453380/6NgvJEf3_normal.jpg"/>
    <hyperlink ref="V144" r:id="rId342" display="http://pbs.twimg.com/profile_images/1002260410060357632/0-OVEYvL_normal.jpg"/>
    <hyperlink ref="V145" r:id="rId343" display="http://pbs.twimg.com/profile_images/963189338430468096/Mroaew9G_normal.jpg"/>
    <hyperlink ref="V146" r:id="rId344" display="http://abs.twimg.com/sticky/default_profile_images/default_profile_normal.png"/>
    <hyperlink ref="V147" r:id="rId345" display="http://pbs.twimg.com/profile_images/528446200941260801/_v6igVv0_normal.jpeg"/>
    <hyperlink ref="V148" r:id="rId346" display="http://pbs.twimg.com/profile_images/528446200941260801/_v6igVv0_normal.jpeg"/>
    <hyperlink ref="V149" r:id="rId347" display="http://pbs.twimg.com/profile_images/1041930796024528901/v9e6R2Eg_normal.jpg"/>
    <hyperlink ref="V150" r:id="rId348" display="http://pbs.twimg.com/profile_images/1110186735319871489/B5VMe6tt_normal.png"/>
    <hyperlink ref="V151" r:id="rId349" display="http://pbs.twimg.com/profile_images/1131000110966484993/EXyxvBIS_normal.png"/>
    <hyperlink ref="V152" r:id="rId350" display="http://pbs.twimg.com/profile_images/1131000110966484993/EXyxvBIS_normal.png"/>
    <hyperlink ref="V153" r:id="rId351" display="https://pbs.twimg.com/media/EBt7bfHUwAAVoQJ.jpg"/>
    <hyperlink ref="V154" r:id="rId352" display="http://pbs.twimg.com/profile_images/1009365796295004161/A1-MD5m9_normal.jpg"/>
    <hyperlink ref="V155" r:id="rId353" display="http://pbs.twimg.com/profile_images/1140017527139053568/A1M-IqgD_normal.jpg"/>
    <hyperlink ref="V156" r:id="rId354" display="http://pbs.twimg.com/profile_images/1078570425037148160/21T46TKP_normal.jpg"/>
    <hyperlink ref="V157" r:id="rId355" display="http://pbs.twimg.com/profile_images/1146681949806833670/OfliMFz2_normal.png"/>
    <hyperlink ref="V158" r:id="rId356" display="http://pbs.twimg.com/profile_images/1012806442817122304/PFPRBkWE_normal.jpg"/>
    <hyperlink ref="V159" r:id="rId357" display="http://pbs.twimg.com/profile_images/1134655373305176065/7r7IinOr_normal.png"/>
    <hyperlink ref="V160" r:id="rId358" display="http://pbs.twimg.com/profile_images/1156598074917163010/Hie2WdBw_normal.jpg"/>
    <hyperlink ref="V161" r:id="rId359" display="http://pbs.twimg.com/profile_images/1158469336295780357/xnDtpALW_normal.png"/>
    <hyperlink ref="V162" r:id="rId360" display="http://pbs.twimg.com/profile_images/1135231448921907200/MuKU9t7g_normal.jpg"/>
    <hyperlink ref="V163" r:id="rId361" display="http://pbs.twimg.com/profile_images/1161066480928247808/NbhA751T_normal.jpg"/>
    <hyperlink ref="V164" r:id="rId362" display="http://pbs.twimg.com/profile_images/1120333656734748673/ry0Kxmkt_normal.jpg"/>
    <hyperlink ref="V165" r:id="rId363" display="http://pbs.twimg.com/profile_images/1160730605191086080/3q8yiBg9_normal.jpg"/>
    <hyperlink ref="V166" r:id="rId364" display="http://pbs.twimg.com/profile_images/1147588053994749952/172iHI0y_normal.jpg"/>
    <hyperlink ref="V167" r:id="rId365" display="http://pbs.twimg.com/profile_images/1072953076657635328/FAsIhow__normal.jpg"/>
    <hyperlink ref="V168" r:id="rId366" display="http://pbs.twimg.com/profile_images/1093032356414480384/IFiss8CS_normal.jpg"/>
    <hyperlink ref="V169" r:id="rId367" display="http://pbs.twimg.com/profile_images/1154071443895832576/mLY9qFIH_normal.jpg"/>
    <hyperlink ref="V170" r:id="rId368" display="http://pbs.twimg.com/profile_images/1155072078489370625/q_YE4Nq0_normal.jpg"/>
    <hyperlink ref="V171" r:id="rId369" display="https://pbs.twimg.com/media/EBxnRkyXsAEpjX9.jpg"/>
    <hyperlink ref="V172" r:id="rId370" display="http://pbs.twimg.com/profile_images/1105109047148244992/eBE-iHlc_normal.jpg"/>
    <hyperlink ref="V173" r:id="rId371" display="https://pbs.twimg.com/media/EByEciAWsAAZGOT.jpg"/>
    <hyperlink ref="V174" r:id="rId372" display="https://pbs.twimg.com/media/EByEciAWsAAZGOT.jpg"/>
    <hyperlink ref="V175" r:id="rId373" display="https://pbs.twimg.com/media/EByEciAWsAAZGOT.jpg"/>
    <hyperlink ref="V176" r:id="rId374" display="https://pbs.twimg.com/media/EByEciAWsAAZGOT.jpg"/>
    <hyperlink ref="V177" r:id="rId375" display="https://pbs.twimg.com/media/EByEciAWsAAZGOT.jpg"/>
    <hyperlink ref="V178" r:id="rId376" display="http://pbs.twimg.com/profile_images/734677390299934721/I_ZWYJPR_normal.jpg"/>
    <hyperlink ref="V179" r:id="rId377" display="http://pbs.twimg.com/profile_images/1160578186633240577/-cxxi0xP_normal.jpg"/>
    <hyperlink ref="V180" r:id="rId378" display="http://pbs.twimg.com/profile_images/1152982424579526656/WGyGt7Ju_normal.jpg"/>
    <hyperlink ref="V181" r:id="rId379" display="http://pbs.twimg.com/profile_images/999354037232267264/saRubdXb_normal.jpg"/>
    <hyperlink ref="V182" r:id="rId380" display="http://pbs.twimg.com/profile_images/1156287942811406337/LYF5LMmA_normal.jpg"/>
    <hyperlink ref="V183" r:id="rId381" display="http://pbs.twimg.com/profile_images/1469720962/twitter_normal.jpg"/>
    <hyperlink ref="V184" r:id="rId382" display="http://pbs.twimg.com/profile_images/1159280163466698752/s52-b6Cv_normal.jpg"/>
    <hyperlink ref="V185" r:id="rId383" display="http://pbs.twimg.com/profile_images/1158892368390709249/JNBbpth3_normal.jpg"/>
    <hyperlink ref="V186" r:id="rId384" display="http://pbs.twimg.com/profile_images/1150936416295276545/DVEC52Jw_normal.jpg"/>
    <hyperlink ref="V187" r:id="rId385" display="http://pbs.twimg.com/profile_images/1119556187442249729/VlusZmGn_normal.jpg"/>
    <hyperlink ref="V188" r:id="rId386" display="http://pbs.twimg.com/profile_images/1151380385563140096/AhTMe8GY_normal.png"/>
    <hyperlink ref="V189" r:id="rId387" display="http://pbs.twimg.com/profile_images/1151380385563140096/AhTMe8GY_normal.png"/>
    <hyperlink ref="V190" r:id="rId388" display="http://pbs.twimg.com/profile_images/1151380385563140096/AhTMe8GY_normal.png"/>
    <hyperlink ref="V191" r:id="rId389" display="http://pbs.twimg.com/profile_images/1151380385563140096/AhTMe8GY_normal.png"/>
    <hyperlink ref="V192" r:id="rId390" display="http://pbs.twimg.com/profile_images/1151380385563140096/AhTMe8GY_normal.png"/>
    <hyperlink ref="V193" r:id="rId391" display="http://pbs.twimg.com/profile_images/1151380385563140096/AhTMe8GY_normal.png"/>
    <hyperlink ref="V194" r:id="rId392" display="http://pbs.twimg.com/profile_images/1151380385563140096/AhTMe8GY_normal.png"/>
    <hyperlink ref="V195" r:id="rId393" display="http://pbs.twimg.com/profile_images/1151380385563140096/AhTMe8GY_normal.png"/>
    <hyperlink ref="V196" r:id="rId394" display="http://pbs.twimg.com/profile_images/1151380385563140096/AhTMe8GY_normal.png"/>
    <hyperlink ref="V197" r:id="rId395" display="http://pbs.twimg.com/profile_images/1151380385563140096/AhTMe8GY_normal.png"/>
    <hyperlink ref="V198" r:id="rId396" display="http://pbs.twimg.com/profile_images/1151380385563140096/AhTMe8GY_normal.png"/>
    <hyperlink ref="V199" r:id="rId397" display="http://pbs.twimg.com/profile_images/1151380385563140096/AhTMe8GY_normal.png"/>
    <hyperlink ref="V200" r:id="rId398" display="http://pbs.twimg.com/profile_images/1151380385563140096/AhTMe8GY_normal.png"/>
    <hyperlink ref="V201" r:id="rId399" display="http://pbs.twimg.com/profile_images/1151380385563140096/AhTMe8GY_normal.png"/>
    <hyperlink ref="V202" r:id="rId400" display="http://pbs.twimg.com/profile_images/1151380385563140096/AhTMe8GY_normal.png"/>
    <hyperlink ref="V203" r:id="rId401" display="http://pbs.twimg.com/profile_images/1151380385563140096/AhTMe8GY_normal.png"/>
    <hyperlink ref="V204" r:id="rId402" display="http://pbs.twimg.com/profile_images/1151380385563140096/AhTMe8GY_normal.png"/>
    <hyperlink ref="V205" r:id="rId403" display="http://pbs.twimg.com/profile_images/1151380385563140096/AhTMe8GY_normal.png"/>
    <hyperlink ref="V206" r:id="rId404" display="http://pbs.twimg.com/profile_images/1151380385563140096/AhTMe8GY_normal.png"/>
    <hyperlink ref="V207" r:id="rId405" display="http://pbs.twimg.com/profile_images/1151380385563140096/AhTMe8GY_normal.png"/>
    <hyperlink ref="V208" r:id="rId406" display="http://pbs.twimg.com/profile_images/1151380385563140096/AhTMe8GY_normal.png"/>
    <hyperlink ref="V209" r:id="rId407" display="http://pbs.twimg.com/profile_images/1151380385563140096/AhTMe8GY_normal.png"/>
    <hyperlink ref="V210" r:id="rId408" display="http://pbs.twimg.com/profile_images/1151380385563140096/AhTMe8GY_normal.png"/>
    <hyperlink ref="V211" r:id="rId409" display="http://pbs.twimg.com/profile_images/1151380385563140096/AhTMe8GY_normal.png"/>
    <hyperlink ref="V212" r:id="rId410" display="http://pbs.twimg.com/profile_images/1151380385563140096/AhTMe8GY_normal.png"/>
    <hyperlink ref="V213" r:id="rId411" display="http://pbs.twimg.com/profile_images/1151380385563140096/AhTMe8GY_normal.png"/>
    <hyperlink ref="V214" r:id="rId412" display="http://pbs.twimg.com/profile_images/1151380385563140096/AhTMe8GY_normal.png"/>
    <hyperlink ref="V215" r:id="rId413" display="http://pbs.twimg.com/profile_images/1151380385563140096/AhTMe8GY_normal.png"/>
    <hyperlink ref="V216" r:id="rId414" display="http://pbs.twimg.com/profile_images/1151380385563140096/AhTMe8GY_normal.png"/>
    <hyperlink ref="V217" r:id="rId415" display="http://pbs.twimg.com/profile_images/1151380385563140096/AhTMe8GY_normal.png"/>
    <hyperlink ref="V218" r:id="rId416" display="http://pbs.twimg.com/profile_images/1151380385563140096/AhTMe8GY_normal.png"/>
    <hyperlink ref="V219" r:id="rId417" display="http://pbs.twimg.com/profile_images/1151380385563140096/AhTMe8GY_normal.png"/>
    <hyperlink ref="V220" r:id="rId418" display="http://pbs.twimg.com/profile_images/1151380385563140096/AhTMe8GY_normal.png"/>
    <hyperlink ref="V221" r:id="rId419" display="http://pbs.twimg.com/profile_images/1151380385563140096/AhTMe8GY_normal.png"/>
    <hyperlink ref="V222" r:id="rId420" display="http://pbs.twimg.com/profile_images/1151380385563140096/AhTMe8GY_normal.png"/>
    <hyperlink ref="V223" r:id="rId421" display="https://pbs.twimg.com/media/EBOpeVaW4AE-Ire.jpg"/>
    <hyperlink ref="V224" r:id="rId422" display="https://pbs.twimg.com/media/EBOpo4hXUAEhenC.jpg"/>
    <hyperlink ref="V225" r:id="rId423" display="https://pbs.twimg.com/media/EBOrbl3WwAUQWME.jpg"/>
    <hyperlink ref="V226" r:id="rId424" display="https://pbs.twimg.com/media/EBOr07HWkAMXEzv.jpg"/>
    <hyperlink ref="V227" r:id="rId425" display="https://pbs.twimg.com/media/EBOr9iJWwAQNfP0.jpg"/>
    <hyperlink ref="V228" r:id="rId426" display="https://pbs.twimg.com/media/EBOsKefXsAAFV7y.jpg"/>
    <hyperlink ref="V229" r:id="rId427" display="https://pbs.twimg.com/media/EBOsZAMXsAodfEW.jpg"/>
    <hyperlink ref="V230" r:id="rId428" display="https://pbs.twimg.com/media/EBOskCSXUAgFxTE.jpg"/>
    <hyperlink ref="V231" r:id="rId429" display="http://pbs.twimg.com/profile_images/1151380385563140096/AhTMe8GY_normal.png"/>
    <hyperlink ref="V232" r:id="rId430" display="http://pbs.twimg.com/profile_images/1151380385563140096/AhTMe8GY_normal.png"/>
    <hyperlink ref="V233" r:id="rId431" display="http://pbs.twimg.com/profile_images/1151380385563140096/AhTMe8GY_normal.png"/>
    <hyperlink ref="V234" r:id="rId432" display="http://pbs.twimg.com/profile_images/1151380385563140096/AhTMe8GY_normal.png"/>
    <hyperlink ref="V235" r:id="rId433" display="http://pbs.twimg.com/profile_images/1151380385563140096/AhTMe8GY_normal.png"/>
    <hyperlink ref="V236" r:id="rId434" display="http://pbs.twimg.com/profile_images/1151380385563140096/AhTMe8GY_normal.png"/>
    <hyperlink ref="V237" r:id="rId435" display="http://pbs.twimg.com/profile_images/1151380385563140096/AhTMe8GY_normal.png"/>
    <hyperlink ref="V238" r:id="rId436" display="http://pbs.twimg.com/profile_images/1151380385563140096/AhTMe8GY_normal.png"/>
    <hyperlink ref="V239" r:id="rId437" display="http://pbs.twimg.com/profile_images/1151380385563140096/AhTMe8GY_normal.png"/>
    <hyperlink ref="V240" r:id="rId438" display="http://pbs.twimg.com/profile_images/1151380385563140096/AhTMe8GY_normal.png"/>
    <hyperlink ref="V241" r:id="rId439" display="http://pbs.twimg.com/profile_images/1151380385563140096/AhTMe8GY_normal.png"/>
    <hyperlink ref="V242" r:id="rId440" display="http://pbs.twimg.com/profile_images/1151380385563140096/AhTMe8GY_normal.png"/>
    <hyperlink ref="V243" r:id="rId441" display="http://pbs.twimg.com/profile_images/1151380385563140096/AhTMe8GY_normal.png"/>
    <hyperlink ref="V244" r:id="rId442" display="http://pbs.twimg.com/profile_images/1151380385563140096/AhTMe8GY_normal.png"/>
    <hyperlink ref="V245" r:id="rId443" display="http://pbs.twimg.com/profile_images/1151380385563140096/AhTMe8GY_normal.png"/>
    <hyperlink ref="V246" r:id="rId444" display="http://pbs.twimg.com/profile_images/1151380385563140096/AhTMe8GY_normal.png"/>
    <hyperlink ref="V247" r:id="rId445" display="http://pbs.twimg.com/profile_images/1151380385563140096/AhTMe8GY_normal.png"/>
    <hyperlink ref="V248" r:id="rId446" display="http://pbs.twimg.com/profile_images/1151380385563140096/AhTMe8GY_normal.png"/>
    <hyperlink ref="V249" r:id="rId447" display="http://pbs.twimg.com/profile_images/1151380385563140096/AhTMe8GY_normal.png"/>
    <hyperlink ref="V250" r:id="rId448" display="https://pbs.twimg.com/media/EBYmPTdXkAQn7PB.jpg"/>
    <hyperlink ref="V251" r:id="rId449" display="http://pbs.twimg.com/profile_images/1151380385563140096/AhTMe8GY_normal.png"/>
    <hyperlink ref="V252" r:id="rId450" display="http://pbs.twimg.com/profile_images/1151380385563140096/AhTMe8GY_normal.png"/>
    <hyperlink ref="V253" r:id="rId451" display="http://pbs.twimg.com/profile_images/1151380385563140096/AhTMe8GY_normal.png"/>
    <hyperlink ref="V254" r:id="rId452" display="http://pbs.twimg.com/profile_images/1151380385563140096/AhTMe8GY_normal.png"/>
    <hyperlink ref="V255" r:id="rId453" display="http://pbs.twimg.com/profile_images/1151380385563140096/AhTMe8GY_normal.png"/>
    <hyperlink ref="V256" r:id="rId454" display="http://pbs.twimg.com/profile_images/1151380385563140096/AhTMe8GY_normal.png"/>
    <hyperlink ref="V257" r:id="rId455" display="http://pbs.twimg.com/profile_images/1151380385563140096/AhTMe8GY_normal.png"/>
    <hyperlink ref="V258" r:id="rId456" display="http://pbs.twimg.com/profile_images/1151380385563140096/AhTMe8GY_normal.png"/>
    <hyperlink ref="V259" r:id="rId457" display="http://pbs.twimg.com/profile_images/1151380385563140096/AhTMe8GY_normal.png"/>
    <hyperlink ref="V260" r:id="rId458" display="http://pbs.twimg.com/profile_images/1151380385563140096/AhTMe8GY_normal.png"/>
    <hyperlink ref="V261" r:id="rId459" display="http://pbs.twimg.com/profile_images/1151380385563140096/AhTMe8GY_normal.png"/>
    <hyperlink ref="V262" r:id="rId460" display="http://pbs.twimg.com/profile_images/1151380385563140096/AhTMe8GY_normal.png"/>
    <hyperlink ref="V263" r:id="rId461" display="http://pbs.twimg.com/profile_images/1151380385563140096/AhTMe8GY_normal.png"/>
    <hyperlink ref="V264" r:id="rId462" display="http://pbs.twimg.com/profile_images/1151380385563140096/AhTMe8GY_normal.png"/>
    <hyperlink ref="V265" r:id="rId463" display="http://pbs.twimg.com/profile_images/963620395931881472/ekZ171aA_normal.jpg"/>
    <hyperlink ref="V266" r:id="rId464" display="http://pbs.twimg.com/profile_images/963620395931881472/ekZ171aA_normal.jpg"/>
    <hyperlink ref="V267" r:id="rId465" display="http://pbs.twimg.com/profile_images/963620395931881472/ekZ171aA_normal.jpg"/>
    <hyperlink ref="V268" r:id="rId466" display="http://pbs.twimg.com/profile_images/963620395931881472/ekZ171aA_normal.jpg"/>
    <hyperlink ref="V269" r:id="rId467" display="http://pbs.twimg.com/profile_images/963620395931881472/ekZ171aA_normal.jpg"/>
    <hyperlink ref="V270" r:id="rId468" display="http://pbs.twimg.com/profile_images/963620395931881472/ekZ171aA_normal.jpg"/>
    <hyperlink ref="V271" r:id="rId469" display="http://pbs.twimg.com/profile_images/963620395931881472/ekZ171aA_normal.jpg"/>
    <hyperlink ref="V272" r:id="rId470" display="http://pbs.twimg.com/profile_images/963620395931881472/ekZ171aA_normal.jpg"/>
    <hyperlink ref="V273" r:id="rId471" display="http://pbs.twimg.com/profile_images/963620395931881472/ekZ171aA_normal.jpg"/>
    <hyperlink ref="V274" r:id="rId472" display="http://pbs.twimg.com/profile_images/963620395931881472/ekZ171aA_normal.jpg"/>
    <hyperlink ref="V275" r:id="rId473" display="http://pbs.twimg.com/profile_images/963620395931881472/ekZ171aA_normal.jpg"/>
    <hyperlink ref="V276" r:id="rId474" display="http://pbs.twimg.com/profile_images/963620395931881472/ekZ171aA_normal.jpg"/>
    <hyperlink ref="V277" r:id="rId475" display="http://pbs.twimg.com/profile_images/963620395931881472/ekZ171aA_normal.jpg"/>
    <hyperlink ref="V278" r:id="rId476" display="http://pbs.twimg.com/profile_images/963620395931881472/ekZ171aA_normal.jpg"/>
    <hyperlink ref="V279" r:id="rId477" display="http://pbs.twimg.com/profile_images/963620395931881472/ekZ171aA_normal.jpg"/>
    <hyperlink ref="V280" r:id="rId478" display="http://pbs.twimg.com/profile_images/963620395931881472/ekZ171aA_normal.jpg"/>
    <hyperlink ref="V281" r:id="rId479" display="http://pbs.twimg.com/profile_images/963620395931881472/ekZ171aA_normal.jpg"/>
    <hyperlink ref="V282" r:id="rId480" display="http://pbs.twimg.com/profile_images/963620395931881472/ekZ171aA_normal.jpg"/>
    <hyperlink ref="V283" r:id="rId481" display="http://pbs.twimg.com/profile_images/963620395931881472/ekZ171aA_normal.jpg"/>
    <hyperlink ref="V284" r:id="rId482" display="http://pbs.twimg.com/profile_images/963620395931881472/ekZ171aA_normal.jpg"/>
    <hyperlink ref="V285" r:id="rId483" display="http://pbs.twimg.com/profile_images/963620395931881472/ekZ171aA_normal.jpg"/>
    <hyperlink ref="V286" r:id="rId484" display="http://pbs.twimg.com/profile_images/963620395931881472/ekZ171aA_normal.jpg"/>
    <hyperlink ref="V287" r:id="rId485" display="http://pbs.twimg.com/profile_images/963620395931881472/ekZ171aA_normal.jpg"/>
    <hyperlink ref="V288" r:id="rId486" display="http://pbs.twimg.com/profile_images/963620395931881472/ekZ171aA_normal.jpg"/>
    <hyperlink ref="V289" r:id="rId487" display="http://pbs.twimg.com/profile_images/963620395931881472/ekZ171aA_normal.jpg"/>
    <hyperlink ref="V290" r:id="rId488" display="http://pbs.twimg.com/profile_images/963620395931881472/ekZ171aA_normal.jpg"/>
    <hyperlink ref="V291" r:id="rId489" display="http://pbs.twimg.com/profile_images/963620395931881472/ekZ171aA_normal.jpg"/>
    <hyperlink ref="V292" r:id="rId490" display="http://pbs.twimg.com/profile_images/963620395931881472/ekZ171aA_normal.jpg"/>
    <hyperlink ref="V293" r:id="rId491" display="http://pbs.twimg.com/profile_images/963620395931881472/ekZ171aA_normal.jpg"/>
    <hyperlink ref="V294" r:id="rId492" display="http://pbs.twimg.com/profile_images/963620395931881472/ekZ171aA_normal.jpg"/>
    <hyperlink ref="V295" r:id="rId493" display="http://pbs.twimg.com/profile_images/963620395931881472/ekZ171aA_normal.jpg"/>
    <hyperlink ref="V296" r:id="rId494" display="http://pbs.twimg.com/profile_images/963620395931881472/ekZ171aA_normal.jpg"/>
    <hyperlink ref="V297" r:id="rId495" display="http://pbs.twimg.com/profile_images/963620395931881472/ekZ171aA_normal.jpg"/>
    <hyperlink ref="V298" r:id="rId496" display="http://pbs.twimg.com/profile_images/963620395931881472/ekZ171aA_normal.jpg"/>
    <hyperlink ref="V299" r:id="rId497" display="http://pbs.twimg.com/profile_images/963620395931881472/ekZ171aA_normal.jpg"/>
    <hyperlink ref="V300" r:id="rId498" display="http://pbs.twimg.com/profile_images/963620395931881472/ekZ171aA_normal.jpg"/>
    <hyperlink ref="V301" r:id="rId499" display="http://pbs.twimg.com/profile_images/963620395931881472/ekZ171aA_normal.jpg"/>
    <hyperlink ref="V302" r:id="rId500" display="http://pbs.twimg.com/profile_images/1090027071093526528/9I30Jepk_normal.jpg"/>
    <hyperlink ref="V303" r:id="rId501" display="http://pbs.twimg.com/profile_images/1151066416189255680/phADCKna_normal.jpg"/>
    <hyperlink ref="V304" r:id="rId502" display="http://pbs.twimg.com/profile_images/1104780189341573123/09Pw0Rtl_normal.jpg"/>
    <hyperlink ref="V305" r:id="rId503" display="http://pbs.twimg.com/profile_images/1161139023311757312/kF1g7CFR_normal.jpg"/>
    <hyperlink ref="V306" r:id="rId504" display="http://pbs.twimg.com/profile_images/1153192836851892224/rdQLPvdj_normal.png"/>
    <hyperlink ref="V307" r:id="rId505" display="http://pbs.twimg.com/profile_images/1153192836851892224/rdQLPvdj_normal.png"/>
    <hyperlink ref="V308" r:id="rId506" display="http://pbs.twimg.com/profile_images/1107740893312966662/Zon1XbuL_normal.png"/>
    <hyperlink ref="V309" r:id="rId507" display="http://pbs.twimg.com/profile_images/1159631092443471872/cAMfzmTW_normal.jpg"/>
    <hyperlink ref="V310" r:id="rId508" display="http://pbs.twimg.com/profile_images/1087234607773294592/fRi7WWv7_normal.jpg"/>
    <hyperlink ref="V311" r:id="rId509" display="http://pbs.twimg.com/profile_images/1156299620198359045/ePWbq8dt_normal.jpg"/>
    <hyperlink ref="V312" r:id="rId510" display="http://pbs.twimg.com/profile_images/1156142298050117632/GAVwNwQJ_normal.jpg"/>
    <hyperlink ref="V313" r:id="rId511" display="http://pbs.twimg.com/profile_images/1111454531731292160/kVRgn86g_normal.jpg"/>
    <hyperlink ref="V314" r:id="rId512" display="http://pbs.twimg.com/profile_images/1060223485409198081/ijfavWM-_normal.jpg"/>
    <hyperlink ref="V315" r:id="rId513" display="http://pbs.twimg.com/profile_images/1059843386306428929/EDSaKRLS_normal.jpg"/>
    <hyperlink ref="V316" r:id="rId514" display="http://pbs.twimg.com/profile_images/1105448882358665217/FjzxgIoy_normal.jpg"/>
    <hyperlink ref="V317" r:id="rId515" display="http://pbs.twimg.com/profile_images/2841350804/abbc5d72ce9e9c209424d2070d89cba5_normal.jpeg"/>
    <hyperlink ref="V318" r:id="rId516" display="https://pbs.twimg.com/media/EAn8bfpXsAEpNTZ.jpg"/>
    <hyperlink ref="V319" r:id="rId517" display="https://pbs.twimg.com/media/EBM4dpGXsAEPWF7.jpg"/>
    <hyperlink ref="V320" r:id="rId518" display="https://pbs.twimg.com/media/EB08fzGXUAEK61S.jpg"/>
    <hyperlink ref="V321" r:id="rId519" display="http://pbs.twimg.com/profile_images/922868436828610561/hfZSlKo8_normal.jpg"/>
    <hyperlink ref="V322" r:id="rId520" display="https://pbs.twimg.com/media/EB08gIoXYAAfyem.jpg"/>
    <hyperlink ref="V323" r:id="rId521" display="http://pbs.twimg.com/profile_images/795745815386095617/RwyN71hG_normal.jpg"/>
    <hyperlink ref="V324" r:id="rId522" display="https://pbs.twimg.com/media/EBVCbFMWkAAcHM4.jpg"/>
    <hyperlink ref="V325" r:id="rId523" display="https://pbs.twimg.com/media/EBXnKXbWsAEfyjO.jpg"/>
    <hyperlink ref="V326" r:id="rId524" display="https://pbs.twimg.com/media/EB0FdrsX4AAb1Ox.jpg"/>
    <hyperlink ref="V327" r:id="rId525" display="http://pbs.twimg.com/profile_images/1150889221684678662/otNcZMHL_normal.jpg"/>
    <hyperlink ref="V328" r:id="rId526" display="http://pbs.twimg.com/profile_images/543806663749152770/-eYNFYLc_normal.jpeg"/>
    <hyperlink ref="V329" r:id="rId527" display="http://pbs.twimg.com/profile_images/543806663749152770/-eYNFYLc_normal.jpeg"/>
    <hyperlink ref="V330" r:id="rId528" display="http://pbs.twimg.com/profile_images/543806663749152770/-eYNFYLc_normal.jpeg"/>
    <hyperlink ref="V331" r:id="rId529" display="http://pbs.twimg.com/profile_images/1096469198279188485/cCjMYSJc_normal.jpg"/>
    <hyperlink ref="V332" r:id="rId530" display="http://pbs.twimg.com/profile_images/1159920755435593728/OuGmlIip_normal.jpg"/>
    <hyperlink ref="V333" r:id="rId531" display="https://pbs.twimg.com/media/EB2odaKX4AAk_sK.jpg"/>
    <hyperlink ref="V334" r:id="rId532" display="http://pbs.twimg.com/profile_images/1073736439421034496/bHrO47iZ_normal.jpg"/>
    <hyperlink ref="V335" r:id="rId533" display="https://pbs.twimg.com/media/AdjQ2KBCEAAxHNK.jpg"/>
    <hyperlink ref="V336" r:id="rId534" display="http://pbs.twimg.com/profile_images/1038427612769447937/K9DA-do8_normal.jpg"/>
    <hyperlink ref="V337" r:id="rId535" display="http://pbs.twimg.com/profile_images/1098050374559297537/BhPVWT4f_normal.png"/>
    <hyperlink ref="V338" r:id="rId536" display="http://pbs.twimg.com/profile_images/1098050374559297537/BhPVWT4f_normal.png"/>
    <hyperlink ref="V339" r:id="rId537" display="https://pbs.twimg.com/media/EB3TuNyUEAACWF8.jpg"/>
    <hyperlink ref="V340" r:id="rId538" display="http://abs.twimg.com/sticky/default_profile_images/default_profile_normal.png"/>
    <hyperlink ref="V341" r:id="rId539" display="https://pbs.twimg.com/media/DsyzFm2XoAABVH4.jpg"/>
    <hyperlink ref="V342" r:id="rId540" display="http://pbs.twimg.com/profile_images/1160897895412973568/ptYpNQNb_normal.jpg"/>
    <hyperlink ref="V343" r:id="rId541" display="http://pbs.twimg.com/profile_images/378800000794324726/5b8f189963a94d62de4482443657a625_normal.png"/>
    <hyperlink ref="V344" r:id="rId542" display="http://pbs.twimg.com/profile_images/378800000794324726/5b8f189963a94d62de4482443657a625_normal.png"/>
    <hyperlink ref="V345" r:id="rId543" display="http://pbs.twimg.com/profile_images/378800000794324726/5b8f189963a94d62de4482443657a625_normal.png"/>
    <hyperlink ref="V346" r:id="rId544" display="http://pbs.twimg.com/profile_images/378800000794324726/5b8f189963a94d62de4482443657a625_normal.png"/>
    <hyperlink ref="V347" r:id="rId545" display="http://pbs.twimg.com/profile_images/378800000794324726/5b8f189963a94d62de4482443657a625_normal.png"/>
    <hyperlink ref="V348" r:id="rId546" display="http://pbs.twimg.com/profile_images/378800000794324726/5b8f189963a94d62de4482443657a625_normal.png"/>
    <hyperlink ref="V349" r:id="rId547" display="http://pbs.twimg.com/profile_images/378800000794324726/5b8f189963a94d62de4482443657a625_normal.png"/>
    <hyperlink ref="V350" r:id="rId548" display="http://pbs.twimg.com/profile_images/378800000794324726/5b8f189963a94d62de4482443657a625_normal.png"/>
    <hyperlink ref="V351" r:id="rId549" display="http://pbs.twimg.com/profile_images/378800000794324726/5b8f189963a94d62de4482443657a625_normal.png"/>
    <hyperlink ref="V352" r:id="rId550" display="http://pbs.twimg.com/profile_images/378800000794324726/5b8f189963a94d62de4482443657a625_normal.png"/>
    <hyperlink ref="V353" r:id="rId551" display="http://pbs.twimg.com/profile_images/378800000794324726/5b8f189963a94d62de4482443657a625_normal.png"/>
    <hyperlink ref="V354" r:id="rId552" display="http://pbs.twimg.com/profile_images/378800000794324726/5b8f189963a94d62de4482443657a625_normal.png"/>
    <hyperlink ref="V355" r:id="rId553" display="http://pbs.twimg.com/profile_images/378800000794324726/5b8f189963a94d62de4482443657a625_normal.png"/>
    <hyperlink ref="V356" r:id="rId554" display="http://pbs.twimg.com/profile_images/378800000794324726/5b8f189963a94d62de4482443657a625_normal.png"/>
    <hyperlink ref="V357" r:id="rId555" display="https://pbs.twimg.com/media/EB4V9O4WsAUi4TZ.jpg"/>
    <hyperlink ref="V358" r:id="rId556" display="https://pbs.twimg.com/ext_tw_video_thumb/1161404067316453382/pu/img/Eb5pM9C5dH3lqItR.jpg"/>
    <hyperlink ref="V359" r:id="rId557" display="https://pbs.twimg.com/ext_tw_video_thumb/1161412183672180736/pu/img/YjK3sMH_DGuZR4e6.jpg"/>
    <hyperlink ref="X3" r:id="rId558" display="https://twitter.com/#!/drmhofman/status/1154287221211459584"/>
    <hyperlink ref="X4" r:id="rId559" display="https://twitter.com/#!/luketv/status/1142534793374109696"/>
    <hyperlink ref="X5" r:id="rId560" display="https://twitter.com/#!/khushrowb/status/1156418965268291585"/>
    <hyperlink ref="X6" r:id="rId561" display="https://twitter.com/#!/radleys/status/1156512377212420097"/>
    <hyperlink ref="X7" r:id="rId562" display="https://twitter.com/#!/yusuactivities/status/1156514949742702592"/>
    <hyperlink ref="X8" r:id="rId563" display="https://twitter.com/#!/cwdanielpereira/status/979065503070203904"/>
    <hyperlink ref="X9" r:id="rId564" display="https://twitter.com/#!/cwdanielpereira/status/1156766054804275200"/>
    <hyperlink ref="X10" r:id="rId565" display="https://twitter.com/#!/oraclecourse/status/1156824018349187072"/>
    <hyperlink ref="X11" r:id="rId566" display="https://twitter.com/#!/nosqldigest/status/1156849399198171136"/>
    <hyperlink ref="X12" r:id="rId567" display="https://twitter.com/#!/movemberuk/status/1140208567192084480"/>
    <hyperlink ref="X13" r:id="rId568" display="https://twitter.com/#!/rancho5132/status/1156870852144766977"/>
    <hyperlink ref="X14" r:id="rId569" display="https://twitter.com/#!/daniela_lo88/status/1156935476516937729"/>
    <hyperlink ref="X15" r:id="rId570" display="https://twitter.com/#!/itsjusttonyok/status/1156953076768616448"/>
    <hyperlink ref="X16" r:id="rId571" display="https://twitter.com/#!/recepet51817257/status/1157008965882011648"/>
    <hyperlink ref="X17" r:id="rId572" display="https://twitter.com/#!/mocalgary/status/1157026687525249024"/>
    <hyperlink ref="X18" r:id="rId573" display="https://twitter.com/#!/cameronwbriggs/status/1157068894911131648"/>
    <hyperlink ref="X19" r:id="rId574" display="https://twitter.com/#!/ollie_hampton/status/1157132344668696576"/>
    <hyperlink ref="X20" r:id="rId575" display="https://twitter.com/#!/motovaquero/status/1157269357313105921"/>
    <hyperlink ref="X21" r:id="rId576" display="https://twitter.com/#!/gordinho80/status/1157276957131890689"/>
    <hyperlink ref="X22" r:id="rId577" display="https://twitter.com/#!/leedavis1975/status/1157299369294618626"/>
    <hyperlink ref="X23" r:id="rId578" display="https://twitter.com/#!/tri_boucher/status/1157317115751411713"/>
    <hyperlink ref="X24" r:id="rId579" display="https://twitter.com/#!/warrendalyict4d/status/1157528018245435392"/>
    <hyperlink ref="X25" r:id="rId580" display="https://twitter.com/#!/warrendalymusic/status/1157528671730540544"/>
    <hyperlink ref="X26" r:id="rId581" display="https://twitter.com/#!/ebauchemusic/status/1157533524846678016"/>
    <hyperlink ref="X27" r:id="rId582" display="https://twitter.com/#!/lifeandengines/status/1157631884236591109"/>
    <hyperlink ref="X28" r:id="rId583" display="https://twitter.com/#!/xtremeflyerz/status/1157664904784089088"/>
    <hyperlink ref="X29" r:id="rId584" display="https://twitter.com/#!/heyhim_ovrthere/status/1157725998911299584"/>
    <hyperlink ref="X30" r:id="rId585" display="https://twitter.com/#!/tripleplates/status/1157822362974339072"/>
    <hyperlink ref="X31" r:id="rId586" display="https://twitter.com/#!/skawars1/status/1157841022593855493"/>
    <hyperlink ref="X32" r:id="rId587" display="https://twitter.com/#!/anna_robogirl/status/1157859605650845696"/>
    <hyperlink ref="X33" r:id="rId588" display="https://twitter.com/#!/vannapragal/status/1158064373392449536"/>
    <hyperlink ref="X34" r:id="rId589" display="https://twitter.com/#!/radiantgeorge/status/1057925708947832833"/>
    <hyperlink ref="X35" r:id="rId590" display="https://twitter.com/#!/amandalwaldrop/status/1158091996197728256"/>
    <hyperlink ref="X36" r:id="rId591" display="https://twitter.com/#!/coco_welly/status/1158242075550220289"/>
    <hyperlink ref="X37" r:id="rId592" display="https://twitter.com/#!/perfectday2play/status/1158441725565775873"/>
    <hyperlink ref="X38" r:id="rId593" display="https://twitter.com/#!/8278jogador8728/status/1158456612308357122"/>
    <hyperlink ref="X39" r:id="rId594" display="https://twitter.com/#!/indie_booster/status/1158458168105717760"/>
    <hyperlink ref="X40" r:id="rId595" display="https://twitter.com/#!/abigail29808882/status/1158458227618697216"/>
    <hyperlink ref="X41" r:id="rId596" display="https://twitter.com/#!/jlbravin/status/1158464344709111809"/>
    <hyperlink ref="X42" r:id="rId597" display="https://twitter.com/#!/cheshirero/status/933266347370225665"/>
    <hyperlink ref="X43" r:id="rId598" display="https://twitter.com/#!/clubquoits/status/1158491150187139074"/>
    <hyperlink ref="X44" r:id="rId599" display="https://twitter.com/#!/dominictshepo/status/1158497399356215296"/>
    <hyperlink ref="X45" r:id="rId600" display="https://twitter.com/#!/castle_neil/status/795709997527220225"/>
    <hyperlink ref="X46" r:id="rId601" display="https://twitter.com/#!/diotermaocowb/status/1158594950327668743"/>
    <hyperlink ref="X47" r:id="rId602" display="https://twitter.com/#!/scanoma/status/1158735529669607424"/>
    <hyperlink ref="X48" r:id="rId603" display="https://twitter.com/#!/li_travel/status/1158747136219111424"/>
    <hyperlink ref="X49" r:id="rId604" display="https://twitter.com/#!/macellooo/status/1158751871865147393"/>
    <hyperlink ref="X50" r:id="rId605" display="https://twitter.com/#!/ann_dente/status/1158758469870202881"/>
    <hyperlink ref="X51" r:id="rId606" display="https://twitter.com/#!/bikram_robotics/status/1158778169761026048"/>
    <hyperlink ref="X52" r:id="rId607" display="https://twitter.com/#!/moustachemiler/status/1158434489250398210"/>
    <hyperlink ref="X53" r:id="rId608" display="https://twitter.com/#!/moustachemiler/status/1158825989893476353"/>
    <hyperlink ref="X54" r:id="rId609" display="https://twitter.com/#!/seanpchajek/status/264010879249575936"/>
    <hyperlink ref="X55" r:id="rId610" display="https://twitter.com/#!/coidedopdo/status/1158838132479074310"/>
    <hyperlink ref="X56" r:id="rId611" display="https://twitter.com/#!/nobodylaugh/status/1158874997437423618"/>
    <hyperlink ref="X57" r:id="rId612" display="https://twitter.com/#!/projecthyraxapp/status/1156748318556512260"/>
    <hyperlink ref="X58" r:id="rId613" display="https://twitter.com/#!/projecthyraxapp/status/1157820559641722881"/>
    <hyperlink ref="X59" r:id="rId614" display="https://twitter.com/#!/projecthyraxapp/status/1158922793641238528"/>
    <hyperlink ref="X60" r:id="rId615" display="https://twitter.com/#!/gameandroidnews/status/1156901804673777664"/>
    <hyperlink ref="X61" r:id="rId616" display="https://twitter.com/#!/gameandroidnews/status/1158638268008845312"/>
    <hyperlink ref="X62" r:id="rId617" display="https://twitter.com/#!/gameandroidnews/status/1158925120305606661"/>
    <hyperlink ref="X63" r:id="rId618" display="https://twitter.com/#!/merrittrevival/status/1158957504950177792"/>
    <hyperlink ref="X64" r:id="rId619" display="https://twitter.com/#!/caferacer76/status/1158335296829820929"/>
    <hyperlink ref="X65" r:id="rId620" display="https://twitter.com/#!/caferacer76/status/1158968403853500416"/>
    <hyperlink ref="X66" r:id="rId621" display="https://twitter.com/#!/ingare_rev/status/1156725811896049670"/>
    <hyperlink ref="X67" r:id="rId622" display="https://twitter.com/#!/ingare_rev/status/1156861730338889729"/>
    <hyperlink ref="X68" r:id="rId623" display="https://twitter.com/#!/ingare_rev/status/1156922195702177792"/>
    <hyperlink ref="X69" r:id="rId624" display="https://twitter.com/#!/ingare_rev/status/1157027851369091072"/>
    <hyperlink ref="X70" r:id="rId625" display="https://twitter.com/#!/ingare_rev/status/1157873381900992512"/>
    <hyperlink ref="X71" r:id="rId626" display="https://twitter.com/#!/ingare_rev/status/1158703855678435328"/>
    <hyperlink ref="X72" r:id="rId627" display="https://twitter.com/#!/ingare_rev/status/1158975668132175872"/>
    <hyperlink ref="X73" r:id="rId628" display="https://twitter.com/#!/clintcrockett/status/1159156986505814021"/>
    <hyperlink ref="X74" r:id="rId629" display="https://twitter.com/#!/danleafy94/status/1159192437832716288"/>
    <hyperlink ref="X75" r:id="rId630" display="https://twitter.com/#!/liathrestaurant/status/1159205974072102912"/>
    <hyperlink ref="X76" r:id="rId631" display="https://twitter.com/#!/liathrestaurant/status/1159206063276564480"/>
    <hyperlink ref="X77" r:id="rId632" display="https://twitter.com/#!/indiedev_rt/status/1156811064387883008"/>
    <hyperlink ref="X78" r:id="rId633" display="https://twitter.com/#!/indiedev_rt/status/1156901651166502913"/>
    <hyperlink ref="X79" r:id="rId634" display="https://twitter.com/#!/indiedev_rt/status/1157822778671808512"/>
    <hyperlink ref="X80" r:id="rId635" display="https://twitter.com/#!/indiedev_rt/status/1158411637398888455"/>
    <hyperlink ref="X81" r:id="rId636" display="https://twitter.com/#!/indiedev_rt/status/1158638139503763456"/>
    <hyperlink ref="X82" r:id="rId637" display="https://twitter.com/#!/indiedev_rt/status/1158925063430836226"/>
    <hyperlink ref="X83" r:id="rId638" display="https://twitter.com/#!/indiedev_rt/status/1159242078536261644"/>
    <hyperlink ref="X84" r:id="rId639" display="https://twitter.com/#!/ericgaffen/status/1159191913515429888"/>
    <hyperlink ref="X85" r:id="rId640" display="https://twitter.com/#!/kimburd/status/1159280462893932544"/>
    <hyperlink ref="X86" r:id="rId641" display="https://twitter.com/#!/apccc19/status/1159293156019580928"/>
    <hyperlink ref="X87" r:id="rId642" display="https://twitter.com/#!/thephoenix_exp/status/1159313468522037249"/>
    <hyperlink ref="X88" r:id="rId643" display="https://twitter.com/#!/saltydogsbot/status/1156809524302503937"/>
    <hyperlink ref="X89" r:id="rId644" display="https://twitter.com/#!/saltydogsbot/status/1156975596028796929"/>
    <hyperlink ref="X90" r:id="rId645" display="https://twitter.com/#!/saltydogsbot/status/1158168443310526464"/>
    <hyperlink ref="X91" r:id="rId646" display="https://twitter.com/#!/saltydogsbot/status/1159240482154786816"/>
    <hyperlink ref="X92" r:id="rId647" display="https://twitter.com/#!/saltydogsbot/status/1159315994738909185"/>
    <hyperlink ref="X93" r:id="rId648" display="https://twitter.com/#!/cjdogtajames/status/1159318362717114369"/>
    <hyperlink ref="X94" r:id="rId649" display="https://twitter.com/#!/indiegamesharer/status/1156948305739440128"/>
    <hyperlink ref="X95" r:id="rId650" display="https://twitter.com/#!/indiegamesharer/status/1158337405071634437"/>
    <hyperlink ref="X96" r:id="rId651" display="https://twitter.com/#!/indiegamesharer/status/1158458279653249026"/>
    <hyperlink ref="X97" r:id="rId652" display="https://twitter.com/#!/indiegamesharer/status/1158684703618207744"/>
    <hyperlink ref="X98" r:id="rId653" display="https://twitter.com/#!/indiegamesharer/status/1159318925097820160"/>
    <hyperlink ref="X99" r:id="rId654" display="https://twitter.com/#!/felixeroles/status/1159367020485500929"/>
    <hyperlink ref="X100" r:id="rId655" display="https://twitter.com/#!/healthqurator/status/1159368803488292864"/>
    <hyperlink ref="X101" r:id="rId656" display="https://twitter.com/#!/wicaksono_as/status/1159410131488010241"/>
    <hyperlink ref="X102" r:id="rId657" display="https://twitter.com/#!/jarheadmarine1/status/1159447605581144065"/>
    <hyperlink ref="X103" r:id="rId658" display="https://twitter.com/#!/offycrawl/status/1159449684936712192"/>
    <hyperlink ref="X104" r:id="rId659" display="https://twitter.com/#!/talkingpulp/status/1159449853946146816"/>
    <hyperlink ref="X105" r:id="rId660" display="https://twitter.com/#!/sv_lawfirm/status/1159488439655567361"/>
    <hyperlink ref="X106" r:id="rId661" display="https://twitter.com/#!/sim_racing/status/1159542099831906304"/>
    <hyperlink ref="X107" r:id="rId662" display="https://twitter.com/#!/projectx_ios/status/1157719506103492609"/>
    <hyperlink ref="X108" r:id="rId663" display="https://twitter.com/#!/projectx_ios/status/1157885811326631936"/>
    <hyperlink ref="X109" r:id="rId664" display="https://twitter.com/#!/projectx_ios/status/1158459092614168576"/>
    <hyperlink ref="X110" r:id="rId665" display="https://twitter.com/#!/projectx_ios/status/1158655673011511296"/>
    <hyperlink ref="X111" r:id="rId666" display="https://twitter.com/#!/projectx_ios/status/1158836842596392962"/>
    <hyperlink ref="X112" r:id="rId667" display="https://twitter.com/#!/projectx_ios/status/1159319680621993984"/>
    <hyperlink ref="X113" r:id="rId668" display="https://twitter.com/#!/projectx_ios/status/1159546321906405376"/>
    <hyperlink ref="X114" r:id="rId669" display="https://twitter.com/#!/cosmicflood/status/1159549993528778752"/>
    <hyperlink ref="X115" r:id="rId670" display="https://twitter.com/#!/zelda_doodle/status/1159303071731576832"/>
    <hyperlink ref="X116" r:id="rId671" display="https://twitter.com/#!/zelda_doodle/status/1159620879615029258"/>
    <hyperlink ref="X117" r:id="rId672" display="https://twitter.com/#!/ashlie_christie/status/1159744434856181761"/>
    <hyperlink ref="X118" r:id="rId673" display="https://twitter.com/#!/dleggio33/status/666240221911121920"/>
    <hyperlink ref="X119" r:id="rId674" display="https://twitter.com/#!/jujueisblumme/status/1159762549686112256"/>
    <hyperlink ref="X120" r:id="rId675" display="https://twitter.com/#!/georgechiesa/status/1159768782883229696"/>
    <hyperlink ref="X121" r:id="rId676" display="https://twitter.com/#!/acredite_co/status/1159776964720431104"/>
    <hyperlink ref="X122" r:id="rId677" display="https://twitter.com/#!/sirtallmarc/status/1159795727041736710"/>
    <hyperlink ref="X123" r:id="rId678" display="https://twitter.com/#!/lutzanalytics/status/1159808571091144704"/>
    <hyperlink ref="X124" r:id="rId679" display="https://twitter.com/#!/oracle_france/status/1156836968300367873"/>
    <hyperlink ref="X125" r:id="rId680" display="https://twitter.com/#!/oracle_france/status/1159811568894279681"/>
    <hyperlink ref="X126" r:id="rId681" display="https://twitter.com/#!/realstulloyd/status/1159953945608855552"/>
    <hyperlink ref="X127" r:id="rId682" display="https://twitter.com/#!/djhibrahim/status/1159196826706124800"/>
    <hyperlink ref="X128" r:id="rId683" display="https://twitter.com/#!/djhibrahim/status/1159198547121790978"/>
    <hyperlink ref="X129" r:id="rId684" display="https://twitter.com/#!/djhibrahim/status/1160010060786876417"/>
    <hyperlink ref="X130" r:id="rId685" display="https://twitter.com/#!/safetytweety/status/1160211812429832192"/>
    <hyperlink ref="X131" r:id="rId686" display="https://twitter.com/#!/infamous_rjk/status/1160222207416684544"/>
    <hyperlink ref="X132" r:id="rId687" display="https://twitter.com/#!/tony_sacto/status/1160255731246911490"/>
    <hyperlink ref="X133" r:id="rId688" display="https://twitter.com/#!/astrobot314/status/1160258882159153152"/>
    <hyperlink ref="X134" r:id="rId689" display="https://twitter.com/#!/absorbunderwear/status/1160271915405193216"/>
    <hyperlink ref="X135" r:id="rId690" display="https://twitter.com/#!/richiix27/status/1160290380044218369"/>
    <hyperlink ref="X136" r:id="rId691" display="https://twitter.com/#!/elvinbox/status/1160229230766120960"/>
    <hyperlink ref="X137" r:id="rId692" display="https://twitter.com/#!/pickenan/status/1160296125129252864"/>
    <hyperlink ref="X138" r:id="rId693" display="https://twitter.com/#!/teamincredimo/status/1160389465216389122"/>
    <hyperlink ref="X139" r:id="rId694" display="https://twitter.com/#!/cate2pilates/status/1160401313194270720"/>
    <hyperlink ref="X140" r:id="rId695" display="https://twitter.com/#!/ballsy_62/status/1160500869776850945"/>
    <hyperlink ref="X141" r:id="rId696" display="https://twitter.com/#!/bandis61/status/1160504516191481856"/>
    <hyperlink ref="X142" r:id="rId697" display="https://twitter.com/#!/riggleskimaster/status/1060940082809425925"/>
    <hyperlink ref="X143" r:id="rId698" display="https://twitter.com/#!/skateboard12341/status/1160567336031539205"/>
    <hyperlink ref="X144" r:id="rId699" display="https://twitter.com/#!/lichtwitch/status/1160580222187651073"/>
    <hyperlink ref="X145" r:id="rId700" display="https://twitter.com/#!/sparkysynth/status/1160613739483320320"/>
    <hyperlink ref="X146" r:id="rId701" display="https://twitter.com/#!/sradzik/status/1160614328078405634"/>
    <hyperlink ref="X147" r:id="rId702" display="https://twitter.com/#!/joecavanaugh0/status/1160274846422589440"/>
    <hyperlink ref="X148" r:id="rId703" display="https://twitter.com/#!/joecavanaugh0/status/1160614789263036418"/>
    <hyperlink ref="X149" r:id="rId704" display="https://twitter.com/#!/kslouha421/status/1160617632598331392"/>
    <hyperlink ref="X150" r:id="rId705" display="https://twitter.com/#!/trisclaxton/status/1160640946066862083"/>
    <hyperlink ref="X151" r:id="rId706" display="https://twitter.com/#!/stevesmithnz/status/1157436632477437953"/>
    <hyperlink ref="X152" r:id="rId707" display="https://twitter.com/#!/stevesmithnz/status/1158665816730230784"/>
    <hyperlink ref="X153" r:id="rId708" display="https://twitter.com/#!/stevesmithnz/status/1160657047328681984"/>
    <hyperlink ref="X154" r:id="rId709" display="https://twitter.com/#!/natteramnoslo/status/1160678944288518144"/>
    <hyperlink ref="X155" r:id="rId710" display="https://twitter.com/#!/lamasmarina92/status/1160709320520208389"/>
    <hyperlink ref="X156" r:id="rId711" display="https://twitter.com/#!/kojonup/status/1160742558051364864"/>
    <hyperlink ref="X157" r:id="rId712" display="https://twitter.com/#!/bernhardkerres/status/1160849656244576258"/>
    <hyperlink ref="X158" r:id="rId713" display="https://twitter.com/#!/marianneschro11/status/1160853839165231104"/>
    <hyperlink ref="X159" r:id="rId714" display="https://twitter.com/#!/lomegb/status/531795675990994944"/>
    <hyperlink ref="X160" r:id="rId715" display="https://twitter.com/#!/uyajola99_sa/status/1160859059756703744"/>
    <hyperlink ref="X161" r:id="rId716" display="https://twitter.com/#!/lavignelesba/status/1160870257336016896"/>
    <hyperlink ref="X162" r:id="rId717" display="https://twitter.com/#!/tellmeltsover/status/1160870438651801601"/>
    <hyperlink ref="X163" r:id="rId718" display="https://twitter.com/#!/ituyhi31/status/1160895455556976641"/>
    <hyperlink ref="X164" r:id="rId719" display="https://twitter.com/#!/biimafpoetra/status/1160916936773033984"/>
    <hyperlink ref="X165" r:id="rId720" display="https://twitter.com/#!/perryshotel/status/1160926100123525120"/>
    <hyperlink ref="X166" r:id="rId721" display="https://twitter.com/#!/lavignelatesta/status/1160928179109994496"/>
    <hyperlink ref="X167" r:id="rId722" display="https://twitter.com/#!/gransielavigne/status/1160930211233509376"/>
    <hyperlink ref="X168" r:id="rId723" display="https://twitter.com/#!/lullaby727/status/1160935368595845120"/>
    <hyperlink ref="X169" r:id="rId724" display="https://twitter.com/#!/mimitcheeng/status/1160937292568989696"/>
    <hyperlink ref="X170" r:id="rId725" display="https://twitter.com/#!/im_jdlavigne/status/1160941726246137860"/>
    <hyperlink ref="X171" r:id="rId726" display="https://twitter.com/#!/drivevauxhall/status/1160916360131743745"/>
    <hyperlink ref="X172" r:id="rId727" display="https://twitter.com/#!/philgrove1973/status/1160947532966617089"/>
    <hyperlink ref="X173" r:id="rId728" display="https://twitter.com/#!/sonsrap10/status/1160948632054620162"/>
    <hyperlink ref="X174" r:id="rId729" display="https://twitter.com/#!/artful_doodler/status/1160948738568986624"/>
    <hyperlink ref="X175" r:id="rId730" display="https://twitter.com/#!/alexgingerbaker/status/1160948776154124288"/>
    <hyperlink ref="X176" r:id="rId731" display="https://twitter.com/#!/itv/status/1160948464857112576"/>
    <hyperlink ref="X177" r:id="rId732" display="https://twitter.com/#!/skuemy/status/1160950497563545600"/>
    <hyperlink ref="X178" r:id="rId733" display="https://twitter.com/#!/greg___howard/status/1160953982531059712"/>
    <hyperlink ref="X179" r:id="rId734" display="https://twitter.com/#!/bettie_official/status/1160958076029198336"/>
    <hyperlink ref="X180" r:id="rId735" display="https://twitter.com/#!/chandraaa_cs/status/1160966849049141249"/>
    <hyperlink ref="X181" r:id="rId736" display="https://twitter.com/#!/jrd_ftw99/status/1160976882382364673"/>
    <hyperlink ref="X182" r:id="rId737" display="https://twitter.com/#!/_beautyriri_/status/1160978981438599168"/>
    <hyperlink ref="X183" r:id="rId738" display="https://twitter.com/#!/xptr/status/1160984179187884032"/>
    <hyperlink ref="X184" r:id="rId739" display="https://twitter.com/#!/chaelinsky/status/1160985927063343104"/>
    <hyperlink ref="X185" r:id="rId740" display="https://twitter.com/#!/wakndaz/status/1161012711477710848"/>
    <hyperlink ref="X186" r:id="rId741" display="https://twitter.com/#!/hugavril/status/1161014692820803584"/>
    <hyperlink ref="X187" r:id="rId742" display="https://twitter.com/#!/divine04179084/status/1161018919748087812"/>
    <hyperlink ref="X188" r:id="rId743" display="https://twitter.com/#!/dinfomall/status/1156724980996030465"/>
    <hyperlink ref="X189" r:id="rId744" display="https://twitter.com/#!/dinfomall/status/1156747627339440128"/>
    <hyperlink ref="X190" r:id="rId745" display="https://twitter.com/#!/dinfomall/status/1156753927871877126"/>
    <hyperlink ref="X191" r:id="rId746" display="https://twitter.com/#!/dinfomall/status/1156771537623687168"/>
    <hyperlink ref="X192" r:id="rId747" display="https://twitter.com/#!/dinfomall/status/1156809285780877313"/>
    <hyperlink ref="X193" r:id="rId748" display="https://twitter.com/#!/dinfomall/status/1156850808543207424"/>
    <hyperlink ref="X194" r:id="rId749" display="https://twitter.com/#!/dinfomall/status/1156860874788937728"/>
    <hyperlink ref="X195" r:id="rId750" display="https://twitter.com/#!/dinfomall/status/1156901156167323650"/>
    <hyperlink ref="X196" r:id="rId751" display="https://twitter.com/#!/dinfomall/status/1156920104963203073"/>
    <hyperlink ref="X197" r:id="rId752" display="https://twitter.com/#!/dinfomall/status/1156921278873440258"/>
    <hyperlink ref="X198" r:id="rId753" display="https://twitter.com/#!/dinfomall/status/1156947710467039233"/>
    <hyperlink ref="X199" r:id="rId754" display="https://twitter.com/#!/dinfomall/status/1156970352377061378"/>
    <hyperlink ref="X200" r:id="rId755" display="https://twitter.com/#!/dinfomall/status/1156975381808857090"/>
    <hyperlink ref="X201" r:id="rId756" display="https://twitter.com/#!/dinfomall/status/1157026968308781056"/>
    <hyperlink ref="X202" r:id="rId757" display="https://twitter.com/#!/dinfomall/status/1157074784288743424"/>
    <hyperlink ref="X203" r:id="rId758" display="https://twitter.com/#!/dinfomall/status/1157106242940047361"/>
    <hyperlink ref="X204" r:id="rId759" display="https://twitter.com/#!/dinfomall/status/1157166641957892097"/>
    <hyperlink ref="X205" r:id="rId760" display="https://twitter.com/#!/dinfomall/status/1157169193323782144"/>
    <hyperlink ref="X206" r:id="rId761" display="https://twitter.com/#!/dinfomall/status/1157193063707684864"/>
    <hyperlink ref="X207" r:id="rId762" display="https://twitter.com/#!/dinfomall/status/1157288698477780993"/>
    <hyperlink ref="X208" r:id="rId763" display="https://twitter.com/#!/dinfomall/status/1157336509659471874"/>
    <hyperlink ref="X209" r:id="rId764" display="https://twitter.com/#!/dinfomall/status/1157574327019159553"/>
    <hyperlink ref="X210" r:id="rId765" display="https://twitter.com/#!/dinfomall/status/1157719031518027777"/>
    <hyperlink ref="X211" r:id="rId766" display="https://twitter.com/#!/dinfomall/status/1157722802922938368"/>
    <hyperlink ref="X212" r:id="rId767" display="https://twitter.com/#!/dinfomall/status/1157763068778168320"/>
    <hyperlink ref="X213" r:id="rId768" display="https://twitter.com/#!/dinfomall/status/1157819691680841733"/>
    <hyperlink ref="X214" r:id="rId769" display="https://twitter.com/#!/dinfomall/status/1157822214093320193"/>
    <hyperlink ref="X215" r:id="rId770" display="https://twitter.com/#!/dinfomall/status/1157872540045533184"/>
    <hyperlink ref="X216" r:id="rId771" display="https://twitter.com/#!/dinfomall/status/1157885124547153922"/>
    <hyperlink ref="X217" r:id="rId772" display="https://twitter.com/#!/dinfomall/status/1157891416095436801"/>
    <hyperlink ref="X218" r:id="rId773" display="https://twitter.com/#!/dinfomall/status/1158148107714158592"/>
    <hyperlink ref="X219" r:id="rId774" display="https://twitter.com/#!/dinfomall/status/1158168241879035904"/>
    <hyperlink ref="X220" r:id="rId775" display="https://twitter.com/#!/dinfomall/status/1158336849179480064"/>
    <hyperlink ref="X221" r:id="rId776" display="https://twitter.com/#!/dinfomall/status/1158411094333042689"/>
    <hyperlink ref="X222" r:id="rId777" display="https://twitter.com/#!/dinfomall/status/1158436257984405504"/>
    <hyperlink ref="X223" r:id="rId778" display="https://twitter.com/#!/dinfomall/status/1158455869257986051"/>
    <hyperlink ref="X224" r:id="rId779" display="https://twitter.com/#!/dinfomall/status/1158456051085299713"/>
    <hyperlink ref="X225" r:id="rId780" display="https://twitter.com/#!/dinfomall/status/1158458021187661824"/>
    <hyperlink ref="X226" r:id="rId781" display="https://twitter.com/#!/dinfomall/status/1158458456246038533"/>
    <hyperlink ref="X227" r:id="rId782" display="https://twitter.com/#!/dinfomall/status/1158458604183334916"/>
    <hyperlink ref="X228" r:id="rId783" display="https://twitter.com/#!/dinfomall/status/1158458826607202304"/>
    <hyperlink ref="X229" r:id="rId784" display="https://twitter.com/#!/dinfomall/status/1158459076147367944"/>
    <hyperlink ref="X230" r:id="rId785" display="https://twitter.com/#!/dinfomall/status/1158459265666994178"/>
    <hyperlink ref="X231" r:id="rId786" display="https://twitter.com/#!/dinfomall/status/1158507979056058371"/>
    <hyperlink ref="X232" r:id="rId787" display="https://twitter.com/#!/dinfomall/status/1158588510179344384"/>
    <hyperlink ref="X233" r:id="rId788" display="https://twitter.com/#!/dinfomall/status/1158604531367841792"/>
    <hyperlink ref="X234" r:id="rId789" display="https://twitter.com/#!/dinfomall/status/1158637593942269953"/>
    <hyperlink ref="X235" r:id="rId790" display="https://twitter.com/#!/dinfomall/status/1158655197197082627"/>
    <hyperlink ref="X236" r:id="rId791" display="https://twitter.com/#!/dinfomall/status/1158684145490567169"/>
    <hyperlink ref="X237" r:id="rId792" display="https://twitter.com/#!/dinfomall/status/1158690438381035520"/>
    <hyperlink ref="X238" r:id="rId793" display="https://twitter.com/#!/dinfomall/status/1158703015903322114"/>
    <hyperlink ref="X239" r:id="rId794" display="https://twitter.com/#!/dinfomall/status/1158755866373435392"/>
    <hyperlink ref="X240" r:id="rId795" display="https://twitter.com/#!/dinfomall/status/1158798650224599040"/>
    <hyperlink ref="X241" r:id="rId796" display="https://twitter.com/#!/dinfomall/status/1158836392954355720"/>
    <hyperlink ref="X242" r:id="rId797" display="https://twitter.com/#!/dinfomall/status/1158840168448757761"/>
    <hyperlink ref="X243" r:id="rId798" display="https://twitter.com/#!/dinfomall/status/1158842686151036928"/>
    <hyperlink ref="X244" r:id="rId799" display="https://twitter.com/#!/dinfomall/status/1158885467737264129"/>
    <hyperlink ref="X245" r:id="rId800" display="https://twitter.com/#!/dinfomall/status/1158922336889921536"/>
    <hyperlink ref="X246" r:id="rId801" display="https://twitter.com/#!/dinfomall/status/1158924471274737664"/>
    <hyperlink ref="X247" r:id="rId802" display="https://twitter.com/#!/dinfomall/status/1158974804596318208"/>
    <hyperlink ref="X248" r:id="rId803" display="https://twitter.com/#!/dinfomall/status/1158982354263793664"/>
    <hyperlink ref="X249" r:id="rId804" display="https://twitter.com/#!/dinfomall/status/1158988717043961856"/>
    <hyperlink ref="X250" r:id="rId805" display="https://twitter.com/#!/dinfomall/status/1159155999728705538"/>
    <hyperlink ref="X251" r:id="rId806" display="https://twitter.com/#!/dinfomall/status/1159206327828340740"/>
    <hyperlink ref="X252" r:id="rId807" display="https://twitter.com/#!/dinfomall/status/1159237824207605760"/>
    <hyperlink ref="X253" r:id="rId808" display="https://twitter.com/#!/dinfomall/status/1159240303313903619"/>
    <hyperlink ref="X254" r:id="rId809" display="https://twitter.com/#!/dinfomall/status/1159262953704701957"/>
    <hyperlink ref="X255" r:id="rId810" display="https://twitter.com/#!/dinfomall/status/1159315799930224640"/>
    <hyperlink ref="X256" r:id="rId811" display="https://twitter.com/#!/dinfomall/status/1159318317871632384"/>
    <hyperlink ref="X257" r:id="rId812" display="https://twitter.com/#!/dinfomall/status/1159368647883788289"/>
    <hyperlink ref="X258" r:id="rId813" display="https://twitter.com/#!/dinfomall/status/1159456730767679490"/>
    <hyperlink ref="X259" r:id="rId814" display="https://twitter.com/#!/dinfomall/status/1159459252127305728"/>
    <hyperlink ref="X260" r:id="rId815" display="https://twitter.com/#!/dinfomall/status/1159476880405389312"/>
    <hyperlink ref="X261" r:id="rId816" display="https://twitter.com/#!/dinfomall/status/1159546069518303232"/>
    <hyperlink ref="X262" r:id="rId817" display="https://twitter.com/#!/dinfomall/status/1159580040797069313"/>
    <hyperlink ref="X263" r:id="rId818" display="https://twitter.com/#!/dinfomall/status/1159692080593166336"/>
    <hyperlink ref="X264" r:id="rId819" display="https://twitter.com/#!/dinfomall/status/1161018268708159488"/>
    <hyperlink ref="X265" r:id="rId820" display="https://twitter.com/#!/momandnewborn/status/1156764698492186624"/>
    <hyperlink ref="X266" r:id="rId821" display="https://twitter.com/#!/momandnewborn/status/1156779797420396545"/>
    <hyperlink ref="X267" r:id="rId822" display="https://twitter.com/#!/momandnewborn/status/1156817562010886144"/>
    <hyperlink ref="X268" r:id="rId823" display="https://twitter.com/#!/momandnewborn/status/1156870389626265600"/>
    <hyperlink ref="X269" r:id="rId824" display="https://twitter.com/#!/momandnewborn/status/1157172381388922881"/>
    <hyperlink ref="X270" r:id="rId825" display="https://twitter.com/#!/momandnewborn/status/1157179930960154624"/>
    <hyperlink ref="X271" r:id="rId826" display="https://twitter.com/#!/momandnewborn/status/1157293178300588032"/>
    <hyperlink ref="X272" r:id="rId827" display="https://twitter.com/#!/momandnewborn/status/1157723533671325696"/>
    <hyperlink ref="X273" r:id="rId828" display="https://twitter.com/#!/momandnewborn/status/1157731064980357120"/>
    <hyperlink ref="X274" r:id="rId829" display="https://twitter.com/#!/momandnewborn/status/1157829211069059072"/>
    <hyperlink ref="X275" r:id="rId830" display="https://twitter.com/#!/momandnewborn/status/1157829225283543040"/>
    <hyperlink ref="X276" r:id="rId831" display="https://twitter.com/#!/momandnewborn/status/1158153865788895239"/>
    <hyperlink ref="X277" r:id="rId832" display="https://twitter.com/#!/momandnewborn/status/1158176498043510787"/>
    <hyperlink ref="X278" r:id="rId833" display="https://twitter.com/#!/momandnewborn/status/1158342606293741575"/>
    <hyperlink ref="X279" r:id="rId834" display="https://twitter.com/#!/momandnewborn/status/1158516238500454402"/>
    <hyperlink ref="X280" r:id="rId835" display="https://twitter.com/#!/momandnewborn/status/1158644581283586049"/>
    <hyperlink ref="X281" r:id="rId836" display="https://twitter.com/#!/momandnewborn/status/1158689893427634177"/>
    <hyperlink ref="X282" r:id="rId837" display="https://twitter.com/#!/momandnewborn/status/1158697451492171776"/>
    <hyperlink ref="X283" r:id="rId838" display="https://twitter.com/#!/momandnewborn/status/1158712538844020736"/>
    <hyperlink ref="X284" r:id="rId839" display="https://twitter.com/#!/momandnewborn/status/1158757844998598656"/>
    <hyperlink ref="X285" r:id="rId840" display="https://twitter.com/#!/momandnewborn/status/1158803138658406401"/>
    <hyperlink ref="X286" r:id="rId841" display="https://twitter.com/#!/momandnewborn/status/1158848425754058757"/>
    <hyperlink ref="X287" r:id="rId842" display="https://twitter.com/#!/momandnewborn/status/1158848436789305347"/>
    <hyperlink ref="X288" r:id="rId843" display="https://twitter.com/#!/momandnewborn/status/1158893723293540352"/>
    <hyperlink ref="X289" r:id="rId844" display="https://twitter.com/#!/momandnewborn/status/1158931473883377664"/>
    <hyperlink ref="X290" r:id="rId845" display="https://twitter.com/#!/momandnewborn/status/1158931488248872960"/>
    <hyperlink ref="X291" r:id="rId846" display="https://twitter.com/#!/momandnewborn/status/1158984326819848192"/>
    <hyperlink ref="X292" r:id="rId847" display="https://twitter.com/#!/momandnewborn/status/1158999420253462528"/>
    <hyperlink ref="X293" r:id="rId848" display="https://twitter.com/#!/momandnewborn/status/1159248572589780992"/>
    <hyperlink ref="X294" r:id="rId849" display="https://twitter.com/#!/momandnewborn/status/1159271224746356744"/>
    <hyperlink ref="X295" r:id="rId850" display="https://twitter.com/#!/momandnewborn/status/1159324068665069569"/>
    <hyperlink ref="X296" r:id="rId851" display="https://twitter.com/#!/momandnewborn/status/1159376920850640896"/>
    <hyperlink ref="X297" r:id="rId852" display="https://twitter.com/#!/momandnewborn/status/1159482612920016897"/>
    <hyperlink ref="X298" r:id="rId853" display="https://twitter.com/#!/momandnewborn/status/1159550557633306629"/>
    <hyperlink ref="X299" r:id="rId854" display="https://twitter.com/#!/momandnewborn/status/1159588300438609922"/>
    <hyperlink ref="X300" r:id="rId855" display="https://twitter.com/#!/momandnewborn/status/1159694010082091009"/>
    <hyperlink ref="X301" r:id="rId856" display="https://twitter.com/#!/momandnewborn/status/1161022760111484928"/>
    <hyperlink ref="X302" r:id="rId857" display="https://twitter.com/#!/camilomurillo06/status/1161023375474679808"/>
    <hyperlink ref="X303" r:id="rId858" display="https://twitter.com/#!/tellmeitsover12/status/1161028958290436102"/>
    <hyperlink ref="X304" r:id="rId859" display="https://twitter.com/#!/avril_strong/status/1161030079390134278"/>
    <hyperlink ref="X305" r:id="rId860" display="https://twitter.com/#!/avriil_eilish/status/1161038415363825664"/>
    <hyperlink ref="X306" r:id="rId861" display="https://twitter.com/#!/savingmusiclive/status/1160249703365300224"/>
    <hyperlink ref="X307" r:id="rId862" display="https://twitter.com/#!/savingmusiclive/status/1160613097716895745"/>
    <hyperlink ref="X308" r:id="rId863" display="https://twitter.com/#!/maxlxlreal/status/1161048959722446850"/>
    <hyperlink ref="X309" r:id="rId864" display="https://twitter.com/#!/gnomudalavigne/status/1161052197087535104"/>
    <hyperlink ref="X310" r:id="rId865" display="https://twitter.com/#!/sebbastv/status/1161062236640690176"/>
    <hyperlink ref="X311" r:id="rId866" display="https://twitter.com/#!/queenavril97/status/1161062963064844289"/>
    <hyperlink ref="X312" r:id="rId867" display="https://twitter.com/#!/novmarines/status/1161083185276411904"/>
    <hyperlink ref="X313" r:id="rId868" display="https://twitter.com/#!/josephrockon/status/1161083389052518405"/>
    <hyperlink ref="X314" r:id="rId869" display="https://twitter.com/#!/lavigneholt/status/1161086845851242497"/>
    <hyperlink ref="X315" r:id="rId870" display="https://twitter.com/#!/nel_iglesias/status/1161116942977130496"/>
    <hyperlink ref="X316" r:id="rId871" display="https://twitter.com/#!/luisdanielc2/status/1161121267501740034"/>
    <hyperlink ref="X317" r:id="rId872" display="https://twitter.com/#!/enzoberni/status/1161145294060511238"/>
    <hyperlink ref="X318" r:id="rId873" display="https://twitter.com/#!/gentlemansride/status/1155732329773633539"/>
    <hyperlink ref="X319" r:id="rId874" display="https://twitter.com/#!/gentlemansride/status/1158331612129636353"/>
    <hyperlink ref="X320" r:id="rId875" display="https://twitter.com/#!/gentlemansride/status/1161150796848881664"/>
    <hyperlink ref="X321" r:id="rId876" display="https://twitter.com/#!/ducativipclub/status/1161161445918351360"/>
    <hyperlink ref="X322" r:id="rId877" display="https://twitter.com/#!/gentlemansride/status/1161150802632880128"/>
    <hyperlink ref="X323" r:id="rId878" display="https://twitter.com/#!/rvtbuzz/status/1161165758602326016"/>
    <hyperlink ref="X324" r:id="rId879" display="https://twitter.com/#!/gentlemansride/status/1158905513192697857"/>
    <hyperlink ref="X325" r:id="rId880" display="https://twitter.com/#!/gentlemansride/status/1159086645330751490"/>
    <hyperlink ref="X326" r:id="rId881" display="https://twitter.com/#!/gentlemansride/status/1161090287881637888"/>
    <hyperlink ref="X327" r:id="rId882" display="https://twitter.com/#!/klowlbs/status/1161182889909923840"/>
    <hyperlink ref="X328" r:id="rId883" display="https://twitter.com/#!/jodyvandenburg/status/1159134686171545601"/>
    <hyperlink ref="X329" r:id="rId884" display="https://twitter.com/#!/jodyvandenburg/status/1159368969469550592"/>
    <hyperlink ref="X330" r:id="rId885" display="https://twitter.com/#!/jodyvandenburg/status/1161242643944366080"/>
    <hyperlink ref="X331" r:id="rId886" display="https://twitter.com/#!/akoimari/status/1161251155864883200"/>
    <hyperlink ref="X332" r:id="rId887" display="https://twitter.com/#!/riot84s/status/1161263212467249153"/>
    <hyperlink ref="X333" r:id="rId888" display="https://twitter.com/#!/paulrreed/status/1161269507291328512"/>
    <hyperlink ref="X334" r:id="rId889" display="https://twitter.com/#!/jaddlavigne13/status/1161272379512745984"/>
    <hyperlink ref="X335" r:id="rId890" display="https://twitter.com/#!/brodyjenner/status/133085817823432705"/>
    <hyperlink ref="X336" r:id="rId891" display="https://twitter.com/#!/abbeydawnskull/status/1161294752832086016"/>
    <hyperlink ref="X337" r:id="rId892" display="https://twitter.com/#!/rndmzdtv/status/1160579769098014721"/>
    <hyperlink ref="X338" r:id="rId893" display="https://twitter.com/#!/rndmzdtv/status/1161303943718277120"/>
    <hyperlink ref="X339" r:id="rId894" display="https://twitter.com/#!/kircar76/status/1161318082754703360"/>
    <hyperlink ref="X340" r:id="rId895" display="https://twitter.com/#!/evs06387972/status/1161325116963377152"/>
    <hyperlink ref="X341" r:id="rId896" display="https://twitter.com/#!/ingenieros_ejc/status/1066424141149085696"/>
    <hyperlink ref="X342" r:id="rId897" display="https://twitter.com/#!/javiere94918256/status/1161359109519826945"/>
    <hyperlink ref="X343" r:id="rId898" display="https://twitter.com/#!/brooksies_mo/status/1156648388621938688"/>
    <hyperlink ref="X344" r:id="rId899" display="https://twitter.com/#!/brooksies_mo/status/1157010801741520898"/>
    <hyperlink ref="X345" r:id="rId900" display="https://twitter.com/#!/brooksies_mo/status/1157373186922688523"/>
    <hyperlink ref="X346" r:id="rId901" display="https://twitter.com/#!/brooksies_mo/status/1157735569117650944"/>
    <hyperlink ref="X347" r:id="rId902" display="https://twitter.com/#!/brooksies_mo/status/1158097801160658945"/>
    <hyperlink ref="X348" r:id="rId903" display="https://twitter.com/#!/brooksies_mo/status/1158460251307462660"/>
    <hyperlink ref="X349" r:id="rId904" display="https://twitter.com/#!/brooksies_mo/status/1158822709352116224"/>
    <hyperlink ref="X350" r:id="rId905" display="https://twitter.com/#!/brooksies_mo/status/1159185074476204034"/>
    <hyperlink ref="X351" r:id="rId906" display="https://twitter.com/#!/brooksies_mo/status/1159547455236694018"/>
    <hyperlink ref="X352" r:id="rId907" display="https://twitter.com/#!/brooksies_mo/status/1159909874689593345"/>
    <hyperlink ref="X353" r:id="rId908" display="https://twitter.com/#!/brooksies_mo/status/1160272202727677952"/>
    <hyperlink ref="X354" r:id="rId909" display="https://twitter.com/#!/brooksies_mo/status/1160634523362758657"/>
    <hyperlink ref="X355" r:id="rId910" display="https://twitter.com/#!/brooksies_mo/status/1160996965745864705"/>
    <hyperlink ref="X356" r:id="rId911" display="https://twitter.com/#!/brooksies_mo/status/1161359274859204608"/>
    <hyperlink ref="X357" r:id="rId912" display="https://twitter.com/#!/french_stick/status/1161389910487703554"/>
    <hyperlink ref="X358" r:id="rId913" display="https://twitter.com/#!/thecube365/status/1161404168046878721"/>
    <hyperlink ref="X359" r:id="rId914" display="https://twitter.com/#!/thecube365/status/1161412321064955905"/>
    <hyperlink ref="AZ19" r:id="rId915" display="https://api.twitter.com/1.1/geo/id/01aec4dd0386f35d.json"/>
    <hyperlink ref="AZ31" r:id="rId916" display="https://api.twitter.com/1.1/geo/id/a3d48e0ce0736723.json"/>
    <hyperlink ref="AZ41" r:id="rId917" display="https://api.twitter.com/1.1/geo/id/0079bbc151fa56d2.json"/>
    <hyperlink ref="AZ56" r:id="rId918" display="https://api.twitter.com/1.1/geo/id/4eab1c58d3cc678e.json"/>
    <hyperlink ref="AZ131" r:id="rId919" display="https://api.twitter.com/1.1/geo/id/e0060cda70f5f341.json"/>
    <hyperlink ref="AZ138" r:id="rId920" display="https://api.twitter.com/1.1/geo/id/e21c8e4914eef2b3.json"/>
  </hyperlinks>
  <printOptions/>
  <pageMargins left="0.7" right="0.7" top="0.75" bottom="0.75" header="0.3" footer="0.3"/>
  <pageSetup horizontalDpi="600" verticalDpi="600" orientation="portrait" r:id="rId924"/>
  <legacyDrawing r:id="rId922"/>
  <tableParts>
    <tablePart r:id="rId923"/>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4642</v>
      </c>
      <c r="B1" s="13" t="s">
        <v>34</v>
      </c>
    </row>
    <row r="2" spans="1:2" ht="15">
      <c r="A2" s="114" t="s">
        <v>382</v>
      </c>
      <c r="B2" s="78">
        <v>528</v>
      </c>
    </row>
    <row r="3" spans="1:2" ht="15">
      <c r="A3" s="114" t="s">
        <v>426</v>
      </c>
      <c r="B3" s="78">
        <v>528</v>
      </c>
    </row>
    <row r="4" spans="1:2" ht="15">
      <c r="A4" s="114" t="s">
        <v>403</v>
      </c>
      <c r="B4" s="78">
        <v>436</v>
      </c>
    </row>
    <row r="5" spans="1:2" ht="15">
      <c r="A5" s="114" t="s">
        <v>362</v>
      </c>
      <c r="B5" s="78">
        <v>342</v>
      </c>
    </row>
    <row r="6" spans="1:2" ht="15">
      <c r="A6" s="114" t="s">
        <v>373</v>
      </c>
      <c r="B6" s="78">
        <v>279.666667</v>
      </c>
    </row>
    <row r="7" spans="1:2" ht="15">
      <c r="A7" s="114" t="s">
        <v>356</v>
      </c>
      <c r="B7" s="78">
        <v>272</v>
      </c>
    </row>
    <row r="8" spans="1:2" ht="15">
      <c r="A8" s="114" t="s">
        <v>391</v>
      </c>
      <c r="B8" s="78">
        <v>132</v>
      </c>
    </row>
    <row r="9" spans="1:2" ht="15">
      <c r="A9" s="114" t="s">
        <v>260</v>
      </c>
      <c r="B9" s="78">
        <v>90</v>
      </c>
    </row>
    <row r="10" spans="1:2" ht="15">
      <c r="A10" s="114" t="s">
        <v>325</v>
      </c>
      <c r="B10" s="78">
        <v>90</v>
      </c>
    </row>
    <row r="11" spans="1:2" ht="15">
      <c r="A11" s="114" t="s">
        <v>220</v>
      </c>
      <c r="B11" s="78">
        <v>82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50"/>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4" t="s">
        <v>4644</v>
      </c>
      <c r="B25" t="s">
        <v>4643</v>
      </c>
    </row>
    <row r="26" spans="1:2" ht="15">
      <c r="A26" s="125" t="s">
        <v>4646</v>
      </c>
      <c r="B26" s="3"/>
    </row>
    <row r="27" spans="1:2" ht="15">
      <c r="A27" s="126" t="s">
        <v>4647</v>
      </c>
      <c r="B27" s="3"/>
    </row>
    <row r="28" spans="1:2" ht="15">
      <c r="A28" s="127" t="s">
        <v>4648</v>
      </c>
      <c r="B28" s="3"/>
    </row>
    <row r="29" spans="1:2" ht="15">
      <c r="A29" s="128" t="s">
        <v>4649</v>
      </c>
      <c r="B29" s="3">
        <v>1</v>
      </c>
    </row>
    <row r="30" spans="1:2" ht="15">
      <c r="A30" s="125" t="s">
        <v>4650</v>
      </c>
      <c r="B30" s="3"/>
    </row>
    <row r="31" spans="1:2" ht="15">
      <c r="A31" s="126" t="s">
        <v>4647</v>
      </c>
      <c r="B31" s="3"/>
    </row>
    <row r="32" spans="1:2" ht="15">
      <c r="A32" s="127" t="s">
        <v>4651</v>
      </c>
      <c r="B32" s="3"/>
    </row>
    <row r="33" spans="1:2" ht="15">
      <c r="A33" s="128" t="s">
        <v>4652</v>
      </c>
      <c r="B33" s="3">
        <v>1</v>
      </c>
    </row>
    <row r="34" spans="1:2" ht="15">
      <c r="A34" s="125" t="s">
        <v>4653</v>
      </c>
      <c r="B34" s="3"/>
    </row>
    <row r="35" spans="1:2" ht="15">
      <c r="A35" s="126" t="s">
        <v>4647</v>
      </c>
      <c r="B35" s="3"/>
    </row>
    <row r="36" spans="1:2" ht="15">
      <c r="A36" s="127" t="s">
        <v>4654</v>
      </c>
      <c r="B36" s="3"/>
    </row>
    <row r="37" spans="1:2" ht="15">
      <c r="A37" s="128" t="s">
        <v>4655</v>
      </c>
      <c r="B37" s="3">
        <v>1</v>
      </c>
    </row>
    <row r="38" spans="1:2" ht="15">
      <c r="A38" s="125" t="s">
        <v>4656</v>
      </c>
      <c r="B38" s="3"/>
    </row>
    <row r="39" spans="1:2" ht="15">
      <c r="A39" s="126" t="s">
        <v>4647</v>
      </c>
      <c r="B39" s="3"/>
    </row>
    <row r="40" spans="1:2" ht="15">
      <c r="A40" s="127" t="s">
        <v>4657</v>
      </c>
      <c r="B40" s="3"/>
    </row>
    <row r="41" spans="1:2" ht="15">
      <c r="A41" s="128" t="s">
        <v>4655</v>
      </c>
      <c r="B41" s="3">
        <v>1</v>
      </c>
    </row>
    <row r="42" spans="1:2" ht="15">
      <c r="A42" s="125" t="s">
        <v>4658</v>
      </c>
      <c r="B42" s="3"/>
    </row>
    <row r="43" spans="1:2" ht="15">
      <c r="A43" s="126" t="s">
        <v>4647</v>
      </c>
      <c r="B43" s="3"/>
    </row>
    <row r="44" spans="1:2" ht="15">
      <c r="A44" s="127" t="s">
        <v>4659</v>
      </c>
      <c r="B44" s="3"/>
    </row>
    <row r="45" spans="1:2" ht="15">
      <c r="A45" s="128" t="s">
        <v>4660</v>
      </c>
      <c r="B45" s="3">
        <v>1</v>
      </c>
    </row>
    <row r="46" spans="1:2" ht="15">
      <c r="A46" s="125" t="s">
        <v>4661</v>
      </c>
      <c r="B46" s="3"/>
    </row>
    <row r="47" spans="1:2" ht="15">
      <c r="A47" s="126" t="s">
        <v>4647</v>
      </c>
      <c r="B47" s="3"/>
    </row>
    <row r="48" spans="1:2" ht="15">
      <c r="A48" s="127" t="s">
        <v>4662</v>
      </c>
      <c r="B48" s="3"/>
    </row>
    <row r="49" spans="1:2" ht="15">
      <c r="A49" s="128" t="s">
        <v>4663</v>
      </c>
      <c r="B49" s="3">
        <v>1</v>
      </c>
    </row>
    <row r="50" spans="1:2" ht="15">
      <c r="A50" s="125" t="s">
        <v>4664</v>
      </c>
      <c r="B50" s="3"/>
    </row>
    <row r="51" spans="1:2" ht="15">
      <c r="A51" s="126" t="s">
        <v>4665</v>
      </c>
      <c r="B51" s="3"/>
    </row>
    <row r="52" spans="1:2" ht="15">
      <c r="A52" s="127" t="s">
        <v>4666</v>
      </c>
      <c r="B52" s="3"/>
    </row>
    <row r="53" spans="1:2" ht="15">
      <c r="A53" s="128" t="s">
        <v>4667</v>
      </c>
      <c r="B53" s="3">
        <v>1</v>
      </c>
    </row>
    <row r="54" spans="1:2" ht="15">
      <c r="A54" s="126" t="s">
        <v>4647</v>
      </c>
      <c r="B54" s="3"/>
    </row>
    <row r="55" spans="1:2" ht="15">
      <c r="A55" s="127" t="s">
        <v>4651</v>
      </c>
      <c r="B55" s="3"/>
    </row>
    <row r="56" spans="1:2" ht="15">
      <c r="A56" s="128" t="s">
        <v>4663</v>
      </c>
      <c r="B56" s="3">
        <v>1</v>
      </c>
    </row>
    <row r="57" spans="1:2" ht="15">
      <c r="A57" s="127" t="s">
        <v>4668</v>
      </c>
      <c r="B57" s="3"/>
    </row>
    <row r="58" spans="1:2" ht="15">
      <c r="A58" s="128" t="s">
        <v>4669</v>
      </c>
      <c r="B58" s="3">
        <v>1</v>
      </c>
    </row>
    <row r="59" spans="1:2" ht="15">
      <c r="A59" s="127" t="s">
        <v>4670</v>
      </c>
      <c r="B59" s="3"/>
    </row>
    <row r="60" spans="1:2" ht="15">
      <c r="A60" s="128" t="s">
        <v>4671</v>
      </c>
      <c r="B60" s="3">
        <v>1</v>
      </c>
    </row>
    <row r="61" spans="1:2" ht="15">
      <c r="A61" s="125" t="s">
        <v>3656</v>
      </c>
      <c r="B61" s="3"/>
    </row>
    <row r="62" spans="1:2" ht="15">
      <c r="A62" s="126" t="s">
        <v>4672</v>
      </c>
      <c r="B62" s="3"/>
    </row>
    <row r="63" spans="1:2" ht="15">
      <c r="A63" s="127" t="s">
        <v>4673</v>
      </c>
      <c r="B63" s="3"/>
    </row>
    <row r="64" spans="1:2" ht="15">
      <c r="A64" s="128" t="s">
        <v>4674</v>
      </c>
      <c r="B64" s="3">
        <v>1</v>
      </c>
    </row>
    <row r="65" spans="1:2" ht="15">
      <c r="A65" s="127" t="s">
        <v>4675</v>
      </c>
      <c r="B65" s="3"/>
    </row>
    <row r="66" spans="1:2" ht="15">
      <c r="A66" s="128" t="s">
        <v>4671</v>
      </c>
      <c r="B66" s="3">
        <v>1</v>
      </c>
    </row>
    <row r="67" spans="1:2" ht="15">
      <c r="A67" s="126" t="s">
        <v>4676</v>
      </c>
      <c r="B67" s="3"/>
    </row>
    <row r="68" spans="1:2" ht="15">
      <c r="A68" s="127" t="s">
        <v>4677</v>
      </c>
      <c r="B68" s="3"/>
    </row>
    <row r="69" spans="1:2" ht="15">
      <c r="A69" s="128" t="s">
        <v>4649</v>
      </c>
      <c r="B69" s="3">
        <v>1</v>
      </c>
    </row>
    <row r="70" spans="1:2" ht="15">
      <c r="A70" s="127" t="s">
        <v>4678</v>
      </c>
      <c r="B70" s="3"/>
    </row>
    <row r="71" spans="1:2" ht="15">
      <c r="A71" s="128" t="s">
        <v>4679</v>
      </c>
      <c r="B71" s="3">
        <v>1</v>
      </c>
    </row>
    <row r="72" spans="1:2" ht="15">
      <c r="A72" s="127" t="s">
        <v>4680</v>
      </c>
      <c r="B72" s="3"/>
    </row>
    <row r="73" spans="1:2" ht="15">
      <c r="A73" s="128" t="s">
        <v>4681</v>
      </c>
      <c r="B73" s="3">
        <v>1</v>
      </c>
    </row>
    <row r="74" spans="1:2" ht="15">
      <c r="A74" s="128" t="s">
        <v>4674</v>
      </c>
      <c r="B74" s="3">
        <v>2</v>
      </c>
    </row>
    <row r="75" spans="1:2" ht="15">
      <c r="A75" s="128" t="s">
        <v>4660</v>
      </c>
      <c r="B75" s="3">
        <v>1</v>
      </c>
    </row>
    <row r="76" spans="1:2" ht="15">
      <c r="A76" s="126" t="s">
        <v>4682</v>
      </c>
      <c r="B76" s="3"/>
    </row>
    <row r="77" spans="1:2" ht="15">
      <c r="A77" s="127" t="s">
        <v>4683</v>
      </c>
      <c r="B77" s="3"/>
    </row>
    <row r="78" spans="1:2" ht="15">
      <c r="A78" s="128" t="s">
        <v>4684</v>
      </c>
      <c r="B78" s="3">
        <v>2</v>
      </c>
    </row>
    <row r="79" spans="1:2" ht="15">
      <c r="A79" s="128" t="s">
        <v>4685</v>
      </c>
      <c r="B79" s="3">
        <v>3</v>
      </c>
    </row>
    <row r="80" spans="1:2" ht="15">
      <c r="A80" s="128" t="s">
        <v>4686</v>
      </c>
      <c r="B80" s="3">
        <v>3</v>
      </c>
    </row>
    <row r="81" spans="1:2" ht="15">
      <c r="A81" s="128" t="s">
        <v>4681</v>
      </c>
      <c r="B81" s="3">
        <v>1</v>
      </c>
    </row>
    <row r="82" spans="1:2" ht="15">
      <c r="A82" s="128" t="s">
        <v>4679</v>
      </c>
      <c r="B82" s="3">
        <v>4</v>
      </c>
    </row>
    <row r="83" spans="1:2" ht="15">
      <c r="A83" s="128" t="s">
        <v>4649</v>
      </c>
      <c r="B83" s="3">
        <v>1</v>
      </c>
    </row>
    <row r="84" spans="1:2" ht="15">
      <c r="A84" s="128" t="s">
        <v>4687</v>
      </c>
      <c r="B84" s="3">
        <v>3</v>
      </c>
    </row>
    <row r="85" spans="1:2" ht="15">
      <c r="A85" s="128" t="s">
        <v>4663</v>
      </c>
      <c r="B85" s="3">
        <v>2</v>
      </c>
    </row>
    <row r="86" spans="1:2" ht="15">
      <c r="A86" s="128" t="s">
        <v>4674</v>
      </c>
      <c r="B86" s="3">
        <v>2</v>
      </c>
    </row>
    <row r="87" spans="1:2" ht="15">
      <c r="A87" s="128" t="s">
        <v>4688</v>
      </c>
      <c r="B87" s="3">
        <v>3</v>
      </c>
    </row>
    <row r="88" spans="1:2" ht="15">
      <c r="A88" s="128" t="s">
        <v>4655</v>
      </c>
      <c r="B88" s="3">
        <v>3</v>
      </c>
    </row>
    <row r="89" spans="1:2" ht="15">
      <c r="A89" s="128" t="s">
        <v>4652</v>
      </c>
      <c r="B89" s="3">
        <v>1</v>
      </c>
    </row>
    <row r="90" spans="1:2" ht="15">
      <c r="A90" s="128" t="s">
        <v>4689</v>
      </c>
      <c r="B90" s="3">
        <v>3</v>
      </c>
    </row>
    <row r="91" spans="1:2" ht="15">
      <c r="A91" s="128" t="s">
        <v>4690</v>
      </c>
      <c r="B91" s="3">
        <v>1</v>
      </c>
    </row>
    <row r="92" spans="1:2" ht="15">
      <c r="A92" s="128" t="s">
        <v>4669</v>
      </c>
      <c r="B92" s="3">
        <v>2</v>
      </c>
    </row>
    <row r="93" spans="1:2" ht="15">
      <c r="A93" s="128" t="s">
        <v>4660</v>
      </c>
      <c r="B93" s="3">
        <v>2</v>
      </c>
    </row>
    <row r="94" spans="1:2" ht="15">
      <c r="A94" s="128" t="s">
        <v>4671</v>
      </c>
      <c r="B94" s="3">
        <v>3</v>
      </c>
    </row>
    <row r="95" spans="1:2" ht="15">
      <c r="A95" s="128" t="s">
        <v>4691</v>
      </c>
      <c r="B95" s="3">
        <v>2</v>
      </c>
    </row>
    <row r="96" spans="1:2" ht="15">
      <c r="A96" s="127" t="s">
        <v>4692</v>
      </c>
      <c r="B96" s="3"/>
    </row>
    <row r="97" spans="1:2" ht="15">
      <c r="A97" s="128" t="s">
        <v>4693</v>
      </c>
      <c r="B97" s="3">
        <v>1</v>
      </c>
    </row>
    <row r="98" spans="1:2" ht="15">
      <c r="A98" s="128" t="s">
        <v>4686</v>
      </c>
      <c r="B98" s="3">
        <v>1</v>
      </c>
    </row>
    <row r="99" spans="1:2" ht="15">
      <c r="A99" s="128" t="s">
        <v>4694</v>
      </c>
      <c r="B99" s="3">
        <v>1</v>
      </c>
    </row>
    <row r="100" spans="1:2" ht="15">
      <c r="A100" s="128" t="s">
        <v>4679</v>
      </c>
      <c r="B100" s="3">
        <v>3</v>
      </c>
    </row>
    <row r="101" spans="1:2" ht="15">
      <c r="A101" s="128" t="s">
        <v>4649</v>
      </c>
      <c r="B101" s="3">
        <v>1</v>
      </c>
    </row>
    <row r="102" spans="1:2" ht="15">
      <c r="A102" s="128" t="s">
        <v>4688</v>
      </c>
      <c r="B102" s="3">
        <v>1</v>
      </c>
    </row>
    <row r="103" spans="1:2" ht="15">
      <c r="A103" s="128" t="s">
        <v>4655</v>
      </c>
      <c r="B103" s="3">
        <v>2</v>
      </c>
    </row>
    <row r="104" spans="1:2" ht="15">
      <c r="A104" s="128" t="s">
        <v>4652</v>
      </c>
      <c r="B104" s="3">
        <v>2</v>
      </c>
    </row>
    <row r="105" spans="1:2" ht="15">
      <c r="A105" s="128" t="s">
        <v>4689</v>
      </c>
      <c r="B105" s="3">
        <v>1</v>
      </c>
    </row>
    <row r="106" spans="1:2" ht="15">
      <c r="A106" s="128" t="s">
        <v>4669</v>
      </c>
      <c r="B106" s="3">
        <v>1</v>
      </c>
    </row>
    <row r="107" spans="1:2" ht="15">
      <c r="A107" s="128" t="s">
        <v>4660</v>
      </c>
      <c r="B107" s="3">
        <v>1</v>
      </c>
    </row>
    <row r="108" spans="1:2" ht="15">
      <c r="A108" s="128" t="s">
        <v>4691</v>
      </c>
      <c r="B108" s="3">
        <v>1</v>
      </c>
    </row>
    <row r="109" spans="1:2" ht="15">
      <c r="A109" s="127" t="s">
        <v>4695</v>
      </c>
      <c r="B109" s="3"/>
    </row>
    <row r="110" spans="1:2" ht="15">
      <c r="A110" s="128" t="s">
        <v>4694</v>
      </c>
      <c r="B110" s="3">
        <v>2</v>
      </c>
    </row>
    <row r="111" spans="1:2" ht="15">
      <c r="A111" s="128" t="s">
        <v>4679</v>
      </c>
      <c r="B111" s="3">
        <v>1</v>
      </c>
    </row>
    <row r="112" spans="1:2" ht="15">
      <c r="A112" s="128" t="s">
        <v>4687</v>
      </c>
      <c r="B112" s="3">
        <v>1</v>
      </c>
    </row>
    <row r="113" spans="1:2" ht="15">
      <c r="A113" s="128" t="s">
        <v>4688</v>
      </c>
      <c r="B113" s="3">
        <v>1</v>
      </c>
    </row>
    <row r="114" spans="1:2" ht="15">
      <c r="A114" s="128" t="s">
        <v>4652</v>
      </c>
      <c r="B114" s="3">
        <v>1</v>
      </c>
    </row>
    <row r="115" spans="1:2" ht="15">
      <c r="A115" s="128" t="s">
        <v>4667</v>
      </c>
      <c r="B115" s="3">
        <v>5</v>
      </c>
    </row>
    <row r="116" spans="1:2" ht="15">
      <c r="A116" s="128" t="s">
        <v>4660</v>
      </c>
      <c r="B116" s="3">
        <v>2</v>
      </c>
    </row>
    <row r="117" spans="1:2" ht="15">
      <c r="A117" s="128" t="s">
        <v>4696</v>
      </c>
      <c r="B117" s="3">
        <v>1</v>
      </c>
    </row>
    <row r="118" spans="1:2" ht="15">
      <c r="A118" s="127" t="s">
        <v>4697</v>
      </c>
      <c r="B118" s="3"/>
    </row>
    <row r="119" spans="1:2" ht="15">
      <c r="A119" s="128" t="s">
        <v>4693</v>
      </c>
      <c r="B119" s="3">
        <v>7</v>
      </c>
    </row>
    <row r="120" spans="1:2" ht="15">
      <c r="A120" s="128" t="s">
        <v>4685</v>
      </c>
      <c r="B120" s="3">
        <v>1</v>
      </c>
    </row>
    <row r="121" spans="1:2" ht="15">
      <c r="A121" s="128" t="s">
        <v>4686</v>
      </c>
      <c r="B121" s="3">
        <v>1</v>
      </c>
    </row>
    <row r="122" spans="1:2" ht="15">
      <c r="A122" s="128" t="s">
        <v>4681</v>
      </c>
      <c r="B122" s="3">
        <v>2</v>
      </c>
    </row>
    <row r="123" spans="1:2" ht="15">
      <c r="A123" s="128" t="s">
        <v>4694</v>
      </c>
      <c r="B123" s="3">
        <v>3</v>
      </c>
    </row>
    <row r="124" spans="1:2" ht="15">
      <c r="A124" s="128" t="s">
        <v>4669</v>
      </c>
      <c r="B124" s="3">
        <v>1</v>
      </c>
    </row>
    <row r="125" spans="1:2" ht="15">
      <c r="A125" s="128" t="s">
        <v>4660</v>
      </c>
      <c r="B125" s="3">
        <v>2</v>
      </c>
    </row>
    <row r="126" spans="1:2" ht="15">
      <c r="A126" s="128" t="s">
        <v>4698</v>
      </c>
      <c r="B126" s="3">
        <v>1</v>
      </c>
    </row>
    <row r="127" spans="1:2" ht="15">
      <c r="A127" s="128" t="s">
        <v>4691</v>
      </c>
      <c r="B127" s="3">
        <v>1</v>
      </c>
    </row>
    <row r="128" spans="1:2" ht="15">
      <c r="A128" s="127" t="s">
        <v>4699</v>
      </c>
      <c r="B128" s="3"/>
    </row>
    <row r="129" spans="1:2" ht="15">
      <c r="A129" s="128" t="s">
        <v>4684</v>
      </c>
      <c r="B129" s="3">
        <v>3</v>
      </c>
    </row>
    <row r="130" spans="1:2" ht="15">
      <c r="A130" s="128" t="s">
        <v>4694</v>
      </c>
      <c r="B130" s="3">
        <v>1</v>
      </c>
    </row>
    <row r="131" spans="1:2" ht="15">
      <c r="A131" s="128" t="s">
        <v>4674</v>
      </c>
      <c r="B131" s="3">
        <v>1</v>
      </c>
    </row>
    <row r="132" spans="1:2" ht="15">
      <c r="A132" s="128" t="s">
        <v>4700</v>
      </c>
      <c r="B132" s="3">
        <v>4</v>
      </c>
    </row>
    <row r="133" spans="1:2" ht="15">
      <c r="A133" s="128" t="s">
        <v>4690</v>
      </c>
      <c r="B133" s="3">
        <v>2</v>
      </c>
    </row>
    <row r="134" spans="1:2" ht="15">
      <c r="A134" s="128" t="s">
        <v>4669</v>
      </c>
      <c r="B134" s="3">
        <v>2</v>
      </c>
    </row>
    <row r="135" spans="1:2" ht="15">
      <c r="A135" s="128" t="s">
        <v>4667</v>
      </c>
      <c r="B135" s="3">
        <v>1</v>
      </c>
    </row>
    <row r="136" spans="1:2" ht="15">
      <c r="A136" s="128" t="s">
        <v>4660</v>
      </c>
      <c r="B136" s="3">
        <v>15</v>
      </c>
    </row>
    <row r="137" spans="1:2" ht="15">
      <c r="A137" s="128" t="s">
        <v>4696</v>
      </c>
      <c r="B137" s="3">
        <v>2</v>
      </c>
    </row>
    <row r="138" spans="1:2" ht="15">
      <c r="A138" s="128" t="s">
        <v>4698</v>
      </c>
      <c r="B138" s="3">
        <v>1</v>
      </c>
    </row>
    <row r="139" spans="1:2" ht="15">
      <c r="A139" s="128" t="s">
        <v>4691</v>
      </c>
      <c r="B139" s="3">
        <v>1</v>
      </c>
    </row>
    <row r="140" spans="1:2" ht="15">
      <c r="A140" s="127" t="s">
        <v>4701</v>
      </c>
      <c r="B140" s="3"/>
    </row>
    <row r="141" spans="1:2" ht="15">
      <c r="A141" s="128" t="s">
        <v>4681</v>
      </c>
      <c r="B141" s="3">
        <v>2</v>
      </c>
    </row>
    <row r="142" spans="1:2" ht="15">
      <c r="A142" s="128" t="s">
        <v>4694</v>
      </c>
      <c r="B142" s="3">
        <v>1</v>
      </c>
    </row>
    <row r="143" spans="1:2" ht="15">
      <c r="A143" s="128" t="s">
        <v>4649</v>
      </c>
      <c r="B143" s="3">
        <v>4</v>
      </c>
    </row>
    <row r="144" spans="1:2" ht="15">
      <c r="A144" s="128" t="s">
        <v>4687</v>
      </c>
      <c r="B144" s="3">
        <v>2</v>
      </c>
    </row>
    <row r="145" spans="1:2" ht="15">
      <c r="A145" s="128" t="s">
        <v>4663</v>
      </c>
      <c r="B145" s="3">
        <v>1</v>
      </c>
    </row>
    <row r="146" spans="1:2" ht="15">
      <c r="A146" s="128" t="s">
        <v>4674</v>
      </c>
      <c r="B146" s="3">
        <v>4</v>
      </c>
    </row>
    <row r="147" spans="1:2" ht="15">
      <c r="A147" s="128" t="s">
        <v>4700</v>
      </c>
      <c r="B147" s="3">
        <v>3</v>
      </c>
    </row>
    <row r="148" spans="1:2" ht="15">
      <c r="A148" s="128" t="s">
        <v>4688</v>
      </c>
      <c r="B148" s="3">
        <v>1</v>
      </c>
    </row>
    <row r="149" spans="1:2" ht="15">
      <c r="A149" s="128" t="s">
        <v>4655</v>
      </c>
      <c r="B149" s="3">
        <v>1</v>
      </c>
    </row>
    <row r="150" spans="1:2" ht="15">
      <c r="A150" s="128" t="s">
        <v>4652</v>
      </c>
      <c r="B150" s="3">
        <v>2</v>
      </c>
    </row>
    <row r="151" spans="1:2" ht="15">
      <c r="A151" s="128" t="s">
        <v>4689</v>
      </c>
      <c r="B151" s="3">
        <v>3</v>
      </c>
    </row>
    <row r="152" spans="1:2" ht="15">
      <c r="A152" s="128" t="s">
        <v>4690</v>
      </c>
      <c r="B152" s="3">
        <v>1</v>
      </c>
    </row>
    <row r="153" spans="1:2" ht="15">
      <c r="A153" s="128" t="s">
        <v>4669</v>
      </c>
      <c r="B153" s="3">
        <v>1</v>
      </c>
    </row>
    <row r="154" spans="1:2" ht="15">
      <c r="A154" s="128" t="s">
        <v>4667</v>
      </c>
      <c r="B154" s="3">
        <v>1</v>
      </c>
    </row>
    <row r="155" spans="1:2" ht="15">
      <c r="A155" s="128" t="s">
        <v>4660</v>
      </c>
      <c r="B155" s="3">
        <v>2</v>
      </c>
    </row>
    <row r="156" spans="1:2" ht="15">
      <c r="A156" s="128" t="s">
        <v>4671</v>
      </c>
      <c r="B156" s="3">
        <v>5</v>
      </c>
    </row>
    <row r="157" spans="1:2" ht="15">
      <c r="A157" s="128" t="s">
        <v>4696</v>
      </c>
      <c r="B157" s="3">
        <v>2</v>
      </c>
    </row>
    <row r="158" spans="1:2" ht="15">
      <c r="A158" s="128" t="s">
        <v>4698</v>
      </c>
      <c r="B158" s="3">
        <v>1</v>
      </c>
    </row>
    <row r="159" spans="1:2" ht="15">
      <c r="A159" s="128" t="s">
        <v>4691</v>
      </c>
      <c r="B159" s="3">
        <v>1</v>
      </c>
    </row>
    <row r="160" spans="1:2" ht="15">
      <c r="A160" s="127" t="s">
        <v>4702</v>
      </c>
      <c r="B160" s="3"/>
    </row>
    <row r="161" spans="1:2" ht="15">
      <c r="A161" s="128" t="s">
        <v>4684</v>
      </c>
      <c r="B161" s="3">
        <v>2</v>
      </c>
    </row>
    <row r="162" spans="1:2" ht="15">
      <c r="A162" s="128" t="s">
        <v>4685</v>
      </c>
      <c r="B162" s="3">
        <v>7</v>
      </c>
    </row>
    <row r="163" spans="1:2" ht="15">
      <c r="A163" s="128" t="s">
        <v>4681</v>
      </c>
      <c r="B163" s="3">
        <v>1</v>
      </c>
    </row>
    <row r="164" spans="1:2" ht="15">
      <c r="A164" s="128" t="s">
        <v>4694</v>
      </c>
      <c r="B164" s="3">
        <v>3</v>
      </c>
    </row>
    <row r="165" spans="1:2" ht="15">
      <c r="A165" s="128" t="s">
        <v>4679</v>
      </c>
      <c r="B165" s="3">
        <v>3</v>
      </c>
    </row>
    <row r="166" spans="1:2" ht="15">
      <c r="A166" s="128" t="s">
        <v>4649</v>
      </c>
      <c r="B166" s="3">
        <v>1</v>
      </c>
    </row>
    <row r="167" spans="1:2" ht="15">
      <c r="A167" s="128" t="s">
        <v>4688</v>
      </c>
      <c r="B167" s="3">
        <v>1</v>
      </c>
    </row>
    <row r="168" spans="1:2" ht="15">
      <c r="A168" s="128" t="s">
        <v>4690</v>
      </c>
      <c r="B168" s="3">
        <v>1</v>
      </c>
    </row>
    <row r="169" spans="1:2" ht="15">
      <c r="A169" s="128" t="s">
        <v>4669</v>
      </c>
      <c r="B169" s="3">
        <v>2</v>
      </c>
    </row>
    <row r="170" spans="1:2" ht="15">
      <c r="A170" s="128" t="s">
        <v>4660</v>
      </c>
      <c r="B170" s="3">
        <v>3</v>
      </c>
    </row>
    <row r="171" spans="1:2" ht="15">
      <c r="A171" s="128" t="s">
        <v>4671</v>
      </c>
      <c r="B171" s="3">
        <v>5</v>
      </c>
    </row>
    <row r="172" spans="1:2" ht="15">
      <c r="A172" s="128" t="s">
        <v>4691</v>
      </c>
      <c r="B172" s="3">
        <v>5</v>
      </c>
    </row>
    <row r="173" spans="1:2" ht="15">
      <c r="A173" s="127" t="s">
        <v>4703</v>
      </c>
      <c r="B173" s="3"/>
    </row>
    <row r="174" spans="1:2" ht="15">
      <c r="A174" s="128" t="s">
        <v>4684</v>
      </c>
      <c r="B174" s="3">
        <v>1</v>
      </c>
    </row>
    <row r="175" spans="1:2" ht="15">
      <c r="A175" s="128" t="s">
        <v>4693</v>
      </c>
      <c r="B175" s="3">
        <v>2</v>
      </c>
    </row>
    <row r="176" spans="1:2" ht="15">
      <c r="A176" s="128" t="s">
        <v>4685</v>
      </c>
      <c r="B176" s="3">
        <v>1</v>
      </c>
    </row>
    <row r="177" spans="1:2" ht="15">
      <c r="A177" s="128" t="s">
        <v>4686</v>
      </c>
      <c r="B177" s="3">
        <v>1</v>
      </c>
    </row>
    <row r="178" spans="1:2" ht="15">
      <c r="A178" s="128" t="s">
        <v>4681</v>
      </c>
      <c r="B178" s="3">
        <v>8</v>
      </c>
    </row>
    <row r="179" spans="1:2" ht="15">
      <c r="A179" s="128" t="s">
        <v>4649</v>
      </c>
      <c r="B179" s="3">
        <v>4</v>
      </c>
    </row>
    <row r="180" spans="1:2" ht="15">
      <c r="A180" s="128" t="s">
        <v>4687</v>
      </c>
      <c r="B180" s="3">
        <v>1</v>
      </c>
    </row>
    <row r="181" spans="1:2" ht="15">
      <c r="A181" s="128" t="s">
        <v>4674</v>
      </c>
      <c r="B181" s="3">
        <v>1</v>
      </c>
    </row>
    <row r="182" spans="1:2" ht="15">
      <c r="A182" s="128" t="s">
        <v>4688</v>
      </c>
      <c r="B182" s="3">
        <v>1</v>
      </c>
    </row>
    <row r="183" spans="1:2" ht="15">
      <c r="A183" s="128" t="s">
        <v>4655</v>
      </c>
      <c r="B183" s="3">
        <v>4</v>
      </c>
    </row>
    <row r="184" spans="1:2" ht="15">
      <c r="A184" s="128" t="s">
        <v>4652</v>
      </c>
      <c r="B184" s="3">
        <v>1</v>
      </c>
    </row>
    <row r="185" spans="1:2" ht="15">
      <c r="A185" s="128" t="s">
        <v>4689</v>
      </c>
      <c r="B185" s="3">
        <v>2</v>
      </c>
    </row>
    <row r="186" spans="1:2" ht="15">
      <c r="A186" s="128" t="s">
        <v>4660</v>
      </c>
      <c r="B186" s="3">
        <v>6</v>
      </c>
    </row>
    <row r="187" spans="1:2" ht="15">
      <c r="A187" s="128" t="s">
        <v>4696</v>
      </c>
      <c r="B187" s="3">
        <v>1</v>
      </c>
    </row>
    <row r="188" spans="1:2" ht="15">
      <c r="A188" s="128" t="s">
        <v>4698</v>
      </c>
      <c r="B188" s="3">
        <v>1</v>
      </c>
    </row>
    <row r="189" spans="1:2" ht="15">
      <c r="A189" s="127" t="s">
        <v>4704</v>
      </c>
      <c r="B189" s="3"/>
    </row>
    <row r="190" spans="1:2" ht="15">
      <c r="A190" s="128" t="s">
        <v>4684</v>
      </c>
      <c r="B190" s="3">
        <v>1</v>
      </c>
    </row>
    <row r="191" spans="1:2" ht="15">
      <c r="A191" s="128" t="s">
        <v>4694</v>
      </c>
      <c r="B191" s="3">
        <v>2</v>
      </c>
    </row>
    <row r="192" spans="1:2" ht="15">
      <c r="A192" s="128" t="s">
        <v>4687</v>
      </c>
      <c r="B192" s="3">
        <v>1</v>
      </c>
    </row>
    <row r="193" spans="1:2" ht="15">
      <c r="A193" s="128" t="s">
        <v>4663</v>
      </c>
      <c r="B193" s="3">
        <v>1</v>
      </c>
    </row>
    <row r="194" spans="1:2" ht="15">
      <c r="A194" s="128" t="s">
        <v>4674</v>
      </c>
      <c r="B194" s="3">
        <v>2</v>
      </c>
    </row>
    <row r="195" spans="1:2" ht="15">
      <c r="A195" s="128" t="s">
        <v>4700</v>
      </c>
      <c r="B195" s="3">
        <v>1</v>
      </c>
    </row>
    <row r="196" spans="1:2" ht="15">
      <c r="A196" s="128" t="s">
        <v>4688</v>
      </c>
      <c r="B196" s="3">
        <v>1</v>
      </c>
    </row>
    <row r="197" spans="1:2" ht="15">
      <c r="A197" s="128" t="s">
        <v>4655</v>
      </c>
      <c r="B197" s="3">
        <v>1</v>
      </c>
    </row>
    <row r="198" spans="1:2" ht="15">
      <c r="A198" s="128" t="s">
        <v>4660</v>
      </c>
      <c r="B198" s="3">
        <v>1</v>
      </c>
    </row>
    <row r="199" spans="1:2" ht="15">
      <c r="A199" s="128" t="s">
        <v>4698</v>
      </c>
      <c r="B199" s="3">
        <v>1</v>
      </c>
    </row>
    <row r="200" spans="1:2" ht="15">
      <c r="A200" s="127" t="s">
        <v>4705</v>
      </c>
      <c r="B200" s="3"/>
    </row>
    <row r="201" spans="1:2" ht="15">
      <c r="A201" s="128" t="s">
        <v>4685</v>
      </c>
      <c r="B201" s="3">
        <v>1</v>
      </c>
    </row>
    <row r="202" spans="1:2" ht="15">
      <c r="A202" s="128" t="s">
        <v>4689</v>
      </c>
      <c r="B202" s="3">
        <v>1</v>
      </c>
    </row>
    <row r="203" spans="1:2" ht="15">
      <c r="A203" s="128" t="s">
        <v>4690</v>
      </c>
      <c r="B203" s="3">
        <v>2</v>
      </c>
    </row>
    <row r="204" spans="1:2" ht="15">
      <c r="A204" s="128" t="s">
        <v>4667</v>
      </c>
      <c r="B204" s="3">
        <v>3</v>
      </c>
    </row>
    <row r="205" spans="1:2" ht="15">
      <c r="A205" s="128" t="s">
        <v>4660</v>
      </c>
      <c r="B205" s="3">
        <v>3</v>
      </c>
    </row>
    <row r="206" spans="1:2" ht="15">
      <c r="A206" s="128" t="s">
        <v>4671</v>
      </c>
      <c r="B206" s="3">
        <v>1</v>
      </c>
    </row>
    <row r="207" spans="1:2" ht="15">
      <c r="A207" s="128" t="s">
        <v>4696</v>
      </c>
      <c r="B207" s="3">
        <v>1</v>
      </c>
    </row>
    <row r="208" spans="1:2" ht="15">
      <c r="A208" s="127" t="s">
        <v>4706</v>
      </c>
      <c r="B208" s="3"/>
    </row>
    <row r="209" spans="1:2" ht="15">
      <c r="A209" s="128" t="s">
        <v>4686</v>
      </c>
      <c r="B209" s="3">
        <v>1</v>
      </c>
    </row>
    <row r="210" spans="1:2" ht="15">
      <c r="A210" s="128" t="s">
        <v>4681</v>
      </c>
      <c r="B210" s="3">
        <v>1</v>
      </c>
    </row>
    <row r="211" spans="1:2" ht="15">
      <c r="A211" s="128" t="s">
        <v>4674</v>
      </c>
      <c r="B211" s="3">
        <v>2</v>
      </c>
    </row>
    <row r="212" spans="1:2" ht="15">
      <c r="A212" s="128" t="s">
        <v>4689</v>
      </c>
      <c r="B212" s="3">
        <v>3</v>
      </c>
    </row>
    <row r="213" spans="1:2" ht="15">
      <c r="A213" s="128" t="s">
        <v>4667</v>
      </c>
      <c r="B213" s="3">
        <v>5</v>
      </c>
    </row>
    <row r="214" spans="1:2" ht="15">
      <c r="A214" s="128" t="s">
        <v>4660</v>
      </c>
      <c r="B214" s="3">
        <v>2</v>
      </c>
    </row>
    <row r="215" spans="1:2" ht="15">
      <c r="A215" s="128" t="s">
        <v>4671</v>
      </c>
      <c r="B215" s="3">
        <v>1</v>
      </c>
    </row>
    <row r="216" spans="1:2" ht="15">
      <c r="A216" s="128" t="s">
        <v>4698</v>
      </c>
      <c r="B216" s="3">
        <v>1</v>
      </c>
    </row>
    <row r="217" spans="1:2" ht="15">
      <c r="A217" s="127" t="s">
        <v>4707</v>
      </c>
      <c r="B217" s="3"/>
    </row>
    <row r="218" spans="1:2" ht="15">
      <c r="A218" s="128" t="s">
        <v>4684</v>
      </c>
      <c r="B218" s="3">
        <v>1</v>
      </c>
    </row>
    <row r="219" spans="1:2" ht="15">
      <c r="A219" s="128" t="s">
        <v>4685</v>
      </c>
      <c r="B219" s="3">
        <v>1</v>
      </c>
    </row>
    <row r="220" spans="1:2" ht="15">
      <c r="A220" s="128" t="s">
        <v>4663</v>
      </c>
      <c r="B220" s="3">
        <v>1</v>
      </c>
    </row>
    <row r="221" spans="1:2" ht="15">
      <c r="A221" s="128" t="s">
        <v>4674</v>
      </c>
      <c r="B221" s="3">
        <v>2</v>
      </c>
    </row>
    <row r="222" spans="1:2" ht="15">
      <c r="A222" s="128" t="s">
        <v>4700</v>
      </c>
      <c r="B222" s="3">
        <v>2</v>
      </c>
    </row>
    <row r="223" spans="1:2" ht="15">
      <c r="A223" s="128" t="s">
        <v>4688</v>
      </c>
      <c r="B223" s="3">
        <v>1</v>
      </c>
    </row>
    <row r="224" spans="1:2" ht="15">
      <c r="A224" s="128" t="s">
        <v>4652</v>
      </c>
      <c r="B224" s="3">
        <v>4</v>
      </c>
    </row>
    <row r="225" spans="1:2" ht="15">
      <c r="A225" s="128" t="s">
        <v>4689</v>
      </c>
      <c r="B225" s="3">
        <v>4</v>
      </c>
    </row>
    <row r="226" spans="1:2" ht="15">
      <c r="A226" s="128" t="s">
        <v>4690</v>
      </c>
      <c r="B226" s="3">
        <v>8</v>
      </c>
    </row>
    <row r="227" spans="1:2" ht="15">
      <c r="A227" s="128" t="s">
        <v>4669</v>
      </c>
      <c r="B227" s="3">
        <v>1</v>
      </c>
    </row>
    <row r="228" spans="1:2" ht="15">
      <c r="A228" s="128" t="s">
        <v>4667</v>
      </c>
      <c r="B228" s="3">
        <v>4</v>
      </c>
    </row>
    <row r="229" spans="1:2" ht="15">
      <c r="A229" s="128" t="s">
        <v>4660</v>
      </c>
      <c r="B229" s="3">
        <v>1</v>
      </c>
    </row>
    <row r="230" spans="1:2" ht="15">
      <c r="A230" s="128" t="s">
        <v>4671</v>
      </c>
      <c r="B230" s="3">
        <v>4</v>
      </c>
    </row>
    <row r="231" spans="1:2" ht="15">
      <c r="A231" s="128" t="s">
        <v>4696</v>
      </c>
      <c r="B231" s="3">
        <v>4</v>
      </c>
    </row>
    <row r="232" spans="1:2" ht="15">
      <c r="A232" s="128" t="s">
        <v>4698</v>
      </c>
      <c r="B232" s="3">
        <v>2</v>
      </c>
    </row>
    <row r="233" spans="1:2" ht="15">
      <c r="A233" s="128" t="s">
        <v>4691</v>
      </c>
      <c r="B233" s="3">
        <v>3</v>
      </c>
    </row>
    <row r="234" spans="1:2" ht="15">
      <c r="A234" s="127" t="s">
        <v>4708</v>
      </c>
      <c r="B234" s="3"/>
    </row>
    <row r="235" spans="1:2" ht="15">
      <c r="A235" s="128" t="s">
        <v>4693</v>
      </c>
      <c r="B235" s="3">
        <v>4</v>
      </c>
    </row>
    <row r="236" spans="1:2" ht="15">
      <c r="A236" s="128" t="s">
        <v>4686</v>
      </c>
      <c r="B236" s="3">
        <v>2</v>
      </c>
    </row>
    <row r="237" spans="1:2" ht="15">
      <c r="A237" s="128" t="s">
        <v>4694</v>
      </c>
      <c r="B237" s="3">
        <v>3</v>
      </c>
    </row>
    <row r="238" spans="1:2" ht="15">
      <c r="A238" s="128" t="s">
        <v>4679</v>
      </c>
      <c r="B238" s="3">
        <v>2</v>
      </c>
    </row>
    <row r="239" spans="1:2" ht="15">
      <c r="A239" s="128" t="s">
        <v>4649</v>
      </c>
      <c r="B239" s="3">
        <v>1</v>
      </c>
    </row>
    <row r="240" spans="1:2" ht="15">
      <c r="A240" s="128" t="s">
        <v>4700</v>
      </c>
      <c r="B240" s="3">
        <v>1</v>
      </c>
    </row>
    <row r="241" spans="1:2" ht="15">
      <c r="A241" s="128" t="s">
        <v>4688</v>
      </c>
      <c r="B241" s="3">
        <v>1</v>
      </c>
    </row>
    <row r="242" spans="1:2" ht="15">
      <c r="A242" s="128" t="s">
        <v>4655</v>
      </c>
      <c r="B242" s="3">
        <v>3</v>
      </c>
    </row>
    <row r="243" spans="1:2" ht="15">
      <c r="A243" s="128" t="s">
        <v>4689</v>
      </c>
      <c r="B243" s="3">
        <v>2</v>
      </c>
    </row>
    <row r="244" spans="1:2" ht="15">
      <c r="A244" s="128" t="s">
        <v>4690</v>
      </c>
      <c r="B244" s="3">
        <v>1</v>
      </c>
    </row>
    <row r="245" spans="1:2" ht="15">
      <c r="A245" s="128" t="s">
        <v>4669</v>
      </c>
      <c r="B245" s="3">
        <v>1</v>
      </c>
    </row>
    <row r="246" spans="1:2" ht="15">
      <c r="A246" s="128" t="s">
        <v>4660</v>
      </c>
      <c r="B246" s="3">
        <v>2</v>
      </c>
    </row>
    <row r="247" spans="1:2" ht="15">
      <c r="A247" s="128" t="s">
        <v>4696</v>
      </c>
      <c r="B247" s="3">
        <v>1</v>
      </c>
    </row>
    <row r="248" spans="1:2" ht="15">
      <c r="A248" s="128" t="s">
        <v>4698</v>
      </c>
      <c r="B248" s="3">
        <v>1</v>
      </c>
    </row>
    <row r="249" spans="1:2" ht="15">
      <c r="A249" s="128" t="s">
        <v>4691</v>
      </c>
      <c r="B249" s="3">
        <v>1</v>
      </c>
    </row>
    <row r="250" spans="1:2" ht="15">
      <c r="A250" s="125" t="s">
        <v>4645</v>
      </c>
      <c r="B250" s="3">
        <v>357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23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1870</v>
      </c>
      <c r="AE2" s="13" t="s">
        <v>1871</v>
      </c>
      <c r="AF2" s="13" t="s">
        <v>1872</v>
      </c>
      <c r="AG2" s="13" t="s">
        <v>1873</v>
      </c>
      <c r="AH2" s="13" t="s">
        <v>1874</v>
      </c>
      <c r="AI2" s="13" t="s">
        <v>1875</v>
      </c>
      <c r="AJ2" s="13" t="s">
        <v>1876</v>
      </c>
      <c r="AK2" s="13" t="s">
        <v>1877</v>
      </c>
      <c r="AL2" s="13" t="s">
        <v>1878</v>
      </c>
      <c r="AM2" s="13" t="s">
        <v>1879</v>
      </c>
      <c r="AN2" s="13" t="s">
        <v>1880</v>
      </c>
      <c r="AO2" s="13" t="s">
        <v>1881</v>
      </c>
      <c r="AP2" s="13" t="s">
        <v>1882</v>
      </c>
      <c r="AQ2" s="13" t="s">
        <v>1883</v>
      </c>
      <c r="AR2" s="13" t="s">
        <v>1884</v>
      </c>
      <c r="AS2" s="13" t="s">
        <v>192</v>
      </c>
      <c r="AT2" s="13" t="s">
        <v>1885</v>
      </c>
      <c r="AU2" s="13" t="s">
        <v>1886</v>
      </c>
      <c r="AV2" s="13" t="s">
        <v>1887</v>
      </c>
      <c r="AW2" s="13" t="s">
        <v>1888</v>
      </c>
      <c r="AX2" s="13" t="s">
        <v>1889</v>
      </c>
      <c r="AY2" s="13" t="s">
        <v>1890</v>
      </c>
      <c r="AZ2" s="13" t="s">
        <v>3477</v>
      </c>
      <c r="BA2" s="115" t="s">
        <v>3942</v>
      </c>
      <c r="BB2" s="115" t="s">
        <v>3949</v>
      </c>
      <c r="BC2" s="115" t="s">
        <v>3952</v>
      </c>
      <c r="BD2" s="115" t="s">
        <v>3954</v>
      </c>
      <c r="BE2" s="115" t="s">
        <v>3958</v>
      </c>
      <c r="BF2" s="115" t="s">
        <v>3971</v>
      </c>
      <c r="BG2" s="115" t="s">
        <v>3981</v>
      </c>
      <c r="BH2" s="115" t="s">
        <v>4093</v>
      </c>
      <c r="BI2" s="115" t="s">
        <v>4109</v>
      </c>
      <c r="BJ2" s="115" t="s">
        <v>4215</v>
      </c>
      <c r="BK2" s="115" t="s">
        <v>4611</v>
      </c>
      <c r="BL2" s="115" t="s">
        <v>4612</v>
      </c>
      <c r="BM2" s="115" t="s">
        <v>4613</v>
      </c>
      <c r="BN2" s="115" t="s">
        <v>4614</v>
      </c>
      <c r="BO2" s="115" t="s">
        <v>4615</v>
      </c>
      <c r="BP2" s="115" t="s">
        <v>4616</v>
      </c>
      <c r="BQ2" s="115" t="s">
        <v>4617</v>
      </c>
      <c r="BR2" s="115" t="s">
        <v>4618</v>
      </c>
      <c r="BS2" s="115" t="s">
        <v>4620</v>
      </c>
      <c r="BT2" s="3"/>
      <c r="BU2" s="3"/>
    </row>
    <row r="3" spans="1:73" ht="15" customHeight="1">
      <c r="A3" s="64" t="s">
        <v>212</v>
      </c>
      <c r="B3" s="65"/>
      <c r="C3" s="65" t="s">
        <v>64</v>
      </c>
      <c r="D3" s="66">
        <v>164.89910250953187</v>
      </c>
      <c r="E3" s="68"/>
      <c r="F3" s="100" t="s">
        <v>892</v>
      </c>
      <c r="G3" s="65"/>
      <c r="H3" s="69" t="s">
        <v>212</v>
      </c>
      <c r="I3" s="70"/>
      <c r="J3" s="70"/>
      <c r="K3" s="69" t="s">
        <v>3155</v>
      </c>
      <c r="L3" s="73">
        <v>379.7121212121212</v>
      </c>
      <c r="M3" s="74">
        <v>5790.10595703125</v>
      </c>
      <c r="N3" s="74">
        <v>6085.40771484375</v>
      </c>
      <c r="O3" s="75"/>
      <c r="P3" s="76"/>
      <c r="Q3" s="76"/>
      <c r="R3" s="48"/>
      <c r="S3" s="48">
        <v>1</v>
      </c>
      <c r="T3" s="48">
        <v>5</v>
      </c>
      <c r="U3" s="49">
        <v>20</v>
      </c>
      <c r="V3" s="49">
        <v>0.2</v>
      </c>
      <c r="W3" s="49">
        <v>0</v>
      </c>
      <c r="X3" s="49">
        <v>2.837831</v>
      </c>
      <c r="Y3" s="49">
        <v>0</v>
      </c>
      <c r="Z3" s="49">
        <v>0.2</v>
      </c>
      <c r="AA3" s="71">
        <v>3</v>
      </c>
      <c r="AB3" s="71"/>
      <c r="AC3" s="72"/>
      <c r="AD3" s="78" t="s">
        <v>1891</v>
      </c>
      <c r="AE3" s="78">
        <v>127</v>
      </c>
      <c r="AF3" s="78">
        <v>764</v>
      </c>
      <c r="AG3" s="78">
        <v>1243</v>
      </c>
      <c r="AH3" s="78">
        <v>278</v>
      </c>
      <c r="AI3" s="78"/>
      <c r="AJ3" s="78" t="s">
        <v>2121</v>
      </c>
      <c r="AK3" s="78" t="s">
        <v>2333</v>
      </c>
      <c r="AL3" s="83" t="s">
        <v>2473</v>
      </c>
      <c r="AM3" s="78"/>
      <c r="AN3" s="80">
        <v>41638.33484953704</v>
      </c>
      <c r="AO3" s="83" t="s">
        <v>2616</v>
      </c>
      <c r="AP3" s="78" t="b">
        <v>0</v>
      </c>
      <c r="AQ3" s="78" t="b">
        <v>0</v>
      </c>
      <c r="AR3" s="78" t="b">
        <v>0</v>
      </c>
      <c r="AS3" s="78"/>
      <c r="AT3" s="78">
        <v>11</v>
      </c>
      <c r="AU3" s="83" t="s">
        <v>2819</v>
      </c>
      <c r="AV3" s="78" t="b">
        <v>0</v>
      </c>
      <c r="AW3" s="78" t="s">
        <v>2922</v>
      </c>
      <c r="AX3" s="83" t="s">
        <v>2923</v>
      </c>
      <c r="AY3" s="78" t="s">
        <v>66</v>
      </c>
      <c r="AZ3" s="78" t="str">
        <f>REPLACE(INDEX(GroupVertices[Group],MATCH(Vertices[[#This Row],[Vertex]],GroupVertices[Vertex],0)),1,1,"")</f>
        <v>10</v>
      </c>
      <c r="BA3" s="48"/>
      <c r="BB3" s="48"/>
      <c r="BC3" s="48"/>
      <c r="BD3" s="48"/>
      <c r="BE3" s="48" t="s">
        <v>764</v>
      </c>
      <c r="BF3" s="48" t="s">
        <v>764</v>
      </c>
      <c r="BG3" s="116" t="s">
        <v>3982</v>
      </c>
      <c r="BH3" s="116" t="s">
        <v>3982</v>
      </c>
      <c r="BI3" s="116" t="s">
        <v>3831</v>
      </c>
      <c r="BJ3" s="116" t="s">
        <v>3831</v>
      </c>
      <c r="BK3" s="116">
        <v>3</v>
      </c>
      <c r="BL3" s="120">
        <v>8.333333333333334</v>
      </c>
      <c r="BM3" s="116">
        <v>1</v>
      </c>
      <c r="BN3" s="120">
        <v>2.7777777777777777</v>
      </c>
      <c r="BO3" s="116">
        <v>0</v>
      </c>
      <c r="BP3" s="120">
        <v>0</v>
      </c>
      <c r="BQ3" s="116">
        <v>32</v>
      </c>
      <c r="BR3" s="120">
        <v>88.88888888888889</v>
      </c>
      <c r="BS3" s="116">
        <v>36</v>
      </c>
      <c r="BT3" s="3"/>
      <c r="BU3" s="3"/>
    </row>
    <row r="4" spans="1:76" ht="15">
      <c r="A4" s="64" t="s">
        <v>392</v>
      </c>
      <c r="B4" s="65"/>
      <c r="C4" s="65" t="s">
        <v>64</v>
      </c>
      <c r="D4" s="66">
        <v>189.56803629810088</v>
      </c>
      <c r="E4" s="68"/>
      <c r="F4" s="100" t="s">
        <v>2839</v>
      </c>
      <c r="G4" s="65"/>
      <c r="H4" s="69" t="s">
        <v>392</v>
      </c>
      <c r="I4" s="70"/>
      <c r="J4" s="70"/>
      <c r="K4" s="69" t="s">
        <v>3156</v>
      </c>
      <c r="L4" s="73">
        <v>1</v>
      </c>
      <c r="M4" s="74">
        <v>5438.052734375</v>
      </c>
      <c r="N4" s="74">
        <v>5640.65576171875</v>
      </c>
      <c r="O4" s="75"/>
      <c r="P4" s="76"/>
      <c r="Q4" s="76"/>
      <c r="R4" s="86"/>
      <c r="S4" s="48">
        <v>1</v>
      </c>
      <c r="T4" s="48">
        <v>0</v>
      </c>
      <c r="U4" s="49">
        <v>0</v>
      </c>
      <c r="V4" s="49">
        <v>0.111111</v>
      </c>
      <c r="W4" s="49">
        <v>0</v>
      </c>
      <c r="X4" s="49">
        <v>0.632431</v>
      </c>
      <c r="Y4" s="49">
        <v>0</v>
      </c>
      <c r="Z4" s="49">
        <v>0</v>
      </c>
      <c r="AA4" s="71">
        <v>4</v>
      </c>
      <c r="AB4" s="71"/>
      <c r="AC4" s="72"/>
      <c r="AD4" s="78" t="s">
        <v>1892</v>
      </c>
      <c r="AE4" s="78">
        <v>927</v>
      </c>
      <c r="AF4" s="78">
        <v>7265</v>
      </c>
      <c r="AG4" s="78">
        <v>5789</v>
      </c>
      <c r="AH4" s="78">
        <v>6877</v>
      </c>
      <c r="AI4" s="78"/>
      <c r="AJ4" s="78" t="s">
        <v>2122</v>
      </c>
      <c r="AK4" s="78" t="s">
        <v>2334</v>
      </c>
      <c r="AL4" s="83" t="s">
        <v>2474</v>
      </c>
      <c r="AM4" s="78"/>
      <c r="AN4" s="80">
        <v>40629.223078703704</v>
      </c>
      <c r="AO4" s="83" t="s">
        <v>2617</v>
      </c>
      <c r="AP4" s="78" t="b">
        <v>0</v>
      </c>
      <c r="AQ4" s="78" t="b">
        <v>0</v>
      </c>
      <c r="AR4" s="78" t="b">
        <v>1</v>
      </c>
      <c r="AS4" s="78"/>
      <c r="AT4" s="78">
        <v>120</v>
      </c>
      <c r="AU4" s="83" t="s">
        <v>2820</v>
      </c>
      <c r="AV4" s="78" t="b">
        <v>0</v>
      </c>
      <c r="AW4" s="78" t="s">
        <v>2922</v>
      </c>
      <c r="AX4" s="83" t="s">
        <v>2924</v>
      </c>
      <c r="AY4" s="78" t="s">
        <v>65</v>
      </c>
      <c r="AZ4" s="78" t="str">
        <f>REPLACE(INDEX(GroupVertices[Group],MATCH(Vertices[[#This Row],[Vertex]],GroupVertices[Vertex],0)),1,1,"")</f>
        <v>10</v>
      </c>
      <c r="BA4" s="48"/>
      <c r="BB4" s="48"/>
      <c r="BC4" s="48"/>
      <c r="BD4" s="48"/>
      <c r="BE4" s="48"/>
      <c r="BF4" s="48"/>
      <c r="BG4" s="48"/>
      <c r="BH4" s="48"/>
      <c r="BI4" s="48"/>
      <c r="BJ4" s="48"/>
      <c r="BK4" s="48"/>
      <c r="BL4" s="49"/>
      <c r="BM4" s="48"/>
      <c r="BN4" s="49"/>
      <c r="BO4" s="48"/>
      <c r="BP4" s="49"/>
      <c r="BQ4" s="48"/>
      <c r="BR4" s="49"/>
      <c r="BS4" s="48"/>
      <c r="BT4" s="2"/>
      <c r="BU4" s="3"/>
      <c r="BV4" s="3"/>
      <c r="BW4" s="3"/>
      <c r="BX4" s="3"/>
    </row>
    <row r="5" spans="1:76" ht="15">
      <c r="A5" s="64" t="s">
        <v>393</v>
      </c>
      <c r="B5" s="65"/>
      <c r="C5" s="65" t="s">
        <v>64</v>
      </c>
      <c r="D5" s="66">
        <v>163.84798811798694</v>
      </c>
      <c r="E5" s="68"/>
      <c r="F5" s="100" t="s">
        <v>2840</v>
      </c>
      <c r="G5" s="65"/>
      <c r="H5" s="69" t="s">
        <v>393</v>
      </c>
      <c r="I5" s="70"/>
      <c r="J5" s="70"/>
      <c r="K5" s="69" t="s">
        <v>3157</v>
      </c>
      <c r="L5" s="73">
        <v>1</v>
      </c>
      <c r="M5" s="74">
        <v>5555.41845703125</v>
      </c>
      <c r="N5" s="74">
        <v>7072.8974609375</v>
      </c>
      <c r="O5" s="75"/>
      <c r="P5" s="76"/>
      <c r="Q5" s="76"/>
      <c r="R5" s="86"/>
      <c r="S5" s="48">
        <v>1</v>
      </c>
      <c r="T5" s="48">
        <v>0</v>
      </c>
      <c r="U5" s="49">
        <v>0</v>
      </c>
      <c r="V5" s="49">
        <v>0.111111</v>
      </c>
      <c r="W5" s="49">
        <v>0</v>
      </c>
      <c r="X5" s="49">
        <v>0.632431</v>
      </c>
      <c r="Y5" s="49">
        <v>0</v>
      </c>
      <c r="Z5" s="49">
        <v>0</v>
      </c>
      <c r="AA5" s="71">
        <v>5</v>
      </c>
      <c r="AB5" s="71"/>
      <c r="AC5" s="72"/>
      <c r="AD5" s="78" t="s">
        <v>1893</v>
      </c>
      <c r="AE5" s="78">
        <v>408</v>
      </c>
      <c r="AF5" s="78">
        <v>487</v>
      </c>
      <c r="AG5" s="78">
        <v>297</v>
      </c>
      <c r="AH5" s="78">
        <v>2141</v>
      </c>
      <c r="AI5" s="78"/>
      <c r="AJ5" s="78" t="s">
        <v>2123</v>
      </c>
      <c r="AK5" s="78" t="s">
        <v>2333</v>
      </c>
      <c r="AL5" s="78"/>
      <c r="AM5" s="78"/>
      <c r="AN5" s="80">
        <v>43145.43965277778</v>
      </c>
      <c r="AO5" s="78"/>
      <c r="AP5" s="78" t="b">
        <v>1</v>
      </c>
      <c r="AQ5" s="78" t="b">
        <v>0</v>
      </c>
      <c r="AR5" s="78" t="b">
        <v>0</v>
      </c>
      <c r="AS5" s="78"/>
      <c r="AT5" s="78">
        <v>2</v>
      </c>
      <c r="AU5" s="78"/>
      <c r="AV5" s="78" t="b">
        <v>0</v>
      </c>
      <c r="AW5" s="78" t="s">
        <v>2922</v>
      </c>
      <c r="AX5" s="83" t="s">
        <v>2925</v>
      </c>
      <c r="AY5" s="78" t="s">
        <v>65</v>
      </c>
      <c r="AZ5" s="78" t="str">
        <f>REPLACE(INDEX(GroupVertices[Group],MATCH(Vertices[[#This Row],[Vertex]],GroupVertices[Vertex],0)),1,1,"")</f>
        <v>10</v>
      </c>
      <c r="BA5" s="48"/>
      <c r="BB5" s="48"/>
      <c r="BC5" s="48"/>
      <c r="BD5" s="48"/>
      <c r="BE5" s="48"/>
      <c r="BF5" s="48"/>
      <c r="BG5" s="48"/>
      <c r="BH5" s="48"/>
      <c r="BI5" s="48"/>
      <c r="BJ5" s="48"/>
      <c r="BK5" s="48"/>
      <c r="BL5" s="49"/>
      <c r="BM5" s="48"/>
      <c r="BN5" s="49"/>
      <c r="BO5" s="48"/>
      <c r="BP5" s="49"/>
      <c r="BQ5" s="48"/>
      <c r="BR5" s="49"/>
      <c r="BS5" s="48"/>
      <c r="BT5" s="2"/>
      <c r="BU5" s="3"/>
      <c r="BV5" s="3"/>
      <c r="BW5" s="3"/>
      <c r="BX5" s="3"/>
    </row>
    <row r="6" spans="1:76" ht="15">
      <c r="A6" s="64" t="s">
        <v>394</v>
      </c>
      <c r="B6" s="65"/>
      <c r="C6" s="65" t="s">
        <v>64</v>
      </c>
      <c r="D6" s="66">
        <v>188.8470553075105</v>
      </c>
      <c r="E6" s="68"/>
      <c r="F6" s="100" t="s">
        <v>2841</v>
      </c>
      <c r="G6" s="65"/>
      <c r="H6" s="69" t="s">
        <v>394</v>
      </c>
      <c r="I6" s="70"/>
      <c r="J6" s="70"/>
      <c r="K6" s="69" t="s">
        <v>3158</v>
      </c>
      <c r="L6" s="73">
        <v>1</v>
      </c>
      <c r="M6" s="74">
        <v>6152.73095703125</v>
      </c>
      <c r="N6" s="74">
        <v>5749.97802734375</v>
      </c>
      <c r="O6" s="75"/>
      <c r="P6" s="76"/>
      <c r="Q6" s="76"/>
      <c r="R6" s="86"/>
      <c r="S6" s="48">
        <v>1</v>
      </c>
      <c r="T6" s="48">
        <v>0</v>
      </c>
      <c r="U6" s="49">
        <v>0</v>
      </c>
      <c r="V6" s="49">
        <v>0.111111</v>
      </c>
      <c r="W6" s="49">
        <v>0</v>
      </c>
      <c r="X6" s="49">
        <v>0.632431</v>
      </c>
      <c r="Y6" s="49">
        <v>0</v>
      </c>
      <c r="Z6" s="49">
        <v>0</v>
      </c>
      <c r="AA6" s="71">
        <v>6</v>
      </c>
      <c r="AB6" s="71"/>
      <c r="AC6" s="72"/>
      <c r="AD6" s="78" t="s">
        <v>1894</v>
      </c>
      <c r="AE6" s="78">
        <v>598</v>
      </c>
      <c r="AF6" s="78">
        <v>7075</v>
      </c>
      <c r="AG6" s="78">
        <v>1421</v>
      </c>
      <c r="AH6" s="78">
        <v>853</v>
      </c>
      <c r="AI6" s="78"/>
      <c r="AJ6" s="78" t="s">
        <v>2124</v>
      </c>
      <c r="AK6" s="78" t="s">
        <v>2335</v>
      </c>
      <c r="AL6" s="83" t="s">
        <v>2475</v>
      </c>
      <c r="AM6" s="78"/>
      <c r="AN6" s="80">
        <v>41323.172488425924</v>
      </c>
      <c r="AO6" s="83" t="s">
        <v>2618</v>
      </c>
      <c r="AP6" s="78" t="b">
        <v>0</v>
      </c>
      <c r="AQ6" s="78" t="b">
        <v>0</v>
      </c>
      <c r="AR6" s="78" t="b">
        <v>1</v>
      </c>
      <c r="AS6" s="78" t="s">
        <v>1774</v>
      </c>
      <c r="AT6" s="78">
        <v>80</v>
      </c>
      <c r="AU6" s="83" t="s">
        <v>2819</v>
      </c>
      <c r="AV6" s="78" t="b">
        <v>0</v>
      </c>
      <c r="AW6" s="78" t="s">
        <v>2922</v>
      </c>
      <c r="AX6" s="83" t="s">
        <v>2926</v>
      </c>
      <c r="AY6" s="78" t="s">
        <v>65</v>
      </c>
      <c r="AZ6" s="78" t="str">
        <f>REPLACE(INDEX(GroupVertices[Group],MATCH(Vertices[[#This Row],[Vertex]],GroupVertices[Vertex],0)),1,1,"")</f>
        <v>10</v>
      </c>
      <c r="BA6" s="48"/>
      <c r="BB6" s="48"/>
      <c r="BC6" s="48"/>
      <c r="BD6" s="48"/>
      <c r="BE6" s="48"/>
      <c r="BF6" s="48"/>
      <c r="BG6" s="48"/>
      <c r="BH6" s="48"/>
      <c r="BI6" s="48"/>
      <c r="BJ6" s="48"/>
      <c r="BK6" s="48"/>
      <c r="BL6" s="49"/>
      <c r="BM6" s="48"/>
      <c r="BN6" s="49"/>
      <c r="BO6" s="48"/>
      <c r="BP6" s="49"/>
      <c r="BQ6" s="48"/>
      <c r="BR6" s="49"/>
      <c r="BS6" s="48"/>
      <c r="BT6" s="2"/>
      <c r="BU6" s="3"/>
      <c r="BV6" s="3"/>
      <c r="BW6" s="3"/>
      <c r="BX6" s="3"/>
    </row>
    <row r="7" spans="1:76" ht="15">
      <c r="A7" s="64" t="s">
        <v>395</v>
      </c>
      <c r="B7" s="65"/>
      <c r="C7" s="65" t="s">
        <v>64</v>
      </c>
      <c r="D7" s="66">
        <v>163.22946232079624</v>
      </c>
      <c r="E7" s="68"/>
      <c r="F7" s="100" t="s">
        <v>2842</v>
      </c>
      <c r="G7" s="65"/>
      <c r="H7" s="69" t="s">
        <v>395</v>
      </c>
      <c r="I7" s="70"/>
      <c r="J7" s="70"/>
      <c r="K7" s="69" t="s">
        <v>3159</v>
      </c>
      <c r="L7" s="73">
        <v>1</v>
      </c>
      <c r="M7" s="74">
        <v>5997.11376953125</v>
      </c>
      <c r="N7" s="74">
        <v>7140.46240234375</v>
      </c>
      <c r="O7" s="75"/>
      <c r="P7" s="76"/>
      <c r="Q7" s="76"/>
      <c r="R7" s="86"/>
      <c r="S7" s="48">
        <v>1</v>
      </c>
      <c r="T7" s="48">
        <v>0</v>
      </c>
      <c r="U7" s="49">
        <v>0</v>
      </c>
      <c r="V7" s="49">
        <v>0.111111</v>
      </c>
      <c r="W7" s="49">
        <v>0</v>
      </c>
      <c r="X7" s="49">
        <v>0.632431</v>
      </c>
      <c r="Y7" s="49">
        <v>0</v>
      </c>
      <c r="Z7" s="49">
        <v>0</v>
      </c>
      <c r="AA7" s="71">
        <v>7</v>
      </c>
      <c r="AB7" s="71"/>
      <c r="AC7" s="72"/>
      <c r="AD7" s="78" t="s">
        <v>1895</v>
      </c>
      <c r="AE7" s="78">
        <v>198</v>
      </c>
      <c r="AF7" s="78">
        <v>324</v>
      </c>
      <c r="AG7" s="78">
        <v>154</v>
      </c>
      <c r="AH7" s="78">
        <v>200</v>
      </c>
      <c r="AI7" s="78"/>
      <c r="AJ7" s="78" t="s">
        <v>2125</v>
      </c>
      <c r="AK7" s="78" t="s">
        <v>2333</v>
      </c>
      <c r="AL7" s="83" t="s">
        <v>2476</v>
      </c>
      <c r="AM7" s="78"/>
      <c r="AN7" s="80">
        <v>43464.37747685185</v>
      </c>
      <c r="AO7" s="83" t="s">
        <v>2619</v>
      </c>
      <c r="AP7" s="78" t="b">
        <v>0</v>
      </c>
      <c r="AQ7" s="78" t="b">
        <v>0</v>
      </c>
      <c r="AR7" s="78" t="b">
        <v>1</v>
      </c>
      <c r="AS7" s="78"/>
      <c r="AT7" s="78">
        <v>1</v>
      </c>
      <c r="AU7" s="83" t="s">
        <v>2819</v>
      </c>
      <c r="AV7" s="78" t="b">
        <v>0</v>
      </c>
      <c r="AW7" s="78" t="s">
        <v>2922</v>
      </c>
      <c r="AX7" s="83" t="s">
        <v>2927</v>
      </c>
      <c r="AY7" s="78" t="s">
        <v>65</v>
      </c>
      <c r="AZ7" s="78" t="str">
        <f>REPLACE(INDEX(GroupVertices[Group],MATCH(Vertices[[#This Row],[Vertex]],GroupVertices[Vertex],0)),1,1,"")</f>
        <v>10</v>
      </c>
      <c r="BA7" s="48"/>
      <c r="BB7" s="48"/>
      <c r="BC7" s="48"/>
      <c r="BD7" s="48"/>
      <c r="BE7" s="48"/>
      <c r="BF7" s="48"/>
      <c r="BG7" s="48"/>
      <c r="BH7" s="48"/>
      <c r="BI7" s="48"/>
      <c r="BJ7" s="48"/>
      <c r="BK7" s="48"/>
      <c r="BL7" s="49"/>
      <c r="BM7" s="48"/>
      <c r="BN7" s="49"/>
      <c r="BO7" s="48"/>
      <c r="BP7" s="49"/>
      <c r="BQ7" s="48"/>
      <c r="BR7" s="49"/>
      <c r="BS7" s="48"/>
      <c r="BT7" s="2"/>
      <c r="BU7" s="3"/>
      <c r="BV7" s="3"/>
      <c r="BW7" s="3"/>
      <c r="BX7" s="3"/>
    </row>
    <row r="8" spans="1:76" ht="15">
      <c r="A8" s="64" t="s">
        <v>213</v>
      </c>
      <c r="B8" s="65"/>
      <c r="C8" s="65" t="s">
        <v>64</v>
      </c>
      <c r="D8" s="66">
        <v>164.32231771705958</v>
      </c>
      <c r="E8" s="68"/>
      <c r="F8" s="100" t="s">
        <v>2843</v>
      </c>
      <c r="G8" s="65"/>
      <c r="H8" s="69" t="s">
        <v>213</v>
      </c>
      <c r="I8" s="70"/>
      <c r="J8" s="70"/>
      <c r="K8" s="69" t="s">
        <v>3160</v>
      </c>
      <c r="L8" s="73">
        <v>285.03409090909093</v>
      </c>
      <c r="M8" s="74">
        <v>5798.20068359375</v>
      </c>
      <c r="N8" s="74">
        <v>3308.1220703125</v>
      </c>
      <c r="O8" s="75"/>
      <c r="P8" s="76"/>
      <c r="Q8" s="76"/>
      <c r="R8" s="86"/>
      <c r="S8" s="48">
        <v>1</v>
      </c>
      <c r="T8" s="48">
        <v>4</v>
      </c>
      <c r="U8" s="49">
        <v>15</v>
      </c>
      <c r="V8" s="49">
        <v>0.2</v>
      </c>
      <c r="W8" s="49">
        <v>0</v>
      </c>
      <c r="X8" s="49">
        <v>2.072681</v>
      </c>
      <c r="Y8" s="49">
        <v>0.1</v>
      </c>
      <c r="Z8" s="49">
        <v>0</v>
      </c>
      <c r="AA8" s="71">
        <v>8</v>
      </c>
      <c r="AB8" s="71"/>
      <c r="AC8" s="72"/>
      <c r="AD8" s="78" t="s">
        <v>1896</v>
      </c>
      <c r="AE8" s="78">
        <v>97</v>
      </c>
      <c r="AF8" s="78">
        <v>612</v>
      </c>
      <c r="AG8" s="78">
        <v>782</v>
      </c>
      <c r="AH8" s="78">
        <v>474</v>
      </c>
      <c r="AI8" s="78"/>
      <c r="AJ8" s="78" t="s">
        <v>2126</v>
      </c>
      <c r="AK8" s="78" t="s">
        <v>2336</v>
      </c>
      <c r="AL8" s="83" t="s">
        <v>2477</v>
      </c>
      <c r="AM8" s="78"/>
      <c r="AN8" s="80">
        <v>39981.52206018518</v>
      </c>
      <c r="AO8" s="83" t="s">
        <v>2620</v>
      </c>
      <c r="AP8" s="78" t="b">
        <v>0</v>
      </c>
      <c r="AQ8" s="78" t="b">
        <v>0</v>
      </c>
      <c r="AR8" s="78" t="b">
        <v>1</v>
      </c>
      <c r="AS8" s="78" t="s">
        <v>1774</v>
      </c>
      <c r="AT8" s="78">
        <v>14</v>
      </c>
      <c r="AU8" s="83" t="s">
        <v>2819</v>
      </c>
      <c r="AV8" s="78" t="b">
        <v>0</v>
      </c>
      <c r="AW8" s="78" t="s">
        <v>2922</v>
      </c>
      <c r="AX8" s="83" t="s">
        <v>2928</v>
      </c>
      <c r="AY8" s="78" t="s">
        <v>66</v>
      </c>
      <c r="AZ8" s="78" t="str">
        <f>REPLACE(INDEX(GroupVertices[Group],MATCH(Vertices[[#This Row],[Vertex]],GroupVertices[Vertex],0)),1,1,"")</f>
        <v>9</v>
      </c>
      <c r="BA8" s="48"/>
      <c r="BB8" s="48"/>
      <c r="BC8" s="48"/>
      <c r="BD8" s="48"/>
      <c r="BE8" s="48" t="s">
        <v>765</v>
      </c>
      <c r="BF8" s="48" t="s">
        <v>765</v>
      </c>
      <c r="BG8" s="116" t="s">
        <v>3693</v>
      </c>
      <c r="BH8" s="116" t="s">
        <v>3693</v>
      </c>
      <c r="BI8" s="116" t="s">
        <v>4110</v>
      </c>
      <c r="BJ8" s="116" t="s">
        <v>4110</v>
      </c>
      <c r="BK8" s="116">
        <v>2</v>
      </c>
      <c r="BL8" s="120">
        <v>5.555555555555555</v>
      </c>
      <c r="BM8" s="116">
        <v>0</v>
      </c>
      <c r="BN8" s="120">
        <v>0</v>
      </c>
      <c r="BO8" s="116">
        <v>0</v>
      </c>
      <c r="BP8" s="120">
        <v>0</v>
      </c>
      <c r="BQ8" s="116">
        <v>34</v>
      </c>
      <c r="BR8" s="120">
        <v>94.44444444444444</v>
      </c>
      <c r="BS8" s="116">
        <v>36</v>
      </c>
      <c r="BT8" s="2"/>
      <c r="BU8" s="3"/>
      <c r="BV8" s="3"/>
      <c r="BW8" s="3"/>
      <c r="BX8" s="3"/>
    </row>
    <row r="9" spans="1:76" ht="15">
      <c r="A9" s="64" t="s">
        <v>396</v>
      </c>
      <c r="B9" s="65"/>
      <c r="C9" s="65" t="s">
        <v>64</v>
      </c>
      <c r="D9" s="66">
        <v>1000</v>
      </c>
      <c r="E9" s="68"/>
      <c r="F9" s="100" t="s">
        <v>2844</v>
      </c>
      <c r="G9" s="65"/>
      <c r="H9" s="69" t="s">
        <v>396</v>
      </c>
      <c r="I9" s="70"/>
      <c r="J9" s="70"/>
      <c r="K9" s="69" t="s">
        <v>3161</v>
      </c>
      <c r="L9" s="73">
        <v>1</v>
      </c>
      <c r="M9" s="74">
        <v>5438.052734375</v>
      </c>
      <c r="N9" s="74">
        <v>3250.033203125</v>
      </c>
      <c r="O9" s="75"/>
      <c r="P9" s="76"/>
      <c r="Q9" s="76"/>
      <c r="R9" s="86"/>
      <c r="S9" s="48">
        <v>1</v>
      </c>
      <c r="T9" s="48">
        <v>0</v>
      </c>
      <c r="U9" s="49">
        <v>0</v>
      </c>
      <c r="V9" s="49">
        <v>0.111111</v>
      </c>
      <c r="W9" s="49">
        <v>0</v>
      </c>
      <c r="X9" s="49">
        <v>0.502356</v>
      </c>
      <c r="Y9" s="49">
        <v>0</v>
      </c>
      <c r="Z9" s="49">
        <v>0</v>
      </c>
      <c r="AA9" s="71">
        <v>9</v>
      </c>
      <c r="AB9" s="71"/>
      <c r="AC9" s="72"/>
      <c r="AD9" s="78" t="s">
        <v>1897</v>
      </c>
      <c r="AE9" s="78">
        <v>35676</v>
      </c>
      <c r="AF9" s="78">
        <v>7082206</v>
      </c>
      <c r="AG9" s="78">
        <v>22065</v>
      </c>
      <c r="AH9" s="78">
        <v>418</v>
      </c>
      <c r="AI9" s="78"/>
      <c r="AJ9" s="78" t="s">
        <v>2127</v>
      </c>
      <c r="AK9" s="78"/>
      <c r="AL9" s="83" t="s">
        <v>2478</v>
      </c>
      <c r="AM9" s="78"/>
      <c r="AN9" s="80">
        <v>40210.35554398148</v>
      </c>
      <c r="AO9" s="83" t="s">
        <v>2621</v>
      </c>
      <c r="AP9" s="78" t="b">
        <v>0</v>
      </c>
      <c r="AQ9" s="78" t="b">
        <v>0</v>
      </c>
      <c r="AR9" s="78" t="b">
        <v>1</v>
      </c>
      <c r="AS9" s="78" t="s">
        <v>1774</v>
      </c>
      <c r="AT9" s="78">
        <v>15355</v>
      </c>
      <c r="AU9" s="83" t="s">
        <v>2819</v>
      </c>
      <c r="AV9" s="78" t="b">
        <v>1</v>
      </c>
      <c r="AW9" s="78" t="s">
        <v>2922</v>
      </c>
      <c r="AX9" s="83" t="s">
        <v>2929</v>
      </c>
      <c r="AY9" s="78" t="s">
        <v>65</v>
      </c>
      <c r="AZ9" s="78" t="str">
        <f>REPLACE(INDEX(GroupVertices[Group],MATCH(Vertices[[#This Row],[Vertex]],GroupVertices[Vertex],0)),1,1,"")</f>
        <v>9</v>
      </c>
      <c r="BA9" s="48"/>
      <c r="BB9" s="48"/>
      <c r="BC9" s="48"/>
      <c r="BD9" s="48"/>
      <c r="BE9" s="48"/>
      <c r="BF9" s="48"/>
      <c r="BG9" s="48"/>
      <c r="BH9" s="48"/>
      <c r="BI9" s="48"/>
      <c r="BJ9" s="48"/>
      <c r="BK9" s="48"/>
      <c r="BL9" s="49"/>
      <c r="BM9" s="48"/>
      <c r="BN9" s="49"/>
      <c r="BO9" s="48"/>
      <c r="BP9" s="49"/>
      <c r="BQ9" s="48"/>
      <c r="BR9" s="49"/>
      <c r="BS9" s="48"/>
      <c r="BT9" s="2"/>
      <c r="BU9" s="3"/>
      <c r="BV9" s="3"/>
      <c r="BW9" s="3"/>
      <c r="BX9" s="3"/>
    </row>
    <row r="10" spans="1:76" ht="15">
      <c r="A10" s="64" t="s">
        <v>397</v>
      </c>
      <c r="B10" s="65"/>
      <c r="C10" s="65" t="s">
        <v>64</v>
      </c>
      <c r="D10" s="66">
        <v>1000</v>
      </c>
      <c r="E10" s="68"/>
      <c r="F10" s="100" t="s">
        <v>2845</v>
      </c>
      <c r="G10" s="65"/>
      <c r="H10" s="69" t="s">
        <v>397</v>
      </c>
      <c r="I10" s="70"/>
      <c r="J10" s="70"/>
      <c r="K10" s="69" t="s">
        <v>3162</v>
      </c>
      <c r="L10" s="73">
        <v>1</v>
      </c>
      <c r="M10" s="74">
        <v>5756.2041015625</v>
      </c>
      <c r="N10" s="74">
        <v>4470.14111328125</v>
      </c>
      <c r="O10" s="75"/>
      <c r="P10" s="76"/>
      <c r="Q10" s="76"/>
      <c r="R10" s="86"/>
      <c r="S10" s="48">
        <v>1</v>
      </c>
      <c r="T10" s="48">
        <v>0</v>
      </c>
      <c r="U10" s="49">
        <v>0</v>
      </c>
      <c r="V10" s="49">
        <v>0.111111</v>
      </c>
      <c r="W10" s="49">
        <v>0</v>
      </c>
      <c r="X10" s="49">
        <v>0.502356</v>
      </c>
      <c r="Y10" s="49">
        <v>0</v>
      </c>
      <c r="Z10" s="49">
        <v>0</v>
      </c>
      <c r="AA10" s="71">
        <v>10</v>
      </c>
      <c r="AB10" s="71"/>
      <c r="AC10" s="72"/>
      <c r="AD10" s="78" t="s">
        <v>1898</v>
      </c>
      <c r="AE10" s="78">
        <v>471</v>
      </c>
      <c r="AF10" s="78">
        <v>1747448</v>
      </c>
      <c r="AG10" s="78">
        <v>11272</v>
      </c>
      <c r="AH10" s="78">
        <v>4271</v>
      </c>
      <c r="AI10" s="78"/>
      <c r="AJ10" s="78" t="s">
        <v>2128</v>
      </c>
      <c r="AK10" s="78"/>
      <c r="AL10" s="83" t="s">
        <v>2479</v>
      </c>
      <c r="AM10" s="78"/>
      <c r="AN10" s="80">
        <v>40225.486921296295</v>
      </c>
      <c r="AO10" s="83" t="s">
        <v>2622</v>
      </c>
      <c r="AP10" s="78" t="b">
        <v>0</v>
      </c>
      <c r="AQ10" s="78" t="b">
        <v>0</v>
      </c>
      <c r="AR10" s="78" t="b">
        <v>0</v>
      </c>
      <c r="AS10" s="78" t="s">
        <v>1774</v>
      </c>
      <c r="AT10" s="78">
        <v>1647</v>
      </c>
      <c r="AU10" s="83" t="s">
        <v>2819</v>
      </c>
      <c r="AV10" s="78" t="b">
        <v>1</v>
      </c>
      <c r="AW10" s="78" t="s">
        <v>2922</v>
      </c>
      <c r="AX10" s="83" t="s">
        <v>2930</v>
      </c>
      <c r="AY10" s="78" t="s">
        <v>65</v>
      </c>
      <c r="AZ10" s="78" t="str">
        <f>REPLACE(INDEX(GroupVertices[Group],MATCH(Vertices[[#This Row],[Vertex]],GroupVertices[Vertex],0)),1,1,"")</f>
        <v>9</v>
      </c>
      <c r="BA10" s="48"/>
      <c r="BB10" s="48"/>
      <c r="BC10" s="48"/>
      <c r="BD10" s="48"/>
      <c r="BE10" s="48"/>
      <c r="BF10" s="48"/>
      <c r="BG10" s="48"/>
      <c r="BH10" s="48"/>
      <c r="BI10" s="48"/>
      <c r="BJ10" s="48"/>
      <c r="BK10" s="48"/>
      <c r="BL10" s="49"/>
      <c r="BM10" s="48"/>
      <c r="BN10" s="49"/>
      <c r="BO10" s="48"/>
      <c r="BP10" s="49"/>
      <c r="BQ10" s="48"/>
      <c r="BR10" s="49"/>
      <c r="BS10" s="48"/>
      <c r="BT10" s="2"/>
      <c r="BU10" s="3"/>
      <c r="BV10" s="3"/>
      <c r="BW10" s="3"/>
      <c r="BX10" s="3"/>
    </row>
    <row r="11" spans="1:76" ht="15">
      <c r="A11" s="64" t="s">
        <v>214</v>
      </c>
      <c r="B11" s="65"/>
      <c r="C11" s="65" t="s">
        <v>64</v>
      </c>
      <c r="D11" s="66">
        <v>162.05312491509613</v>
      </c>
      <c r="E11" s="68"/>
      <c r="F11" s="100" t="s">
        <v>893</v>
      </c>
      <c r="G11" s="65"/>
      <c r="H11" s="69" t="s">
        <v>214</v>
      </c>
      <c r="I11" s="70"/>
      <c r="J11" s="70"/>
      <c r="K11" s="69" t="s">
        <v>3163</v>
      </c>
      <c r="L11" s="73">
        <v>1</v>
      </c>
      <c r="M11" s="74">
        <v>3407.909423828125</v>
      </c>
      <c r="N11" s="74">
        <v>8822.314453125</v>
      </c>
      <c r="O11" s="75"/>
      <c r="P11" s="76"/>
      <c r="Q11" s="76"/>
      <c r="R11" s="86"/>
      <c r="S11" s="48">
        <v>0</v>
      </c>
      <c r="T11" s="48">
        <v>2</v>
      </c>
      <c r="U11" s="49">
        <v>0</v>
      </c>
      <c r="V11" s="49">
        <v>0.029412</v>
      </c>
      <c r="W11" s="49">
        <v>0</v>
      </c>
      <c r="X11" s="49">
        <v>0.704547</v>
      </c>
      <c r="Y11" s="49">
        <v>0.5</v>
      </c>
      <c r="Z11" s="49">
        <v>0</v>
      </c>
      <c r="AA11" s="71">
        <v>11</v>
      </c>
      <c r="AB11" s="71"/>
      <c r="AC11" s="72"/>
      <c r="AD11" s="78" t="s">
        <v>1899</v>
      </c>
      <c r="AE11" s="78">
        <v>181</v>
      </c>
      <c r="AF11" s="78">
        <v>14</v>
      </c>
      <c r="AG11" s="78">
        <v>213</v>
      </c>
      <c r="AH11" s="78">
        <v>457</v>
      </c>
      <c r="AI11" s="78"/>
      <c r="AJ11" s="78"/>
      <c r="AK11" s="78" t="s">
        <v>2337</v>
      </c>
      <c r="AL11" s="78"/>
      <c r="AM11" s="78"/>
      <c r="AN11" s="80">
        <v>40178.12436342592</v>
      </c>
      <c r="AO11" s="78"/>
      <c r="AP11" s="78" t="b">
        <v>0</v>
      </c>
      <c r="AQ11" s="78" t="b">
        <v>1</v>
      </c>
      <c r="AR11" s="78" t="b">
        <v>0</v>
      </c>
      <c r="AS11" s="78"/>
      <c r="AT11" s="78">
        <v>1</v>
      </c>
      <c r="AU11" s="83" t="s">
        <v>2819</v>
      </c>
      <c r="AV11" s="78" t="b">
        <v>0</v>
      </c>
      <c r="AW11" s="78" t="s">
        <v>2922</v>
      </c>
      <c r="AX11" s="83" t="s">
        <v>2931</v>
      </c>
      <c r="AY11" s="78" t="s">
        <v>66</v>
      </c>
      <c r="AZ11" s="78" t="str">
        <f>REPLACE(INDEX(GroupVertices[Group],MATCH(Vertices[[#This Row],[Vertex]],GroupVertices[Vertex],0)),1,1,"")</f>
        <v>3</v>
      </c>
      <c r="BA11" s="48"/>
      <c r="BB11" s="48"/>
      <c r="BC11" s="48"/>
      <c r="BD11" s="48"/>
      <c r="BE11" s="48"/>
      <c r="BF11" s="48"/>
      <c r="BG11" s="116" t="s">
        <v>3983</v>
      </c>
      <c r="BH11" s="116" t="s">
        <v>3983</v>
      </c>
      <c r="BI11" s="116" t="s">
        <v>4111</v>
      </c>
      <c r="BJ11" s="116" t="s">
        <v>4111</v>
      </c>
      <c r="BK11" s="116">
        <v>0</v>
      </c>
      <c r="BL11" s="120">
        <v>0</v>
      </c>
      <c r="BM11" s="116">
        <v>0</v>
      </c>
      <c r="BN11" s="120">
        <v>0</v>
      </c>
      <c r="BO11" s="116">
        <v>0</v>
      </c>
      <c r="BP11" s="120">
        <v>0</v>
      </c>
      <c r="BQ11" s="116">
        <v>22</v>
      </c>
      <c r="BR11" s="120">
        <v>100</v>
      </c>
      <c r="BS11" s="116">
        <v>22</v>
      </c>
      <c r="BT11" s="2"/>
      <c r="BU11" s="3"/>
      <c r="BV11" s="3"/>
      <c r="BW11" s="3"/>
      <c r="BX11" s="3"/>
    </row>
    <row r="12" spans="1:76" ht="15">
      <c r="A12" s="64" t="s">
        <v>398</v>
      </c>
      <c r="B12" s="65"/>
      <c r="C12" s="65" t="s">
        <v>64</v>
      </c>
      <c r="D12" s="66">
        <v>162.00758927358515</v>
      </c>
      <c r="E12" s="68"/>
      <c r="F12" s="100" t="s">
        <v>893</v>
      </c>
      <c r="G12" s="65"/>
      <c r="H12" s="69" t="s">
        <v>398</v>
      </c>
      <c r="I12" s="70"/>
      <c r="J12" s="70"/>
      <c r="K12" s="69" t="s">
        <v>3164</v>
      </c>
      <c r="L12" s="73">
        <v>19.935606060606062</v>
      </c>
      <c r="M12" s="74">
        <v>3789.819091796875</v>
      </c>
      <c r="N12" s="74">
        <v>8724.349609375</v>
      </c>
      <c r="O12" s="75"/>
      <c r="P12" s="76"/>
      <c r="Q12" s="76"/>
      <c r="R12" s="86"/>
      <c r="S12" s="48">
        <v>3</v>
      </c>
      <c r="T12" s="48">
        <v>0</v>
      </c>
      <c r="U12" s="49">
        <v>1</v>
      </c>
      <c r="V12" s="49">
        <v>0.030303</v>
      </c>
      <c r="W12" s="49">
        <v>0</v>
      </c>
      <c r="X12" s="49">
        <v>1.015646</v>
      </c>
      <c r="Y12" s="49">
        <v>0.3333333333333333</v>
      </c>
      <c r="Z12" s="49">
        <v>0</v>
      </c>
      <c r="AA12" s="71">
        <v>12</v>
      </c>
      <c r="AB12" s="71"/>
      <c r="AC12" s="72"/>
      <c r="AD12" s="78" t="s">
        <v>1900</v>
      </c>
      <c r="AE12" s="78">
        <v>2</v>
      </c>
      <c r="AF12" s="78">
        <v>2</v>
      </c>
      <c r="AG12" s="78">
        <v>0</v>
      </c>
      <c r="AH12" s="78">
        <v>0</v>
      </c>
      <c r="AI12" s="78"/>
      <c r="AJ12" s="78"/>
      <c r="AK12" s="78"/>
      <c r="AL12" s="78"/>
      <c r="AM12" s="78"/>
      <c r="AN12" s="80">
        <v>43093.8121875</v>
      </c>
      <c r="AO12" s="78"/>
      <c r="AP12" s="78" t="b">
        <v>1</v>
      </c>
      <c r="AQ12" s="78" t="b">
        <v>1</v>
      </c>
      <c r="AR12" s="78" t="b">
        <v>0</v>
      </c>
      <c r="AS12" s="78"/>
      <c r="AT12" s="78">
        <v>0</v>
      </c>
      <c r="AU12" s="78"/>
      <c r="AV12" s="78" t="b">
        <v>0</v>
      </c>
      <c r="AW12" s="78" t="s">
        <v>2922</v>
      </c>
      <c r="AX12" s="83" t="s">
        <v>2932</v>
      </c>
      <c r="AY12" s="78" t="s">
        <v>65</v>
      </c>
      <c r="AZ12" s="78" t="str">
        <f>REPLACE(INDEX(GroupVertices[Group],MATCH(Vertices[[#This Row],[Vertex]],GroupVertices[Vertex],0)),1,1,"")</f>
        <v>3</v>
      </c>
      <c r="BA12" s="48"/>
      <c r="BB12" s="48"/>
      <c r="BC12" s="48"/>
      <c r="BD12" s="48"/>
      <c r="BE12" s="48"/>
      <c r="BF12" s="48"/>
      <c r="BG12" s="48"/>
      <c r="BH12" s="48"/>
      <c r="BI12" s="48"/>
      <c r="BJ12" s="48"/>
      <c r="BK12" s="48"/>
      <c r="BL12" s="49"/>
      <c r="BM12" s="48"/>
      <c r="BN12" s="49"/>
      <c r="BO12" s="48"/>
      <c r="BP12" s="49"/>
      <c r="BQ12" s="48"/>
      <c r="BR12" s="49"/>
      <c r="BS12" s="48"/>
      <c r="BT12" s="2"/>
      <c r="BU12" s="3"/>
      <c r="BV12" s="3"/>
      <c r="BW12" s="3"/>
      <c r="BX12" s="3"/>
    </row>
    <row r="13" spans="1:76" ht="15">
      <c r="A13" s="64" t="s">
        <v>373</v>
      </c>
      <c r="B13" s="65"/>
      <c r="C13" s="65" t="s">
        <v>64</v>
      </c>
      <c r="D13" s="66">
        <v>188.19817241597914</v>
      </c>
      <c r="E13" s="68"/>
      <c r="F13" s="100" t="s">
        <v>2846</v>
      </c>
      <c r="G13" s="65"/>
      <c r="H13" s="69" t="s">
        <v>373</v>
      </c>
      <c r="I13" s="70"/>
      <c r="J13" s="70"/>
      <c r="K13" s="69" t="s">
        <v>3165</v>
      </c>
      <c r="L13" s="73">
        <v>5296.657834594697</v>
      </c>
      <c r="M13" s="74">
        <v>4261.9453125</v>
      </c>
      <c r="N13" s="74">
        <v>7960.03271484375</v>
      </c>
      <c r="O13" s="75"/>
      <c r="P13" s="76"/>
      <c r="Q13" s="76"/>
      <c r="R13" s="86"/>
      <c r="S13" s="48">
        <v>11</v>
      </c>
      <c r="T13" s="48">
        <v>9</v>
      </c>
      <c r="U13" s="49">
        <v>279.666667</v>
      </c>
      <c r="V13" s="49">
        <v>0.055556</v>
      </c>
      <c r="W13" s="49">
        <v>0</v>
      </c>
      <c r="X13" s="49">
        <v>5.96334</v>
      </c>
      <c r="Y13" s="49">
        <v>0.032679738562091505</v>
      </c>
      <c r="Z13" s="49">
        <v>0</v>
      </c>
      <c r="AA13" s="71">
        <v>13</v>
      </c>
      <c r="AB13" s="71"/>
      <c r="AC13" s="72"/>
      <c r="AD13" s="78" t="s">
        <v>1901</v>
      </c>
      <c r="AE13" s="78">
        <v>89</v>
      </c>
      <c r="AF13" s="78">
        <v>6904</v>
      </c>
      <c r="AG13" s="78">
        <v>1795</v>
      </c>
      <c r="AH13" s="78">
        <v>7</v>
      </c>
      <c r="AI13" s="78"/>
      <c r="AJ13" s="78" t="s">
        <v>2129</v>
      </c>
      <c r="AK13" s="78" t="s">
        <v>2338</v>
      </c>
      <c r="AL13" s="83" t="s">
        <v>2480</v>
      </c>
      <c r="AM13" s="78"/>
      <c r="AN13" s="80">
        <v>41188.37715277778</v>
      </c>
      <c r="AO13" s="83" t="s">
        <v>2623</v>
      </c>
      <c r="AP13" s="78" t="b">
        <v>1</v>
      </c>
      <c r="AQ13" s="78" t="b">
        <v>0</v>
      </c>
      <c r="AR13" s="78" t="b">
        <v>0</v>
      </c>
      <c r="AS13" s="78"/>
      <c r="AT13" s="78">
        <v>68</v>
      </c>
      <c r="AU13" s="83" t="s">
        <v>2819</v>
      </c>
      <c r="AV13" s="78" t="b">
        <v>0</v>
      </c>
      <c r="AW13" s="78" t="s">
        <v>2922</v>
      </c>
      <c r="AX13" s="83" t="s">
        <v>2933</v>
      </c>
      <c r="AY13" s="78" t="s">
        <v>66</v>
      </c>
      <c r="AZ13" s="78" t="str">
        <f>REPLACE(INDEX(GroupVertices[Group],MATCH(Vertices[[#This Row],[Vertex]],GroupVertices[Vertex],0)),1,1,"")</f>
        <v>3</v>
      </c>
      <c r="BA13" s="48" t="s">
        <v>3943</v>
      </c>
      <c r="BB13" s="48" t="s">
        <v>3943</v>
      </c>
      <c r="BC13" s="48" t="s">
        <v>3953</v>
      </c>
      <c r="BD13" s="48" t="s">
        <v>3955</v>
      </c>
      <c r="BE13" s="48" t="s">
        <v>3959</v>
      </c>
      <c r="BF13" s="48" t="s">
        <v>3972</v>
      </c>
      <c r="BG13" s="116" t="s">
        <v>3984</v>
      </c>
      <c r="BH13" s="116" t="s">
        <v>4094</v>
      </c>
      <c r="BI13" s="116" t="s">
        <v>4112</v>
      </c>
      <c r="BJ13" s="116" t="s">
        <v>4216</v>
      </c>
      <c r="BK13" s="116">
        <v>16</v>
      </c>
      <c r="BL13" s="120">
        <v>7.441860465116279</v>
      </c>
      <c r="BM13" s="116">
        <v>2</v>
      </c>
      <c r="BN13" s="120">
        <v>0.9302325581395349</v>
      </c>
      <c r="BO13" s="116">
        <v>0</v>
      </c>
      <c r="BP13" s="120">
        <v>0</v>
      </c>
      <c r="BQ13" s="116">
        <v>197</v>
      </c>
      <c r="BR13" s="120">
        <v>91.62790697674419</v>
      </c>
      <c r="BS13" s="116">
        <v>215</v>
      </c>
      <c r="BT13" s="2"/>
      <c r="BU13" s="3"/>
      <c r="BV13" s="3"/>
      <c r="BW13" s="3"/>
      <c r="BX13" s="3"/>
    </row>
    <row r="14" spans="1:76" ht="15">
      <c r="A14" s="64" t="s">
        <v>215</v>
      </c>
      <c r="B14" s="65"/>
      <c r="C14" s="65" t="s">
        <v>64</v>
      </c>
      <c r="D14" s="66">
        <v>167.83994602378215</v>
      </c>
      <c r="E14" s="68"/>
      <c r="F14" s="100" t="s">
        <v>2847</v>
      </c>
      <c r="G14" s="65"/>
      <c r="H14" s="69" t="s">
        <v>215</v>
      </c>
      <c r="I14" s="70"/>
      <c r="J14" s="70"/>
      <c r="K14" s="69" t="s">
        <v>3166</v>
      </c>
      <c r="L14" s="73">
        <v>341.84090909090907</v>
      </c>
      <c r="M14" s="74">
        <v>5843.65869140625</v>
      </c>
      <c r="N14" s="74">
        <v>8768.8779296875</v>
      </c>
      <c r="O14" s="75"/>
      <c r="P14" s="76"/>
      <c r="Q14" s="76"/>
      <c r="R14" s="86"/>
      <c r="S14" s="48">
        <v>0</v>
      </c>
      <c r="T14" s="48">
        <v>2</v>
      </c>
      <c r="U14" s="49">
        <v>18</v>
      </c>
      <c r="V14" s="49">
        <v>0.05</v>
      </c>
      <c r="W14" s="49">
        <v>0</v>
      </c>
      <c r="X14" s="49">
        <v>1.038299</v>
      </c>
      <c r="Y14" s="49">
        <v>0</v>
      </c>
      <c r="Z14" s="49">
        <v>0</v>
      </c>
      <c r="AA14" s="71">
        <v>14</v>
      </c>
      <c r="AB14" s="71"/>
      <c r="AC14" s="72"/>
      <c r="AD14" s="78" t="s">
        <v>1902</v>
      </c>
      <c r="AE14" s="78">
        <v>1431</v>
      </c>
      <c r="AF14" s="78">
        <v>1539</v>
      </c>
      <c r="AG14" s="78">
        <v>3367</v>
      </c>
      <c r="AH14" s="78">
        <v>1868</v>
      </c>
      <c r="AI14" s="78"/>
      <c r="AJ14" s="78" t="s">
        <v>2130</v>
      </c>
      <c r="AK14" s="78" t="s">
        <v>2339</v>
      </c>
      <c r="AL14" s="83" t="s">
        <v>2481</v>
      </c>
      <c r="AM14" s="78"/>
      <c r="AN14" s="80">
        <v>42131.63208333333</v>
      </c>
      <c r="AO14" s="83" t="s">
        <v>2624</v>
      </c>
      <c r="AP14" s="78" t="b">
        <v>0</v>
      </c>
      <c r="AQ14" s="78" t="b">
        <v>0</v>
      </c>
      <c r="AR14" s="78" t="b">
        <v>1</v>
      </c>
      <c r="AS14" s="78"/>
      <c r="AT14" s="78">
        <v>39</v>
      </c>
      <c r="AU14" s="83" t="s">
        <v>2819</v>
      </c>
      <c r="AV14" s="78" t="b">
        <v>0</v>
      </c>
      <c r="AW14" s="78" t="s">
        <v>2922</v>
      </c>
      <c r="AX14" s="83" t="s">
        <v>2934</v>
      </c>
      <c r="AY14" s="78" t="s">
        <v>66</v>
      </c>
      <c r="AZ14" s="78" t="str">
        <f>REPLACE(INDEX(GroupVertices[Group],MATCH(Vertices[[#This Row],[Vertex]],GroupVertices[Vertex],0)),1,1,"")</f>
        <v>6</v>
      </c>
      <c r="BA14" s="48" t="s">
        <v>628</v>
      </c>
      <c r="BB14" s="48" t="s">
        <v>628</v>
      </c>
      <c r="BC14" s="48" t="s">
        <v>734</v>
      </c>
      <c r="BD14" s="48" t="s">
        <v>734</v>
      </c>
      <c r="BE14" s="48" t="s">
        <v>766</v>
      </c>
      <c r="BF14" s="48" t="s">
        <v>766</v>
      </c>
      <c r="BG14" s="116" t="s">
        <v>3985</v>
      </c>
      <c r="BH14" s="116" t="s">
        <v>3985</v>
      </c>
      <c r="BI14" s="116" t="s">
        <v>4113</v>
      </c>
      <c r="BJ14" s="116" t="s">
        <v>4113</v>
      </c>
      <c r="BK14" s="116">
        <v>0</v>
      </c>
      <c r="BL14" s="120">
        <v>0</v>
      </c>
      <c r="BM14" s="116">
        <v>0</v>
      </c>
      <c r="BN14" s="120">
        <v>0</v>
      </c>
      <c r="BO14" s="116">
        <v>0</v>
      </c>
      <c r="BP14" s="120">
        <v>0</v>
      </c>
      <c r="BQ14" s="116">
        <v>36</v>
      </c>
      <c r="BR14" s="120">
        <v>100</v>
      </c>
      <c r="BS14" s="116">
        <v>36</v>
      </c>
      <c r="BT14" s="2"/>
      <c r="BU14" s="3"/>
      <c r="BV14" s="3"/>
      <c r="BW14" s="3"/>
      <c r="BX14" s="3"/>
    </row>
    <row r="15" spans="1:76" ht="15">
      <c r="A15" s="64" t="s">
        <v>399</v>
      </c>
      <c r="B15" s="65"/>
      <c r="C15" s="65" t="s">
        <v>64</v>
      </c>
      <c r="D15" s="66">
        <v>162.90691819342686</v>
      </c>
      <c r="E15" s="68"/>
      <c r="F15" s="100" t="s">
        <v>2848</v>
      </c>
      <c r="G15" s="65"/>
      <c r="H15" s="69" t="s">
        <v>399</v>
      </c>
      <c r="I15" s="70"/>
      <c r="J15" s="70"/>
      <c r="K15" s="69" t="s">
        <v>3167</v>
      </c>
      <c r="L15" s="73">
        <v>1</v>
      </c>
      <c r="M15" s="74">
        <v>5438.052734375</v>
      </c>
      <c r="N15" s="74">
        <v>8829.515625</v>
      </c>
      <c r="O15" s="75"/>
      <c r="P15" s="76"/>
      <c r="Q15" s="76"/>
      <c r="R15" s="86"/>
      <c r="S15" s="48">
        <v>1</v>
      </c>
      <c r="T15" s="48">
        <v>0</v>
      </c>
      <c r="U15" s="49">
        <v>0</v>
      </c>
      <c r="V15" s="49">
        <v>0.034483</v>
      </c>
      <c r="W15" s="49">
        <v>0</v>
      </c>
      <c r="X15" s="49">
        <v>0.591277</v>
      </c>
      <c r="Y15" s="49">
        <v>0</v>
      </c>
      <c r="Z15" s="49">
        <v>0</v>
      </c>
      <c r="AA15" s="71">
        <v>15</v>
      </c>
      <c r="AB15" s="71"/>
      <c r="AC15" s="72"/>
      <c r="AD15" s="78" t="s">
        <v>1903</v>
      </c>
      <c r="AE15" s="78">
        <v>189</v>
      </c>
      <c r="AF15" s="78">
        <v>239</v>
      </c>
      <c r="AG15" s="78">
        <v>163</v>
      </c>
      <c r="AH15" s="78">
        <v>311</v>
      </c>
      <c r="AI15" s="78"/>
      <c r="AJ15" s="78" t="s">
        <v>2131</v>
      </c>
      <c r="AK15" s="78" t="s">
        <v>2340</v>
      </c>
      <c r="AL15" s="83" t="s">
        <v>2482</v>
      </c>
      <c r="AM15" s="78"/>
      <c r="AN15" s="80">
        <v>43202.54537037037</v>
      </c>
      <c r="AO15" s="83" t="s">
        <v>2625</v>
      </c>
      <c r="AP15" s="78" t="b">
        <v>1</v>
      </c>
      <c r="AQ15" s="78" t="b">
        <v>0</v>
      </c>
      <c r="AR15" s="78" t="b">
        <v>0</v>
      </c>
      <c r="AS15" s="78" t="s">
        <v>1774</v>
      </c>
      <c r="AT15" s="78">
        <v>0</v>
      </c>
      <c r="AU15" s="78"/>
      <c r="AV15" s="78" t="b">
        <v>0</v>
      </c>
      <c r="AW15" s="78" t="s">
        <v>2922</v>
      </c>
      <c r="AX15" s="83" t="s">
        <v>2935</v>
      </c>
      <c r="AY15" s="78" t="s">
        <v>65</v>
      </c>
      <c r="AZ15" s="78" t="str">
        <f>REPLACE(INDEX(GroupVertices[Group],MATCH(Vertices[[#This Row],[Vertex]],GroupVertices[Vertex],0)),1,1,"")</f>
        <v>6</v>
      </c>
      <c r="BA15" s="48"/>
      <c r="BB15" s="48"/>
      <c r="BC15" s="48"/>
      <c r="BD15" s="48"/>
      <c r="BE15" s="48"/>
      <c r="BF15" s="48"/>
      <c r="BG15" s="48"/>
      <c r="BH15" s="48"/>
      <c r="BI15" s="48"/>
      <c r="BJ15" s="48"/>
      <c r="BK15" s="48"/>
      <c r="BL15" s="49"/>
      <c r="BM15" s="48"/>
      <c r="BN15" s="49"/>
      <c r="BO15" s="48"/>
      <c r="BP15" s="49"/>
      <c r="BQ15" s="48"/>
      <c r="BR15" s="49"/>
      <c r="BS15" s="48"/>
      <c r="BT15" s="2"/>
      <c r="BU15" s="3"/>
      <c r="BV15" s="3"/>
      <c r="BW15" s="3"/>
      <c r="BX15" s="3"/>
    </row>
    <row r="16" spans="1:76" ht="15">
      <c r="A16" s="64" t="s">
        <v>220</v>
      </c>
      <c r="B16" s="65"/>
      <c r="C16" s="65" t="s">
        <v>64</v>
      </c>
      <c r="D16" s="66">
        <v>367.3315914833498</v>
      </c>
      <c r="E16" s="68"/>
      <c r="F16" s="100" t="s">
        <v>2849</v>
      </c>
      <c r="G16" s="65"/>
      <c r="H16" s="69" t="s">
        <v>220</v>
      </c>
      <c r="I16" s="70"/>
      <c r="J16" s="70"/>
      <c r="K16" s="69" t="s">
        <v>3168</v>
      </c>
      <c r="L16" s="73">
        <v>1553.719696969697</v>
      </c>
      <c r="M16" s="74">
        <v>6262.75</v>
      </c>
      <c r="N16" s="74">
        <v>8895.6474609375</v>
      </c>
      <c r="O16" s="75"/>
      <c r="P16" s="76"/>
      <c r="Q16" s="76"/>
      <c r="R16" s="86"/>
      <c r="S16" s="48">
        <v>6</v>
      </c>
      <c r="T16" s="48">
        <v>1</v>
      </c>
      <c r="U16" s="49">
        <v>82</v>
      </c>
      <c r="V16" s="49">
        <v>0.076923</v>
      </c>
      <c r="W16" s="49">
        <v>0</v>
      </c>
      <c r="X16" s="49">
        <v>3.176468</v>
      </c>
      <c r="Y16" s="49">
        <v>0.023809523809523808</v>
      </c>
      <c r="Z16" s="49">
        <v>0</v>
      </c>
      <c r="AA16" s="71">
        <v>16</v>
      </c>
      <c r="AB16" s="71"/>
      <c r="AC16" s="72"/>
      <c r="AD16" s="78" t="s">
        <v>1904</v>
      </c>
      <c r="AE16" s="78">
        <v>2043</v>
      </c>
      <c r="AF16" s="78">
        <v>54111</v>
      </c>
      <c r="AG16" s="78">
        <v>9820</v>
      </c>
      <c r="AH16" s="78">
        <v>10400</v>
      </c>
      <c r="AI16" s="78"/>
      <c r="AJ16" s="78" t="s">
        <v>2132</v>
      </c>
      <c r="AK16" s="78" t="s">
        <v>2341</v>
      </c>
      <c r="AL16" s="83" t="s">
        <v>2483</v>
      </c>
      <c r="AM16" s="78"/>
      <c r="AN16" s="80">
        <v>40073.40290509259</v>
      </c>
      <c r="AO16" s="83" t="s">
        <v>2626</v>
      </c>
      <c r="AP16" s="78" t="b">
        <v>0</v>
      </c>
      <c r="AQ16" s="78" t="b">
        <v>0</v>
      </c>
      <c r="AR16" s="78" t="b">
        <v>1</v>
      </c>
      <c r="AS16" s="78" t="s">
        <v>1774</v>
      </c>
      <c r="AT16" s="78">
        <v>366</v>
      </c>
      <c r="AU16" s="83" t="s">
        <v>2819</v>
      </c>
      <c r="AV16" s="78" t="b">
        <v>1</v>
      </c>
      <c r="AW16" s="78" t="s">
        <v>2922</v>
      </c>
      <c r="AX16" s="83" t="s">
        <v>2936</v>
      </c>
      <c r="AY16" s="78" t="s">
        <v>66</v>
      </c>
      <c r="AZ16" s="78" t="str">
        <f>REPLACE(INDEX(GroupVertices[Group],MATCH(Vertices[[#This Row],[Vertex]],GroupVertices[Vertex],0)),1,1,"")</f>
        <v>6</v>
      </c>
      <c r="BA16" s="48"/>
      <c r="BB16" s="48"/>
      <c r="BC16" s="48"/>
      <c r="BD16" s="48"/>
      <c r="BE16" s="48" t="s">
        <v>770</v>
      </c>
      <c r="BF16" s="48" t="s">
        <v>770</v>
      </c>
      <c r="BG16" s="116" t="s">
        <v>3986</v>
      </c>
      <c r="BH16" s="116" t="s">
        <v>3986</v>
      </c>
      <c r="BI16" s="116" t="s">
        <v>4114</v>
      </c>
      <c r="BJ16" s="116" t="s">
        <v>4114</v>
      </c>
      <c r="BK16" s="116">
        <v>3</v>
      </c>
      <c r="BL16" s="120">
        <v>6.382978723404255</v>
      </c>
      <c r="BM16" s="116">
        <v>0</v>
      </c>
      <c r="BN16" s="120">
        <v>0</v>
      </c>
      <c r="BO16" s="116">
        <v>0</v>
      </c>
      <c r="BP16" s="120">
        <v>0</v>
      </c>
      <c r="BQ16" s="116">
        <v>44</v>
      </c>
      <c r="BR16" s="120">
        <v>93.61702127659575</v>
      </c>
      <c r="BS16" s="116">
        <v>47</v>
      </c>
      <c r="BT16" s="2"/>
      <c r="BU16" s="3"/>
      <c r="BV16" s="3"/>
      <c r="BW16" s="3"/>
      <c r="BX16" s="3"/>
    </row>
    <row r="17" spans="1:76" ht="15">
      <c r="A17" s="64" t="s">
        <v>216</v>
      </c>
      <c r="B17" s="65"/>
      <c r="C17" s="65" t="s">
        <v>64</v>
      </c>
      <c r="D17" s="66">
        <v>169.1073547125042</v>
      </c>
      <c r="E17" s="68"/>
      <c r="F17" s="100" t="s">
        <v>2850</v>
      </c>
      <c r="G17" s="65"/>
      <c r="H17" s="69" t="s">
        <v>216</v>
      </c>
      <c r="I17" s="70"/>
      <c r="J17" s="70"/>
      <c r="K17" s="69" t="s">
        <v>3169</v>
      </c>
      <c r="L17" s="73">
        <v>1</v>
      </c>
      <c r="M17" s="74">
        <v>5980.15185546875</v>
      </c>
      <c r="N17" s="74">
        <v>9340.984375</v>
      </c>
      <c r="O17" s="75"/>
      <c r="P17" s="76"/>
      <c r="Q17" s="76"/>
      <c r="R17" s="86"/>
      <c r="S17" s="48">
        <v>0</v>
      </c>
      <c r="T17" s="48">
        <v>1</v>
      </c>
      <c r="U17" s="49">
        <v>0</v>
      </c>
      <c r="V17" s="49">
        <v>0.045455</v>
      </c>
      <c r="W17" s="49">
        <v>0</v>
      </c>
      <c r="X17" s="49">
        <v>0.535714</v>
      </c>
      <c r="Y17" s="49">
        <v>0</v>
      </c>
      <c r="Z17" s="49">
        <v>0</v>
      </c>
      <c r="AA17" s="71">
        <v>17</v>
      </c>
      <c r="AB17" s="71"/>
      <c r="AC17" s="72"/>
      <c r="AD17" s="78" t="s">
        <v>1905</v>
      </c>
      <c r="AE17" s="78">
        <v>541</v>
      </c>
      <c r="AF17" s="78">
        <v>1873</v>
      </c>
      <c r="AG17" s="78">
        <v>4236</v>
      </c>
      <c r="AH17" s="78">
        <v>1303</v>
      </c>
      <c r="AI17" s="78"/>
      <c r="AJ17" s="78" t="s">
        <v>2133</v>
      </c>
      <c r="AK17" s="78" t="s">
        <v>2342</v>
      </c>
      <c r="AL17" s="83" t="s">
        <v>2484</v>
      </c>
      <c r="AM17" s="78"/>
      <c r="AN17" s="80">
        <v>40646.57957175926</v>
      </c>
      <c r="AO17" s="83" t="s">
        <v>2627</v>
      </c>
      <c r="AP17" s="78" t="b">
        <v>1</v>
      </c>
      <c r="AQ17" s="78" t="b">
        <v>0</v>
      </c>
      <c r="AR17" s="78" t="b">
        <v>1</v>
      </c>
      <c r="AS17" s="78"/>
      <c r="AT17" s="78">
        <v>26</v>
      </c>
      <c r="AU17" s="83" t="s">
        <v>2819</v>
      </c>
      <c r="AV17" s="78" t="b">
        <v>0</v>
      </c>
      <c r="AW17" s="78" t="s">
        <v>2922</v>
      </c>
      <c r="AX17" s="83" t="s">
        <v>2937</v>
      </c>
      <c r="AY17" s="78" t="s">
        <v>66</v>
      </c>
      <c r="AZ17" s="78" t="str">
        <f>REPLACE(INDEX(GroupVertices[Group],MATCH(Vertices[[#This Row],[Vertex]],GroupVertices[Vertex],0)),1,1,"")</f>
        <v>6</v>
      </c>
      <c r="BA17" s="48"/>
      <c r="BB17" s="48"/>
      <c r="BC17" s="48"/>
      <c r="BD17" s="48"/>
      <c r="BE17" s="48" t="s">
        <v>767</v>
      </c>
      <c r="BF17" s="48" t="s">
        <v>767</v>
      </c>
      <c r="BG17" s="116" t="s">
        <v>3987</v>
      </c>
      <c r="BH17" s="116" t="s">
        <v>3987</v>
      </c>
      <c r="BI17" s="116" t="s">
        <v>4115</v>
      </c>
      <c r="BJ17" s="116" t="s">
        <v>4115</v>
      </c>
      <c r="BK17" s="116">
        <v>2</v>
      </c>
      <c r="BL17" s="120">
        <v>20</v>
      </c>
      <c r="BM17" s="116">
        <v>0</v>
      </c>
      <c r="BN17" s="120">
        <v>0</v>
      </c>
      <c r="BO17" s="116">
        <v>0</v>
      </c>
      <c r="BP17" s="120">
        <v>0</v>
      </c>
      <c r="BQ17" s="116">
        <v>8</v>
      </c>
      <c r="BR17" s="120">
        <v>80</v>
      </c>
      <c r="BS17" s="116">
        <v>10</v>
      </c>
      <c r="BT17" s="2"/>
      <c r="BU17" s="3"/>
      <c r="BV17" s="3"/>
      <c r="BW17" s="3"/>
      <c r="BX17" s="3"/>
    </row>
    <row r="18" spans="1:76" ht="15">
      <c r="A18" s="64" t="s">
        <v>217</v>
      </c>
      <c r="B18" s="65"/>
      <c r="C18" s="65" t="s">
        <v>64</v>
      </c>
      <c r="D18" s="66">
        <v>162.05312491509613</v>
      </c>
      <c r="E18" s="68"/>
      <c r="F18" s="100" t="s">
        <v>894</v>
      </c>
      <c r="G18" s="65"/>
      <c r="H18" s="69" t="s">
        <v>217</v>
      </c>
      <c r="I18" s="70"/>
      <c r="J18" s="70"/>
      <c r="K18" s="69" t="s">
        <v>3170</v>
      </c>
      <c r="L18" s="73">
        <v>1</v>
      </c>
      <c r="M18" s="74">
        <v>2024.30322265625</v>
      </c>
      <c r="N18" s="74">
        <v>6963.02880859375</v>
      </c>
      <c r="O18" s="75"/>
      <c r="P18" s="76"/>
      <c r="Q18" s="76"/>
      <c r="R18" s="86"/>
      <c r="S18" s="48">
        <v>1</v>
      </c>
      <c r="T18" s="48">
        <v>1</v>
      </c>
      <c r="U18" s="49">
        <v>0</v>
      </c>
      <c r="V18" s="49">
        <v>0</v>
      </c>
      <c r="W18" s="49">
        <v>0</v>
      </c>
      <c r="X18" s="49">
        <v>0.999998</v>
      </c>
      <c r="Y18" s="49">
        <v>0</v>
      </c>
      <c r="Z18" s="49" t="s">
        <v>3480</v>
      </c>
      <c r="AA18" s="71">
        <v>18</v>
      </c>
      <c r="AB18" s="71"/>
      <c r="AC18" s="72"/>
      <c r="AD18" s="78" t="s">
        <v>1906</v>
      </c>
      <c r="AE18" s="78">
        <v>90</v>
      </c>
      <c r="AF18" s="78">
        <v>14</v>
      </c>
      <c r="AG18" s="78">
        <v>1156</v>
      </c>
      <c r="AH18" s="78">
        <v>42</v>
      </c>
      <c r="AI18" s="78"/>
      <c r="AJ18" s="78" t="s">
        <v>2134</v>
      </c>
      <c r="AK18" s="78" t="s">
        <v>2343</v>
      </c>
      <c r="AL18" s="78"/>
      <c r="AM18" s="78"/>
      <c r="AN18" s="80">
        <v>42333.154016203705</v>
      </c>
      <c r="AO18" s="83" t="s">
        <v>2628</v>
      </c>
      <c r="AP18" s="78" t="b">
        <v>0</v>
      </c>
      <c r="AQ18" s="78" t="b">
        <v>0</v>
      </c>
      <c r="AR18" s="78" t="b">
        <v>0</v>
      </c>
      <c r="AS18" s="78"/>
      <c r="AT18" s="78">
        <v>2</v>
      </c>
      <c r="AU18" s="83" t="s">
        <v>2819</v>
      </c>
      <c r="AV18" s="78" t="b">
        <v>0</v>
      </c>
      <c r="AW18" s="78" t="s">
        <v>2922</v>
      </c>
      <c r="AX18" s="83" t="s">
        <v>2938</v>
      </c>
      <c r="AY18" s="78" t="s">
        <v>66</v>
      </c>
      <c r="AZ18" s="78" t="str">
        <f>REPLACE(INDEX(GroupVertices[Group],MATCH(Vertices[[#This Row],[Vertex]],GroupVertices[Vertex],0)),1,1,"")</f>
        <v>1</v>
      </c>
      <c r="BA18" s="48"/>
      <c r="BB18" s="48"/>
      <c r="BC18" s="48"/>
      <c r="BD18" s="48"/>
      <c r="BE18" s="48" t="s">
        <v>768</v>
      </c>
      <c r="BF18" s="48" t="s">
        <v>768</v>
      </c>
      <c r="BG18" s="116" t="s">
        <v>3988</v>
      </c>
      <c r="BH18" s="116" t="s">
        <v>4095</v>
      </c>
      <c r="BI18" s="116" t="s">
        <v>4116</v>
      </c>
      <c r="BJ18" s="116" t="s">
        <v>4217</v>
      </c>
      <c r="BK18" s="116">
        <v>0</v>
      </c>
      <c r="BL18" s="120">
        <v>0</v>
      </c>
      <c r="BM18" s="116">
        <v>0</v>
      </c>
      <c r="BN18" s="120">
        <v>0</v>
      </c>
      <c r="BO18" s="116">
        <v>0</v>
      </c>
      <c r="BP18" s="120">
        <v>0</v>
      </c>
      <c r="BQ18" s="116">
        <v>32</v>
      </c>
      <c r="BR18" s="120">
        <v>100</v>
      </c>
      <c r="BS18" s="116">
        <v>32</v>
      </c>
      <c r="BT18" s="2"/>
      <c r="BU18" s="3"/>
      <c r="BV18" s="3"/>
      <c r="BW18" s="3"/>
      <c r="BX18" s="3"/>
    </row>
    <row r="19" spans="1:76" ht="15">
      <c r="A19" s="64" t="s">
        <v>218</v>
      </c>
      <c r="B19" s="65"/>
      <c r="C19" s="65" t="s">
        <v>64</v>
      </c>
      <c r="D19" s="66">
        <v>162.9828109292785</v>
      </c>
      <c r="E19" s="68"/>
      <c r="F19" s="100" t="s">
        <v>895</v>
      </c>
      <c r="G19" s="65"/>
      <c r="H19" s="69" t="s">
        <v>218</v>
      </c>
      <c r="I19" s="70"/>
      <c r="J19" s="70"/>
      <c r="K19" s="69" t="s">
        <v>3171</v>
      </c>
      <c r="L19" s="73">
        <v>1</v>
      </c>
      <c r="M19" s="74">
        <v>7393.67236328125</v>
      </c>
      <c r="N19" s="74">
        <v>3217.3251953125</v>
      </c>
      <c r="O19" s="75"/>
      <c r="P19" s="76"/>
      <c r="Q19" s="76"/>
      <c r="R19" s="86"/>
      <c r="S19" s="48">
        <v>2</v>
      </c>
      <c r="T19" s="48">
        <v>1</v>
      </c>
      <c r="U19" s="49">
        <v>0</v>
      </c>
      <c r="V19" s="49">
        <v>1</v>
      </c>
      <c r="W19" s="49">
        <v>0</v>
      </c>
      <c r="X19" s="49">
        <v>1.298243</v>
      </c>
      <c r="Y19" s="49">
        <v>0</v>
      </c>
      <c r="Z19" s="49">
        <v>0</v>
      </c>
      <c r="AA19" s="71">
        <v>19</v>
      </c>
      <c r="AB19" s="71"/>
      <c r="AC19" s="72"/>
      <c r="AD19" s="78" t="s">
        <v>1907</v>
      </c>
      <c r="AE19" s="78">
        <v>405</v>
      </c>
      <c r="AF19" s="78">
        <v>259</v>
      </c>
      <c r="AG19" s="78">
        <v>3197</v>
      </c>
      <c r="AH19" s="78">
        <v>1523</v>
      </c>
      <c r="AI19" s="78"/>
      <c r="AJ19" s="78" t="s">
        <v>2135</v>
      </c>
      <c r="AK19" s="78" t="s">
        <v>2335</v>
      </c>
      <c r="AL19" s="83" t="s">
        <v>2485</v>
      </c>
      <c r="AM19" s="78"/>
      <c r="AN19" s="80">
        <v>42894.563680555555</v>
      </c>
      <c r="AO19" s="83" t="s">
        <v>2629</v>
      </c>
      <c r="AP19" s="78" t="b">
        <v>1</v>
      </c>
      <c r="AQ19" s="78" t="b">
        <v>0</v>
      </c>
      <c r="AR19" s="78" t="b">
        <v>0</v>
      </c>
      <c r="AS19" s="78"/>
      <c r="AT19" s="78">
        <v>21</v>
      </c>
      <c r="AU19" s="78"/>
      <c r="AV19" s="78" t="b">
        <v>0</v>
      </c>
      <c r="AW19" s="78" t="s">
        <v>2922</v>
      </c>
      <c r="AX19" s="83" t="s">
        <v>2939</v>
      </c>
      <c r="AY19" s="78" t="s">
        <v>66</v>
      </c>
      <c r="AZ19" s="78" t="str">
        <f>REPLACE(INDEX(GroupVertices[Group],MATCH(Vertices[[#This Row],[Vertex]],GroupVertices[Vertex],0)),1,1,"")</f>
        <v>39</v>
      </c>
      <c r="BA19" s="48" t="s">
        <v>629</v>
      </c>
      <c r="BB19" s="48" t="s">
        <v>629</v>
      </c>
      <c r="BC19" s="48" t="s">
        <v>735</v>
      </c>
      <c r="BD19" s="48" t="s">
        <v>735</v>
      </c>
      <c r="BE19" s="48" t="s">
        <v>769</v>
      </c>
      <c r="BF19" s="48" t="s">
        <v>769</v>
      </c>
      <c r="BG19" s="116" t="s">
        <v>3711</v>
      </c>
      <c r="BH19" s="116" t="s">
        <v>3711</v>
      </c>
      <c r="BI19" s="116" t="s">
        <v>3847</v>
      </c>
      <c r="BJ19" s="116" t="s">
        <v>3847</v>
      </c>
      <c r="BK19" s="116">
        <v>1</v>
      </c>
      <c r="BL19" s="120">
        <v>2.7027027027027026</v>
      </c>
      <c r="BM19" s="116">
        <v>0</v>
      </c>
      <c r="BN19" s="120">
        <v>0</v>
      </c>
      <c r="BO19" s="116">
        <v>0</v>
      </c>
      <c r="BP19" s="120">
        <v>0</v>
      </c>
      <c r="BQ19" s="116">
        <v>36</v>
      </c>
      <c r="BR19" s="120">
        <v>97.29729729729729</v>
      </c>
      <c r="BS19" s="116">
        <v>37</v>
      </c>
      <c r="BT19" s="2"/>
      <c r="BU19" s="3"/>
      <c r="BV19" s="3"/>
      <c r="BW19" s="3"/>
      <c r="BX19" s="3"/>
    </row>
    <row r="20" spans="1:76" ht="15">
      <c r="A20" s="64" t="s">
        <v>219</v>
      </c>
      <c r="B20" s="65"/>
      <c r="C20" s="65" t="s">
        <v>64</v>
      </c>
      <c r="D20" s="66">
        <v>246.67352538965213</v>
      </c>
      <c r="E20" s="68"/>
      <c r="F20" s="100" t="s">
        <v>896</v>
      </c>
      <c r="G20" s="65"/>
      <c r="H20" s="69" t="s">
        <v>219</v>
      </c>
      <c r="I20" s="70"/>
      <c r="J20" s="70"/>
      <c r="K20" s="69" t="s">
        <v>3172</v>
      </c>
      <c r="L20" s="73">
        <v>1</v>
      </c>
      <c r="M20" s="74">
        <v>7393.67236328125</v>
      </c>
      <c r="N20" s="74">
        <v>2829.12890625</v>
      </c>
      <c r="O20" s="75"/>
      <c r="P20" s="76"/>
      <c r="Q20" s="76"/>
      <c r="R20" s="86"/>
      <c r="S20" s="48">
        <v>0</v>
      </c>
      <c r="T20" s="48">
        <v>1</v>
      </c>
      <c r="U20" s="49">
        <v>0</v>
      </c>
      <c r="V20" s="49">
        <v>1</v>
      </c>
      <c r="W20" s="49">
        <v>0</v>
      </c>
      <c r="X20" s="49">
        <v>0.701753</v>
      </c>
      <c r="Y20" s="49">
        <v>0</v>
      </c>
      <c r="Z20" s="49">
        <v>0</v>
      </c>
      <c r="AA20" s="71">
        <v>20</v>
      </c>
      <c r="AB20" s="71"/>
      <c r="AC20" s="72"/>
      <c r="AD20" s="78" t="s">
        <v>1908</v>
      </c>
      <c r="AE20" s="78">
        <v>5</v>
      </c>
      <c r="AF20" s="78">
        <v>22314</v>
      </c>
      <c r="AG20" s="78">
        <v>1130322</v>
      </c>
      <c r="AH20" s="78">
        <v>84</v>
      </c>
      <c r="AI20" s="78"/>
      <c r="AJ20" s="78" t="s">
        <v>2136</v>
      </c>
      <c r="AK20" s="78"/>
      <c r="AL20" s="78"/>
      <c r="AM20" s="78"/>
      <c r="AN20" s="80">
        <v>41854.713472222225</v>
      </c>
      <c r="AO20" s="78"/>
      <c r="AP20" s="78" t="b">
        <v>1</v>
      </c>
      <c r="AQ20" s="78" t="b">
        <v>0</v>
      </c>
      <c r="AR20" s="78" t="b">
        <v>0</v>
      </c>
      <c r="AS20" s="78"/>
      <c r="AT20" s="78">
        <v>13425</v>
      </c>
      <c r="AU20" s="83" t="s">
        <v>2819</v>
      </c>
      <c r="AV20" s="78" t="b">
        <v>0</v>
      </c>
      <c r="AW20" s="78" t="s">
        <v>2922</v>
      </c>
      <c r="AX20" s="83" t="s">
        <v>2940</v>
      </c>
      <c r="AY20" s="78" t="s">
        <v>66</v>
      </c>
      <c r="AZ20" s="78" t="str">
        <f>REPLACE(INDEX(GroupVertices[Group],MATCH(Vertices[[#This Row],[Vertex]],GroupVertices[Vertex],0)),1,1,"")</f>
        <v>39</v>
      </c>
      <c r="BA20" s="48"/>
      <c r="BB20" s="48"/>
      <c r="BC20" s="48"/>
      <c r="BD20" s="48"/>
      <c r="BE20" s="48"/>
      <c r="BF20" s="48"/>
      <c r="BG20" s="116" t="s">
        <v>3989</v>
      </c>
      <c r="BH20" s="116" t="s">
        <v>3989</v>
      </c>
      <c r="BI20" s="116" t="s">
        <v>4117</v>
      </c>
      <c r="BJ20" s="116" t="s">
        <v>4117</v>
      </c>
      <c r="BK20" s="116">
        <v>1</v>
      </c>
      <c r="BL20" s="120">
        <v>4.545454545454546</v>
      </c>
      <c r="BM20" s="116">
        <v>0</v>
      </c>
      <c r="BN20" s="120">
        <v>0</v>
      </c>
      <c r="BO20" s="116">
        <v>0</v>
      </c>
      <c r="BP20" s="120">
        <v>0</v>
      </c>
      <c r="BQ20" s="116">
        <v>21</v>
      </c>
      <c r="BR20" s="120">
        <v>95.45454545454545</v>
      </c>
      <c r="BS20" s="116">
        <v>22</v>
      </c>
      <c r="BT20" s="2"/>
      <c r="BU20" s="3"/>
      <c r="BV20" s="3"/>
      <c r="BW20" s="3"/>
      <c r="BX20" s="3"/>
    </row>
    <row r="21" spans="1:76" ht="15">
      <c r="A21" s="64" t="s">
        <v>400</v>
      </c>
      <c r="B21" s="65"/>
      <c r="C21" s="65" t="s">
        <v>64</v>
      </c>
      <c r="D21" s="66">
        <v>290.3308216882964</v>
      </c>
      <c r="E21" s="68"/>
      <c r="F21" s="100" t="s">
        <v>2851</v>
      </c>
      <c r="G21" s="65"/>
      <c r="H21" s="69" t="s">
        <v>400</v>
      </c>
      <c r="I21" s="70"/>
      <c r="J21" s="70"/>
      <c r="K21" s="69" t="s">
        <v>3173</v>
      </c>
      <c r="L21" s="73">
        <v>1</v>
      </c>
      <c r="M21" s="74">
        <v>6228.56982421875</v>
      </c>
      <c r="N21" s="74">
        <v>9646.09375</v>
      </c>
      <c r="O21" s="75"/>
      <c r="P21" s="76"/>
      <c r="Q21" s="76"/>
      <c r="R21" s="86"/>
      <c r="S21" s="48">
        <v>2</v>
      </c>
      <c r="T21" s="48">
        <v>0</v>
      </c>
      <c r="U21" s="49">
        <v>0</v>
      </c>
      <c r="V21" s="49">
        <v>0.047619</v>
      </c>
      <c r="W21" s="49">
        <v>0</v>
      </c>
      <c r="X21" s="49">
        <v>0.931676</v>
      </c>
      <c r="Y21" s="49">
        <v>0.5</v>
      </c>
      <c r="Z21" s="49">
        <v>0</v>
      </c>
      <c r="AA21" s="71">
        <v>21</v>
      </c>
      <c r="AB21" s="71"/>
      <c r="AC21" s="72"/>
      <c r="AD21" s="78" t="s">
        <v>1909</v>
      </c>
      <c r="AE21" s="78">
        <v>203</v>
      </c>
      <c r="AF21" s="78">
        <v>33819</v>
      </c>
      <c r="AG21" s="78">
        <v>6618</v>
      </c>
      <c r="AH21" s="78">
        <v>3441</v>
      </c>
      <c r="AI21" s="78"/>
      <c r="AJ21" s="78" t="s">
        <v>2137</v>
      </c>
      <c r="AK21" s="78" t="s">
        <v>2344</v>
      </c>
      <c r="AL21" s="83" t="s">
        <v>2486</v>
      </c>
      <c r="AM21" s="78"/>
      <c r="AN21" s="80">
        <v>41732.7728587963</v>
      </c>
      <c r="AO21" s="83" t="s">
        <v>2630</v>
      </c>
      <c r="AP21" s="78" t="b">
        <v>0</v>
      </c>
      <c r="AQ21" s="78" t="b">
        <v>0</v>
      </c>
      <c r="AR21" s="78" t="b">
        <v>0</v>
      </c>
      <c r="AS21" s="78" t="s">
        <v>1774</v>
      </c>
      <c r="AT21" s="78">
        <v>50</v>
      </c>
      <c r="AU21" s="83" t="s">
        <v>2819</v>
      </c>
      <c r="AV21" s="78" t="b">
        <v>1</v>
      </c>
      <c r="AW21" s="78" t="s">
        <v>2922</v>
      </c>
      <c r="AX21" s="83" t="s">
        <v>2941</v>
      </c>
      <c r="AY21" s="78" t="s">
        <v>65</v>
      </c>
      <c r="AZ21" s="78" t="str">
        <f>REPLACE(INDEX(GroupVertices[Group],MATCH(Vertices[[#This Row],[Vertex]],GroupVertices[Vertex],0)),1,1,"")</f>
        <v>6</v>
      </c>
      <c r="BA21" s="48"/>
      <c r="BB21" s="48"/>
      <c r="BC21" s="48"/>
      <c r="BD21" s="48"/>
      <c r="BE21" s="48"/>
      <c r="BF21" s="48"/>
      <c r="BG21" s="48"/>
      <c r="BH21" s="48"/>
      <c r="BI21" s="48"/>
      <c r="BJ21" s="48"/>
      <c r="BK21" s="48"/>
      <c r="BL21" s="49"/>
      <c r="BM21" s="48"/>
      <c r="BN21" s="49"/>
      <c r="BO21" s="48"/>
      <c r="BP21" s="49"/>
      <c r="BQ21" s="48"/>
      <c r="BR21" s="49"/>
      <c r="BS21" s="48"/>
      <c r="BT21" s="2"/>
      <c r="BU21" s="3"/>
      <c r="BV21" s="3"/>
      <c r="BW21" s="3"/>
      <c r="BX21" s="3"/>
    </row>
    <row r="22" spans="1:76" ht="15">
      <c r="A22" s="64" t="s">
        <v>221</v>
      </c>
      <c r="B22" s="65"/>
      <c r="C22" s="65" t="s">
        <v>64</v>
      </c>
      <c r="D22" s="66">
        <v>162</v>
      </c>
      <c r="E22" s="68"/>
      <c r="F22" s="100" t="s">
        <v>893</v>
      </c>
      <c r="G22" s="65"/>
      <c r="H22" s="69" t="s">
        <v>221</v>
      </c>
      <c r="I22" s="70"/>
      <c r="J22" s="70"/>
      <c r="K22" s="69" t="s">
        <v>3174</v>
      </c>
      <c r="L22" s="73">
        <v>1</v>
      </c>
      <c r="M22" s="74">
        <v>6427.576171875</v>
      </c>
      <c r="N22" s="74">
        <v>9592.072265625</v>
      </c>
      <c r="O22" s="75"/>
      <c r="P22" s="76"/>
      <c r="Q22" s="76"/>
      <c r="R22" s="86"/>
      <c r="S22" s="48">
        <v>0</v>
      </c>
      <c r="T22" s="48">
        <v>2</v>
      </c>
      <c r="U22" s="49">
        <v>0</v>
      </c>
      <c r="V22" s="49">
        <v>0.047619</v>
      </c>
      <c r="W22" s="49">
        <v>0</v>
      </c>
      <c r="X22" s="49">
        <v>0.931676</v>
      </c>
      <c r="Y22" s="49">
        <v>0.5</v>
      </c>
      <c r="Z22" s="49">
        <v>0</v>
      </c>
      <c r="AA22" s="71">
        <v>22</v>
      </c>
      <c r="AB22" s="71"/>
      <c r="AC22" s="72"/>
      <c r="AD22" s="78" t="s">
        <v>1910</v>
      </c>
      <c r="AE22" s="78">
        <v>26</v>
      </c>
      <c r="AF22" s="78">
        <v>0</v>
      </c>
      <c r="AG22" s="78">
        <v>29</v>
      </c>
      <c r="AH22" s="78">
        <v>135</v>
      </c>
      <c r="AI22" s="78"/>
      <c r="AJ22" s="78"/>
      <c r="AK22" s="78"/>
      <c r="AL22" s="78"/>
      <c r="AM22" s="78"/>
      <c r="AN22" s="80">
        <v>42494.562372685185</v>
      </c>
      <c r="AO22" s="78"/>
      <c r="AP22" s="78" t="b">
        <v>1</v>
      </c>
      <c r="AQ22" s="78" t="b">
        <v>1</v>
      </c>
      <c r="AR22" s="78" t="b">
        <v>0</v>
      </c>
      <c r="AS22" s="78"/>
      <c r="AT22" s="78">
        <v>0</v>
      </c>
      <c r="AU22" s="78"/>
      <c r="AV22" s="78" t="b">
        <v>0</v>
      </c>
      <c r="AW22" s="78" t="s">
        <v>2922</v>
      </c>
      <c r="AX22" s="83" t="s">
        <v>2942</v>
      </c>
      <c r="AY22" s="78" t="s">
        <v>66</v>
      </c>
      <c r="AZ22" s="78" t="str">
        <f>REPLACE(INDEX(GroupVertices[Group],MATCH(Vertices[[#This Row],[Vertex]],GroupVertices[Vertex],0)),1,1,"")</f>
        <v>6</v>
      </c>
      <c r="BA22" s="48"/>
      <c r="BB22" s="48"/>
      <c r="BC22" s="48"/>
      <c r="BD22" s="48"/>
      <c r="BE22" s="48"/>
      <c r="BF22" s="48"/>
      <c r="BG22" s="116" t="s">
        <v>3990</v>
      </c>
      <c r="BH22" s="116" t="s">
        <v>3990</v>
      </c>
      <c r="BI22" s="116" t="s">
        <v>4118</v>
      </c>
      <c r="BJ22" s="116" t="s">
        <v>4118</v>
      </c>
      <c r="BK22" s="116">
        <v>0</v>
      </c>
      <c r="BL22" s="120">
        <v>0</v>
      </c>
      <c r="BM22" s="116">
        <v>0</v>
      </c>
      <c r="BN22" s="120">
        <v>0</v>
      </c>
      <c r="BO22" s="116">
        <v>0</v>
      </c>
      <c r="BP22" s="120">
        <v>0</v>
      </c>
      <c r="BQ22" s="116">
        <v>26</v>
      </c>
      <c r="BR22" s="120">
        <v>100</v>
      </c>
      <c r="BS22" s="116">
        <v>26</v>
      </c>
      <c r="BT22" s="2"/>
      <c r="BU22" s="3"/>
      <c r="BV22" s="3"/>
      <c r="BW22" s="3"/>
      <c r="BX22" s="3"/>
    </row>
    <row r="23" spans="1:76" ht="15">
      <c r="A23" s="64" t="s">
        <v>222</v>
      </c>
      <c r="B23" s="65"/>
      <c r="C23" s="65" t="s">
        <v>64</v>
      </c>
      <c r="D23" s="66">
        <v>162.92589137738977</v>
      </c>
      <c r="E23" s="68"/>
      <c r="F23" s="100" t="s">
        <v>897</v>
      </c>
      <c r="G23" s="65"/>
      <c r="H23" s="69" t="s">
        <v>222</v>
      </c>
      <c r="I23" s="70"/>
      <c r="J23" s="70"/>
      <c r="K23" s="69" t="s">
        <v>3175</v>
      </c>
      <c r="L23" s="73">
        <v>1</v>
      </c>
      <c r="M23" s="74">
        <v>3697.852294921875</v>
      </c>
      <c r="N23" s="74">
        <v>4929.0732421875</v>
      </c>
      <c r="O23" s="75"/>
      <c r="P23" s="76"/>
      <c r="Q23" s="76"/>
      <c r="R23" s="86"/>
      <c r="S23" s="48">
        <v>0</v>
      </c>
      <c r="T23" s="48">
        <v>1</v>
      </c>
      <c r="U23" s="49">
        <v>0</v>
      </c>
      <c r="V23" s="49">
        <v>0.030303</v>
      </c>
      <c r="W23" s="49">
        <v>0</v>
      </c>
      <c r="X23" s="49">
        <v>0.554698</v>
      </c>
      <c r="Y23" s="49">
        <v>0</v>
      </c>
      <c r="Z23" s="49">
        <v>0</v>
      </c>
      <c r="AA23" s="71">
        <v>23</v>
      </c>
      <c r="AB23" s="71"/>
      <c r="AC23" s="72"/>
      <c r="AD23" s="78" t="s">
        <v>1911</v>
      </c>
      <c r="AE23" s="78">
        <v>264</v>
      </c>
      <c r="AF23" s="78">
        <v>244</v>
      </c>
      <c r="AG23" s="78">
        <v>533</v>
      </c>
      <c r="AH23" s="78">
        <v>113</v>
      </c>
      <c r="AI23" s="78"/>
      <c r="AJ23" s="78" t="s">
        <v>2138</v>
      </c>
      <c r="AK23" s="78" t="s">
        <v>2345</v>
      </c>
      <c r="AL23" s="78"/>
      <c r="AM23" s="78"/>
      <c r="AN23" s="80">
        <v>43664.04415509259</v>
      </c>
      <c r="AO23" s="83" t="s">
        <v>2631</v>
      </c>
      <c r="AP23" s="78" t="b">
        <v>1</v>
      </c>
      <c r="AQ23" s="78" t="b">
        <v>0</v>
      </c>
      <c r="AR23" s="78" t="b">
        <v>0</v>
      </c>
      <c r="AS23" s="78"/>
      <c r="AT23" s="78">
        <v>0</v>
      </c>
      <c r="AU23" s="78"/>
      <c r="AV23" s="78" t="b">
        <v>0</v>
      </c>
      <c r="AW23" s="78" t="s">
        <v>2922</v>
      </c>
      <c r="AX23" s="83" t="s">
        <v>2943</v>
      </c>
      <c r="AY23" s="78" t="s">
        <v>66</v>
      </c>
      <c r="AZ23" s="78" t="str">
        <f>REPLACE(INDEX(GroupVertices[Group],MATCH(Vertices[[#This Row],[Vertex]],GroupVertices[Vertex],0)),1,1,"")</f>
        <v>4</v>
      </c>
      <c r="BA23" s="48"/>
      <c r="BB23" s="48"/>
      <c r="BC23" s="48"/>
      <c r="BD23" s="48"/>
      <c r="BE23" s="48" t="s">
        <v>3586</v>
      </c>
      <c r="BF23" s="48" t="s">
        <v>3586</v>
      </c>
      <c r="BG23" s="116" t="s">
        <v>3991</v>
      </c>
      <c r="BH23" s="116" t="s">
        <v>3991</v>
      </c>
      <c r="BI23" s="116" t="s">
        <v>4119</v>
      </c>
      <c r="BJ23" s="116" t="s">
        <v>4119</v>
      </c>
      <c r="BK23" s="116">
        <v>1</v>
      </c>
      <c r="BL23" s="120">
        <v>6.25</v>
      </c>
      <c r="BM23" s="116">
        <v>0</v>
      </c>
      <c r="BN23" s="120">
        <v>0</v>
      </c>
      <c r="BO23" s="116">
        <v>0</v>
      </c>
      <c r="BP23" s="120">
        <v>0</v>
      </c>
      <c r="BQ23" s="116">
        <v>15</v>
      </c>
      <c r="BR23" s="120">
        <v>93.75</v>
      </c>
      <c r="BS23" s="116">
        <v>16</v>
      </c>
      <c r="BT23" s="2"/>
      <c r="BU23" s="3"/>
      <c r="BV23" s="3"/>
      <c r="BW23" s="3"/>
      <c r="BX23" s="3"/>
    </row>
    <row r="24" spans="1:76" ht="15">
      <c r="A24" s="64" t="s">
        <v>356</v>
      </c>
      <c r="B24" s="65"/>
      <c r="C24" s="65" t="s">
        <v>64</v>
      </c>
      <c r="D24" s="66">
        <v>250.9956166964019</v>
      </c>
      <c r="E24" s="68"/>
      <c r="F24" s="100" t="s">
        <v>1008</v>
      </c>
      <c r="G24" s="65"/>
      <c r="H24" s="69" t="s">
        <v>356</v>
      </c>
      <c r="I24" s="70"/>
      <c r="J24" s="70"/>
      <c r="K24" s="69" t="s">
        <v>3176</v>
      </c>
      <c r="L24" s="73">
        <v>5151.484848484848</v>
      </c>
      <c r="M24" s="74">
        <v>4262.625</v>
      </c>
      <c r="N24" s="74">
        <v>4621.49609375</v>
      </c>
      <c r="O24" s="75"/>
      <c r="P24" s="76"/>
      <c r="Q24" s="76"/>
      <c r="R24" s="86"/>
      <c r="S24" s="48">
        <v>18</v>
      </c>
      <c r="T24" s="48">
        <v>1</v>
      </c>
      <c r="U24" s="49">
        <v>272</v>
      </c>
      <c r="V24" s="49">
        <v>0.058824</v>
      </c>
      <c r="W24" s="49">
        <v>0</v>
      </c>
      <c r="X24" s="49">
        <v>8.570087</v>
      </c>
      <c r="Y24" s="49">
        <v>0</v>
      </c>
      <c r="Z24" s="49">
        <v>0</v>
      </c>
      <c r="AA24" s="71">
        <v>24</v>
      </c>
      <c r="AB24" s="71"/>
      <c r="AC24" s="72"/>
      <c r="AD24" s="78" t="s">
        <v>1912</v>
      </c>
      <c r="AE24" s="78">
        <v>7971</v>
      </c>
      <c r="AF24" s="78">
        <v>23453</v>
      </c>
      <c r="AG24" s="78">
        <v>6582</v>
      </c>
      <c r="AH24" s="78">
        <v>32517</v>
      </c>
      <c r="AI24" s="78"/>
      <c r="AJ24" s="78" t="s">
        <v>2139</v>
      </c>
      <c r="AK24" s="78" t="s">
        <v>1837</v>
      </c>
      <c r="AL24" s="83" t="s">
        <v>2487</v>
      </c>
      <c r="AM24" s="78"/>
      <c r="AN24" s="80">
        <v>43110.24664351852</v>
      </c>
      <c r="AO24" s="83" t="s">
        <v>2632</v>
      </c>
      <c r="AP24" s="78" t="b">
        <v>0</v>
      </c>
      <c r="AQ24" s="78" t="b">
        <v>0</v>
      </c>
      <c r="AR24" s="78" t="b">
        <v>0</v>
      </c>
      <c r="AS24" s="78"/>
      <c r="AT24" s="78">
        <v>80</v>
      </c>
      <c r="AU24" s="83" t="s">
        <v>2819</v>
      </c>
      <c r="AV24" s="78" t="b">
        <v>0</v>
      </c>
      <c r="AW24" s="78" t="s">
        <v>2922</v>
      </c>
      <c r="AX24" s="83" t="s">
        <v>2944</v>
      </c>
      <c r="AY24" s="78" t="s">
        <v>66</v>
      </c>
      <c r="AZ24" s="78" t="str">
        <f>REPLACE(INDEX(GroupVertices[Group],MATCH(Vertices[[#This Row],[Vertex]],GroupVertices[Vertex],0)),1,1,"")</f>
        <v>4</v>
      </c>
      <c r="BA24" s="48" t="s">
        <v>3944</v>
      </c>
      <c r="BB24" s="48" t="s">
        <v>3944</v>
      </c>
      <c r="BC24" s="48" t="s">
        <v>3528</v>
      </c>
      <c r="BD24" s="48" t="s">
        <v>3956</v>
      </c>
      <c r="BE24" s="48" t="s">
        <v>3586</v>
      </c>
      <c r="BF24" s="48" t="s">
        <v>3973</v>
      </c>
      <c r="BG24" s="116" t="s">
        <v>3688</v>
      </c>
      <c r="BH24" s="116" t="s">
        <v>4096</v>
      </c>
      <c r="BI24" s="116" t="s">
        <v>3825</v>
      </c>
      <c r="BJ24" s="116" t="s">
        <v>4218</v>
      </c>
      <c r="BK24" s="116">
        <v>144</v>
      </c>
      <c r="BL24" s="120">
        <v>6.7924528301886795</v>
      </c>
      <c r="BM24" s="116">
        <v>77</v>
      </c>
      <c r="BN24" s="120">
        <v>3.6320754716981134</v>
      </c>
      <c r="BO24" s="116">
        <v>0</v>
      </c>
      <c r="BP24" s="120">
        <v>0</v>
      </c>
      <c r="BQ24" s="116">
        <v>1899</v>
      </c>
      <c r="BR24" s="120">
        <v>89.5754716981132</v>
      </c>
      <c r="BS24" s="116">
        <v>2120</v>
      </c>
      <c r="BT24" s="2"/>
      <c r="BU24" s="3"/>
      <c r="BV24" s="3"/>
      <c r="BW24" s="3"/>
      <c r="BX24" s="3"/>
    </row>
    <row r="25" spans="1:76" ht="15">
      <c r="A25" s="64" t="s">
        <v>223</v>
      </c>
      <c r="B25" s="65"/>
      <c r="C25" s="65" t="s">
        <v>64</v>
      </c>
      <c r="D25" s="66">
        <v>162.07589273585162</v>
      </c>
      <c r="E25" s="68"/>
      <c r="F25" s="100" t="s">
        <v>898</v>
      </c>
      <c r="G25" s="65"/>
      <c r="H25" s="69" t="s">
        <v>223</v>
      </c>
      <c r="I25" s="70"/>
      <c r="J25" s="70"/>
      <c r="K25" s="69" t="s">
        <v>3177</v>
      </c>
      <c r="L25" s="73">
        <v>1</v>
      </c>
      <c r="M25" s="74">
        <v>1617.77197265625</v>
      </c>
      <c r="N25" s="74">
        <v>6963.02880859375</v>
      </c>
      <c r="O25" s="75"/>
      <c r="P25" s="76"/>
      <c r="Q25" s="76"/>
      <c r="R25" s="86"/>
      <c r="S25" s="48">
        <v>1</v>
      </c>
      <c r="T25" s="48">
        <v>1</v>
      </c>
      <c r="U25" s="49">
        <v>0</v>
      </c>
      <c r="V25" s="49">
        <v>0</v>
      </c>
      <c r="W25" s="49">
        <v>0</v>
      </c>
      <c r="X25" s="49">
        <v>0.999998</v>
      </c>
      <c r="Y25" s="49">
        <v>0</v>
      </c>
      <c r="Z25" s="49" t="s">
        <v>3480</v>
      </c>
      <c r="AA25" s="71">
        <v>25</v>
      </c>
      <c r="AB25" s="71"/>
      <c r="AC25" s="72"/>
      <c r="AD25" s="78" t="s">
        <v>1913</v>
      </c>
      <c r="AE25" s="78">
        <v>177</v>
      </c>
      <c r="AF25" s="78">
        <v>20</v>
      </c>
      <c r="AG25" s="78">
        <v>156</v>
      </c>
      <c r="AH25" s="78">
        <v>212</v>
      </c>
      <c r="AI25" s="78"/>
      <c r="AJ25" s="78" t="s">
        <v>2140</v>
      </c>
      <c r="AK25" s="78" t="s">
        <v>2346</v>
      </c>
      <c r="AL25" s="83" t="s">
        <v>2488</v>
      </c>
      <c r="AM25" s="78"/>
      <c r="AN25" s="80">
        <v>43433.79824074074</v>
      </c>
      <c r="AO25" s="83" t="s">
        <v>2633</v>
      </c>
      <c r="AP25" s="78" t="b">
        <v>0</v>
      </c>
      <c r="AQ25" s="78" t="b">
        <v>0</v>
      </c>
      <c r="AR25" s="78" t="b">
        <v>1</v>
      </c>
      <c r="AS25" s="78"/>
      <c r="AT25" s="78">
        <v>0</v>
      </c>
      <c r="AU25" s="83" t="s">
        <v>2819</v>
      </c>
      <c r="AV25" s="78" t="b">
        <v>0</v>
      </c>
      <c r="AW25" s="78" t="s">
        <v>2922</v>
      </c>
      <c r="AX25" s="83" t="s">
        <v>2945</v>
      </c>
      <c r="AY25" s="78" t="s">
        <v>66</v>
      </c>
      <c r="AZ25" s="78" t="str">
        <f>REPLACE(INDEX(GroupVertices[Group],MATCH(Vertices[[#This Row],[Vertex]],GroupVertices[Vertex],0)),1,1,"")</f>
        <v>1</v>
      </c>
      <c r="BA25" s="48" t="s">
        <v>630</v>
      </c>
      <c r="BB25" s="48" t="s">
        <v>630</v>
      </c>
      <c r="BC25" s="48" t="s">
        <v>736</v>
      </c>
      <c r="BD25" s="48" t="s">
        <v>736</v>
      </c>
      <c r="BE25" s="48" t="s">
        <v>772</v>
      </c>
      <c r="BF25" s="48" t="s">
        <v>772</v>
      </c>
      <c r="BG25" s="116" t="s">
        <v>3992</v>
      </c>
      <c r="BH25" s="116" t="s">
        <v>3992</v>
      </c>
      <c r="BI25" s="116" t="s">
        <v>4120</v>
      </c>
      <c r="BJ25" s="116" t="s">
        <v>4120</v>
      </c>
      <c r="BK25" s="116">
        <v>1</v>
      </c>
      <c r="BL25" s="120">
        <v>4.545454545454546</v>
      </c>
      <c r="BM25" s="116">
        <v>0</v>
      </c>
      <c r="BN25" s="120">
        <v>0</v>
      </c>
      <c r="BO25" s="116">
        <v>0</v>
      </c>
      <c r="BP25" s="120">
        <v>0</v>
      </c>
      <c r="BQ25" s="116">
        <v>21</v>
      </c>
      <c r="BR25" s="120">
        <v>95.45454545454545</v>
      </c>
      <c r="BS25" s="116">
        <v>22</v>
      </c>
      <c r="BT25" s="2"/>
      <c r="BU25" s="3"/>
      <c r="BV25" s="3"/>
      <c r="BW25" s="3"/>
      <c r="BX25" s="3"/>
    </row>
    <row r="26" spans="1:76" ht="15">
      <c r="A26" s="64" t="s">
        <v>224</v>
      </c>
      <c r="B26" s="65"/>
      <c r="C26" s="65" t="s">
        <v>64</v>
      </c>
      <c r="D26" s="66">
        <v>165.84017243409195</v>
      </c>
      <c r="E26" s="68"/>
      <c r="F26" s="100" t="s">
        <v>899</v>
      </c>
      <c r="G26" s="65"/>
      <c r="H26" s="69" t="s">
        <v>224</v>
      </c>
      <c r="I26" s="70"/>
      <c r="J26" s="70"/>
      <c r="K26" s="69" t="s">
        <v>3178</v>
      </c>
      <c r="L26" s="73">
        <v>1</v>
      </c>
      <c r="M26" s="74">
        <v>4426.5146484375</v>
      </c>
      <c r="N26" s="74">
        <v>5414.87451171875</v>
      </c>
      <c r="O26" s="75"/>
      <c r="P26" s="76"/>
      <c r="Q26" s="76"/>
      <c r="R26" s="86"/>
      <c r="S26" s="48">
        <v>0</v>
      </c>
      <c r="T26" s="48">
        <v>1</v>
      </c>
      <c r="U26" s="49">
        <v>0</v>
      </c>
      <c r="V26" s="49">
        <v>0.030303</v>
      </c>
      <c r="W26" s="49">
        <v>0</v>
      </c>
      <c r="X26" s="49">
        <v>0.554698</v>
      </c>
      <c r="Y26" s="49">
        <v>0</v>
      </c>
      <c r="Z26" s="49">
        <v>0</v>
      </c>
      <c r="AA26" s="71">
        <v>26</v>
      </c>
      <c r="AB26" s="71"/>
      <c r="AC26" s="72"/>
      <c r="AD26" s="78" t="s">
        <v>1914</v>
      </c>
      <c r="AE26" s="78">
        <v>1461</v>
      </c>
      <c r="AF26" s="78">
        <v>1012</v>
      </c>
      <c r="AG26" s="78">
        <v>10727</v>
      </c>
      <c r="AH26" s="78">
        <v>11755</v>
      </c>
      <c r="AI26" s="78"/>
      <c r="AJ26" s="78" t="s">
        <v>2141</v>
      </c>
      <c r="AK26" s="78"/>
      <c r="AL26" s="78"/>
      <c r="AM26" s="78"/>
      <c r="AN26" s="80">
        <v>43664.34408564815</v>
      </c>
      <c r="AO26" s="78"/>
      <c r="AP26" s="78" t="b">
        <v>1</v>
      </c>
      <c r="AQ26" s="78" t="b">
        <v>0</v>
      </c>
      <c r="AR26" s="78" t="b">
        <v>0</v>
      </c>
      <c r="AS26" s="78"/>
      <c r="AT26" s="78">
        <v>0</v>
      </c>
      <c r="AU26" s="78"/>
      <c r="AV26" s="78" t="b">
        <v>0</v>
      </c>
      <c r="AW26" s="78" t="s">
        <v>2922</v>
      </c>
      <c r="AX26" s="83" t="s">
        <v>2946</v>
      </c>
      <c r="AY26" s="78" t="s">
        <v>66</v>
      </c>
      <c r="AZ26" s="78" t="str">
        <f>REPLACE(INDEX(GroupVertices[Group],MATCH(Vertices[[#This Row],[Vertex]],GroupVertices[Vertex],0)),1,1,"")</f>
        <v>4</v>
      </c>
      <c r="BA26" s="48"/>
      <c r="BB26" s="48"/>
      <c r="BC26" s="48"/>
      <c r="BD26" s="48"/>
      <c r="BE26" s="48" t="s">
        <v>3586</v>
      </c>
      <c r="BF26" s="48" t="s">
        <v>3586</v>
      </c>
      <c r="BG26" s="116" t="s">
        <v>3991</v>
      </c>
      <c r="BH26" s="116" t="s">
        <v>3991</v>
      </c>
      <c r="BI26" s="116" t="s">
        <v>4119</v>
      </c>
      <c r="BJ26" s="116" t="s">
        <v>4119</v>
      </c>
      <c r="BK26" s="116">
        <v>1</v>
      </c>
      <c r="BL26" s="120">
        <v>6.25</v>
      </c>
      <c r="BM26" s="116">
        <v>0</v>
      </c>
      <c r="BN26" s="120">
        <v>0</v>
      </c>
      <c r="BO26" s="116">
        <v>0</v>
      </c>
      <c r="BP26" s="120">
        <v>0</v>
      </c>
      <c r="BQ26" s="116">
        <v>15</v>
      </c>
      <c r="BR26" s="120">
        <v>93.75</v>
      </c>
      <c r="BS26" s="116">
        <v>16</v>
      </c>
      <c r="BT26" s="2"/>
      <c r="BU26" s="3"/>
      <c r="BV26" s="3"/>
      <c r="BW26" s="3"/>
      <c r="BX26" s="3"/>
    </row>
    <row r="27" spans="1:76" ht="15">
      <c r="A27" s="64" t="s">
        <v>225</v>
      </c>
      <c r="B27" s="65"/>
      <c r="C27" s="65" t="s">
        <v>64</v>
      </c>
      <c r="D27" s="66">
        <v>165.47968193879677</v>
      </c>
      <c r="E27" s="68"/>
      <c r="F27" s="100" t="s">
        <v>900</v>
      </c>
      <c r="G27" s="65"/>
      <c r="H27" s="69" t="s">
        <v>225</v>
      </c>
      <c r="I27" s="70"/>
      <c r="J27" s="70"/>
      <c r="K27" s="69" t="s">
        <v>3179</v>
      </c>
      <c r="L27" s="73">
        <v>1</v>
      </c>
      <c r="M27" s="74">
        <v>2837.36572265625</v>
      </c>
      <c r="N27" s="74">
        <v>6963.02880859375</v>
      </c>
      <c r="O27" s="75"/>
      <c r="P27" s="76"/>
      <c r="Q27" s="76"/>
      <c r="R27" s="86"/>
      <c r="S27" s="48">
        <v>1</v>
      </c>
      <c r="T27" s="48">
        <v>1</v>
      </c>
      <c r="U27" s="49">
        <v>0</v>
      </c>
      <c r="V27" s="49">
        <v>0</v>
      </c>
      <c r="W27" s="49">
        <v>0</v>
      </c>
      <c r="X27" s="49">
        <v>0.999998</v>
      </c>
      <c r="Y27" s="49">
        <v>0</v>
      </c>
      <c r="Z27" s="49" t="s">
        <v>3480</v>
      </c>
      <c r="AA27" s="71">
        <v>27</v>
      </c>
      <c r="AB27" s="71"/>
      <c r="AC27" s="72"/>
      <c r="AD27" s="78" t="s">
        <v>1915</v>
      </c>
      <c r="AE27" s="78">
        <v>357</v>
      </c>
      <c r="AF27" s="78">
        <v>917</v>
      </c>
      <c r="AG27" s="78">
        <v>2548</v>
      </c>
      <c r="AH27" s="78">
        <v>311</v>
      </c>
      <c r="AI27" s="78"/>
      <c r="AJ27" s="78" t="s">
        <v>2142</v>
      </c>
      <c r="AK27" s="78" t="s">
        <v>2347</v>
      </c>
      <c r="AL27" s="83" t="s">
        <v>2489</v>
      </c>
      <c r="AM27" s="78"/>
      <c r="AN27" s="80">
        <v>40778.91185185185</v>
      </c>
      <c r="AO27" s="83" t="s">
        <v>2634</v>
      </c>
      <c r="AP27" s="78" t="b">
        <v>0</v>
      </c>
      <c r="AQ27" s="78" t="b">
        <v>0</v>
      </c>
      <c r="AR27" s="78" t="b">
        <v>1</v>
      </c>
      <c r="AS27" s="78"/>
      <c r="AT27" s="78">
        <v>29</v>
      </c>
      <c r="AU27" s="83" t="s">
        <v>2820</v>
      </c>
      <c r="AV27" s="78" t="b">
        <v>0</v>
      </c>
      <c r="AW27" s="78" t="s">
        <v>2922</v>
      </c>
      <c r="AX27" s="83" t="s">
        <v>2947</v>
      </c>
      <c r="AY27" s="78" t="s">
        <v>66</v>
      </c>
      <c r="AZ27" s="78" t="str">
        <f>REPLACE(INDEX(GroupVertices[Group],MATCH(Vertices[[#This Row],[Vertex]],GroupVertices[Vertex],0)),1,1,"")</f>
        <v>1</v>
      </c>
      <c r="BA27" s="48" t="s">
        <v>631</v>
      </c>
      <c r="BB27" s="48" t="s">
        <v>631</v>
      </c>
      <c r="BC27" s="48" t="s">
        <v>737</v>
      </c>
      <c r="BD27" s="48" t="s">
        <v>737</v>
      </c>
      <c r="BE27" s="48" t="s">
        <v>773</v>
      </c>
      <c r="BF27" s="48" t="s">
        <v>773</v>
      </c>
      <c r="BG27" s="116" t="s">
        <v>3993</v>
      </c>
      <c r="BH27" s="116" t="s">
        <v>3993</v>
      </c>
      <c r="BI27" s="116" t="s">
        <v>4121</v>
      </c>
      <c r="BJ27" s="116" t="s">
        <v>4121</v>
      </c>
      <c r="BK27" s="116">
        <v>2</v>
      </c>
      <c r="BL27" s="120">
        <v>7.142857142857143</v>
      </c>
      <c r="BM27" s="116">
        <v>2</v>
      </c>
      <c r="BN27" s="120">
        <v>7.142857142857143</v>
      </c>
      <c r="BO27" s="116">
        <v>0</v>
      </c>
      <c r="BP27" s="120">
        <v>0</v>
      </c>
      <c r="BQ27" s="116">
        <v>24</v>
      </c>
      <c r="BR27" s="120">
        <v>85.71428571428571</v>
      </c>
      <c r="BS27" s="116">
        <v>28</v>
      </c>
      <c r="BT27" s="2"/>
      <c r="BU27" s="3"/>
      <c r="BV27" s="3"/>
      <c r="BW27" s="3"/>
      <c r="BX27" s="3"/>
    </row>
    <row r="28" spans="1:76" ht="15">
      <c r="A28" s="64" t="s">
        <v>226</v>
      </c>
      <c r="B28" s="65"/>
      <c r="C28" s="65" t="s">
        <v>64</v>
      </c>
      <c r="D28" s="66">
        <v>162.0417410047184</v>
      </c>
      <c r="E28" s="68"/>
      <c r="F28" s="100" t="s">
        <v>2852</v>
      </c>
      <c r="G28" s="65"/>
      <c r="H28" s="69" t="s">
        <v>226</v>
      </c>
      <c r="I28" s="70"/>
      <c r="J28" s="70"/>
      <c r="K28" s="69" t="s">
        <v>3180</v>
      </c>
      <c r="L28" s="73">
        <v>1</v>
      </c>
      <c r="M28" s="74">
        <v>7393.67236328125</v>
      </c>
      <c r="N28" s="74">
        <v>3961.368408203125</v>
      </c>
      <c r="O28" s="75"/>
      <c r="P28" s="76"/>
      <c r="Q28" s="76"/>
      <c r="R28" s="86"/>
      <c r="S28" s="48">
        <v>0</v>
      </c>
      <c r="T28" s="48">
        <v>1</v>
      </c>
      <c r="U28" s="49">
        <v>0</v>
      </c>
      <c r="V28" s="49">
        <v>1</v>
      </c>
      <c r="W28" s="49">
        <v>0</v>
      </c>
      <c r="X28" s="49">
        <v>0.999998</v>
      </c>
      <c r="Y28" s="49">
        <v>0</v>
      </c>
      <c r="Z28" s="49">
        <v>0</v>
      </c>
      <c r="AA28" s="71">
        <v>28</v>
      </c>
      <c r="AB28" s="71"/>
      <c r="AC28" s="72"/>
      <c r="AD28" s="78" t="s">
        <v>1916</v>
      </c>
      <c r="AE28" s="78">
        <v>180</v>
      </c>
      <c r="AF28" s="78">
        <v>11</v>
      </c>
      <c r="AG28" s="78">
        <v>3</v>
      </c>
      <c r="AH28" s="78">
        <v>13</v>
      </c>
      <c r="AI28" s="78"/>
      <c r="AJ28" s="78" t="s">
        <v>2143</v>
      </c>
      <c r="AK28" s="78" t="s">
        <v>2348</v>
      </c>
      <c r="AL28" s="78"/>
      <c r="AM28" s="78"/>
      <c r="AN28" s="80">
        <v>41342.30840277778</v>
      </c>
      <c r="AO28" s="83" t="s">
        <v>2635</v>
      </c>
      <c r="AP28" s="78" t="b">
        <v>1</v>
      </c>
      <c r="AQ28" s="78" t="b">
        <v>0</v>
      </c>
      <c r="AR28" s="78" t="b">
        <v>0</v>
      </c>
      <c r="AS28" s="78"/>
      <c r="AT28" s="78">
        <v>0</v>
      </c>
      <c r="AU28" s="83" t="s">
        <v>2819</v>
      </c>
      <c r="AV28" s="78" t="b">
        <v>0</v>
      </c>
      <c r="AW28" s="78" t="s">
        <v>2922</v>
      </c>
      <c r="AX28" s="83" t="s">
        <v>2948</v>
      </c>
      <c r="AY28" s="78" t="s">
        <v>66</v>
      </c>
      <c r="AZ28" s="78" t="str">
        <f>REPLACE(INDEX(GroupVertices[Group],MATCH(Vertices[[#This Row],[Vertex]],GroupVertices[Vertex],0)),1,1,"")</f>
        <v>38</v>
      </c>
      <c r="BA28" s="48"/>
      <c r="BB28" s="48"/>
      <c r="BC28" s="48"/>
      <c r="BD28" s="48"/>
      <c r="BE28" s="48" t="s">
        <v>774</v>
      </c>
      <c r="BF28" s="48" t="s">
        <v>774</v>
      </c>
      <c r="BG28" s="116" t="s">
        <v>3994</v>
      </c>
      <c r="BH28" s="116" t="s">
        <v>3994</v>
      </c>
      <c r="BI28" s="116" t="s">
        <v>4122</v>
      </c>
      <c r="BJ28" s="116" t="s">
        <v>4122</v>
      </c>
      <c r="BK28" s="116">
        <v>0</v>
      </c>
      <c r="BL28" s="120">
        <v>0</v>
      </c>
      <c r="BM28" s="116">
        <v>2</v>
      </c>
      <c r="BN28" s="120">
        <v>7.407407407407407</v>
      </c>
      <c r="BO28" s="116">
        <v>0</v>
      </c>
      <c r="BP28" s="120">
        <v>0</v>
      </c>
      <c r="BQ28" s="116">
        <v>25</v>
      </c>
      <c r="BR28" s="120">
        <v>92.5925925925926</v>
      </c>
      <c r="BS28" s="116">
        <v>27</v>
      </c>
      <c r="BT28" s="2"/>
      <c r="BU28" s="3"/>
      <c r="BV28" s="3"/>
      <c r="BW28" s="3"/>
      <c r="BX28" s="3"/>
    </row>
    <row r="29" spans="1:76" ht="15">
      <c r="A29" s="64" t="s">
        <v>401</v>
      </c>
      <c r="B29" s="65"/>
      <c r="C29" s="65" t="s">
        <v>64</v>
      </c>
      <c r="D29" s="66">
        <v>210.6358597705105</v>
      </c>
      <c r="E29" s="68"/>
      <c r="F29" s="100" t="s">
        <v>2853</v>
      </c>
      <c r="G29" s="65"/>
      <c r="H29" s="69" t="s">
        <v>401</v>
      </c>
      <c r="I29" s="70"/>
      <c r="J29" s="70"/>
      <c r="K29" s="69" t="s">
        <v>3181</v>
      </c>
      <c r="L29" s="73">
        <v>1</v>
      </c>
      <c r="M29" s="74">
        <v>7393.67236328125</v>
      </c>
      <c r="N29" s="74">
        <v>4355.44677734375</v>
      </c>
      <c r="O29" s="75"/>
      <c r="P29" s="76"/>
      <c r="Q29" s="76"/>
      <c r="R29" s="86"/>
      <c r="S29" s="48">
        <v>1</v>
      </c>
      <c r="T29" s="48">
        <v>0</v>
      </c>
      <c r="U29" s="49">
        <v>0</v>
      </c>
      <c r="V29" s="49">
        <v>1</v>
      </c>
      <c r="W29" s="49">
        <v>0</v>
      </c>
      <c r="X29" s="49">
        <v>0.999998</v>
      </c>
      <c r="Y29" s="49">
        <v>0</v>
      </c>
      <c r="Z29" s="49">
        <v>0</v>
      </c>
      <c r="AA29" s="71">
        <v>29</v>
      </c>
      <c r="AB29" s="71"/>
      <c r="AC29" s="72"/>
      <c r="AD29" s="78" t="s">
        <v>1917</v>
      </c>
      <c r="AE29" s="78">
        <v>2166</v>
      </c>
      <c r="AF29" s="78">
        <v>12817</v>
      </c>
      <c r="AG29" s="78">
        <v>5515</v>
      </c>
      <c r="AH29" s="78">
        <v>2593</v>
      </c>
      <c r="AI29" s="78"/>
      <c r="AJ29" s="78" t="s">
        <v>2132</v>
      </c>
      <c r="AK29" s="78" t="s">
        <v>2335</v>
      </c>
      <c r="AL29" s="83" t="s">
        <v>2490</v>
      </c>
      <c r="AM29" s="78"/>
      <c r="AN29" s="80">
        <v>40424.03430555556</v>
      </c>
      <c r="AO29" s="83" t="s">
        <v>2636</v>
      </c>
      <c r="AP29" s="78" t="b">
        <v>0</v>
      </c>
      <c r="AQ29" s="78" t="b">
        <v>0</v>
      </c>
      <c r="AR29" s="78" t="b">
        <v>1</v>
      </c>
      <c r="AS29" s="78" t="s">
        <v>1774</v>
      </c>
      <c r="AT29" s="78">
        <v>147</v>
      </c>
      <c r="AU29" s="83" t="s">
        <v>2819</v>
      </c>
      <c r="AV29" s="78" t="b">
        <v>0</v>
      </c>
      <c r="AW29" s="78" t="s">
        <v>2922</v>
      </c>
      <c r="AX29" s="83" t="s">
        <v>2949</v>
      </c>
      <c r="AY29" s="78" t="s">
        <v>65</v>
      </c>
      <c r="AZ29" s="78" t="str">
        <f>REPLACE(INDEX(GroupVertices[Group],MATCH(Vertices[[#This Row],[Vertex]],GroupVertices[Vertex],0)),1,1,"")</f>
        <v>38</v>
      </c>
      <c r="BA29" s="48"/>
      <c r="BB29" s="48"/>
      <c r="BC29" s="48"/>
      <c r="BD29" s="48"/>
      <c r="BE29" s="48"/>
      <c r="BF29" s="48"/>
      <c r="BG29" s="48"/>
      <c r="BH29" s="48"/>
      <c r="BI29" s="48"/>
      <c r="BJ29" s="48"/>
      <c r="BK29" s="48"/>
      <c r="BL29" s="49"/>
      <c r="BM29" s="48"/>
      <c r="BN29" s="49"/>
      <c r="BO29" s="48"/>
      <c r="BP29" s="49"/>
      <c r="BQ29" s="48"/>
      <c r="BR29" s="49"/>
      <c r="BS29" s="48"/>
      <c r="BT29" s="2"/>
      <c r="BU29" s="3"/>
      <c r="BV29" s="3"/>
      <c r="BW29" s="3"/>
      <c r="BX29" s="3"/>
    </row>
    <row r="30" spans="1:76" ht="15">
      <c r="A30" s="64" t="s">
        <v>227</v>
      </c>
      <c r="B30" s="65"/>
      <c r="C30" s="65" t="s">
        <v>64</v>
      </c>
      <c r="D30" s="66">
        <v>162.8006683632346</v>
      </c>
      <c r="E30" s="68"/>
      <c r="F30" s="100" t="s">
        <v>901</v>
      </c>
      <c r="G30" s="65"/>
      <c r="H30" s="69" t="s">
        <v>227</v>
      </c>
      <c r="I30" s="70"/>
      <c r="J30" s="70"/>
      <c r="K30" s="69" t="s">
        <v>3182</v>
      </c>
      <c r="L30" s="73">
        <v>1</v>
      </c>
      <c r="M30" s="74">
        <v>2430.834716796875</v>
      </c>
      <c r="N30" s="74">
        <v>6963.02880859375</v>
      </c>
      <c r="O30" s="75"/>
      <c r="P30" s="76"/>
      <c r="Q30" s="76"/>
      <c r="R30" s="86"/>
      <c r="S30" s="48">
        <v>1</v>
      </c>
      <c r="T30" s="48">
        <v>1</v>
      </c>
      <c r="U30" s="49">
        <v>0</v>
      </c>
      <c r="V30" s="49">
        <v>0</v>
      </c>
      <c r="W30" s="49">
        <v>0</v>
      </c>
      <c r="X30" s="49">
        <v>0.999998</v>
      </c>
      <c r="Y30" s="49">
        <v>0</v>
      </c>
      <c r="Z30" s="49" t="s">
        <v>3480</v>
      </c>
      <c r="AA30" s="71">
        <v>30</v>
      </c>
      <c r="AB30" s="71"/>
      <c r="AC30" s="72"/>
      <c r="AD30" s="78" t="s">
        <v>1918</v>
      </c>
      <c r="AE30" s="78">
        <v>816</v>
      </c>
      <c r="AF30" s="78">
        <v>211</v>
      </c>
      <c r="AG30" s="78">
        <v>1363</v>
      </c>
      <c r="AH30" s="78">
        <v>1572</v>
      </c>
      <c r="AI30" s="78"/>
      <c r="AJ30" s="78" t="s">
        <v>2144</v>
      </c>
      <c r="AK30" s="78" t="s">
        <v>2349</v>
      </c>
      <c r="AL30" s="78"/>
      <c r="AM30" s="78"/>
      <c r="AN30" s="80">
        <v>39864.24267361111</v>
      </c>
      <c r="AO30" s="83" t="s">
        <v>2637</v>
      </c>
      <c r="AP30" s="78" t="b">
        <v>1</v>
      </c>
      <c r="AQ30" s="78" t="b">
        <v>0</v>
      </c>
      <c r="AR30" s="78" t="b">
        <v>1</v>
      </c>
      <c r="AS30" s="78"/>
      <c r="AT30" s="78">
        <v>6</v>
      </c>
      <c r="AU30" s="83" t="s">
        <v>2819</v>
      </c>
      <c r="AV30" s="78" t="b">
        <v>0</v>
      </c>
      <c r="AW30" s="78" t="s">
        <v>2922</v>
      </c>
      <c r="AX30" s="83" t="s">
        <v>2950</v>
      </c>
      <c r="AY30" s="78" t="s">
        <v>66</v>
      </c>
      <c r="AZ30" s="78" t="str">
        <f>REPLACE(INDEX(GroupVertices[Group],MATCH(Vertices[[#This Row],[Vertex]],GroupVertices[Vertex],0)),1,1,"")</f>
        <v>1</v>
      </c>
      <c r="BA30" s="48" t="s">
        <v>632</v>
      </c>
      <c r="BB30" s="48" t="s">
        <v>632</v>
      </c>
      <c r="BC30" s="48" t="s">
        <v>738</v>
      </c>
      <c r="BD30" s="48" t="s">
        <v>738</v>
      </c>
      <c r="BE30" s="48" t="s">
        <v>3960</v>
      </c>
      <c r="BF30" s="48" t="s">
        <v>3960</v>
      </c>
      <c r="BG30" s="116" t="s">
        <v>3995</v>
      </c>
      <c r="BH30" s="116" t="s">
        <v>3995</v>
      </c>
      <c r="BI30" s="116" t="s">
        <v>4123</v>
      </c>
      <c r="BJ30" s="116" t="s">
        <v>4123</v>
      </c>
      <c r="BK30" s="116">
        <v>2</v>
      </c>
      <c r="BL30" s="120">
        <v>7.142857142857143</v>
      </c>
      <c r="BM30" s="116">
        <v>0</v>
      </c>
      <c r="BN30" s="120">
        <v>0</v>
      </c>
      <c r="BO30" s="116">
        <v>0</v>
      </c>
      <c r="BP30" s="120">
        <v>0</v>
      </c>
      <c r="BQ30" s="116">
        <v>26</v>
      </c>
      <c r="BR30" s="120">
        <v>92.85714285714286</v>
      </c>
      <c r="BS30" s="116">
        <v>28</v>
      </c>
      <c r="BT30" s="2"/>
      <c r="BU30" s="3"/>
      <c r="BV30" s="3"/>
      <c r="BW30" s="3"/>
      <c r="BX30" s="3"/>
    </row>
    <row r="31" spans="1:76" ht="15">
      <c r="A31" s="64" t="s">
        <v>228</v>
      </c>
      <c r="B31" s="65"/>
      <c r="C31" s="65" t="s">
        <v>64</v>
      </c>
      <c r="D31" s="66">
        <v>162.16696401887356</v>
      </c>
      <c r="E31" s="68"/>
      <c r="F31" s="100" t="s">
        <v>902</v>
      </c>
      <c r="G31" s="65"/>
      <c r="H31" s="69" t="s">
        <v>228</v>
      </c>
      <c r="I31" s="70"/>
      <c r="J31" s="70"/>
      <c r="K31" s="69" t="s">
        <v>3183</v>
      </c>
      <c r="L31" s="73">
        <v>1</v>
      </c>
      <c r="M31" s="74">
        <v>4202.53662109375</v>
      </c>
      <c r="N31" s="74">
        <v>8947.4453125</v>
      </c>
      <c r="O31" s="75"/>
      <c r="P31" s="76"/>
      <c r="Q31" s="76"/>
      <c r="R31" s="86"/>
      <c r="S31" s="48">
        <v>0</v>
      </c>
      <c r="T31" s="48">
        <v>2</v>
      </c>
      <c r="U31" s="49">
        <v>0</v>
      </c>
      <c r="V31" s="49">
        <v>0.029412</v>
      </c>
      <c r="W31" s="49">
        <v>0</v>
      </c>
      <c r="X31" s="49">
        <v>0.704547</v>
      </c>
      <c r="Y31" s="49">
        <v>0.5</v>
      </c>
      <c r="Z31" s="49">
        <v>0</v>
      </c>
      <c r="AA31" s="71">
        <v>31</v>
      </c>
      <c r="AB31" s="71"/>
      <c r="AC31" s="72"/>
      <c r="AD31" s="78" t="s">
        <v>1919</v>
      </c>
      <c r="AE31" s="78">
        <v>166</v>
      </c>
      <c r="AF31" s="78">
        <v>44</v>
      </c>
      <c r="AG31" s="78">
        <v>371</v>
      </c>
      <c r="AH31" s="78">
        <v>70</v>
      </c>
      <c r="AI31" s="78"/>
      <c r="AJ31" s="78" t="s">
        <v>2145</v>
      </c>
      <c r="AK31" s="78"/>
      <c r="AL31" s="78"/>
      <c r="AM31" s="78"/>
      <c r="AN31" s="80">
        <v>43557.6830787037</v>
      </c>
      <c r="AO31" s="83" t="s">
        <v>2638</v>
      </c>
      <c r="AP31" s="78" t="b">
        <v>1</v>
      </c>
      <c r="AQ31" s="78" t="b">
        <v>0</v>
      </c>
      <c r="AR31" s="78" t="b">
        <v>0</v>
      </c>
      <c r="AS31" s="78"/>
      <c r="AT31" s="78">
        <v>0</v>
      </c>
      <c r="AU31" s="78"/>
      <c r="AV31" s="78" t="b">
        <v>0</v>
      </c>
      <c r="AW31" s="78" t="s">
        <v>2922</v>
      </c>
      <c r="AX31" s="83" t="s">
        <v>2951</v>
      </c>
      <c r="AY31" s="78" t="s">
        <v>66</v>
      </c>
      <c r="AZ31" s="78" t="str">
        <f>REPLACE(INDEX(GroupVertices[Group],MATCH(Vertices[[#This Row],[Vertex]],GroupVertices[Vertex],0)),1,1,"")</f>
        <v>3</v>
      </c>
      <c r="BA31" s="48"/>
      <c r="BB31" s="48"/>
      <c r="BC31" s="48"/>
      <c r="BD31" s="48"/>
      <c r="BE31" s="48"/>
      <c r="BF31" s="48"/>
      <c r="BG31" s="116" t="s">
        <v>3983</v>
      </c>
      <c r="BH31" s="116" t="s">
        <v>3983</v>
      </c>
      <c r="BI31" s="116" t="s">
        <v>4111</v>
      </c>
      <c r="BJ31" s="116" t="s">
        <v>4111</v>
      </c>
      <c r="BK31" s="116">
        <v>0</v>
      </c>
      <c r="BL31" s="120">
        <v>0</v>
      </c>
      <c r="BM31" s="116">
        <v>0</v>
      </c>
      <c r="BN31" s="120">
        <v>0</v>
      </c>
      <c r="BO31" s="116">
        <v>0</v>
      </c>
      <c r="BP31" s="120">
        <v>0</v>
      </c>
      <c r="BQ31" s="116">
        <v>22</v>
      </c>
      <c r="BR31" s="120">
        <v>100</v>
      </c>
      <c r="BS31" s="116">
        <v>22</v>
      </c>
      <c r="BT31" s="2"/>
      <c r="BU31" s="3"/>
      <c r="BV31" s="3"/>
      <c r="BW31" s="3"/>
      <c r="BX31" s="3"/>
    </row>
    <row r="32" spans="1:76" ht="15">
      <c r="A32" s="64" t="s">
        <v>229</v>
      </c>
      <c r="B32" s="65"/>
      <c r="C32" s="65" t="s">
        <v>64</v>
      </c>
      <c r="D32" s="66">
        <v>162.0379463679258</v>
      </c>
      <c r="E32" s="68"/>
      <c r="F32" s="100" t="s">
        <v>2854</v>
      </c>
      <c r="G32" s="65"/>
      <c r="H32" s="69" t="s">
        <v>229</v>
      </c>
      <c r="I32" s="70"/>
      <c r="J32" s="70"/>
      <c r="K32" s="69" t="s">
        <v>3184</v>
      </c>
      <c r="L32" s="73">
        <v>872.0378787878788</v>
      </c>
      <c r="M32" s="74">
        <v>4810.51220703125</v>
      </c>
      <c r="N32" s="74">
        <v>1849.5472412109375</v>
      </c>
      <c r="O32" s="75"/>
      <c r="P32" s="76"/>
      <c r="Q32" s="76"/>
      <c r="R32" s="86"/>
      <c r="S32" s="48">
        <v>0</v>
      </c>
      <c r="T32" s="48">
        <v>2</v>
      </c>
      <c r="U32" s="49">
        <v>46</v>
      </c>
      <c r="V32" s="49">
        <v>0.016129</v>
      </c>
      <c r="W32" s="49">
        <v>0</v>
      </c>
      <c r="X32" s="49">
        <v>1.026959</v>
      </c>
      <c r="Y32" s="49">
        <v>0</v>
      </c>
      <c r="Z32" s="49">
        <v>0</v>
      </c>
      <c r="AA32" s="71">
        <v>32</v>
      </c>
      <c r="AB32" s="71"/>
      <c r="AC32" s="72"/>
      <c r="AD32" s="78" t="s">
        <v>1920</v>
      </c>
      <c r="AE32" s="78">
        <v>34</v>
      </c>
      <c r="AF32" s="78">
        <v>10</v>
      </c>
      <c r="AG32" s="78">
        <v>71</v>
      </c>
      <c r="AH32" s="78">
        <v>21</v>
      </c>
      <c r="AI32" s="78"/>
      <c r="AJ32" s="78"/>
      <c r="AK32" s="78"/>
      <c r="AL32" s="78"/>
      <c r="AM32" s="78"/>
      <c r="AN32" s="80">
        <v>42263.14103009259</v>
      </c>
      <c r="AO32" s="78"/>
      <c r="AP32" s="78" t="b">
        <v>1</v>
      </c>
      <c r="AQ32" s="78" t="b">
        <v>0</v>
      </c>
      <c r="AR32" s="78" t="b">
        <v>1</v>
      </c>
      <c r="AS32" s="78"/>
      <c r="AT32" s="78">
        <v>0</v>
      </c>
      <c r="AU32" s="83" t="s">
        <v>2819</v>
      </c>
      <c r="AV32" s="78" t="b">
        <v>0</v>
      </c>
      <c r="AW32" s="78" t="s">
        <v>2922</v>
      </c>
      <c r="AX32" s="83" t="s">
        <v>2952</v>
      </c>
      <c r="AY32" s="78" t="s">
        <v>66</v>
      </c>
      <c r="AZ32" s="78" t="str">
        <f>REPLACE(INDEX(GroupVertices[Group],MATCH(Vertices[[#This Row],[Vertex]],GroupVertices[Vertex],0)),1,1,"")</f>
        <v>5</v>
      </c>
      <c r="BA32" s="48" t="s">
        <v>633</v>
      </c>
      <c r="BB32" s="48" t="s">
        <v>633</v>
      </c>
      <c r="BC32" s="48" t="s">
        <v>739</v>
      </c>
      <c r="BD32" s="48" t="s">
        <v>739</v>
      </c>
      <c r="BE32" s="48" t="s">
        <v>403</v>
      </c>
      <c r="BF32" s="48" t="s">
        <v>403</v>
      </c>
      <c r="BG32" s="116" t="s">
        <v>3996</v>
      </c>
      <c r="BH32" s="116" t="s">
        <v>3996</v>
      </c>
      <c r="BI32" s="116" t="s">
        <v>4124</v>
      </c>
      <c r="BJ32" s="116" t="s">
        <v>4124</v>
      </c>
      <c r="BK32" s="116">
        <v>2</v>
      </c>
      <c r="BL32" s="120">
        <v>7.407407407407407</v>
      </c>
      <c r="BM32" s="116">
        <v>0</v>
      </c>
      <c r="BN32" s="120">
        <v>0</v>
      </c>
      <c r="BO32" s="116">
        <v>0</v>
      </c>
      <c r="BP32" s="120">
        <v>0</v>
      </c>
      <c r="BQ32" s="116">
        <v>25</v>
      </c>
      <c r="BR32" s="120">
        <v>92.5925925925926</v>
      </c>
      <c r="BS32" s="116">
        <v>27</v>
      </c>
      <c r="BT32" s="2"/>
      <c r="BU32" s="3"/>
      <c r="BV32" s="3"/>
      <c r="BW32" s="3"/>
      <c r="BX32" s="3"/>
    </row>
    <row r="33" spans="1:76" ht="15">
      <c r="A33" s="64" t="s">
        <v>402</v>
      </c>
      <c r="B33" s="65"/>
      <c r="C33" s="65" t="s">
        <v>64</v>
      </c>
      <c r="D33" s="66">
        <v>284.88551789094265</v>
      </c>
      <c r="E33" s="68"/>
      <c r="F33" s="100" t="s">
        <v>2855</v>
      </c>
      <c r="G33" s="65"/>
      <c r="H33" s="69" t="s">
        <v>402</v>
      </c>
      <c r="I33" s="70"/>
      <c r="J33" s="70"/>
      <c r="K33" s="69" t="s">
        <v>3185</v>
      </c>
      <c r="L33" s="73">
        <v>1</v>
      </c>
      <c r="M33" s="74">
        <v>5128.96533203125</v>
      </c>
      <c r="N33" s="74">
        <v>2538.9580078125</v>
      </c>
      <c r="O33" s="75"/>
      <c r="P33" s="76"/>
      <c r="Q33" s="76"/>
      <c r="R33" s="86"/>
      <c r="S33" s="48">
        <v>1</v>
      </c>
      <c r="T33" s="48">
        <v>0</v>
      </c>
      <c r="U33" s="49">
        <v>0</v>
      </c>
      <c r="V33" s="49">
        <v>0.011765</v>
      </c>
      <c r="W33" s="49">
        <v>0</v>
      </c>
      <c r="X33" s="49">
        <v>0.586458</v>
      </c>
      <c r="Y33" s="49">
        <v>0</v>
      </c>
      <c r="Z33" s="49">
        <v>0</v>
      </c>
      <c r="AA33" s="71">
        <v>33</v>
      </c>
      <c r="AB33" s="71"/>
      <c r="AC33" s="72"/>
      <c r="AD33" s="78" t="s">
        <v>1921</v>
      </c>
      <c r="AE33" s="78">
        <v>194</v>
      </c>
      <c r="AF33" s="78">
        <v>32384</v>
      </c>
      <c r="AG33" s="78">
        <v>1047</v>
      </c>
      <c r="AH33" s="78">
        <v>1014</v>
      </c>
      <c r="AI33" s="78"/>
      <c r="AJ33" s="78" t="s">
        <v>2146</v>
      </c>
      <c r="AK33" s="78" t="s">
        <v>2350</v>
      </c>
      <c r="AL33" s="83" t="s">
        <v>2491</v>
      </c>
      <c r="AM33" s="78"/>
      <c r="AN33" s="80">
        <v>42251.524409722224</v>
      </c>
      <c r="AO33" s="83" t="s">
        <v>2639</v>
      </c>
      <c r="AP33" s="78" t="b">
        <v>0</v>
      </c>
      <c r="AQ33" s="78" t="b">
        <v>0</v>
      </c>
      <c r="AR33" s="78" t="b">
        <v>0</v>
      </c>
      <c r="AS33" s="78" t="s">
        <v>1774</v>
      </c>
      <c r="AT33" s="78">
        <v>229</v>
      </c>
      <c r="AU33" s="83" t="s">
        <v>2819</v>
      </c>
      <c r="AV33" s="78" t="b">
        <v>1</v>
      </c>
      <c r="AW33" s="78" t="s">
        <v>2922</v>
      </c>
      <c r="AX33" s="83" t="s">
        <v>2953</v>
      </c>
      <c r="AY33" s="78" t="s">
        <v>65</v>
      </c>
      <c r="AZ33" s="78" t="str">
        <f>REPLACE(INDEX(GroupVertices[Group],MATCH(Vertices[[#This Row],[Vertex]],GroupVertices[Vertex],0)),1,1,"")</f>
        <v>5</v>
      </c>
      <c r="BA33" s="48"/>
      <c r="BB33" s="48"/>
      <c r="BC33" s="48"/>
      <c r="BD33" s="48"/>
      <c r="BE33" s="48"/>
      <c r="BF33" s="48"/>
      <c r="BG33" s="48"/>
      <c r="BH33" s="48"/>
      <c r="BI33" s="48"/>
      <c r="BJ33" s="48"/>
      <c r="BK33" s="48"/>
      <c r="BL33" s="49"/>
      <c r="BM33" s="48"/>
      <c r="BN33" s="49"/>
      <c r="BO33" s="48"/>
      <c r="BP33" s="49"/>
      <c r="BQ33" s="48"/>
      <c r="BR33" s="49"/>
      <c r="BS33" s="48"/>
      <c r="BT33" s="2"/>
      <c r="BU33" s="3"/>
      <c r="BV33" s="3"/>
      <c r="BW33" s="3"/>
      <c r="BX33" s="3"/>
    </row>
    <row r="34" spans="1:76" ht="15">
      <c r="A34" s="64" t="s">
        <v>403</v>
      </c>
      <c r="B34" s="65"/>
      <c r="C34" s="65" t="s">
        <v>64</v>
      </c>
      <c r="D34" s="66">
        <v>384.2822340358091</v>
      </c>
      <c r="E34" s="68"/>
      <c r="F34" s="100" t="s">
        <v>2856</v>
      </c>
      <c r="G34" s="65"/>
      <c r="H34" s="69" t="s">
        <v>403</v>
      </c>
      <c r="I34" s="70"/>
      <c r="J34" s="70"/>
      <c r="K34" s="69" t="s">
        <v>3186</v>
      </c>
      <c r="L34" s="73">
        <v>8256.924242424242</v>
      </c>
      <c r="M34" s="74">
        <v>4340.3955078125</v>
      </c>
      <c r="N34" s="74">
        <v>1551.5186767578125</v>
      </c>
      <c r="O34" s="75"/>
      <c r="P34" s="76"/>
      <c r="Q34" s="76"/>
      <c r="R34" s="86"/>
      <c r="S34" s="48">
        <v>7</v>
      </c>
      <c r="T34" s="48">
        <v>0</v>
      </c>
      <c r="U34" s="49">
        <v>436</v>
      </c>
      <c r="V34" s="49">
        <v>0.02439</v>
      </c>
      <c r="W34" s="49">
        <v>0</v>
      </c>
      <c r="X34" s="49">
        <v>3.116818</v>
      </c>
      <c r="Y34" s="49">
        <v>0</v>
      </c>
      <c r="Z34" s="49">
        <v>0</v>
      </c>
      <c r="AA34" s="71">
        <v>34</v>
      </c>
      <c r="AB34" s="71"/>
      <c r="AC34" s="72"/>
      <c r="AD34" s="78" t="s">
        <v>1922</v>
      </c>
      <c r="AE34" s="78">
        <v>907</v>
      </c>
      <c r="AF34" s="78">
        <v>58578</v>
      </c>
      <c r="AG34" s="78">
        <v>7650</v>
      </c>
      <c r="AH34" s="78">
        <v>15507</v>
      </c>
      <c r="AI34" s="78"/>
      <c r="AJ34" s="78" t="s">
        <v>2132</v>
      </c>
      <c r="AK34" s="78" t="s">
        <v>1837</v>
      </c>
      <c r="AL34" s="83" t="s">
        <v>2492</v>
      </c>
      <c r="AM34" s="78"/>
      <c r="AN34" s="80">
        <v>39731.60534722222</v>
      </c>
      <c r="AO34" s="83" t="s">
        <v>2640</v>
      </c>
      <c r="AP34" s="78" t="b">
        <v>0</v>
      </c>
      <c r="AQ34" s="78" t="b">
        <v>0</v>
      </c>
      <c r="AR34" s="78" t="b">
        <v>1</v>
      </c>
      <c r="AS34" s="78"/>
      <c r="AT34" s="78">
        <v>717</v>
      </c>
      <c r="AU34" s="83" t="s">
        <v>2821</v>
      </c>
      <c r="AV34" s="78" t="b">
        <v>1</v>
      </c>
      <c r="AW34" s="78" t="s">
        <v>2922</v>
      </c>
      <c r="AX34" s="83" t="s">
        <v>2954</v>
      </c>
      <c r="AY34" s="78" t="s">
        <v>65</v>
      </c>
      <c r="AZ34" s="78" t="str">
        <f>REPLACE(INDEX(GroupVertices[Group],MATCH(Vertices[[#This Row],[Vertex]],GroupVertices[Vertex],0)),1,1,"")</f>
        <v>5</v>
      </c>
      <c r="BA34" s="48"/>
      <c r="BB34" s="48"/>
      <c r="BC34" s="48"/>
      <c r="BD34" s="48"/>
      <c r="BE34" s="48"/>
      <c r="BF34" s="48"/>
      <c r="BG34" s="48"/>
      <c r="BH34" s="48"/>
      <c r="BI34" s="48"/>
      <c r="BJ34" s="48"/>
      <c r="BK34" s="48"/>
      <c r="BL34" s="49"/>
      <c r="BM34" s="48"/>
      <c r="BN34" s="49"/>
      <c r="BO34" s="48"/>
      <c r="BP34" s="49"/>
      <c r="BQ34" s="48"/>
      <c r="BR34" s="49"/>
      <c r="BS34" s="48"/>
      <c r="BT34" s="2"/>
      <c r="BU34" s="3"/>
      <c r="BV34" s="3"/>
      <c r="BW34" s="3"/>
      <c r="BX34" s="3"/>
    </row>
    <row r="35" spans="1:76" ht="15">
      <c r="A35" s="64" t="s">
        <v>230</v>
      </c>
      <c r="B35" s="65"/>
      <c r="C35" s="65" t="s">
        <v>64</v>
      </c>
      <c r="D35" s="66">
        <v>162.2770084858584</v>
      </c>
      <c r="E35" s="68"/>
      <c r="F35" s="100" t="s">
        <v>903</v>
      </c>
      <c r="G35" s="65"/>
      <c r="H35" s="69" t="s">
        <v>230</v>
      </c>
      <c r="I35" s="70"/>
      <c r="J35" s="70"/>
      <c r="K35" s="69" t="s">
        <v>3187</v>
      </c>
      <c r="L35" s="73">
        <v>1</v>
      </c>
      <c r="M35" s="74">
        <v>1211.2406005859375</v>
      </c>
      <c r="N35" s="74">
        <v>6963.02880859375</v>
      </c>
      <c r="O35" s="75"/>
      <c r="P35" s="76"/>
      <c r="Q35" s="76"/>
      <c r="R35" s="86"/>
      <c r="S35" s="48">
        <v>1</v>
      </c>
      <c r="T35" s="48">
        <v>1</v>
      </c>
      <c r="U35" s="49">
        <v>0</v>
      </c>
      <c r="V35" s="49">
        <v>0</v>
      </c>
      <c r="W35" s="49">
        <v>0</v>
      </c>
      <c r="X35" s="49">
        <v>0.999998</v>
      </c>
      <c r="Y35" s="49">
        <v>0</v>
      </c>
      <c r="Z35" s="49" t="s">
        <v>3480</v>
      </c>
      <c r="AA35" s="71">
        <v>35</v>
      </c>
      <c r="AB35" s="71"/>
      <c r="AC35" s="72"/>
      <c r="AD35" s="78" t="s">
        <v>1923</v>
      </c>
      <c r="AE35" s="78">
        <v>141</v>
      </c>
      <c r="AF35" s="78">
        <v>73</v>
      </c>
      <c r="AG35" s="78">
        <v>159</v>
      </c>
      <c r="AH35" s="78">
        <v>592</v>
      </c>
      <c r="AI35" s="78"/>
      <c r="AJ35" s="78" t="s">
        <v>2147</v>
      </c>
      <c r="AK35" s="78" t="s">
        <v>2351</v>
      </c>
      <c r="AL35" s="78"/>
      <c r="AM35" s="78"/>
      <c r="AN35" s="80">
        <v>42514.561527777776</v>
      </c>
      <c r="AO35" s="83" t="s">
        <v>2641</v>
      </c>
      <c r="AP35" s="78" t="b">
        <v>1</v>
      </c>
      <c r="AQ35" s="78" t="b">
        <v>0</v>
      </c>
      <c r="AR35" s="78" t="b">
        <v>1</v>
      </c>
      <c r="AS35" s="78"/>
      <c r="AT35" s="78">
        <v>4</v>
      </c>
      <c r="AU35" s="78"/>
      <c r="AV35" s="78" t="b">
        <v>0</v>
      </c>
      <c r="AW35" s="78" t="s">
        <v>2922</v>
      </c>
      <c r="AX35" s="83" t="s">
        <v>2955</v>
      </c>
      <c r="AY35" s="78" t="s">
        <v>66</v>
      </c>
      <c r="AZ35" s="78" t="str">
        <f>REPLACE(INDEX(GroupVertices[Group],MATCH(Vertices[[#This Row],[Vertex]],GroupVertices[Vertex],0)),1,1,"")</f>
        <v>1</v>
      </c>
      <c r="BA35" s="48" t="s">
        <v>634</v>
      </c>
      <c r="BB35" s="48" t="s">
        <v>634</v>
      </c>
      <c r="BC35" s="48" t="s">
        <v>740</v>
      </c>
      <c r="BD35" s="48" t="s">
        <v>740</v>
      </c>
      <c r="BE35" s="48" t="s">
        <v>776</v>
      </c>
      <c r="BF35" s="48" t="s">
        <v>776</v>
      </c>
      <c r="BG35" s="116" t="s">
        <v>3997</v>
      </c>
      <c r="BH35" s="116" t="s">
        <v>3997</v>
      </c>
      <c r="BI35" s="116" t="s">
        <v>4125</v>
      </c>
      <c r="BJ35" s="116" t="s">
        <v>4125</v>
      </c>
      <c r="BK35" s="116">
        <v>2</v>
      </c>
      <c r="BL35" s="120">
        <v>7.142857142857143</v>
      </c>
      <c r="BM35" s="116">
        <v>0</v>
      </c>
      <c r="BN35" s="120">
        <v>0</v>
      </c>
      <c r="BO35" s="116">
        <v>0</v>
      </c>
      <c r="BP35" s="120">
        <v>0</v>
      </c>
      <c r="BQ35" s="116">
        <v>26</v>
      </c>
      <c r="BR35" s="120">
        <v>92.85714285714286</v>
      </c>
      <c r="BS35" s="116">
        <v>28</v>
      </c>
      <c r="BT35" s="2"/>
      <c r="BU35" s="3"/>
      <c r="BV35" s="3"/>
      <c r="BW35" s="3"/>
      <c r="BX35" s="3"/>
    </row>
    <row r="36" spans="1:76" ht="15">
      <c r="A36" s="64" t="s">
        <v>231</v>
      </c>
      <c r="B36" s="65"/>
      <c r="C36" s="65" t="s">
        <v>64</v>
      </c>
      <c r="D36" s="66">
        <v>163.03593584437462</v>
      </c>
      <c r="E36" s="68"/>
      <c r="F36" s="100" t="s">
        <v>904</v>
      </c>
      <c r="G36" s="65"/>
      <c r="H36" s="69" t="s">
        <v>231</v>
      </c>
      <c r="I36" s="70"/>
      <c r="J36" s="70"/>
      <c r="K36" s="69" t="s">
        <v>3188</v>
      </c>
      <c r="L36" s="73">
        <v>114.61363636363636</v>
      </c>
      <c r="M36" s="74">
        <v>5974.06103515625</v>
      </c>
      <c r="N36" s="74">
        <v>711.6935424804688</v>
      </c>
      <c r="O36" s="75"/>
      <c r="P36" s="76"/>
      <c r="Q36" s="76"/>
      <c r="R36" s="86"/>
      <c r="S36" s="48">
        <v>0</v>
      </c>
      <c r="T36" s="48">
        <v>3</v>
      </c>
      <c r="U36" s="49">
        <v>6</v>
      </c>
      <c r="V36" s="49">
        <v>0.333333</v>
      </c>
      <c r="W36" s="49">
        <v>0</v>
      </c>
      <c r="X36" s="49">
        <v>1.918915</v>
      </c>
      <c r="Y36" s="49">
        <v>0</v>
      </c>
      <c r="Z36" s="49">
        <v>0</v>
      </c>
      <c r="AA36" s="71">
        <v>36</v>
      </c>
      <c r="AB36" s="71"/>
      <c r="AC36" s="72"/>
      <c r="AD36" s="78" t="s">
        <v>1924</v>
      </c>
      <c r="AE36" s="78">
        <v>1131</v>
      </c>
      <c r="AF36" s="78">
        <v>273</v>
      </c>
      <c r="AG36" s="78">
        <v>25767</v>
      </c>
      <c r="AH36" s="78">
        <v>14823</v>
      </c>
      <c r="AI36" s="78"/>
      <c r="AJ36" s="78" t="s">
        <v>2148</v>
      </c>
      <c r="AK36" s="78"/>
      <c r="AL36" s="78"/>
      <c r="AM36" s="78"/>
      <c r="AN36" s="80">
        <v>41429.88829861111</v>
      </c>
      <c r="AO36" s="83" t="s">
        <v>2642</v>
      </c>
      <c r="AP36" s="78" t="b">
        <v>1</v>
      </c>
      <c r="AQ36" s="78" t="b">
        <v>0</v>
      </c>
      <c r="AR36" s="78" t="b">
        <v>0</v>
      </c>
      <c r="AS36" s="78"/>
      <c r="AT36" s="78">
        <v>18</v>
      </c>
      <c r="AU36" s="83" t="s">
        <v>2819</v>
      </c>
      <c r="AV36" s="78" t="b">
        <v>0</v>
      </c>
      <c r="AW36" s="78" t="s">
        <v>2922</v>
      </c>
      <c r="AX36" s="83" t="s">
        <v>2956</v>
      </c>
      <c r="AY36" s="78" t="s">
        <v>66</v>
      </c>
      <c r="AZ36" s="78" t="str">
        <f>REPLACE(INDEX(GroupVertices[Group],MATCH(Vertices[[#This Row],[Vertex]],GroupVertices[Vertex],0)),1,1,"")</f>
        <v>12</v>
      </c>
      <c r="BA36" s="48"/>
      <c r="BB36" s="48"/>
      <c r="BC36" s="48"/>
      <c r="BD36" s="48"/>
      <c r="BE36" s="48" t="s">
        <v>403</v>
      </c>
      <c r="BF36" s="48" t="s">
        <v>403</v>
      </c>
      <c r="BG36" s="116" t="s">
        <v>3998</v>
      </c>
      <c r="BH36" s="116" t="s">
        <v>3998</v>
      </c>
      <c r="BI36" s="116" t="s">
        <v>4126</v>
      </c>
      <c r="BJ36" s="116" t="s">
        <v>4126</v>
      </c>
      <c r="BK36" s="116">
        <v>0</v>
      </c>
      <c r="BL36" s="120">
        <v>0</v>
      </c>
      <c r="BM36" s="116">
        <v>0</v>
      </c>
      <c r="BN36" s="120">
        <v>0</v>
      </c>
      <c r="BO36" s="116">
        <v>0</v>
      </c>
      <c r="BP36" s="120">
        <v>0</v>
      </c>
      <c r="BQ36" s="116">
        <v>11</v>
      </c>
      <c r="BR36" s="120">
        <v>100</v>
      </c>
      <c r="BS36" s="116">
        <v>11</v>
      </c>
      <c r="BT36" s="2"/>
      <c r="BU36" s="3"/>
      <c r="BV36" s="3"/>
      <c r="BW36" s="3"/>
      <c r="BX36" s="3"/>
    </row>
    <row r="37" spans="1:76" ht="15">
      <c r="A37" s="64" t="s">
        <v>404</v>
      </c>
      <c r="B37" s="65"/>
      <c r="C37" s="65" t="s">
        <v>64</v>
      </c>
      <c r="D37" s="66">
        <v>626.0537226383141</v>
      </c>
      <c r="E37" s="68"/>
      <c r="F37" s="100" t="s">
        <v>2857</v>
      </c>
      <c r="G37" s="65"/>
      <c r="H37" s="69" t="s">
        <v>404</v>
      </c>
      <c r="I37" s="70"/>
      <c r="J37" s="70"/>
      <c r="K37" s="69" t="s">
        <v>3189</v>
      </c>
      <c r="L37" s="73">
        <v>1</v>
      </c>
      <c r="M37" s="74">
        <v>5974.06103515625</v>
      </c>
      <c r="N37" s="74">
        <v>1429.268798828125</v>
      </c>
      <c r="O37" s="75"/>
      <c r="P37" s="76"/>
      <c r="Q37" s="76"/>
      <c r="R37" s="86"/>
      <c r="S37" s="48">
        <v>1</v>
      </c>
      <c r="T37" s="48">
        <v>0</v>
      </c>
      <c r="U37" s="49">
        <v>0</v>
      </c>
      <c r="V37" s="49">
        <v>0.2</v>
      </c>
      <c r="W37" s="49">
        <v>0</v>
      </c>
      <c r="X37" s="49">
        <v>0.693692</v>
      </c>
      <c r="Y37" s="49">
        <v>0</v>
      </c>
      <c r="Z37" s="49">
        <v>0</v>
      </c>
      <c r="AA37" s="71">
        <v>37</v>
      </c>
      <c r="AB37" s="71"/>
      <c r="AC37" s="72"/>
      <c r="AD37" s="78" t="s">
        <v>1925</v>
      </c>
      <c r="AE37" s="78">
        <v>775</v>
      </c>
      <c r="AF37" s="78">
        <v>122292</v>
      </c>
      <c r="AG37" s="78">
        <v>26233</v>
      </c>
      <c r="AH37" s="78">
        <v>40656</v>
      </c>
      <c r="AI37" s="78"/>
      <c r="AJ37" s="78" t="s">
        <v>2149</v>
      </c>
      <c r="AK37" s="78" t="s">
        <v>2352</v>
      </c>
      <c r="AL37" s="83" t="s">
        <v>2493</v>
      </c>
      <c r="AM37" s="78"/>
      <c r="AN37" s="80">
        <v>39344.18648148148</v>
      </c>
      <c r="AO37" s="83" t="s">
        <v>2643</v>
      </c>
      <c r="AP37" s="78" t="b">
        <v>0</v>
      </c>
      <c r="AQ37" s="78" t="b">
        <v>0</v>
      </c>
      <c r="AR37" s="78" t="b">
        <v>1</v>
      </c>
      <c r="AS37" s="78" t="s">
        <v>1774</v>
      </c>
      <c r="AT37" s="78">
        <v>3538</v>
      </c>
      <c r="AU37" s="83" t="s">
        <v>2822</v>
      </c>
      <c r="AV37" s="78" t="b">
        <v>0</v>
      </c>
      <c r="AW37" s="78" t="s">
        <v>2922</v>
      </c>
      <c r="AX37" s="83" t="s">
        <v>2957</v>
      </c>
      <c r="AY37" s="78" t="s">
        <v>65</v>
      </c>
      <c r="AZ37" s="78" t="str">
        <f>REPLACE(INDEX(GroupVertices[Group],MATCH(Vertices[[#This Row],[Vertex]],GroupVertices[Vertex],0)),1,1,"")</f>
        <v>12</v>
      </c>
      <c r="BA37" s="48"/>
      <c r="BB37" s="48"/>
      <c r="BC37" s="48"/>
      <c r="BD37" s="48"/>
      <c r="BE37" s="48"/>
      <c r="BF37" s="48"/>
      <c r="BG37" s="48"/>
      <c r="BH37" s="48"/>
      <c r="BI37" s="48"/>
      <c r="BJ37" s="48"/>
      <c r="BK37" s="48"/>
      <c r="BL37" s="49"/>
      <c r="BM37" s="48"/>
      <c r="BN37" s="49"/>
      <c r="BO37" s="48"/>
      <c r="BP37" s="49"/>
      <c r="BQ37" s="48"/>
      <c r="BR37" s="49"/>
      <c r="BS37" s="48"/>
      <c r="BT37" s="2"/>
      <c r="BU37" s="3"/>
      <c r="BV37" s="3"/>
      <c r="BW37" s="3"/>
      <c r="BX37" s="3"/>
    </row>
    <row r="38" spans="1:76" ht="15">
      <c r="A38" s="64" t="s">
        <v>405</v>
      </c>
      <c r="B38" s="65"/>
      <c r="C38" s="65" t="s">
        <v>64</v>
      </c>
      <c r="D38" s="66">
        <v>183.59148334978582</v>
      </c>
      <c r="E38" s="68"/>
      <c r="F38" s="100" t="s">
        <v>2858</v>
      </c>
      <c r="G38" s="65"/>
      <c r="H38" s="69" t="s">
        <v>405</v>
      </c>
      <c r="I38" s="70"/>
      <c r="J38" s="70"/>
      <c r="K38" s="69" t="s">
        <v>3190</v>
      </c>
      <c r="L38" s="73">
        <v>1</v>
      </c>
      <c r="M38" s="74">
        <v>5616.72265625</v>
      </c>
      <c r="N38" s="74">
        <v>1429.268798828125</v>
      </c>
      <c r="O38" s="75"/>
      <c r="P38" s="76"/>
      <c r="Q38" s="76"/>
      <c r="R38" s="86"/>
      <c r="S38" s="48">
        <v>1</v>
      </c>
      <c r="T38" s="48">
        <v>0</v>
      </c>
      <c r="U38" s="49">
        <v>0</v>
      </c>
      <c r="V38" s="49">
        <v>0.2</v>
      </c>
      <c r="W38" s="49">
        <v>0</v>
      </c>
      <c r="X38" s="49">
        <v>0.693692</v>
      </c>
      <c r="Y38" s="49">
        <v>0</v>
      </c>
      <c r="Z38" s="49">
        <v>0</v>
      </c>
      <c r="AA38" s="71">
        <v>38</v>
      </c>
      <c r="AB38" s="71"/>
      <c r="AC38" s="72"/>
      <c r="AD38" s="78" t="s">
        <v>1926</v>
      </c>
      <c r="AE38" s="78">
        <v>54</v>
      </c>
      <c r="AF38" s="78">
        <v>5690</v>
      </c>
      <c r="AG38" s="78">
        <v>1964</v>
      </c>
      <c r="AH38" s="78">
        <v>3007</v>
      </c>
      <c r="AI38" s="78"/>
      <c r="AJ38" s="78" t="s">
        <v>2150</v>
      </c>
      <c r="AK38" s="78"/>
      <c r="AL38" s="83" t="s">
        <v>2494</v>
      </c>
      <c r="AM38" s="78"/>
      <c r="AN38" s="80">
        <v>41406.13314814815</v>
      </c>
      <c r="AO38" s="83" t="s">
        <v>2644</v>
      </c>
      <c r="AP38" s="78" t="b">
        <v>1</v>
      </c>
      <c r="AQ38" s="78" t="b">
        <v>0</v>
      </c>
      <c r="AR38" s="78" t="b">
        <v>1</v>
      </c>
      <c r="AS38" s="78" t="s">
        <v>1774</v>
      </c>
      <c r="AT38" s="78">
        <v>30</v>
      </c>
      <c r="AU38" s="83" t="s">
        <v>2819</v>
      </c>
      <c r="AV38" s="78" t="b">
        <v>0</v>
      </c>
      <c r="AW38" s="78" t="s">
        <v>2922</v>
      </c>
      <c r="AX38" s="83" t="s">
        <v>2958</v>
      </c>
      <c r="AY38" s="78" t="s">
        <v>65</v>
      </c>
      <c r="AZ38" s="78" t="str">
        <f>REPLACE(INDEX(GroupVertices[Group],MATCH(Vertices[[#This Row],[Vertex]],GroupVertices[Vertex],0)),1,1,"")</f>
        <v>12</v>
      </c>
      <c r="BA38" s="48"/>
      <c r="BB38" s="48"/>
      <c r="BC38" s="48"/>
      <c r="BD38" s="48"/>
      <c r="BE38" s="48"/>
      <c r="BF38" s="48"/>
      <c r="BG38" s="48"/>
      <c r="BH38" s="48"/>
      <c r="BI38" s="48"/>
      <c r="BJ38" s="48"/>
      <c r="BK38" s="48"/>
      <c r="BL38" s="49"/>
      <c r="BM38" s="48"/>
      <c r="BN38" s="49"/>
      <c r="BO38" s="48"/>
      <c r="BP38" s="49"/>
      <c r="BQ38" s="48"/>
      <c r="BR38" s="49"/>
      <c r="BS38" s="48"/>
      <c r="BT38" s="2"/>
      <c r="BU38" s="3"/>
      <c r="BV38" s="3"/>
      <c r="BW38" s="3"/>
      <c r="BX38" s="3"/>
    </row>
    <row r="39" spans="1:76" ht="15">
      <c r="A39" s="64" t="s">
        <v>406</v>
      </c>
      <c r="B39" s="65"/>
      <c r="C39" s="65" t="s">
        <v>64</v>
      </c>
      <c r="D39" s="66">
        <v>162.8006683632346</v>
      </c>
      <c r="E39" s="68"/>
      <c r="F39" s="100" t="s">
        <v>2859</v>
      </c>
      <c r="G39" s="65"/>
      <c r="H39" s="69" t="s">
        <v>406</v>
      </c>
      <c r="I39" s="70"/>
      <c r="J39" s="70"/>
      <c r="K39" s="69" t="s">
        <v>3191</v>
      </c>
      <c r="L39" s="73">
        <v>1</v>
      </c>
      <c r="M39" s="74">
        <v>5616.72265625</v>
      </c>
      <c r="N39" s="74">
        <v>711.6935424804688</v>
      </c>
      <c r="O39" s="75"/>
      <c r="P39" s="76"/>
      <c r="Q39" s="76"/>
      <c r="R39" s="86"/>
      <c r="S39" s="48">
        <v>1</v>
      </c>
      <c r="T39" s="48">
        <v>0</v>
      </c>
      <c r="U39" s="49">
        <v>0</v>
      </c>
      <c r="V39" s="49">
        <v>0.2</v>
      </c>
      <c r="W39" s="49">
        <v>0</v>
      </c>
      <c r="X39" s="49">
        <v>0.693692</v>
      </c>
      <c r="Y39" s="49">
        <v>0</v>
      </c>
      <c r="Z39" s="49">
        <v>0</v>
      </c>
      <c r="AA39" s="71">
        <v>39</v>
      </c>
      <c r="AB39" s="71"/>
      <c r="AC39" s="72"/>
      <c r="AD39" s="78" t="s">
        <v>1927</v>
      </c>
      <c r="AE39" s="78">
        <v>228</v>
      </c>
      <c r="AF39" s="78">
        <v>211</v>
      </c>
      <c r="AG39" s="78">
        <v>8155</v>
      </c>
      <c r="AH39" s="78">
        <v>6976</v>
      </c>
      <c r="AI39" s="78"/>
      <c r="AJ39" s="78" t="s">
        <v>2151</v>
      </c>
      <c r="AK39" s="78" t="s">
        <v>2353</v>
      </c>
      <c r="AL39" s="78"/>
      <c r="AM39" s="78"/>
      <c r="AN39" s="80">
        <v>40302.688796296294</v>
      </c>
      <c r="AO39" s="83" t="s">
        <v>2645</v>
      </c>
      <c r="AP39" s="78" t="b">
        <v>1</v>
      </c>
      <c r="AQ39" s="78" t="b">
        <v>0</v>
      </c>
      <c r="AR39" s="78" t="b">
        <v>1</v>
      </c>
      <c r="AS39" s="78" t="s">
        <v>1774</v>
      </c>
      <c r="AT39" s="78">
        <v>1</v>
      </c>
      <c r="AU39" s="83" t="s">
        <v>2819</v>
      </c>
      <c r="AV39" s="78" t="b">
        <v>0</v>
      </c>
      <c r="AW39" s="78" t="s">
        <v>2922</v>
      </c>
      <c r="AX39" s="83" t="s">
        <v>2959</v>
      </c>
      <c r="AY39" s="78" t="s">
        <v>65</v>
      </c>
      <c r="AZ39" s="78" t="str">
        <f>REPLACE(INDEX(GroupVertices[Group],MATCH(Vertices[[#This Row],[Vertex]],GroupVertices[Vertex],0)),1,1,"")</f>
        <v>12</v>
      </c>
      <c r="BA39" s="48"/>
      <c r="BB39" s="48"/>
      <c r="BC39" s="48"/>
      <c r="BD39" s="48"/>
      <c r="BE39" s="48"/>
      <c r="BF39" s="48"/>
      <c r="BG39" s="48"/>
      <c r="BH39" s="48"/>
      <c r="BI39" s="48"/>
      <c r="BJ39" s="48"/>
      <c r="BK39" s="48"/>
      <c r="BL39" s="49"/>
      <c r="BM39" s="48"/>
      <c r="BN39" s="49"/>
      <c r="BO39" s="48"/>
      <c r="BP39" s="49"/>
      <c r="BQ39" s="48"/>
      <c r="BR39" s="49"/>
      <c r="BS39" s="48"/>
      <c r="BT39" s="2"/>
      <c r="BU39" s="3"/>
      <c r="BV39" s="3"/>
      <c r="BW39" s="3"/>
      <c r="BX39" s="3"/>
    </row>
    <row r="40" spans="1:76" ht="15">
      <c r="A40" s="64" t="s">
        <v>232</v>
      </c>
      <c r="B40" s="65"/>
      <c r="C40" s="65" t="s">
        <v>64</v>
      </c>
      <c r="D40" s="66">
        <v>162.11763374057</v>
      </c>
      <c r="E40" s="68"/>
      <c r="F40" s="100" t="s">
        <v>905</v>
      </c>
      <c r="G40" s="65"/>
      <c r="H40" s="69" t="s">
        <v>232</v>
      </c>
      <c r="I40" s="70"/>
      <c r="J40" s="70"/>
      <c r="K40" s="69" t="s">
        <v>3192</v>
      </c>
      <c r="L40" s="73">
        <v>1</v>
      </c>
      <c r="M40" s="74">
        <v>2837.36572265625</v>
      </c>
      <c r="N40" s="74">
        <v>7729.61865234375</v>
      </c>
      <c r="O40" s="75"/>
      <c r="P40" s="76"/>
      <c r="Q40" s="76"/>
      <c r="R40" s="86"/>
      <c r="S40" s="48">
        <v>1</v>
      </c>
      <c r="T40" s="48">
        <v>1</v>
      </c>
      <c r="U40" s="49">
        <v>0</v>
      </c>
      <c r="V40" s="49">
        <v>0</v>
      </c>
      <c r="W40" s="49">
        <v>0</v>
      </c>
      <c r="X40" s="49">
        <v>0.999998</v>
      </c>
      <c r="Y40" s="49">
        <v>0</v>
      </c>
      <c r="Z40" s="49" t="s">
        <v>3480</v>
      </c>
      <c r="AA40" s="71">
        <v>40</v>
      </c>
      <c r="AB40" s="71"/>
      <c r="AC40" s="72"/>
      <c r="AD40" s="78" t="s">
        <v>1928</v>
      </c>
      <c r="AE40" s="78">
        <v>119</v>
      </c>
      <c r="AF40" s="78">
        <v>31</v>
      </c>
      <c r="AG40" s="78">
        <v>123</v>
      </c>
      <c r="AH40" s="78">
        <v>50</v>
      </c>
      <c r="AI40" s="78"/>
      <c r="AJ40" s="78" t="s">
        <v>2152</v>
      </c>
      <c r="AK40" s="78" t="s">
        <v>2354</v>
      </c>
      <c r="AL40" s="83" t="s">
        <v>2495</v>
      </c>
      <c r="AM40" s="78"/>
      <c r="AN40" s="80">
        <v>43174.059432870374</v>
      </c>
      <c r="AO40" s="83" t="s">
        <v>2646</v>
      </c>
      <c r="AP40" s="78" t="b">
        <v>1</v>
      </c>
      <c r="AQ40" s="78" t="b">
        <v>0</v>
      </c>
      <c r="AR40" s="78" t="b">
        <v>0</v>
      </c>
      <c r="AS40" s="78"/>
      <c r="AT40" s="78">
        <v>1</v>
      </c>
      <c r="AU40" s="78"/>
      <c r="AV40" s="78" t="b">
        <v>0</v>
      </c>
      <c r="AW40" s="78" t="s">
        <v>2922</v>
      </c>
      <c r="AX40" s="83" t="s">
        <v>2960</v>
      </c>
      <c r="AY40" s="78" t="s">
        <v>66</v>
      </c>
      <c r="AZ40" s="78" t="str">
        <f>REPLACE(INDEX(GroupVertices[Group],MATCH(Vertices[[#This Row],[Vertex]],GroupVertices[Vertex],0)),1,1,"")</f>
        <v>1</v>
      </c>
      <c r="BA40" s="48" t="s">
        <v>635</v>
      </c>
      <c r="BB40" s="48" t="s">
        <v>635</v>
      </c>
      <c r="BC40" s="48" t="s">
        <v>739</v>
      </c>
      <c r="BD40" s="48" t="s">
        <v>739</v>
      </c>
      <c r="BE40" s="48" t="s">
        <v>777</v>
      </c>
      <c r="BF40" s="48" t="s">
        <v>777</v>
      </c>
      <c r="BG40" s="116" t="s">
        <v>3999</v>
      </c>
      <c r="BH40" s="116" t="s">
        <v>3999</v>
      </c>
      <c r="BI40" s="116" t="s">
        <v>4127</v>
      </c>
      <c r="BJ40" s="116" t="s">
        <v>4127</v>
      </c>
      <c r="BK40" s="116">
        <v>1</v>
      </c>
      <c r="BL40" s="120">
        <v>5.2631578947368425</v>
      </c>
      <c r="BM40" s="116">
        <v>0</v>
      </c>
      <c r="BN40" s="120">
        <v>0</v>
      </c>
      <c r="BO40" s="116">
        <v>0</v>
      </c>
      <c r="BP40" s="120">
        <v>0</v>
      </c>
      <c r="BQ40" s="116">
        <v>18</v>
      </c>
      <c r="BR40" s="120">
        <v>94.73684210526316</v>
      </c>
      <c r="BS40" s="116">
        <v>19</v>
      </c>
      <c r="BT40" s="2"/>
      <c r="BU40" s="3"/>
      <c r="BV40" s="3"/>
      <c r="BW40" s="3"/>
      <c r="BX40" s="3"/>
    </row>
    <row r="41" spans="1:76" ht="15">
      <c r="A41" s="64" t="s">
        <v>233</v>
      </c>
      <c r="B41" s="65"/>
      <c r="C41" s="65" t="s">
        <v>64</v>
      </c>
      <c r="D41" s="66">
        <v>163.0169626604117</v>
      </c>
      <c r="E41" s="68"/>
      <c r="F41" s="100" t="s">
        <v>906</v>
      </c>
      <c r="G41" s="65"/>
      <c r="H41" s="69" t="s">
        <v>233</v>
      </c>
      <c r="I41" s="70"/>
      <c r="J41" s="70"/>
      <c r="K41" s="69" t="s">
        <v>3193</v>
      </c>
      <c r="L41" s="73">
        <v>1</v>
      </c>
      <c r="M41" s="74">
        <v>7393.67236328125</v>
      </c>
      <c r="N41" s="74">
        <v>2085.085693359375</v>
      </c>
      <c r="O41" s="75"/>
      <c r="P41" s="76"/>
      <c r="Q41" s="76"/>
      <c r="R41" s="86"/>
      <c r="S41" s="48">
        <v>2</v>
      </c>
      <c r="T41" s="48">
        <v>1</v>
      </c>
      <c r="U41" s="49">
        <v>0</v>
      </c>
      <c r="V41" s="49">
        <v>1</v>
      </c>
      <c r="W41" s="49">
        <v>0</v>
      </c>
      <c r="X41" s="49">
        <v>1.298243</v>
      </c>
      <c r="Y41" s="49">
        <v>0</v>
      </c>
      <c r="Z41" s="49">
        <v>0</v>
      </c>
      <c r="AA41" s="71">
        <v>41</v>
      </c>
      <c r="AB41" s="71"/>
      <c r="AC41" s="72"/>
      <c r="AD41" s="78" t="s">
        <v>1928</v>
      </c>
      <c r="AE41" s="78">
        <v>848</v>
      </c>
      <c r="AF41" s="78">
        <v>268</v>
      </c>
      <c r="AG41" s="78">
        <v>654</v>
      </c>
      <c r="AH41" s="78">
        <v>400</v>
      </c>
      <c r="AI41" s="78"/>
      <c r="AJ41" s="78" t="s">
        <v>2153</v>
      </c>
      <c r="AK41" s="78" t="s">
        <v>2355</v>
      </c>
      <c r="AL41" s="83" t="s">
        <v>2496</v>
      </c>
      <c r="AM41" s="78"/>
      <c r="AN41" s="80">
        <v>42670.53104166667</v>
      </c>
      <c r="AO41" s="83" t="s">
        <v>2647</v>
      </c>
      <c r="AP41" s="78" t="b">
        <v>1</v>
      </c>
      <c r="AQ41" s="78" t="b">
        <v>0</v>
      </c>
      <c r="AR41" s="78" t="b">
        <v>0</v>
      </c>
      <c r="AS41" s="78"/>
      <c r="AT41" s="78">
        <v>2</v>
      </c>
      <c r="AU41" s="78"/>
      <c r="AV41" s="78" t="b">
        <v>0</v>
      </c>
      <c r="AW41" s="78" t="s">
        <v>2922</v>
      </c>
      <c r="AX41" s="83" t="s">
        <v>2961</v>
      </c>
      <c r="AY41" s="78" t="s">
        <v>66</v>
      </c>
      <c r="AZ41" s="78" t="str">
        <f>REPLACE(INDEX(GroupVertices[Group],MATCH(Vertices[[#This Row],[Vertex]],GroupVertices[Vertex],0)),1,1,"")</f>
        <v>37</v>
      </c>
      <c r="BA41" s="48" t="s">
        <v>635</v>
      </c>
      <c r="BB41" s="48" t="s">
        <v>635</v>
      </c>
      <c r="BC41" s="48" t="s">
        <v>739</v>
      </c>
      <c r="BD41" s="48" t="s">
        <v>739</v>
      </c>
      <c r="BE41" s="48" t="s">
        <v>777</v>
      </c>
      <c r="BF41" s="48" t="s">
        <v>777</v>
      </c>
      <c r="BG41" s="116" t="s">
        <v>3999</v>
      </c>
      <c r="BH41" s="116" t="s">
        <v>3999</v>
      </c>
      <c r="BI41" s="116" t="s">
        <v>4127</v>
      </c>
      <c r="BJ41" s="116" t="s">
        <v>4127</v>
      </c>
      <c r="BK41" s="116">
        <v>1</v>
      </c>
      <c r="BL41" s="120">
        <v>5.2631578947368425</v>
      </c>
      <c r="BM41" s="116">
        <v>0</v>
      </c>
      <c r="BN41" s="120">
        <v>0</v>
      </c>
      <c r="BO41" s="116">
        <v>0</v>
      </c>
      <c r="BP41" s="120">
        <v>0</v>
      </c>
      <c r="BQ41" s="116">
        <v>18</v>
      </c>
      <c r="BR41" s="120">
        <v>94.73684210526316</v>
      </c>
      <c r="BS41" s="116">
        <v>19</v>
      </c>
      <c r="BT41" s="2"/>
      <c r="BU41" s="3"/>
      <c r="BV41" s="3"/>
      <c r="BW41" s="3"/>
      <c r="BX41" s="3"/>
    </row>
    <row r="42" spans="1:76" ht="15">
      <c r="A42" s="64" t="s">
        <v>234</v>
      </c>
      <c r="B42" s="65"/>
      <c r="C42" s="65" t="s">
        <v>64</v>
      </c>
      <c r="D42" s="66">
        <v>163.26361405192947</v>
      </c>
      <c r="E42" s="68"/>
      <c r="F42" s="100" t="s">
        <v>907</v>
      </c>
      <c r="G42" s="65"/>
      <c r="H42" s="69" t="s">
        <v>234</v>
      </c>
      <c r="I42" s="70"/>
      <c r="J42" s="70"/>
      <c r="K42" s="69" t="s">
        <v>3194</v>
      </c>
      <c r="L42" s="73">
        <v>1</v>
      </c>
      <c r="M42" s="74">
        <v>7393.67236328125</v>
      </c>
      <c r="N42" s="74">
        <v>1691.00732421875</v>
      </c>
      <c r="O42" s="75"/>
      <c r="P42" s="76"/>
      <c r="Q42" s="76"/>
      <c r="R42" s="86"/>
      <c r="S42" s="48">
        <v>0</v>
      </c>
      <c r="T42" s="48">
        <v>1</v>
      </c>
      <c r="U42" s="49">
        <v>0</v>
      </c>
      <c r="V42" s="49">
        <v>1</v>
      </c>
      <c r="W42" s="49">
        <v>0</v>
      </c>
      <c r="X42" s="49">
        <v>0.701753</v>
      </c>
      <c r="Y42" s="49">
        <v>0</v>
      </c>
      <c r="Z42" s="49">
        <v>0</v>
      </c>
      <c r="AA42" s="71">
        <v>42</v>
      </c>
      <c r="AB42" s="71"/>
      <c r="AC42" s="72"/>
      <c r="AD42" s="78" t="s">
        <v>1929</v>
      </c>
      <c r="AE42" s="78">
        <v>290</v>
      </c>
      <c r="AF42" s="78">
        <v>333</v>
      </c>
      <c r="AG42" s="78">
        <v>7537</v>
      </c>
      <c r="AH42" s="78">
        <v>1582</v>
      </c>
      <c r="AI42" s="78"/>
      <c r="AJ42" s="78" t="s">
        <v>2154</v>
      </c>
      <c r="AK42" s="78" t="s">
        <v>2356</v>
      </c>
      <c r="AL42" s="83" t="s">
        <v>2497</v>
      </c>
      <c r="AM42" s="78"/>
      <c r="AN42" s="80">
        <v>40373.25210648148</v>
      </c>
      <c r="AO42" s="83" t="s">
        <v>2648</v>
      </c>
      <c r="AP42" s="78" t="b">
        <v>0</v>
      </c>
      <c r="AQ42" s="78" t="b">
        <v>0</v>
      </c>
      <c r="AR42" s="78" t="b">
        <v>1</v>
      </c>
      <c r="AS42" s="78"/>
      <c r="AT42" s="78">
        <v>21</v>
      </c>
      <c r="AU42" s="83" t="s">
        <v>2819</v>
      </c>
      <c r="AV42" s="78" t="b">
        <v>0</v>
      </c>
      <c r="AW42" s="78" t="s">
        <v>2922</v>
      </c>
      <c r="AX42" s="83" t="s">
        <v>2962</v>
      </c>
      <c r="AY42" s="78" t="s">
        <v>66</v>
      </c>
      <c r="AZ42" s="78" t="str">
        <f>REPLACE(INDEX(GroupVertices[Group],MATCH(Vertices[[#This Row],[Vertex]],GroupVertices[Vertex],0)),1,1,"")</f>
        <v>37</v>
      </c>
      <c r="BA42" s="48" t="s">
        <v>635</v>
      </c>
      <c r="BB42" s="48" t="s">
        <v>635</v>
      </c>
      <c r="BC42" s="48" t="s">
        <v>739</v>
      </c>
      <c r="BD42" s="48" t="s">
        <v>739</v>
      </c>
      <c r="BE42" s="48" t="s">
        <v>373</v>
      </c>
      <c r="BF42" s="48" t="s">
        <v>373</v>
      </c>
      <c r="BG42" s="116" t="s">
        <v>4000</v>
      </c>
      <c r="BH42" s="116" t="s">
        <v>4000</v>
      </c>
      <c r="BI42" s="116" t="s">
        <v>4128</v>
      </c>
      <c r="BJ42" s="116" t="s">
        <v>4128</v>
      </c>
      <c r="BK42" s="116">
        <v>1</v>
      </c>
      <c r="BL42" s="120">
        <v>5.555555555555555</v>
      </c>
      <c r="BM42" s="116">
        <v>0</v>
      </c>
      <c r="BN42" s="120">
        <v>0</v>
      </c>
      <c r="BO42" s="116">
        <v>0</v>
      </c>
      <c r="BP42" s="120">
        <v>0</v>
      </c>
      <c r="BQ42" s="116">
        <v>17</v>
      </c>
      <c r="BR42" s="120">
        <v>94.44444444444444</v>
      </c>
      <c r="BS42" s="116">
        <v>18</v>
      </c>
      <c r="BT42" s="2"/>
      <c r="BU42" s="3"/>
      <c r="BV42" s="3"/>
      <c r="BW42" s="3"/>
      <c r="BX42" s="3"/>
    </row>
    <row r="43" spans="1:76" ht="15">
      <c r="A43" s="64" t="s">
        <v>235</v>
      </c>
      <c r="B43" s="65"/>
      <c r="C43" s="65" t="s">
        <v>64</v>
      </c>
      <c r="D43" s="66">
        <v>164.53481737744409</v>
      </c>
      <c r="E43" s="68"/>
      <c r="F43" s="100" t="s">
        <v>908</v>
      </c>
      <c r="G43" s="65"/>
      <c r="H43" s="69" t="s">
        <v>235</v>
      </c>
      <c r="I43" s="70"/>
      <c r="J43" s="70"/>
      <c r="K43" s="69" t="s">
        <v>3195</v>
      </c>
      <c r="L43" s="73">
        <v>1</v>
      </c>
      <c r="M43" s="74">
        <v>6610.31982421875</v>
      </c>
      <c r="N43" s="74">
        <v>9169.90625</v>
      </c>
      <c r="O43" s="75"/>
      <c r="P43" s="76"/>
      <c r="Q43" s="76"/>
      <c r="R43" s="86"/>
      <c r="S43" s="48">
        <v>0</v>
      </c>
      <c r="T43" s="48">
        <v>1</v>
      </c>
      <c r="U43" s="49">
        <v>0</v>
      </c>
      <c r="V43" s="49">
        <v>0.045455</v>
      </c>
      <c r="W43" s="49">
        <v>0</v>
      </c>
      <c r="X43" s="49">
        <v>0.535714</v>
      </c>
      <c r="Y43" s="49">
        <v>0</v>
      </c>
      <c r="Z43" s="49">
        <v>0</v>
      </c>
      <c r="AA43" s="71">
        <v>43</v>
      </c>
      <c r="AB43" s="71"/>
      <c r="AC43" s="72"/>
      <c r="AD43" s="78" t="s">
        <v>1930</v>
      </c>
      <c r="AE43" s="78">
        <v>578</v>
      </c>
      <c r="AF43" s="78">
        <v>668</v>
      </c>
      <c r="AG43" s="78">
        <v>5625</v>
      </c>
      <c r="AH43" s="78">
        <v>27235</v>
      </c>
      <c r="AI43" s="78"/>
      <c r="AJ43" s="78" t="s">
        <v>2155</v>
      </c>
      <c r="AK43" s="78" t="s">
        <v>2357</v>
      </c>
      <c r="AL43" s="83" t="s">
        <v>2498</v>
      </c>
      <c r="AM43" s="78"/>
      <c r="AN43" s="80">
        <v>41951.625706018516</v>
      </c>
      <c r="AO43" s="83" t="s">
        <v>2649</v>
      </c>
      <c r="AP43" s="78" t="b">
        <v>0</v>
      </c>
      <c r="AQ43" s="78" t="b">
        <v>0</v>
      </c>
      <c r="AR43" s="78" t="b">
        <v>0</v>
      </c>
      <c r="AS43" s="78"/>
      <c r="AT43" s="78">
        <v>40</v>
      </c>
      <c r="AU43" s="83" t="s">
        <v>2819</v>
      </c>
      <c r="AV43" s="78" t="b">
        <v>0</v>
      </c>
      <c r="AW43" s="78" t="s">
        <v>2922</v>
      </c>
      <c r="AX43" s="83" t="s">
        <v>2963</v>
      </c>
      <c r="AY43" s="78" t="s">
        <v>66</v>
      </c>
      <c r="AZ43" s="78" t="str">
        <f>REPLACE(INDEX(GroupVertices[Group],MATCH(Vertices[[#This Row],[Vertex]],GroupVertices[Vertex],0)),1,1,"")</f>
        <v>6</v>
      </c>
      <c r="BA43" s="48" t="s">
        <v>636</v>
      </c>
      <c r="BB43" s="48" t="s">
        <v>636</v>
      </c>
      <c r="BC43" s="48" t="s">
        <v>741</v>
      </c>
      <c r="BD43" s="48" t="s">
        <v>741</v>
      </c>
      <c r="BE43" s="48" t="s">
        <v>778</v>
      </c>
      <c r="BF43" s="48" t="s">
        <v>778</v>
      </c>
      <c r="BG43" s="116" t="s">
        <v>4001</v>
      </c>
      <c r="BH43" s="116" t="s">
        <v>4001</v>
      </c>
      <c r="BI43" s="116" t="s">
        <v>4129</v>
      </c>
      <c r="BJ43" s="116" t="s">
        <v>4129</v>
      </c>
      <c r="BK43" s="116">
        <v>0</v>
      </c>
      <c r="BL43" s="120">
        <v>0</v>
      </c>
      <c r="BM43" s="116">
        <v>0</v>
      </c>
      <c r="BN43" s="120">
        <v>0</v>
      </c>
      <c r="BO43" s="116">
        <v>0</v>
      </c>
      <c r="BP43" s="120">
        <v>0</v>
      </c>
      <c r="BQ43" s="116">
        <v>28</v>
      </c>
      <c r="BR43" s="120">
        <v>100</v>
      </c>
      <c r="BS43" s="116">
        <v>28</v>
      </c>
      <c r="BT43" s="2"/>
      <c r="BU43" s="3"/>
      <c r="BV43" s="3"/>
      <c r="BW43" s="3"/>
      <c r="BX43" s="3"/>
    </row>
    <row r="44" spans="1:76" ht="15">
      <c r="A44" s="64" t="s">
        <v>236</v>
      </c>
      <c r="B44" s="65"/>
      <c r="C44" s="65" t="s">
        <v>64</v>
      </c>
      <c r="D44" s="66">
        <v>179.360463326058</v>
      </c>
      <c r="E44" s="68"/>
      <c r="F44" s="100" t="s">
        <v>909</v>
      </c>
      <c r="G44" s="65"/>
      <c r="H44" s="69" t="s">
        <v>236</v>
      </c>
      <c r="I44" s="70"/>
      <c r="J44" s="70"/>
      <c r="K44" s="69" t="s">
        <v>3196</v>
      </c>
      <c r="L44" s="73">
        <v>1</v>
      </c>
      <c r="M44" s="74">
        <v>2430.834716796875</v>
      </c>
      <c r="N44" s="74">
        <v>7729.61865234375</v>
      </c>
      <c r="O44" s="75"/>
      <c r="P44" s="76"/>
      <c r="Q44" s="76"/>
      <c r="R44" s="86"/>
      <c r="S44" s="48">
        <v>1</v>
      </c>
      <c r="T44" s="48">
        <v>1</v>
      </c>
      <c r="U44" s="49">
        <v>0</v>
      </c>
      <c r="V44" s="49">
        <v>0</v>
      </c>
      <c r="W44" s="49">
        <v>0</v>
      </c>
      <c r="X44" s="49">
        <v>0.999998</v>
      </c>
      <c r="Y44" s="49">
        <v>0</v>
      </c>
      <c r="Z44" s="49" t="s">
        <v>3480</v>
      </c>
      <c r="AA44" s="71">
        <v>44</v>
      </c>
      <c r="AB44" s="71"/>
      <c r="AC44" s="72"/>
      <c r="AD44" s="78" t="s">
        <v>1797</v>
      </c>
      <c r="AE44" s="78">
        <v>71</v>
      </c>
      <c r="AF44" s="78">
        <v>4575</v>
      </c>
      <c r="AG44" s="78">
        <v>2211</v>
      </c>
      <c r="AH44" s="78">
        <v>13</v>
      </c>
      <c r="AI44" s="78"/>
      <c r="AJ44" s="78" t="s">
        <v>2156</v>
      </c>
      <c r="AK44" s="78" t="s">
        <v>2358</v>
      </c>
      <c r="AL44" s="83" t="s">
        <v>2499</v>
      </c>
      <c r="AM44" s="78"/>
      <c r="AN44" s="80">
        <v>42045.47934027778</v>
      </c>
      <c r="AO44" s="78"/>
      <c r="AP44" s="78" t="b">
        <v>0</v>
      </c>
      <c r="AQ44" s="78" t="b">
        <v>0</v>
      </c>
      <c r="AR44" s="78" t="b">
        <v>0</v>
      </c>
      <c r="AS44" s="78"/>
      <c r="AT44" s="78">
        <v>16</v>
      </c>
      <c r="AU44" s="83" t="s">
        <v>2821</v>
      </c>
      <c r="AV44" s="78" t="b">
        <v>0</v>
      </c>
      <c r="AW44" s="78" t="s">
        <v>2922</v>
      </c>
      <c r="AX44" s="83" t="s">
        <v>2964</v>
      </c>
      <c r="AY44" s="78" t="s">
        <v>66</v>
      </c>
      <c r="AZ44" s="78" t="str">
        <f>REPLACE(INDEX(GroupVertices[Group],MATCH(Vertices[[#This Row],[Vertex]],GroupVertices[Vertex],0)),1,1,"")</f>
        <v>1</v>
      </c>
      <c r="BA44" s="48" t="s">
        <v>637</v>
      </c>
      <c r="BB44" s="48" t="s">
        <v>637</v>
      </c>
      <c r="BC44" s="48" t="s">
        <v>742</v>
      </c>
      <c r="BD44" s="48" t="s">
        <v>742</v>
      </c>
      <c r="BE44" s="48" t="s">
        <v>3961</v>
      </c>
      <c r="BF44" s="48" t="s">
        <v>3961</v>
      </c>
      <c r="BG44" s="116" t="s">
        <v>4002</v>
      </c>
      <c r="BH44" s="116" t="s">
        <v>4002</v>
      </c>
      <c r="BI44" s="116" t="s">
        <v>4130</v>
      </c>
      <c r="BJ44" s="116" t="s">
        <v>4130</v>
      </c>
      <c r="BK44" s="116">
        <v>0</v>
      </c>
      <c r="BL44" s="120">
        <v>0</v>
      </c>
      <c r="BM44" s="116">
        <v>2</v>
      </c>
      <c r="BN44" s="120">
        <v>15.384615384615385</v>
      </c>
      <c r="BO44" s="116">
        <v>0</v>
      </c>
      <c r="BP44" s="120">
        <v>0</v>
      </c>
      <c r="BQ44" s="116">
        <v>11</v>
      </c>
      <c r="BR44" s="120">
        <v>84.61538461538461</v>
      </c>
      <c r="BS44" s="116">
        <v>13</v>
      </c>
      <c r="BT44" s="2"/>
      <c r="BU44" s="3"/>
      <c r="BV44" s="3"/>
      <c r="BW44" s="3"/>
      <c r="BX44" s="3"/>
    </row>
    <row r="45" spans="1:76" ht="15">
      <c r="A45" s="64" t="s">
        <v>237</v>
      </c>
      <c r="B45" s="65"/>
      <c r="C45" s="65" t="s">
        <v>64</v>
      </c>
      <c r="D45" s="66">
        <v>162.82723082078266</v>
      </c>
      <c r="E45" s="68"/>
      <c r="F45" s="100" t="s">
        <v>910</v>
      </c>
      <c r="G45" s="65"/>
      <c r="H45" s="69" t="s">
        <v>237</v>
      </c>
      <c r="I45" s="70"/>
      <c r="J45" s="70"/>
      <c r="K45" s="69" t="s">
        <v>3197</v>
      </c>
      <c r="L45" s="73">
        <v>1</v>
      </c>
      <c r="M45" s="74">
        <v>804.709228515625</v>
      </c>
      <c r="N45" s="74">
        <v>6963.02880859375</v>
      </c>
      <c r="O45" s="75"/>
      <c r="P45" s="76"/>
      <c r="Q45" s="76"/>
      <c r="R45" s="86"/>
      <c r="S45" s="48">
        <v>1</v>
      </c>
      <c r="T45" s="48">
        <v>1</v>
      </c>
      <c r="U45" s="49">
        <v>0</v>
      </c>
      <c r="V45" s="49">
        <v>0</v>
      </c>
      <c r="W45" s="49">
        <v>0</v>
      </c>
      <c r="X45" s="49">
        <v>0.999998</v>
      </c>
      <c r="Y45" s="49">
        <v>0</v>
      </c>
      <c r="Z45" s="49" t="s">
        <v>3480</v>
      </c>
      <c r="AA45" s="71">
        <v>45</v>
      </c>
      <c r="AB45" s="71"/>
      <c r="AC45" s="72"/>
      <c r="AD45" s="78" t="s">
        <v>1931</v>
      </c>
      <c r="AE45" s="78">
        <v>238</v>
      </c>
      <c r="AF45" s="78">
        <v>218</v>
      </c>
      <c r="AG45" s="78">
        <v>35224</v>
      </c>
      <c r="AH45" s="78">
        <v>1059</v>
      </c>
      <c r="AI45" s="78">
        <v>-28800</v>
      </c>
      <c r="AJ45" s="78" t="s">
        <v>2157</v>
      </c>
      <c r="AK45" s="78"/>
      <c r="AL45" s="83" t="s">
        <v>2500</v>
      </c>
      <c r="AM45" s="78" t="s">
        <v>2611</v>
      </c>
      <c r="AN45" s="80">
        <v>40534.10383101852</v>
      </c>
      <c r="AO45" s="83" t="s">
        <v>2650</v>
      </c>
      <c r="AP45" s="78" t="b">
        <v>0</v>
      </c>
      <c r="AQ45" s="78" t="b">
        <v>0</v>
      </c>
      <c r="AR45" s="78" t="b">
        <v>1</v>
      </c>
      <c r="AS45" s="78" t="s">
        <v>1774</v>
      </c>
      <c r="AT45" s="78">
        <v>4</v>
      </c>
      <c r="AU45" s="83" t="s">
        <v>2823</v>
      </c>
      <c r="AV45" s="78" t="b">
        <v>0</v>
      </c>
      <c r="AW45" s="78" t="s">
        <v>2922</v>
      </c>
      <c r="AX45" s="83" t="s">
        <v>2965</v>
      </c>
      <c r="AY45" s="78" t="s">
        <v>66</v>
      </c>
      <c r="AZ45" s="78" t="str">
        <f>REPLACE(INDEX(GroupVertices[Group],MATCH(Vertices[[#This Row],[Vertex]],GroupVertices[Vertex],0)),1,1,"")</f>
        <v>1</v>
      </c>
      <c r="BA45" s="48"/>
      <c r="BB45" s="48"/>
      <c r="BC45" s="48"/>
      <c r="BD45" s="48"/>
      <c r="BE45" s="48" t="s">
        <v>403</v>
      </c>
      <c r="BF45" s="48" t="s">
        <v>403</v>
      </c>
      <c r="BG45" s="116" t="s">
        <v>4003</v>
      </c>
      <c r="BH45" s="116" t="s">
        <v>4003</v>
      </c>
      <c r="BI45" s="116" t="s">
        <v>4131</v>
      </c>
      <c r="BJ45" s="116" t="s">
        <v>4131</v>
      </c>
      <c r="BK45" s="116">
        <v>0</v>
      </c>
      <c r="BL45" s="120">
        <v>0</v>
      </c>
      <c r="BM45" s="116">
        <v>0</v>
      </c>
      <c r="BN45" s="120">
        <v>0</v>
      </c>
      <c r="BO45" s="116">
        <v>0</v>
      </c>
      <c r="BP45" s="120">
        <v>0</v>
      </c>
      <c r="BQ45" s="116">
        <v>22</v>
      </c>
      <c r="BR45" s="120">
        <v>100</v>
      </c>
      <c r="BS45" s="116">
        <v>22</v>
      </c>
      <c r="BT45" s="2"/>
      <c r="BU45" s="3"/>
      <c r="BV45" s="3"/>
      <c r="BW45" s="3"/>
      <c r="BX45" s="3"/>
    </row>
    <row r="46" spans="1:76" ht="15">
      <c r="A46" s="64" t="s">
        <v>238</v>
      </c>
      <c r="B46" s="65"/>
      <c r="C46" s="65" t="s">
        <v>64</v>
      </c>
      <c r="D46" s="66">
        <v>164.9142810567022</v>
      </c>
      <c r="E46" s="68"/>
      <c r="F46" s="100" t="s">
        <v>911</v>
      </c>
      <c r="G46" s="65"/>
      <c r="H46" s="69" t="s">
        <v>238</v>
      </c>
      <c r="I46" s="70"/>
      <c r="J46" s="70"/>
      <c r="K46" s="69" t="s">
        <v>3198</v>
      </c>
      <c r="L46" s="73">
        <v>1</v>
      </c>
      <c r="M46" s="74">
        <v>4537.52392578125</v>
      </c>
      <c r="N46" s="74">
        <v>3245.47412109375</v>
      </c>
      <c r="O46" s="75"/>
      <c r="P46" s="76"/>
      <c r="Q46" s="76"/>
      <c r="R46" s="86"/>
      <c r="S46" s="48">
        <v>0</v>
      </c>
      <c r="T46" s="48">
        <v>1</v>
      </c>
      <c r="U46" s="49">
        <v>0</v>
      </c>
      <c r="V46" s="49">
        <v>0.030303</v>
      </c>
      <c r="W46" s="49">
        <v>0</v>
      </c>
      <c r="X46" s="49">
        <v>0.554698</v>
      </c>
      <c r="Y46" s="49">
        <v>0</v>
      </c>
      <c r="Z46" s="49">
        <v>0</v>
      </c>
      <c r="AA46" s="71">
        <v>46</v>
      </c>
      <c r="AB46" s="71"/>
      <c r="AC46" s="72"/>
      <c r="AD46" s="78" t="s">
        <v>1932</v>
      </c>
      <c r="AE46" s="78">
        <v>8</v>
      </c>
      <c r="AF46" s="78">
        <v>768</v>
      </c>
      <c r="AG46" s="78">
        <v>28756</v>
      </c>
      <c r="AH46" s="78">
        <v>3172</v>
      </c>
      <c r="AI46" s="78"/>
      <c r="AJ46" s="78" t="s">
        <v>2158</v>
      </c>
      <c r="AK46" s="78"/>
      <c r="AL46" s="78"/>
      <c r="AM46" s="78"/>
      <c r="AN46" s="80">
        <v>42345.08810185185</v>
      </c>
      <c r="AO46" s="83" t="s">
        <v>2651</v>
      </c>
      <c r="AP46" s="78" t="b">
        <v>1</v>
      </c>
      <c r="AQ46" s="78" t="b">
        <v>0</v>
      </c>
      <c r="AR46" s="78" t="b">
        <v>0</v>
      </c>
      <c r="AS46" s="78"/>
      <c r="AT46" s="78">
        <v>282</v>
      </c>
      <c r="AU46" s="83" t="s">
        <v>2819</v>
      </c>
      <c r="AV46" s="78" t="b">
        <v>0</v>
      </c>
      <c r="AW46" s="78" t="s">
        <v>2922</v>
      </c>
      <c r="AX46" s="83" t="s">
        <v>2966</v>
      </c>
      <c r="AY46" s="78" t="s">
        <v>66</v>
      </c>
      <c r="AZ46" s="78" t="str">
        <f>REPLACE(INDEX(GroupVertices[Group],MATCH(Vertices[[#This Row],[Vertex]],GroupVertices[Vertex],0)),1,1,"")</f>
        <v>4</v>
      </c>
      <c r="BA46" s="48"/>
      <c r="BB46" s="48"/>
      <c r="BC46" s="48"/>
      <c r="BD46" s="48"/>
      <c r="BE46" s="48" t="s">
        <v>3586</v>
      </c>
      <c r="BF46" s="48" t="s">
        <v>3586</v>
      </c>
      <c r="BG46" s="116" t="s">
        <v>3991</v>
      </c>
      <c r="BH46" s="116" t="s">
        <v>3991</v>
      </c>
      <c r="BI46" s="116" t="s">
        <v>4119</v>
      </c>
      <c r="BJ46" s="116" t="s">
        <v>4119</v>
      </c>
      <c r="BK46" s="116">
        <v>1</v>
      </c>
      <c r="BL46" s="120">
        <v>6.25</v>
      </c>
      <c r="BM46" s="116">
        <v>0</v>
      </c>
      <c r="BN46" s="120">
        <v>0</v>
      </c>
      <c r="BO46" s="116">
        <v>0</v>
      </c>
      <c r="BP46" s="120">
        <v>0</v>
      </c>
      <c r="BQ46" s="116">
        <v>15</v>
      </c>
      <c r="BR46" s="120">
        <v>93.75</v>
      </c>
      <c r="BS46" s="116">
        <v>16</v>
      </c>
      <c r="BT46" s="2"/>
      <c r="BU46" s="3"/>
      <c r="BV46" s="3"/>
      <c r="BW46" s="3"/>
      <c r="BX46" s="3"/>
    </row>
    <row r="47" spans="1:76" ht="15">
      <c r="A47" s="64" t="s">
        <v>239</v>
      </c>
      <c r="B47" s="65"/>
      <c r="C47" s="65" t="s">
        <v>64</v>
      </c>
      <c r="D47" s="66">
        <v>162.4591510519023</v>
      </c>
      <c r="E47" s="68"/>
      <c r="F47" s="100" t="s">
        <v>912</v>
      </c>
      <c r="G47" s="65"/>
      <c r="H47" s="69" t="s">
        <v>239</v>
      </c>
      <c r="I47" s="70"/>
      <c r="J47" s="70"/>
      <c r="K47" s="69" t="s">
        <v>3199</v>
      </c>
      <c r="L47" s="73">
        <v>1</v>
      </c>
      <c r="M47" s="74">
        <v>398.1779479980469</v>
      </c>
      <c r="N47" s="74">
        <v>6963.02880859375</v>
      </c>
      <c r="O47" s="75"/>
      <c r="P47" s="76"/>
      <c r="Q47" s="76"/>
      <c r="R47" s="86"/>
      <c r="S47" s="48">
        <v>1</v>
      </c>
      <c r="T47" s="48">
        <v>1</v>
      </c>
      <c r="U47" s="49">
        <v>0</v>
      </c>
      <c r="V47" s="49">
        <v>0</v>
      </c>
      <c r="W47" s="49">
        <v>0</v>
      </c>
      <c r="X47" s="49">
        <v>0.999998</v>
      </c>
      <c r="Y47" s="49">
        <v>0</v>
      </c>
      <c r="Z47" s="49" t="s">
        <v>3480</v>
      </c>
      <c r="AA47" s="71">
        <v>47</v>
      </c>
      <c r="AB47" s="71"/>
      <c r="AC47" s="72"/>
      <c r="AD47" s="78" t="s">
        <v>1933</v>
      </c>
      <c r="AE47" s="78">
        <v>552</v>
      </c>
      <c r="AF47" s="78">
        <v>121</v>
      </c>
      <c r="AG47" s="78">
        <v>1641</v>
      </c>
      <c r="AH47" s="78">
        <v>3923</v>
      </c>
      <c r="AI47" s="78"/>
      <c r="AJ47" s="78" t="s">
        <v>2159</v>
      </c>
      <c r="AK47" s="78" t="s">
        <v>2359</v>
      </c>
      <c r="AL47" s="78"/>
      <c r="AM47" s="78"/>
      <c r="AN47" s="80">
        <v>40165.90210648148</v>
      </c>
      <c r="AO47" s="83" t="s">
        <v>2652</v>
      </c>
      <c r="AP47" s="78" t="b">
        <v>0</v>
      </c>
      <c r="AQ47" s="78" t="b">
        <v>0</v>
      </c>
      <c r="AR47" s="78" t="b">
        <v>1</v>
      </c>
      <c r="AS47" s="78"/>
      <c r="AT47" s="78">
        <v>12</v>
      </c>
      <c r="AU47" s="83" t="s">
        <v>2819</v>
      </c>
      <c r="AV47" s="78" t="b">
        <v>0</v>
      </c>
      <c r="AW47" s="78" t="s">
        <v>2922</v>
      </c>
      <c r="AX47" s="83" t="s">
        <v>2967</v>
      </c>
      <c r="AY47" s="78" t="s">
        <v>66</v>
      </c>
      <c r="AZ47" s="78" t="str">
        <f>REPLACE(INDEX(GroupVertices[Group],MATCH(Vertices[[#This Row],[Vertex]],GroupVertices[Vertex],0)),1,1,"")</f>
        <v>1</v>
      </c>
      <c r="BA47" s="48" t="s">
        <v>638</v>
      </c>
      <c r="BB47" s="48" t="s">
        <v>638</v>
      </c>
      <c r="BC47" s="48" t="s">
        <v>738</v>
      </c>
      <c r="BD47" s="48" t="s">
        <v>738</v>
      </c>
      <c r="BE47" s="48" t="s">
        <v>780</v>
      </c>
      <c r="BF47" s="48" t="s">
        <v>780</v>
      </c>
      <c r="BG47" s="116" t="s">
        <v>4004</v>
      </c>
      <c r="BH47" s="116" t="s">
        <v>4004</v>
      </c>
      <c r="BI47" s="116" t="s">
        <v>4132</v>
      </c>
      <c r="BJ47" s="116" t="s">
        <v>4132</v>
      </c>
      <c r="BK47" s="116">
        <v>2</v>
      </c>
      <c r="BL47" s="120">
        <v>6.896551724137931</v>
      </c>
      <c r="BM47" s="116">
        <v>2</v>
      </c>
      <c r="BN47" s="120">
        <v>6.896551724137931</v>
      </c>
      <c r="BO47" s="116">
        <v>0</v>
      </c>
      <c r="BP47" s="120">
        <v>0</v>
      </c>
      <c r="BQ47" s="116">
        <v>25</v>
      </c>
      <c r="BR47" s="120">
        <v>86.20689655172414</v>
      </c>
      <c r="BS47" s="116">
        <v>29</v>
      </c>
      <c r="BT47" s="2"/>
      <c r="BU47" s="3"/>
      <c r="BV47" s="3"/>
      <c r="BW47" s="3"/>
      <c r="BX47" s="3"/>
    </row>
    <row r="48" spans="1:76" ht="15">
      <c r="A48" s="64" t="s">
        <v>240</v>
      </c>
      <c r="B48" s="65"/>
      <c r="C48" s="65" t="s">
        <v>64</v>
      </c>
      <c r="D48" s="66">
        <v>162.1404015613255</v>
      </c>
      <c r="E48" s="68"/>
      <c r="F48" s="100" t="s">
        <v>913</v>
      </c>
      <c r="G48" s="65"/>
      <c r="H48" s="69" t="s">
        <v>240</v>
      </c>
      <c r="I48" s="70"/>
      <c r="J48" s="70"/>
      <c r="K48" s="69" t="s">
        <v>3200</v>
      </c>
      <c r="L48" s="73">
        <v>1</v>
      </c>
      <c r="M48" s="74">
        <v>2837.36572265625</v>
      </c>
      <c r="N48" s="74">
        <v>6196.43896484375</v>
      </c>
      <c r="O48" s="75"/>
      <c r="P48" s="76"/>
      <c r="Q48" s="76"/>
      <c r="R48" s="86"/>
      <c r="S48" s="48">
        <v>1</v>
      </c>
      <c r="T48" s="48">
        <v>1</v>
      </c>
      <c r="U48" s="49">
        <v>0</v>
      </c>
      <c r="V48" s="49">
        <v>0</v>
      </c>
      <c r="W48" s="49">
        <v>0</v>
      </c>
      <c r="X48" s="49">
        <v>0.999998</v>
      </c>
      <c r="Y48" s="49">
        <v>0</v>
      </c>
      <c r="Z48" s="49" t="s">
        <v>3480</v>
      </c>
      <c r="AA48" s="71">
        <v>48</v>
      </c>
      <c r="AB48" s="71"/>
      <c r="AC48" s="72"/>
      <c r="AD48" s="78" t="s">
        <v>1934</v>
      </c>
      <c r="AE48" s="78">
        <v>92</v>
      </c>
      <c r="AF48" s="78">
        <v>37</v>
      </c>
      <c r="AG48" s="78">
        <v>475</v>
      </c>
      <c r="AH48" s="78">
        <v>1698</v>
      </c>
      <c r="AI48" s="78"/>
      <c r="AJ48" s="78" t="s">
        <v>2160</v>
      </c>
      <c r="AK48" s="78"/>
      <c r="AL48" s="78"/>
      <c r="AM48" s="78"/>
      <c r="AN48" s="80">
        <v>42242.59542824074</v>
      </c>
      <c r="AO48" s="83" t="s">
        <v>2653</v>
      </c>
      <c r="AP48" s="78" t="b">
        <v>1</v>
      </c>
      <c r="AQ48" s="78" t="b">
        <v>0</v>
      </c>
      <c r="AR48" s="78" t="b">
        <v>0</v>
      </c>
      <c r="AS48" s="78"/>
      <c r="AT48" s="78">
        <v>0</v>
      </c>
      <c r="AU48" s="83" t="s">
        <v>2819</v>
      </c>
      <c r="AV48" s="78" t="b">
        <v>0</v>
      </c>
      <c r="AW48" s="78" t="s">
        <v>2922</v>
      </c>
      <c r="AX48" s="83" t="s">
        <v>2968</v>
      </c>
      <c r="AY48" s="78" t="s">
        <v>66</v>
      </c>
      <c r="AZ48" s="78" t="str">
        <f>REPLACE(INDEX(GroupVertices[Group],MATCH(Vertices[[#This Row],[Vertex]],GroupVertices[Vertex],0)),1,1,"")</f>
        <v>1</v>
      </c>
      <c r="BA48" s="48"/>
      <c r="BB48" s="48"/>
      <c r="BC48" s="48"/>
      <c r="BD48" s="48"/>
      <c r="BE48" s="48" t="s">
        <v>403</v>
      </c>
      <c r="BF48" s="48" t="s">
        <v>403</v>
      </c>
      <c r="BG48" s="116" t="s">
        <v>4005</v>
      </c>
      <c r="BH48" s="116" t="s">
        <v>4005</v>
      </c>
      <c r="BI48" s="116" t="s">
        <v>4133</v>
      </c>
      <c r="BJ48" s="116" t="s">
        <v>4133</v>
      </c>
      <c r="BK48" s="116">
        <v>2</v>
      </c>
      <c r="BL48" s="120">
        <v>5.2631578947368425</v>
      </c>
      <c r="BM48" s="116">
        <v>0</v>
      </c>
      <c r="BN48" s="120">
        <v>0</v>
      </c>
      <c r="BO48" s="116">
        <v>0</v>
      </c>
      <c r="BP48" s="120">
        <v>0</v>
      </c>
      <c r="BQ48" s="116">
        <v>36</v>
      </c>
      <c r="BR48" s="120">
        <v>94.73684210526316</v>
      </c>
      <c r="BS48" s="116">
        <v>38</v>
      </c>
      <c r="BT48" s="2"/>
      <c r="BU48" s="3"/>
      <c r="BV48" s="3"/>
      <c r="BW48" s="3"/>
      <c r="BX48" s="3"/>
    </row>
    <row r="49" spans="1:76" ht="15">
      <c r="A49" s="64" t="s">
        <v>241</v>
      </c>
      <c r="B49" s="65"/>
      <c r="C49" s="65" t="s">
        <v>64</v>
      </c>
      <c r="D49" s="66">
        <v>162.44017786793938</v>
      </c>
      <c r="E49" s="68"/>
      <c r="F49" s="100" t="s">
        <v>2860</v>
      </c>
      <c r="G49" s="65"/>
      <c r="H49" s="69" t="s">
        <v>241</v>
      </c>
      <c r="I49" s="70"/>
      <c r="J49" s="70"/>
      <c r="K49" s="69" t="s">
        <v>3201</v>
      </c>
      <c r="L49" s="73">
        <v>1</v>
      </c>
      <c r="M49" s="74">
        <v>2430.834716796875</v>
      </c>
      <c r="N49" s="74">
        <v>6196.43896484375</v>
      </c>
      <c r="O49" s="75"/>
      <c r="P49" s="76"/>
      <c r="Q49" s="76"/>
      <c r="R49" s="86"/>
      <c r="S49" s="48">
        <v>1</v>
      </c>
      <c r="T49" s="48">
        <v>1</v>
      </c>
      <c r="U49" s="49">
        <v>0</v>
      </c>
      <c r="V49" s="49">
        <v>0</v>
      </c>
      <c r="W49" s="49">
        <v>0</v>
      </c>
      <c r="X49" s="49">
        <v>0.999998</v>
      </c>
      <c r="Y49" s="49">
        <v>0</v>
      </c>
      <c r="Z49" s="49" t="s">
        <v>3480</v>
      </c>
      <c r="AA49" s="71">
        <v>49</v>
      </c>
      <c r="AB49" s="71"/>
      <c r="AC49" s="72"/>
      <c r="AD49" s="78" t="s">
        <v>1935</v>
      </c>
      <c r="AE49" s="78">
        <v>39</v>
      </c>
      <c r="AF49" s="78">
        <v>116</v>
      </c>
      <c r="AG49" s="78">
        <v>569</v>
      </c>
      <c r="AH49" s="78">
        <v>1</v>
      </c>
      <c r="AI49" s="78"/>
      <c r="AJ49" s="78" t="s">
        <v>2161</v>
      </c>
      <c r="AK49" s="78" t="s">
        <v>2360</v>
      </c>
      <c r="AL49" s="83" t="s">
        <v>2501</v>
      </c>
      <c r="AM49" s="78"/>
      <c r="AN49" s="80">
        <v>40058.70951388889</v>
      </c>
      <c r="AO49" s="78"/>
      <c r="AP49" s="78" t="b">
        <v>0</v>
      </c>
      <c r="AQ49" s="78" t="b">
        <v>0</v>
      </c>
      <c r="AR49" s="78" t="b">
        <v>1</v>
      </c>
      <c r="AS49" s="78"/>
      <c r="AT49" s="78">
        <v>1</v>
      </c>
      <c r="AU49" s="83" t="s">
        <v>2819</v>
      </c>
      <c r="AV49" s="78" t="b">
        <v>0</v>
      </c>
      <c r="AW49" s="78" t="s">
        <v>2922</v>
      </c>
      <c r="AX49" s="83" t="s">
        <v>2969</v>
      </c>
      <c r="AY49" s="78" t="s">
        <v>66</v>
      </c>
      <c r="AZ49" s="78" t="str">
        <f>REPLACE(INDEX(GroupVertices[Group],MATCH(Vertices[[#This Row],[Vertex]],GroupVertices[Vertex],0)),1,1,"")</f>
        <v>1</v>
      </c>
      <c r="BA49" s="48" t="s">
        <v>639</v>
      </c>
      <c r="BB49" s="48" t="s">
        <v>639</v>
      </c>
      <c r="BC49" s="48" t="s">
        <v>738</v>
      </c>
      <c r="BD49" s="48" t="s">
        <v>738</v>
      </c>
      <c r="BE49" s="48" t="s">
        <v>781</v>
      </c>
      <c r="BF49" s="48" t="s">
        <v>781</v>
      </c>
      <c r="BG49" s="116" t="s">
        <v>4006</v>
      </c>
      <c r="BH49" s="116" t="s">
        <v>4006</v>
      </c>
      <c r="BI49" s="116" t="s">
        <v>4134</v>
      </c>
      <c r="BJ49" s="116" t="s">
        <v>4134</v>
      </c>
      <c r="BK49" s="116">
        <v>0</v>
      </c>
      <c r="BL49" s="120">
        <v>0</v>
      </c>
      <c r="BM49" s="116">
        <v>0</v>
      </c>
      <c r="BN49" s="120">
        <v>0</v>
      </c>
      <c r="BO49" s="116">
        <v>0</v>
      </c>
      <c r="BP49" s="120">
        <v>0</v>
      </c>
      <c r="BQ49" s="116">
        <v>11</v>
      </c>
      <c r="BR49" s="120">
        <v>100</v>
      </c>
      <c r="BS49" s="116">
        <v>11</v>
      </c>
      <c r="BT49" s="2"/>
      <c r="BU49" s="3"/>
      <c r="BV49" s="3"/>
      <c r="BW49" s="3"/>
      <c r="BX49" s="3"/>
    </row>
    <row r="50" spans="1:76" ht="15">
      <c r="A50" s="64" t="s">
        <v>242</v>
      </c>
      <c r="B50" s="65"/>
      <c r="C50" s="65" t="s">
        <v>64</v>
      </c>
      <c r="D50" s="66">
        <v>164.4930763727257</v>
      </c>
      <c r="E50" s="68"/>
      <c r="F50" s="100" t="s">
        <v>914</v>
      </c>
      <c r="G50" s="65"/>
      <c r="H50" s="69" t="s">
        <v>242</v>
      </c>
      <c r="I50" s="70"/>
      <c r="J50" s="70"/>
      <c r="K50" s="69" t="s">
        <v>3202</v>
      </c>
      <c r="L50" s="73">
        <v>1</v>
      </c>
      <c r="M50" s="74">
        <v>8111.599609375</v>
      </c>
      <c r="N50" s="74">
        <v>4355.44677734375</v>
      </c>
      <c r="O50" s="75"/>
      <c r="P50" s="76"/>
      <c r="Q50" s="76"/>
      <c r="R50" s="86"/>
      <c r="S50" s="48">
        <v>2</v>
      </c>
      <c r="T50" s="48">
        <v>1</v>
      </c>
      <c r="U50" s="49">
        <v>0</v>
      </c>
      <c r="V50" s="49">
        <v>1</v>
      </c>
      <c r="W50" s="49">
        <v>0</v>
      </c>
      <c r="X50" s="49">
        <v>1.298243</v>
      </c>
      <c r="Y50" s="49">
        <v>0</v>
      </c>
      <c r="Z50" s="49">
        <v>0</v>
      </c>
      <c r="AA50" s="71">
        <v>50</v>
      </c>
      <c r="AB50" s="71"/>
      <c r="AC50" s="72"/>
      <c r="AD50" s="78" t="s">
        <v>1936</v>
      </c>
      <c r="AE50" s="78">
        <v>596</v>
      </c>
      <c r="AF50" s="78">
        <v>657</v>
      </c>
      <c r="AG50" s="78">
        <v>33646</v>
      </c>
      <c r="AH50" s="78">
        <v>60404</v>
      </c>
      <c r="AI50" s="78"/>
      <c r="AJ50" s="78"/>
      <c r="AK50" s="78" t="s">
        <v>2361</v>
      </c>
      <c r="AL50" s="78"/>
      <c r="AM50" s="78"/>
      <c r="AN50" s="80">
        <v>42038.45752314815</v>
      </c>
      <c r="AO50" s="83" t="s">
        <v>2654</v>
      </c>
      <c r="AP50" s="78" t="b">
        <v>0</v>
      </c>
      <c r="AQ50" s="78" t="b">
        <v>0</v>
      </c>
      <c r="AR50" s="78" t="b">
        <v>1</v>
      </c>
      <c r="AS50" s="78"/>
      <c r="AT50" s="78">
        <v>8</v>
      </c>
      <c r="AU50" s="83" t="s">
        <v>2819</v>
      </c>
      <c r="AV50" s="78" t="b">
        <v>0</v>
      </c>
      <c r="AW50" s="78" t="s">
        <v>2922</v>
      </c>
      <c r="AX50" s="83" t="s">
        <v>2970</v>
      </c>
      <c r="AY50" s="78" t="s">
        <v>66</v>
      </c>
      <c r="AZ50" s="78" t="str">
        <f>REPLACE(INDEX(GroupVertices[Group],MATCH(Vertices[[#This Row],[Vertex]],GroupVertices[Vertex],0)),1,1,"")</f>
        <v>36</v>
      </c>
      <c r="BA50" s="48" t="s">
        <v>640</v>
      </c>
      <c r="BB50" s="48" t="s">
        <v>640</v>
      </c>
      <c r="BC50" s="48" t="s">
        <v>740</v>
      </c>
      <c r="BD50" s="48" t="s">
        <v>740</v>
      </c>
      <c r="BE50" s="48" t="s">
        <v>782</v>
      </c>
      <c r="BF50" s="48" t="s">
        <v>782</v>
      </c>
      <c r="BG50" s="116" t="s">
        <v>4007</v>
      </c>
      <c r="BH50" s="116" t="s">
        <v>4007</v>
      </c>
      <c r="BI50" s="116" t="s">
        <v>3845</v>
      </c>
      <c r="BJ50" s="116" t="s">
        <v>3845</v>
      </c>
      <c r="BK50" s="116">
        <v>0</v>
      </c>
      <c r="BL50" s="120">
        <v>0</v>
      </c>
      <c r="BM50" s="116">
        <v>1</v>
      </c>
      <c r="BN50" s="120">
        <v>3.5714285714285716</v>
      </c>
      <c r="BO50" s="116">
        <v>0</v>
      </c>
      <c r="BP50" s="120">
        <v>0</v>
      </c>
      <c r="BQ50" s="116">
        <v>27</v>
      </c>
      <c r="BR50" s="120">
        <v>96.42857142857143</v>
      </c>
      <c r="BS50" s="116">
        <v>28</v>
      </c>
      <c r="BT50" s="2"/>
      <c r="BU50" s="3"/>
      <c r="BV50" s="3"/>
      <c r="BW50" s="3"/>
      <c r="BX50" s="3"/>
    </row>
    <row r="51" spans="1:76" ht="15">
      <c r="A51" s="64" t="s">
        <v>243</v>
      </c>
      <c r="B51" s="65"/>
      <c r="C51" s="65" t="s">
        <v>64</v>
      </c>
      <c r="D51" s="66">
        <v>168.93659605683806</v>
      </c>
      <c r="E51" s="68"/>
      <c r="F51" s="100" t="s">
        <v>915</v>
      </c>
      <c r="G51" s="65"/>
      <c r="H51" s="69" t="s">
        <v>243</v>
      </c>
      <c r="I51" s="70"/>
      <c r="J51" s="70"/>
      <c r="K51" s="69" t="s">
        <v>3203</v>
      </c>
      <c r="L51" s="73">
        <v>1</v>
      </c>
      <c r="M51" s="74">
        <v>8111.599609375</v>
      </c>
      <c r="N51" s="74">
        <v>3961.368408203125</v>
      </c>
      <c r="O51" s="75"/>
      <c r="P51" s="76"/>
      <c r="Q51" s="76"/>
      <c r="R51" s="86"/>
      <c r="S51" s="48">
        <v>0</v>
      </c>
      <c r="T51" s="48">
        <v>1</v>
      </c>
      <c r="U51" s="49">
        <v>0</v>
      </c>
      <c r="V51" s="49">
        <v>1</v>
      </c>
      <c r="W51" s="49">
        <v>0</v>
      </c>
      <c r="X51" s="49">
        <v>0.701753</v>
      </c>
      <c r="Y51" s="49">
        <v>0</v>
      </c>
      <c r="Z51" s="49">
        <v>0</v>
      </c>
      <c r="AA51" s="71">
        <v>51</v>
      </c>
      <c r="AB51" s="71"/>
      <c r="AC51" s="72"/>
      <c r="AD51" s="78" t="s">
        <v>1937</v>
      </c>
      <c r="AE51" s="78">
        <v>1059</v>
      </c>
      <c r="AF51" s="78">
        <v>1828</v>
      </c>
      <c r="AG51" s="78">
        <v>168353</v>
      </c>
      <c r="AH51" s="78">
        <v>205745</v>
      </c>
      <c r="AI51" s="78"/>
      <c r="AJ51" s="78" t="s">
        <v>2162</v>
      </c>
      <c r="AK51" s="78" t="s">
        <v>2362</v>
      </c>
      <c r="AL51" s="83" t="s">
        <v>2502</v>
      </c>
      <c r="AM51" s="78"/>
      <c r="AN51" s="80">
        <v>40054.65841435185</v>
      </c>
      <c r="AO51" s="83" t="s">
        <v>2655</v>
      </c>
      <c r="AP51" s="78" t="b">
        <v>0</v>
      </c>
      <c r="AQ51" s="78" t="b">
        <v>0</v>
      </c>
      <c r="AR51" s="78" t="b">
        <v>0</v>
      </c>
      <c r="AS51" s="78"/>
      <c r="AT51" s="78">
        <v>65</v>
      </c>
      <c r="AU51" s="83" t="s">
        <v>2819</v>
      </c>
      <c r="AV51" s="78" t="b">
        <v>0</v>
      </c>
      <c r="AW51" s="78" t="s">
        <v>2922</v>
      </c>
      <c r="AX51" s="83" t="s">
        <v>2971</v>
      </c>
      <c r="AY51" s="78" t="s">
        <v>66</v>
      </c>
      <c r="AZ51" s="78" t="str">
        <f>REPLACE(INDEX(GroupVertices[Group],MATCH(Vertices[[#This Row],[Vertex]],GroupVertices[Vertex],0)),1,1,"")</f>
        <v>36</v>
      </c>
      <c r="BA51" s="48"/>
      <c r="BB51" s="48"/>
      <c r="BC51" s="48"/>
      <c r="BD51" s="48"/>
      <c r="BE51" s="48" t="s">
        <v>782</v>
      </c>
      <c r="BF51" s="48" t="s">
        <v>782</v>
      </c>
      <c r="BG51" s="116" t="s">
        <v>4008</v>
      </c>
      <c r="BH51" s="116" t="s">
        <v>4008</v>
      </c>
      <c r="BI51" s="116" t="s">
        <v>4135</v>
      </c>
      <c r="BJ51" s="116" t="s">
        <v>4135</v>
      </c>
      <c r="BK51" s="116">
        <v>0</v>
      </c>
      <c r="BL51" s="120">
        <v>0</v>
      </c>
      <c r="BM51" s="116">
        <v>0</v>
      </c>
      <c r="BN51" s="120">
        <v>0</v>
      </c>
      <c r="BO51" s="116">
        <v>0</v>
      </c>
      <c r="BP51" s="120">
        <v>0</v>
      </c>
      <c r="BQ51" s="116">
        <v>24</v>
      </c>
      <c r="BR51" s="120">
        <v>100</v>
      </c>
      <c r="BS51" s="116">
        <v>24</v>
      </c>
      <c r="BT51" s="2"/>
      <c r="BU51" s="3"/>
      <c r="BV51" s="3"/>
      <c r="BW51" s="3"/>
      <c r="BX51" s="3"/>
    </row>
    <row r="52" spans="1:76" ht="15">
      <c r="A52" s="64" t="s">
        <v>244</v>
      </c>
      <c r="B52" s="65"/>
      <c r="C52" s="65" t="s">
        <v>64</v>
      </c>
      <c r="D52" s="66">
        <v>162.69062389624975</v>
      </c>
      <c r="E52" s="68"/>
      <c r="F52" s="100" t="s">
        <v>916</v>
      </c>
      <c r="G52" s="65"/>
      <c r="H52" s="69" t="s">
        <v>244</v>
      </c>
      <c r="I52" s="70"/>
      <c r="J52" s="70"/>
      <c r="K52" s="69" t="s">
        <v>3204</v>
      </c>
      <c r="L52" s="73">
        <v>1</v>
      </c>
      <c r="M52" s="74">
        <v>804.709228515625</v>
      </c>
      <c r="N52" s="74">
        <v>5429.849609375</v>
      </c>
      <c r="O52" s="75"/>
      <c r="P52" s="76"/>
      <c r="Q52" s="76"/>
      <c r="R52" s="86"/>
      <c r="S52" s="48">
        <v>1</v>
      </c>
      <c r="T52" s="48">
        <v>1</v>
      </c>
      <c r="U52" s="49">
        <v>0</v>
      </c>
      <c r="V52" s="49">
        <v>0</v>
      </c>
      <c r="W52" s="49">
        <v>0</v>
      </c>
      <c r="X52" s="49">
        <v>0.999998</v>
      </c>
      <c r="Y52" s="49">
        <v>0</v>
      </c>
      <c r="Z52" s="49" t="s">
        <v>3480</v>
      </c>
      <c r="AA52" s="71">
        <v>52</v>
      </c>
      <c r="AB52" s="71"/>
      <c r="AC52" s="72"/>
      <c r="AD52" s="78" t="s">
        <v>1938</v>
      </c>
      <c r="AE52" s="78">
        <v>282</v>
      </c>
      <c r="AF52" s="78">
        <v>182</v>
      </c>
      <c r="AG52" s="78">
        <v>2780</v>
      </c>
      <c r="AH52" s="78">
        <v>6510</v>
      </c>
      <c r="AI52" s="78"/>
      <c r="AJ52" s="78" t="s">
        <v>2163</v>
      </c>
      <c r="AK52" s="78"/>
      <c r="AL52" s="78"/>
      <c r="AM52" s="78"/>
      <c r="AN52" s="80">
        <v>41565.213483796295</v>
      </c>
      <c r="AO52" s="83" t="s">
        <v>2656</v>
      </c>
      <c r="AP52" s="78" t="b">
        <v>0</v>
      </c>
      <c r="AQ52" s="78" t="b">
        <v>0</v>
      </c>
      <c r="AR52" s="78" t="b">
        <v>0</v>
      </c>
      <c r="AS52" s="78"/>
      <c r="AT52" s="78">
        <v>4</v>
      </c>
      <c r="AU52" s="83" t="s">
        <v>2819</v>
      </c>
      <c r="AV52" s="78" t="b">
        <v>0</v>
      </c>
      <c r="AW52" s="78" t="s">
        <v>2922</v>
      </c>
      <c r="AX52" s="83" t="s">
        <v>2972</v>
      </c>
      <c r="AY52" s="78" t="s">
        <v>66</v>
      </c>
      <c r="AZ52" s="78" t="str">
        <f>REPLACE(INDEX(GroupVertices[Group],MATCH(Vertices[[#This Row],[Vertex]],GroupVertices[Vertex],0)),1,1,"")</f>
        <v>1</v>
      </c>
      <c r="BA52" s="48" t="s">
        <v>641</v>
      </c>
      <c r="BB52" s="48" t="s">
        <v>641</v>
      </c>
      <c r="BC52" s="48" t="s">
        <v>740</v>
      </c>
      <c r="BD52" s="48" t="s">
        <v>740</v>
      </c>
      <c r="BE52" s="48" t="s">
        <v>773</v>
      </c>
      <c r="BF52" s="48" t="s">
        <v>773</v>
      </c>
      <c r="BG52" s="116" t="s">
        <v>4009</v>
      </c>
      <c r="BH52" s="116" t="s">
        <v>4009</v>
      </c>
      <c r="BI52" s="116" t="s">
        <v>4136</v>
      </c>
      <c r="BJ52" s="116" t="s">
        <v>4136</v>
      </c>
      <c r="BK52" s="116">
        <v>1</v>
      </c>
      <c r="BL52" s="120">
        <v>14.285714285714286</v>
      </c>
      <c r="BM52" s="116">
        <v>0</v>
      </c>
      <c r="BN52" s="120">
        <v>0</v>
      </c>
      <c r="BO52" s="116">
        <v>0</v>
      </c>
      <c r="BP52" s="120">
        <v>0</v>
      </c>
      <c r="BQ52" s="116">
        <v>6</v>
      </c>
      <c r="BR52" s="120">
        <v>85.71428571428571</v>
      </c>
      <c r="BS52" s="116">
        <v>7</v>
      </c>
      <c r="BT52" s="2"/>
      <c r="BU52" s="3"/>
      <c r="BV52" s="3"/>
      <c r="BW52" s="3"/>
      <c r="BX52" s="3"/>
    </row>
    <row r="53" spans="1:76" ht="15">
      <c r="A53" s="64" t="s">
        <v>245</v>
      </c>
      <c r="B53" s="65"/>
      <c r="C53" s="65" t="s">
        <v>64</v>
      </c>
      <c r="D53" s="66">
        <v>164.72834385386574</v>
      </c>
      <c r="E53" s="68"/>
      <c r="F53" s="100" t="s">
        <v>917</v>
      </c>
      <c r="G53" s="65"/>
      <c r="H53" s="69" t="s">
        <v>245</v>
      </c>
      <c r="I53" s="70"/>
      <c r="J53" s="70"/>
      <c r="K53" s="69" t="s">
        <v>3205</v>
      </c>
      <c r="L53" s="73">
        <v>1</v>
      </c>
      <c r="M53" s="74">
        <v>5243.14013671875</v>
      </c>
      <c r="N53" s="74">
        <v>2205.256103515625</v>
      </c>
      <c r="O53" s="75"/>
      <c r="P53" s="76"/>
      <c r="Q53" s="76"/>
      <c r="R53" s="86"/>
      <c r="S53" s="48">
        <v>0</v>
      </c>
      <c r="T53" s="48">
        <v>1</v>
      </c>
      <c r="U53" s="49">
        <v>0</v>
      </c>
      <c r="V53" s="49">
        <v>0.012048</v>
      </c>
      <c r="W53" s="49">
        <v>0</v>
      </c>
      <c r="X53" s="49">
        <v>0.540586</v>
      </c>
      <c r="Y53" s="49">
        <v>0</v>
      </c>
      <c r="Z53" s="49">
        <v>0</v>
      </c>
      <c r="AA53" s="71">
        <v>53</v>
      </c>
      <c r="AB53" s="71"/>
      <c r="AC53" s="72"/>
      <c r="AD53" s="78" t="s">
        <v>1939</v>
      </c>
      <c r="AE53" s="78">
        <v>925</v>
      </c>
      <c r="AF53" s="78">
        <v>719</v>
      </c>
      <c r="AG53" s="78">
        <v>1683</v>
      </c>
      <c r="AH53" s="78">
        <v>7848</v>
      </c>
      <c r="AI53" s="78"/>
      <c r="AJ53" s="78" t="s">
        <v>2164</v>
      </c>
      <c r="AK53" s="78" t="s">
        <v>2363</v>
      </c>
      <c r="AL53" s="83" t="s">
        <v>2503</v>
      </c>
      <c r="AM53" s="78"/>
      <c r="AN53" s="80">
        <v>43580.7596875</v>
      </c>
      <c r="AO53" s="83" t="s">
        <v>2657</v>
      </c>
      <c r="AP53" s="78" t="b">
        <v>1</v>
      </c>
      <c r="AQ53" s="78" t="b">
        <v>0</v>
      </c>
      <c r="AR53" s="78" t="b">
        <v>0</v>
      </c>
      <c r="AS53" s="78"/>
      <c r="AT53" s="78">
        <v>9</v>
      </c>
      <c r="AU53" s="78"/>
      <c r="AV53" s="78" t="b">
        <v>0</v>
      </c>
      <c r="AW53" s="78" t="s">
        <v>2922</v>
      </c>
      <c r="AX53" s="83" t="s">
        <v>2973</v>
      </c>
      <c r="AY53" s="78" t="s">
        <v>66</v>
      </c>
      <c r="AZ53" s="78" t="str">
        <f>REPLACE(INDEX(GroupVertices[Group],MATCH(Vertices[[#This Row],[Vertex]],GroupVertices[Vertex],0)),1,1,"")</f>
        <v>5</v>
      </c>
      <c r="BA53" s="48"/>
      <c r="BB53" s="48"/>
      <c r="BC53" s="48"/>
      <c r="BD53" s="48"/>
      <c r="BE53" s="48" t="s">
        <v>783</v>
      </c>
      <c r="BF53" s="48" t="s">
        <v>783</v>
      </c>
      <c r="BG53" s="116" t="s">
        <v>4010</v>
      </c>
      <c r="BH53" s="116" t="s">
        <v>4010</v>
      </c>
      <c r="BI53" s="116" t="s">
        <v>4137</v>
      </c>
      <c r="BJ53" s="116" t="s">
        <v>4137</v>
      </c>
      <c r="BK53" s="116">
        <v>0</v>
      </c>
      <c r="BL53" s="120">
        <v>0</v>
      </c>
      <c r="BM53" s="116">
        <v>0</v>
      </c>
      <c r="BN53" s="120">
        <v>0</v>
      </c>
      <c r="BO53" s="116">
        <v>0</v>
      </c>
      <c r="BP53" s="120">
        <v>0</v>
      </c>
      <c r="BQ53" s="116">
        <v>25</v>
      </c>
      <c r="BR53" s="120">
        <v>100</v>
      </c>
      <c r="BS53" s="116">
        <v>25</v>
      </c>
      <c r="BT53" s="2"/>
      <c r="BU53" s="3"/>
      <c r="BV53" s="3"/>
      <c r="BW53" s="3"/>
      <c r="BX53" s="3"/>
    </row>
    <row r="54" spans="1:76" ht="15">
      <c r="A54" s="64" t="s">
        <v>260</v>
      </c>
      <c r="B54" s="65"/>
      <c r="C54" s="65" t="s">
        <v>64</v>
      </c>
      <c r="D54" s="66">
        <v>163.44955125476594</v>
      </c>
      <c r="E54" s="68"/>
      <c r="F54" s="100" t="s">
        <v>927</v>
      </c>
      <c r="G54" s="65"/>
      <c r="H54" s="69" t="s">
        <v>260</v>
      </c>
      <c r="I54" s="70"/>
      <c r="J54" s="70"/>
      <c r="K54" s="69" t="s">
        <v>3206</v>
      </c>
      <c r="L54" s="73">
        <v>1705.2045454545455</v>
      </c>
      <c r="M54" s="74">
        <v>4489.03369140625</v>
      </c>
      <c r="N54" s="74">
        <v>2169.24462890625</v>
      </c>
      <c r="O54" s="75"/>
      <c r="P54" s="76"/>
      <c r="Q54" s="76"/>
      <c r="R54" s="86"/>
      <c r="S54" s="48">
        <v>3</v>
      </c>
      <c r="T54" s="48">
        <v>2</v>
      </c>
      <c r="U54" s="49">
        <v>90</v>
      </c>
      <c r="V54" s="49">
        <v>0.016667</v>
      </c>
      <c r="W54" s="49">
        <v>0</v>
      </c>
      <c r="X54" s="49">
        <v>1.838052</v>
      </c>
      <c r="Y54" s="49">
        <v>0</v>
      </c>
      <c r="Z54" s="49">
        <v>0</v>
      </c>
      <c r="AA54" s="71">
        <v>54</v>
      </c>
      <c r="AB54" s="71"/>
      <c r="AC54" s="72"/>
      <c r="AD54" s="78" t="s">
        <v>1940</v>
      </c>
      <c r="AE54" s="78">
        <v>615</v>
      </c>
      <c r="AF54" s="78">
        <v>382</v>
      </c>
      <c r="AG54" s="78">
        <v>946</v>
      </c>
      <c r="AH54" s="78">
        <v>1436</v>
      </c>
      <c r="AI54" s="78"/>
      <c r="AJ54" s="78" t="s">
        <v>2165</v>
      </c>
      <c r="AK54" s="78" t="s">
        <v>2364</v>
      </c>
      <c r="AL54" s="83" t="s">
        <v>2504</v>
      </c>
      <c r="AM54" s="78"/>
      <c r="AN54" s="80">
        <v>41362.82466435185</v>
      </c>
      <c r="AO54" s="83" t="s">
        <v>2658</v>
      </c>
      <c r="AP54" s="78" t="b">
        <v>0</v>
      </c>
      <c r="AQ54" s="78" t="b">
        <v>0</v>
      </c>
      <c r="AR54" s="78" t="b">
        <v>0</v>
      </c>
      <c r="AS54" s="78"/>
      <c r="AT54" s="78">
        <v>23</v>
      </c>
      <c r="AU54" s="83" t="s">
        <v>2819</v>
      </c>
      <c r="AV54" s="78" t="b">
        <v>0</v>
      </c>
      <c r="AW54" s="78" t="s">
        <v>2922</v>
      </c>
      <c r="AX54" s="83" t="s">
        <v>2974</v>
      </c>
      <c r="AY54" s="78" t="s">
        <v>66</v>
      </c>
      <c r="AZ54" s="78" t="str">
        <f>REPLACE(INDEX(GroupVertices[Group],MATCH(Vertices[[#This Row],[Vertex]],GroupVertices[Vertex],0)),1,1,"")</f>
        <v>5</v>
      </c>
      <c r="BA54" s="48" t="s">
        <v>645</v>
      </c>
      <c r="BB54" s="48" t="s">
        <v>645</v>
      </c>
      <c r="BC54" s="48" t="s">
        <v>737</v>
      </c>
      <c r="BD54" s="48" t="s">
        <v>737</v>
      </c>
      <c r="BE54" s="48" t="s">
        <v>3962</v>
      </c>
      <c r="BF54" s="48" t="s">
        <v>3974</v>
      </c>
      <c r="BG54" s="116" t="s">
        <v>4011</v>
      </c>
      <c r="BH54" s="116" t="s">
        <v>4011</v>
      </c>
      <c r="BI54" s="116" t="s">
        <v>4138</v>
      </c>
      <c r="BJ54" s="116" t="s">
        <v>4138</v>
      </c>
      <c r="BK54" s="116">
        <v>0</v>
      </c>
      <c r="BL54" s="120">
        <v>0</v>
      </c>
      <c r="BM54" s="116">
        <v>1</v>
      </c>
      <c r="BN54" s="120">
        <v>2.7027027027027026</v>
      </c>
      <c r="BO54" s="116">
        <v>0</v>
      </c>
      <c r="BP54" s="120">
        <v>0</v>
      </c>
      <c r="BQ54" s="116">
        <v>36</v>
      </c>
      <c r="BR54" s="120">
        <v>97.29729729729729</v>
      </c>
      <c r="BS54" s="116">
        <v>37</v>
      </c>
      <c r="BT54" s="2"/>
      <c r="BU54" s="3"/>
      <c r="BV54" s="3"/>
      <c r="BW54" s="3"/>
      <c r="BX54" s="3"/>
    </row>
    <row r="55" spans="1:76" ht="15">
      <c r="A55" s="64" t="s">
        <v>246</v>
      </c>
      <c r="B55" s="65"/>
      <c r="C55" s="65" t="s">
        <v>64</v>
      </c>
      <c r="D55" s="66">
        <v>164.4930763727257</v>
      </c>
      <c r="E55" s="68"/>
      <c r="F55" s="100" t="s">
        <v>918</v>
      </c>
      <c r="G55" s="65"/>
      <c r="H55" s="69" t="s">
        <v>246</v>
      </c>
      <c r="I55" s="70"/>
      <c r="J55" s="70"/>
      <c r="K55" s="69" t="s">
        <v>3207</v>
      </c>
      <c r="L55" s="73">
        <v>1</v>
      </c>
      <c r="M55" s="74">
        <v>5077.654296875</v>
      </c>
      <c r="N55" s="74">
        <v>5406.64453125</v>
      </c>
      <c r="O55" s="75"/>
      <c r="P55" s="76"/>
      <c r="Q55" s="76"/>
      <c r="R55" s="86"/>
      <c r="S55" s="48">
        <v>0</v>
      </c>
      <c r="T55" s="48">
        <v>1</v>
      </c>
      <c r="U55" s="49">
        <v>0</v>
      </c>
      <c r="V55" s="49">
        <v>0.030303</v>
      </c>
      <c r="W55" s="49">
        <v>0</v>
      </c>
      <c r="X55" s="49">
        <v>0.554698</v>
      </c>
      <c r="Y55" s="49">
        <v>0</v>
      </c>
      <c r="Z55" s="49">
        <v>0</v>
      </c>
      <c r="AA55" s="71">
        <v>55</v>
      </c>
      <c r="AB55" s="71"/>
      <c r="AC55" s="72"/>
      <c r="AD55" s="78" t="s">
        <v>1941</v>
      </c>
      <c r="AE55" s="78">
        <v>4550</v>
      </c>
      <c r="AF55" s="78">
        <v>657</v>
      </c>
      <c r="AG55" s="78">
        <v>34402</v>
      </c>
      <c r="AH55" s="78">
        <v>8058</v>
      </c>
      <c r="AI55" s="78"/>
      <c r="AJ55" s="78" t="s">
        <v>2166</v>
      </c>
      <c r="AK55" s="78" t="s">
        <v>2365</v>
      </c>
      <c r="AL55" s="78"/>
      <c r="AM55" s="78"/>
      <c r="AN55" s="80">
        <v>42750.68994212963</v>
      </c>
      <c r="AO55" s="83" t="s">
        <v>2659</v>
      </c>
      <c r="AP55" s="78" t="b">
        <v>0</v>
      </c>
      <c r="AQ55" s="78" t="b">
        <v>0</v>
      </c>
      <c r="AR55" s="78" t="b">
        <v>0</v>
      </c>
      <c r="AS55" s="78"/>
      <c r="AT55" s="78">
        <v>36</v>
      </c>
      <c r="AU55" s="83" t="s">
        <v>2819</v>
      </c>
      <c r="AV55" s="78" t="b">
        <v>0</v>
      </c>
      <c r="AW55" s="78" t="s">
        <v>2922</v>
      </c>
      <c r="AX55" s="83" t="s">
        <v>2975</v>
      </c>
      <c r="AY55" s="78" t="s">
        <v>66</v>
      </c>
      <c r="AZ55" s="78" t="str">
        <f>REPLACE(INDEX(GroupVertices[Group],MATCH(Vertices[[#This Row],[Vertex]],GroupVertices[Vertex],0)),1,1,"")</f>
        <v>4</v>
      </c>
      <c r="BA55" s="48"/>
      <c r="BB55" s="48"/>
      <c r="BC55" s="48"/>
      <c r="BD55" s="48"/>
      <c r="BE55" s="48" t="s">
        <v>3586</v>
      </c>
      <c r="BF55" s="48" t="s">
        <v>3586</v>
      </c>
      <c r="BG55" s="116" t="s">
        <v>3991</v>
      </c>
      <c r="BH55" s="116" t="s">
        <v>3991</v>
      </c>
      <c r="BI55" s="116" t="s">
        <v>4119</v>
      </c>
      <c r="BJ55" s="116" t="s">
        <v>4119</v>
      </c>
      <c r="BK55" s="116">
        <v>1</v>
      </c>
      <c r="BL55" s="120">
        <v>6.25</v>
      </c>
      <c r="BM55" s="116">
        <v>0</v>
      </c>
      <c r="BN55" s="120">
        <v>0</v>
      </c>
      <c r="BO55" s="116">
        <v>0</v>
      </c>
      <c r="BP55" s="120">
        <v>0</v>
      </c>
      <c r="BQ55" s="116">
        <v>15</v>
      </c>
      <c r="BR55" s="120">
        <v>93.75</v>
      </c>
      <c r="BS55" s="116">
        <v>16</v>
      </c>
      <c r="BT55" s="2"/>
      <c r="BU55" s="3"/>
      <c r="BV55" s="3"/>
      <c r="BW55" s="3"/>
      <c r="BX55" s="3"/>
    </row>
    <row r="56" spans="1:76" ht="15">
      <c r="A56" s="64" t="s">
        <v>247</v>
      </c>
      <c r="B56" s="65"/>
      <c r="C56" s="65" t="s">
        <v>64</v>
      </c>
      <c r="D56" s="66">
        <v>163.24843550475916</v>
      </c>
      <c r="E56" s="68"/>
      <c r="F56" s="100" t="s">
        <v>919</v>
      </c>
      <c r="G56" s="65"/>
      <c r="H56" s="69" t="s">
        <v>247</v>
      </c>
      <c r="I56" s="70"/>
      <c r="J56" s="70"/>
      <c r="K56" s="69" t="s">
        <v>3208</v>
      </c>
      <c r="L56" s="73">
        <v>1</v>
      </c>
      <c r="M56" s="74">
        <v>4080.088623046875</v>
      </c>
      <c r="N56" s="74">
        <v>3140.8623046875</v>
      </c>
      <c r="O56" s="75"/>
      <c r="P56" s="76"/>
      <c r="Q56" s="76"/>
      <c r="R56" s="86"/>
      <c r="S56" s="48">
        <v>0</v>
      </c>
      <c r="T56" s="48">
        <v>1</v>
      </c>
      <c r="U56" s="49">
        <v>0</v>
      </c>
      <c r="V56" s="49">
        <v>0.030303</v>
      </c>
      <c r="W56" s="49">
        <v>0</v>
      </c>
      <c r="X56" s="49">
        <v>0.554698</v>
      </c>
      <c r="Y56" s="49">
        <v>0</v>
      </c>
      <c r="Z56" s="49">
        <v>0</v>
      </c>
      <c r="AA56" s="71">
        <v>56</v>
      </c>
      <c r="AB56" s="71"/>
      <c r="AC56" s="72"/>
      <c r="AD56" s="78" t="s">
        <v>1942</v>
      </c>
      <c r="AE56" s="78">
        <v>404</v>
      </c>
      <c r="AF56" s="78">
        <v>329</v>
      </c>
      <c r="AG56" s="78">
        <v>7096</v>
      </c>
      <c r="AH56" s="78">
        <v>92</v>
      </c>
      <c r="AI56" s="78"/>
      <c r="AJ56" s="78" t="s">
        <v>2167</v>
      </c>
      <c r="AK56" s="78" t="s">
        <v>2366</v>
      </c>
      <c r="AL56" s="78"/>
      <c r="AM56" s="78"/>
      <c r="AN56" s="80">
        <v>43583.50708333333</v>
      </c>
      <c r="AO56" s="83" t="s">
        <v>2660</v>
      </c>
      <c r="AP56" s="78" t="b">
        <v>0</v>
      </c>
      <c r="AQ56" s="78" t="b">
        <v>0</v>
      </c>
      <c r="AR56" s="78" t="b">
        <v>0</v>
      </c>
      <c r="AS56" s="78"/>
      <c r="AT56" s="78">
        <v>8</v>
      </c>
      <c r="AU56" s="83" t="s">
        <v>2819</v>
      </c>
      <c r="AV56" s="78" t="b">
        <v>0</v>
      </c>
      <c r="AW56" s="78" t="s">
        <v>2922</v>
      </c>
      <c r="AX56" s="83" t="s">
        <v>2976</v>
      </c>
      <c r="AY56" s="78" t="s">
        <v>66</v>
      </c>
      <c r="AZ56" s="78" t="str">
        <f>REPLACE(INDEX(GroupVertices[Group],MATCH(Vertices[[#This Row],[Vertex]],GroupVertices[Vertex],0)),1,1,"")</f>
        <v>4</v>
      </c>
      <c r="BA56" s="48"/>
      <c r="BB56" s="48"/>
      <c r="BC56" s="48"/>
      <c r="BD56" s="48"/>
      <c r="BE56" s="48" t="s">
        <v>3586</v>
      </c>
      <c r="BF56" s="48" t="s">
        <v>3586</v>
      </c>
      <c r="BG56" s="116" t="s">
        <v>3991</v>
      </c>
      <c r="BH56" s="116" t="s">
        <v>3991</v>
      </c>
      <c r="BI56" s="116" t="s">
        <v>4119</v>
      </c>
      <c r="BJ56" s="116" t="s">
        <v>4119</v>
      </c>
      <c r="BK56" s="116">
        <v>1</v>
      </c>
      <c r="BL56" s="120">
        <v>6.25</v>
      </c>
      <c r="BM56" s="116">
        <v>0</v>
      </c>
      <c r="BN56" s="120">
        <v>0</v>
      </c>
      <c r="BO56" s="116">
        <v>0</v>
      </c>
      <c r="BP56" s="120">
        <v>0</v>
      </c>
      <c r="BQ56" s="116">
        <v>15</v>
      </c>
      <c r="BR56" s="120">
        <v>93.75</v>
      </c>
      <c r="BS56" s="116">
        <v>16</v>
      </c>
      <c r="BT56" s="2"/>
      <c r="BU56" s="3"/>
      <c r="BV56" s="3"/>
      <c r="BW56" s="3"/>
      <c r="BX56" s="3"/>
    </row>
    <row r="57" spans="1:76" ht="15">
      <c r="A57" s="64" t="s">
        <v>248</v>
      </c>
      <c r="B57" s="65"/>
      <c r="C57" s="65" t="s">
        <v>64</v>
      </c>
      <c r="D57" s="66">
        <v>162.21629429717711</v>
      </c>
      <c r="E57" s="68"/>
      <c r="F57" s="100" t="s">
        <v>893</v>
      </c>
      <c r="G57" s="65"/>
      <c r="H57" s="69" t="s">
        <v>248</v>
      </c>
      <c r="I57" s="70"/>
      <c r="J57" s="70"/>
      <c r="K57" s="69" t="s">
        <v>3209</v>
      </c>
      <c r="L57" s="73">
        <v>1</v>
      </c>
      <c r="M57" s="74">
        <v>3825.747314453125</v>
      </c>
      <c r="N57" s="74">
        <v>5908.86279296875</v>
      </c>
      <c r="O57" s="75"/>
      <c r="P57" s="76"/>
      <c r="Q57" s="76"/>
      <c r="R57" s="86"/>
      <c r="S57" s="48">
        <v>0</v>
      </c>
      <c r="T57" s="48">
        <v>1</v>
      </c>
      <c r="U57" s="49">
        <v>0</v>
      </c>
      <c r="V57" s="49">
        <v>0.030303</v>
      </c>
      <c r="W57" s="49">
        <v>0</v>
      </c>
      <c r="X57" s="49">
        <v>0.554698</v>
      </c>
      <c r="Y57" s="49">
        <v>0</v>
      </c>
      <c r="Z57" s="49">
        <v>0</v>
      </c>
      <c r="AA57" s="71">
        <v>57</v>
      </c>
      <c r="AB57" s="71"/>
      <c r="AC57" s="72"/>
      <c r="AD57" s="78" t="s">
        <v>1943</v>
      </c>
      <c r="AE57" s="78">
        <v>25</v>
      </c>
      <c r="AF57" s="78">
        <v>57</v>
      </c>
      <c r="AG57" s="78">
        <v>8307</v>
      </c>
      <c r="AH57" s="78">
        <v>3</v>
      </c>
      <c r="AI57" s="78"/>
      <c r="AJ57" s="78" t="s">
        <v>2168</v>
      </c>
      <c r="AK57" s="78"/>
      <c r="AL57" s="78"/>
      <c r="AM57" s="78"/>
      <c r="AN57" s="80">
        <v>43587.73842592593</v>
      </c>
      <c r="AO57" s="78"/>
      <c r="AP57" s="78" t="b">
        <v>1</v>
      </c>
      <c r="AQ57" s="78" t="b">
        <v>1</v>
      </c>
      <c r="AR57" s="78" t="b">
        <v>0</v>
      </c>
      <c r="AS57" s="78"/>
      <c r="AT57" s="78">
        <v>1</v>
      </c>
      <c r="AU57" s="78"/>
      <c r="AV57" s="78" t="b">
        <v>0</v>
      </c>
      <c r="AW57" s="78" t="s">
        <v>2922</v>
      </c>
      <c r="AX57" s="83" t="s">
        <v>2977</v>
      </c>
      <c r="AY57" s="78" t="s">
        <v>66</v>
      </c>
      <c r="AZ57" s="78" t="str">
        <f>REPLACE(INDEX(GroupVertices[Group],MATCH(Vertices[[#This Row],[Vertex]],GroupVertices[Vertex],0)),1,1,"")</f>
        <v>4</v>
      </c>
      <c r="BA57" s="48"/>
      <c r="BB57" s="48"/>
      <c r="BC57" s="48"/>
      <c r="BD57" s="48"/>
      <c r="BE57" s="48" t="s">
        <v>3586</v>
      </c>
      <c r="BF57" s="48" t="s">
        <v>3586</v>
      </c>
      <c r="BG57" s="116" t="s">
        <v>3991</v>
      </c>
      <c r="BH57" s="116" t="s">
        <v>3991</v>
      </c>
      <c r="BI57" s="116" t="s">
        <v>4119</v>
      </c>
      <c r="BJ57" s="116" t="s">
        <v>4119</v>
      </c>
      <c r="BK57" s="116">
        <v>1</v>
      </c>
      <c r="BL57" s="120">
        <v>6.25</v>
      </c>
      <c r="BM57" s="116">
        <v>0</v>
      </c>
      <c r="BN57" s="120">
        <v>0</v>
      </c>
      <c r="BO57" s="116">
        <v>0</v>
      </c>
      <c r="BP57" s="120">
        <v>0</v>
      </c>
      <c r="BQ57" s="116">
        <v>15</v>
      </c>
      <c r="BR57" s="120">
        <v>93.75</v>
      </c>
      <c r="BS57" s="116">
        <v>16</v>
      </c>
      <c r="BT57" s="2"/>
      <c r="BU57" s="3"/>
      <c r="BV57" s="3"/>
      <c r="BW57" s="3"/>
      <c r="BX57" s="3"/>
    </row>
    <row r="58" spans="1:76" ht="15">
      <c r="A58" s="64" t="s">
        <v>249</v>
      </c>
      <c r="B58" s="65"/>
      <c r="C58" s="65" t="s">
        <v>64</v>
      </c>
      <c r="D58" s="66">
        <v>162.62990970756843</v>
      </c>
      <c r="E58" s="68"/>
      <c r="F58" s="100" t="s">
        <v>920</v>
      </c>
      <c r="G58" s="65"/>
      <c r="H58" s="69" t="s">
        <v>249</v>
      </c>
      <c r="I58" s="70"/>
      <c r="J58" s="70"/>
      <c r="K58" s="69" t="s">
        <v>3210</v>
      </c>
      <c r="L58" s="73">
        <v>1</v>
      </c>
      <c r="M58" s="74">
        <v>398.1779479980469</v>
      </c>
      <c r="N58" s="74">
        <v>5429.849609375</v>
      </c>
      <c r="O58" s="75"/>
      <c r="P58" s="76"/>
      <c r="Q58" s="76"/>
      <c r="R58" s="86"/>
      <c r="S58" s="48">
        <v>1</v>
      </c>
      <c r="T58" s="48">
        <v>1</v>
      </c>
      <c r="U58" s="49">
        <v>0</v>
      </c>
      <c r="V58" s="49">
        <v>0</v>
      </c>
      <c r="W58" s="49">
        <v>0</v>
      </c>
      <c r="X58" s="49">
        <v>0.999998</v>
      </c>
      <c r="Y58" s="49">
        <v>0</v>
      </c>
      <c r="Z58" s="49" t="s">
        <v>3480</v>
      </c>
      <c r="AA58" s="71">
        <v>58</v>
      </c>
      <c r="AB58" s="71"/>
      <c r="AC58" s="72"/>
      <c r="AD58" s="78" t="s">
        <v>1944</v>
      </c>
      <c r="AE58" s="78">
        <v>74</v>
      </c>
      <c r="AF58" s="78">
        <v>166</v>
      </c>
      <c r="AG58" s="78">
        <v>1680</v>
      </c>
      <c r="AH58" s="78">
        <v>13</v>
      </c>
      <c r="AI58" s="78"/>
      <c r="AJ58" s="78" t="s">
        <v>2169</v>
      </c>
      <c r="AK58" s="78" t="s">
        <v>1838</v>
      </c>
      <c r="AL58" s="83" t="s">
        <v>2505</v>
      </c>
      <c r="AM58" s="78"/>
      <c r="AN58" s="80">
        <v>39928.20559027778</v>
      </c>
      <c r="AO58" s="83" t="s">
        <v>2661</v>
      </c>
      <c r="AP58" s="78" t="b">
        <v>0</v>
      </c>
      <c r="AQ58" s="78" t="b">
        <v>0</v>
      </c>
      <c r="AR58" s="78" t="b">
        <v>1</v>
      </c>
      <c r="AS58" s="78"/>
      <c r="AT58" s="78">
        <v>16</v>
      </c>
      <c r="AU58" s="83" t="s">
        <v>2820</v>
      </c>
      <c r="AV58" s="78" t="b">
        <v>0</v>
      </c>
      <c r="AW58" s="78" t="s">
        <v>2922</v>
      </c>
      <c r="AX58" s="83" t="s">
        <v>2978</v>
      </c>
      <c r="AY58" s="78" t="s">
        <v>66</v>
      </c>
      <c r="AZ58" s="78" t="str">
        <f>REPLACE(INDEX(GroupVertices[Group],MATCH(Vertices[[#This Row],[Vertex]],GroupVertices[Vertex],0)),1,1,"")</f>
        <v>1</v>
      </c>
      <c r="BA58" s="48" t="s">
        <v>642</v>
      </c>
      <c r="BB58" s="48" t="s">
        <v>642</v>
      </c>
      <c r="BC58" s="48" t="s">
        <v>738</v>
      </c>
      <c r="BD58" s="48" t="s">
        <v>738</v>
      </c>
      <c r="BE58" s="48" t="s">
        <v>3963</v>
      </c>
      <c r="BF58" s="48" t="s">
        <v>3963</v>
      </c>
      <c r="BG58" s="116" t="s">
        <v>4012</v>
      </c>
      <c r="BH58" s="116" t="s">
        <v>4012</v>
      </c>
      <c r="BI58" s="116" t="s">
        <v>4139</v>
      </c>
      <c r="BJ58" s="116" t="s">
        <v>4139</v>
      </c>
      <c r="BK58" s="116">
        <v>1</v>
      </c>
      <c r="BL58" s="120">
        <v>4.3478260869565215</v>
      </c>
      <c r="BM58" s="116">
        <v>0</v>
      </c>
      <c r="BN58" s="120">
        <v>0</v>
      </c>
      <c r="BO58" s="116">
        <v>0</v>
      </c>
      <c r="BP58" s="120">
        <v>0</v>
      </c>
      <c r="BQ58" s="116">
        <v>22</v>
      </c>
      <c r="BR58" s="120">
        <v>95.65217391304348</v>
      </c>
      <c r="BS58" s="116">
        <v>23</v>
      </c>
      <c r="BT58" s="2"/>
      <c r="BU58" s="3"/>
      <c r="BV58" s="3"/>
      <c r="BW58" s="3"/>
      <c r="BX58" s="3"/>
    </row>
    <row r="59" spans="1:76" ht="15">
      <c r="A59" s="64" t="s">
        <v>250</v>
      </c>
      <c r="B59" s="65"/>
      <c r="C59" s="65" t="s">
        <v>64</v>
      </c>
      <c r="D59" s="66">
        <v>172.04819822675447</v>
      </c>
      <c r="E59" s="68"/>
      <c r="F59" s="100" t="s">
        <v>2861</v>
      </c>
      <c r="G59" s="65"/>
      <c r="H59" s="69" t="s">
        <v>250</v>
      </c>
      <c r="I59" s="70"/>
      <c r="J59" s="70"/>
      <c r="K59" s="69" t="s">
        <v>3211</v>
      </c>
      <c r="L59" s="73">
        <v>1</v>
      </c>
      <c r="M59" s="74">
        <v>7393.67236328125</v>
      </c>
      <c r="N59" s="74">
        <v>944.0232543945312</v>
      </c>
      <c r="O59" s="75"/>
      <c r="P59" s="76"/>
      <c r="Q59" s="76"/>
      <c r="R59" s="86"/>
      <c r="S59" s="48">
        <v>2</v>
      </c>
      <c r="T59" s="48">
        <v>1</v>
      </c>
      <c r="U59" s="49">
        <v>0</v>
      </c>
      <c r="V59" s="49">
        <v>1</v>
      </c>
      <c r="W59" s="49">
        <v>0</v>
      </c>
      <c r="X59" s="49">
        <v>1.298243</v>
      </c>
      <c r="Y59" s="49">
        <v>0</v>
      </c>
      <c r="Z59" s="49">
        <v>0</v>
      </c>
      <c r="AA59" s="71">
        <v>59</v>
      </c>
      <c r="AB59" s="71"/>
      <c r="AC59" s="72"/>
      <c r="AD59" s="78" t="s">
        <v>1945</v>
      </c>
      <c r="AE59" s="78">
        <v>302</v>
      </c>
      <c r="AF59" s="78">
        <v>2648</v>
      </c>
      <c r="AG59" s="78">
        <v>2561</v>
      </c>
      <c r="AH59" s="78">
        <v>764</v>
      </c>
      <c r="AI59" s="78"/>
      <c r="AJ59" s="78" t="s">
        <v>2170</v>
      </c>
      <c r="AK59" s="78" t="s">
        <v>2367</v>
      </c>
      <c r="AL59" s="83" t="s">
        <v>2506</v>
      </c>
      <c r="AM59" s="78"/>
      <c r="AN59" s="80">
        <v>40716.34130787037</v>
      </c>
      <c r="AO59" s="83" t="s">
        <v>2662</v>
      </c>
      <c r="AP59" s="78" t="b">
        <v>0</v>
      </c>
      <c r="AQ59" s="78" t="b">
        <v>0</v>
      </c>
      <c r="AR59" s="78" t="b">
        <v>0</v>
      </c>
      <c r="AS59" s="78" t="s">
        <v>1774</v>
      </c>
      <c r="AT59" s="78">
        <v>91</v>
      </c>
      <c r="AU59" s="83" t="s">
        <v>2819</v>
      </c>
      <c r="AV59" s="78" t="b">
        <v>0</v>
      </c>
      <c r="AW59" s="78" t="s">
        <v>2922</v>
      </c>
      <c r="AX59" s="83" t="s">
        <v>2979</v>
      </c>
      <c r="AY59" s="78" t="s">
        <v>66</v>
      </c>
      <c r="AZ59" s="78" t="str">
        <f>REPLACE(INDEX(GroupVertices[Group],MATCH(Vertices[[#This Row],[Vertex]],GroupVertices[Vertex],0)),1,1,"")</f>
        <v>35</v>
      </c>
      <c r="BA59" s="48"/>
      <c r="BB59" s="48"/>
      <c r="BC59" s="48"/>
      <c r="BD59" s="48"/>
      <c r="BE59" s="48" t="s">
        <v>785</v>
      </c>
      <c r="BF59" s="48" t="s">
        <v>785</v>
      </c>
      <c r="BG59" s="116" t="s">
        <v>3708</v>
      </c>
      <c r="BH59" s="116" t="s">
        <v>3708</v>
      </c>
      <c r="BI59" s="116" t="s">
        <v>3844</v>
      </c>
      <c r="BJ59" s="116" t="s">
        <v>3844</v>
      </c>
      <c r="BK59" s="116">
        <v>1</v>
      </c>
      <c r="BL59" s="120">
        <v>7.142857142857143</v>
      </c>
      <c r="BM59" s="116">
        <v>0</v>
      </c>
      <c r="BN59" s="120">
        <v>0</v>
      </c>
      <c r="BO59" s="116">
        <v>0</v>
      </c>
      <c r="BP59" s="120">
        <v>0</v>
      </c>
      <c r="BQ59" s="116">
        <v>13</v>
      </c>
      <c r="BR59" s="120">
        <v>92.85714285714286</v>
      </c>
      <c r="BS59" s="116">
        <v>14</v>
      </c>
      <c r="BT59" s="2"/>
      <c r="BU59" s="3"/>
      <c r="BV59" s="3"/>
      <c r="BW59" s="3"/>
      <c r="BX59" s="3"/>
    </row>
    <row r="60" spans="1:76" ht="15">
      <c r="A60" s="64" t="s">
        <v>251</v>
      </c>
      <c r="B60" s="65"/>
      <c r="C60" s="65" t="s">
        <v>64</v>
      </c>
      <c r="D60" s="66">
        <v>162.04553564151098</v>
      </c>
      <c r="E60" s="68"/>
      <c r="F60" s="100" t="s">
        <v>921</v>
      </c>
      <c r="G60" s="65"/>
      <c r="H60" s="69" t="s">
        <v>251</v>
      </c>
      <c r="I60" s="70"/>
      <c r="J60" s="70"/>
      <c r="K60" s="69" t="s">
        <v>3212</v>
      </c>
      <c r="L60" s="73">
        <v>1</v>
      </c>
      <c r="M60" s="74">
        <v>7393.67236328125</v>
      </c>
      <c r="N60" s="74">
        <v>549.9450073242188</v>
      </c>
      <c r="O60" s="75"/>
      <c r="P60" s="76"/>
      <c r="Q60" s="76"/>
      <c r="R60" s="86"/>
      <c r="S60" s="48">
        <v>0</v>
      </c>
      <c r="T60" s="48">
        <v>1</v>
      </c>
      <c r="U60" s="49">
        <v>0</v>
      </c>
      <c r="V60" s="49">
        <v>1</v>
      </c>
      <c r="W60" s="49">
        <v>0</v>
      </c>
      <c r="X60" s="49">
        <v>0.701753</v>
      </c>
      <c r="Y60" s="49">
        <v>0</v>
      </c>
      <c r="Z60" s="49">
        <v>0</v>
      </c>
      <c r="AA60" s="71">
        <v>60</v>
      </c>
      <c r="AB60" s="71"/>
      <c r="AC60" s="72"/>
      <c r="AD60" s="78" t="s">
        <v>1946</v>
      </c>
      <c r="AE60" s="78">
        <v>24</v>
      </c>
      <c r="AF60" s="78">
        <v>12</v>
      </c>
      <c r="AG60" s="78">
        <v>49</v>
      </c>
      <c r="AH60" s="78">
        <v>52</v>
      </c>
      <c r="AI60" s="78"/>
      <c r="AJ60" s="78" t="s">
        <v>2171</v>
      </c>
      <c r="AK60" s="78"/>
      <c r="AL60" s="78"/>
      <c r="AM60" s="78"/>
      <c r="AN60" s="80">
        <v>43569.32336805556</v>
      </c>
      <c r="AO60" s="78"/>
      <c r="AP60" s="78" t="b">
        <v>1</v>
      </c>
      <c r="AQ60" s="78" t="b">
        <v>0</v>
      </c>
      <c r="AR60" s="78" t="b">
        <v>0</v>
      </c>
      <c r="AS60" s="78"/>
      <c r="AT60" s="78">
        <v>0</v>
      </c>
      <c r="AU60" s="78"/>
      <c r="AV60" s="78" t="b">
        <v>0</v>
      </c>
      <c r="AW60" s="78" t="s">
        <v>2922</v>
      </c>
      <c r="AX60" s="83" t="s">
        <v>2980</v>
      </c>
      <c r="AY60" s="78" t="s">
        <v>66</v>
      </c>
      <c r="AZ60" s="78" t="str">
        <f>REPLACE(INDEX(GroupVertices[Group],MATCH(Vertices[[#This Row],[Vertex]],GroupVertices[Vertex],0)),1,1,"")</f>
        <v>35</v>
      </c>
      <c r="BA60" s="48"/>
      <c r="BB60" s="48"/>
      <c r="BC60" s="48"/>
      <c r="BD60" s="48"/>
      <c r="BE60" s="48" t="s">
        <v>785</v>
      </c>
      <c r="BF60" s="48" t="s">
        <v>785</v>
      </c>
      <c r="BG60" s="116" t="s">
        <v>4013</v>
      </c>
      <c r="BH60" s="116" t="s">
        <v>4013</v>
      </c>
      <c r="BI60" s="116" t="s">
        <v>4140</v>
      </c>
      <c r="BJ60" s="116" t="s">
        <v>4140</v>
      </c>
      <c r="BK60" s="116">
        <v>1</v>
      </c>
      <c r="BL60" s="120">
        <v>6.25</v>
      </c>
      <c r="BM60" s="116">
        <v>0</v>
      </c>
      <c r="BN60" s="120">
        <v>0</v>
      </c>
      <c r="BO60" s="116">
        <v>0</v>
      </c>
      <c r="BP60" s="120">
        <v>0</v>
      </c>
      <c r="BQ60" s="116">
        <v>15</v>
      </c>
      <c r="BR60" s="120">
        <v>93.75</v>
      </c>
      <c r="BS60" s="116">
        <v>16</v>
      </c>
      <c r="BT60" s="2"/>
      <c r="BU60" s="3"/>
      <c r="BV60" s="3"/>
      <c r="BW60" s="3"/>
      <c r="BX60" s="3"/>
    </row>
    <row r="61" spans="1:76" ht="15">
      <c r="A61" s="64" t="s">
        <v>252</v>
      </c>
      <c r="B61" s="65"/>
      <c r="C61" s="65" t="s">
        <v>64</v>
      </c>
      <c r="D61" s="66">
        <v>162.1366069245329</v>
      </c>
      <c r="E61" s="68"/>
      <c r="F61" s="100" t="s">
        <v>922</v>
      </c>
      <c r="G61" s="65"/>
      <c r="H61" s="69" t="s">
        <v>252</v>
      </c>
      <c r="I61" s="70"/>
      <c r="J61" s="70"/>
      <c r="K61" s="69" t="s">
        <v>3213</v>
      </c>
      <c r="L61" s="73">
        <v>38.871212121212125</v>
      </c>
      <c r="M61" s="74">
        <v>9316.806640625</v>
      </c>
      <c r="N61" s="74">
        <v>6319.95654296875</v>
      </c>
      <c r="O61" s="75"/>
      <c r="P61" s="76"/>
      <c r="Q61" s="76"/>
      <c r="R61" s="86"/>
      <c r="S61" s="48">
        <v>0</v>
      </c>
      <c r="T61" s="48">
        <v>2</v>
      </c>
      <c r="U61" s="49">
        <v>2</v>
      </c>
      <c r="V61" s="49">
        <v>0.5</v>
      </c>
      <c r="W61" s="49">
        <v>0</v>
      </c>
      <c r="X61" s="49">
        <v>1.459456</v>
      </c>
      <c r="Y61" s="49">
        <v>0</v>
      </c>
      <c r="Z61" s="49">
        <v>0</v>
      </c>
      <c r="AA61" s="71">
        <v>61</v>
      </c>
      <c r="AB61" s="71"/>
      <c r="AC61" s="72"/>
      <c r="AD61" s="78" t="s">
        <v>1947</v>
      </c>
      <c r="AE61" s="78">
        <v>94</v>
      </c>
      <c r="AF61" s="78">
        <v>36</v>
      </c>
      <c r="AG61" s="78">
        <v>1</v>
      </c>
      <c r="AH61" s="78">
        <v>183</v>
      </c>
      <c r="AI61" s="78"/>
      <c r="AJ61" s="78"/>
      <c r="AK61" s="78"/>
      <c r="AL61" s="78"/>
      <c r="AM61" s="78"/>
      <c r="AN61" s="80">
        <v>43634.22084490741</v>
      </c>
      <c r="AO61" s="78"/>
      <c r="AP61" s="78" t="b">
        <v>1</v>
      </c>
      <c r="AQ61" s="78" t="b">
        <v>0</v>
      </c>
      <c r="AR61" s="78" t="b">
        <v>0</v>
      </c>
      <c r="AS61" s="78"/>
      <c r="AT61" s="78">
        <v>0</v>
      </c>
      <c r="AU61" s="78"/>
      <c r="AV61" s="78" t="b">
        <v>0</v>
      </c>
      <c r="AW61" s="78" t="s">
        <v>2922</v>
      </c>
      <c r="AX61" s="83" t="s">
        <v>2981</v>
      </c>
      <c r="AY61" s="78" t="s">
        <v>66</v>
      </c>
      <c r="AZ61" s="78" t="str">
        <f>REPLACE(INDEX(GroupVertices[Group],MATCH(Vertices[[#This Row],[Vertex]],GroupVertices[Vertex],0)),1,1,"")</f>
        <v>18</v>
      </c>
      <c r="BA61" s="48"/>
      <c r="BB61" s="48"/>
      <c r="BC61" s="48"/>
      <c r="BD61" s="48"/>
      <c r="BE61" s="48" t="s">
        <v>786</v>
      </c>
      <c r="BF61" s="48" t="s">
        <v>786</v>
      </c>
      <c r="BG61" s="116" t="s">
        <v>4014</v>
      </c>
      <c r="BH61" s="116" t="s">
        <v>4014</v>
      </c>
      <c r="BI61" s="116" t="s">
        <v>4141</v>
      </c>
      <c r="BJ61" s="116" t="s">
        <v>4141</v>
      </c>
      <c r="BK61" s="116">
        <v>0</v>
      </c>
      <c r="BL61" s="120">
        <v>0</v>
      </c>
      <c r="BM61" s="116">
        <v>0</v>
      </c>
      <c r="BN61" s="120">
        <v>0</v>
      </c>
      <c r="BO61" s="116">
        <v>0</v>
      </c>
      <c r="BP61" s="120">
        <v>0</v>
      </c>
      <c r="BQ61" s="116">
        <v>10</v>
      </c>
      <c r="BR61" s="120">
        <v>100</v>
      </c>
      <c r="BS61" s="116">
        <v>10</v>
      </c>
      <c r="BT61" s="2"/>
      <c r="BU61" s="3"/>
      <c r="BV61" s="3"/>
      <c r="BW61" s="3"/>
      <c r="BX61" s="3"/>
    </row>
    <row r="62" spans="1:76" ht="15">
      <c r="A62" s="64" t="s">
        <v>407</v>
      </c>
      <c r="B62" s="65"/>
      <c r="C62" s="65" t="s">
        <v>64</v>
      </c>
      <c r="D62" s="66">
        <v>207.28140084586892</v>
      </c>
      <c r="E62" s="68"/>
      <c r="F62" s="100" t="s">
        <v>2862</v>
      </c>
      <c r="G62" s="65"/>
      <c r="H62" s="69" t="s">
        <v>407</v>
      </c>
      <c r="I62" s="70"/>
      <c r="J62" s="70"/>
      <c r="K62" s="69" t="s">
        <v>3214</v>
      </c>
      <c r="L62" s="73">
        <v>1</v>
      </c>
      <c r="M62" s="74">
        <v>9316.806640625</v>
      </c>
      <c r="N62" s="74">
        <v>6866.9599609375</v>
      </c>
      <c r="O62" s="75"/>
      <c r="P62" s="76"/>
      <c r="Q62" s="76"/>
      <c r="R62" s="86"/>
      <c r="S62" s="48">
        <v>1</v>
      </c>
      <c r="T62" s="48">
        <v>0</v>
      </c>
      <c r="U62" s="49">
        <v>0</v>
      </c>
      <c r="V62" s="49">
        <v>0.333333</v>
      </c>
      <c r="W62" s="49">
        <v>0</v>
      </c>
      <c r="X62" s="49">
        <v>0.770269</v>
      </c>
      <c r="Y62" s="49">
        <v>0</v>
      </c>
      <c r="Z62" s="49">
        <v>0</v>
      </c>
      <c r="AA62" s="71">
        <v>62</v>
      </c>
      <c r="AB62" s="71"/>
      <c r="AC62" s="72"/>
      <c r="AD62" s="78" t="s">
        <v>1948</v>
      </c>
      <c r="AE62" s="78">
        <v>10443</v>
      </c>
      <c r="AF62" s="78">
        <v>11933</v>
      </c>
      <c r="AG62" s="78">
        <v>35578</v>
      </c>
      <c r="AH62" s="78">
        <v>4865</v>
      </c>
      <c r="AI62" s="78"/>
      <c r="AJ62" s="78" t="s">
        <v>2172</v>
      </c>
      <c r="AK62" s="78" t="s">
        <v>2368</v>
      </c>
      <c r="AL62" s="78"/>
      <c r="AM62" s="78"/>
      <c r="AN62" s="80">
        <v>40442.636099537034</v>
      </c>
      <c r="AO62" s="83" t="s">
        <v>2663</v>
      </c>
      <c r="AP62" s="78" t="b">
        <v>1</v>
      </c>
      <c r="AQ62" s="78" t="b">
        <v>0</v>
      </c>
      <c r="AR62" s="78" t="b">
        <v>1</v>
      </c>
      <c r="AS62" s="78"/>
      <c r="AT62" s="78">
        <v>0</v>
      </c>
      <c r="AU62" s="83" t="s">
        <v>2819</v>
      </c>
      <c r="AV62" s="78" t="b">
        <v>0</v>
      </c>
      <c r="AW62" s="78" t="s">
        <v>2922</v>
      </c>
      <c r="AX62" s="83" t="s">
        <v>2982</v>
      </c>
      <c r="AY62" s="78" t="s">
        <v>65</v>
      </c>
      <c r="AZ62" s="78" t="str">
        <f>REPLACE(INDEX(GroupVertices[Group],MATCH(Vertices[[#This Row],[Vertex]],GroupVertices[Vertex],0)),1,1,"")</f>
        <v>18</v>
      </c>
      <c r="BA62" s="48"/>
      <c r="BB62" s="48"/>
      <c r="BC62" s="48"/>
      <c r="BD62" s="48"/>
      <c r="BE62" s="48"/>
      <c r="BF62" s="48"/>
      <c r="BG62" s="48"/>
      <c r="BH62" s="48"/>
      <c r="BI62" s="48"/>
      <c r="BJ62" s="48"/>
      <c r="BK62" s="48"/>
      <c r="BL62" s="49"/>
      <c r="BM62" s="48"/>
      <c r="BN62" s="49"/>
      <c r="BO62" s="48"/>
      <c r="BP62" s="49"/>
      <c r="BQ62" s="48"/>
      <c r="BR62" s="49"/>
      <c r="BS62" s="48"/>
      <c r="BT62" s="2"/>
      <c r="BU62" s="3"/>
      <c r="BV62" s="3"/>
      <c r="BW62" s="3"/>
      <c r="BX62" s="3"/>
    </row>
    <row r="63" spans="1:76" ht="15">
      <c r="A63" s="64" t="s">
        <v>408</v>
      </c>
      <c r="B63" s="65"/>
      <c r="C63" s="65" t="s">
        <v>64</v>
      </c>
      <c r="D63" s="66">
        <v>244.38156476693322</v>
      </c>
      <c r="E63" s="68"/>
      <c r="F63" s="100" t="s">
        <v>2863</v>
      </c>
      <c r="G63" s="65"/>
      <c r="H63" s="69" t="s">
        <v>408</v>
      </c>
      <c r="I63" s="70"/>
      <c r="J63" s="70"/>
      <c r="K63" s="69" t="s">
        <v>3215</v>
      </c>
      <c r="L63" s="73">
        <v>1</v>
      </c>
      <c r="M63" s="74">
        <v>9641.6611328125</v>
      </c>
      <c r="N63" s="74">
        <v>6866.9599609375</v>
      </c>
      <c r="O63" s="75"/>
      <c r="P63" s="76"/>
      <c r="Q63" s="76"/>
      <c r="R63" s="86"/>
      <c r="S63" s="48">
        <v>1</v>
      </c>
      <c r="T63" s="48">
        <v>0</v>
      </c>
      <c r="U63" s="49">
        <v>0</v>
      </c>
      <c r="V63" s="49">
        <v>0.333333</v>
      </c>
      <c r="W63" s="49">
        <v>0</v>
      </c>
      <c r="X63" s="49">
        <v>0.770269</v>
      </c>
      <c r="Y63" s="49">
        <v>0</v>
      </c>
      <c r="Z63" s="49">
        <v>0</v>
      </c>
      <c r="AA63" s="71">
        <v>63</v>
      </c>
      <c r="AB63" s="71"/>
      <c r="AC63" s="72"/>
      <c r="AD63" s="78" t="s">
        <v>1949</v>
      </c>
      <c r="AE63" s="78">
        <v>16785</v>
      </c>
      <c r="AF63" s="78">
        <v>21710</v>
      </c>
      <c r="AG63" s="78">
        <v>27340</v>
      </c>
      <c r="AH63" s="78">
        <v>142559</v>
      </c>
      <c r="AI63" s="78"/>
      <c r="AJ63" s="78" t="s">
        <v>2173</v>
      </c>
      <c r="AK63" s="78" t="s">
        <v>2369</v>
      </c>
      <c r="AL63" s="83" t="s">
        <v>2507</v>
      </c>
      <c r="AM63" s="78"/>
      <c r="AN63" s="80">
        <v>43220.829930555556</v>
      </c>
      <c r="AO63" s="83" t="s">
        <v>2664</v>
      </c>
      <c r="AP63" s="78" t="b">
        <v>1</v>
      </c>
      <c r="AQ63" s="78" t="b">
        <v>0</v>
      </c>
      <c r="AR63" s="78" t="b">
        <v>1</v>
      </c>
      <c r="AS63" s="78"/>
      <c r="AT63" s="78">
        <v>14</v>
      </c>
      <c r="AU63" s="78"/>
      <c r="AV63" s="78" t="b">
        <v>0</v>
      </c>
      <c r="AW63" s="78" t="s">
        <v>2922</v>
      </c>
      <c r="AX63" s="83" t="s">
        <v>2983</v>
      </c>
      <c r="AY63" s="78" t="s">
        <v>65</v>
      </c>
      <c r="AZ63" s="78" t="str">
        <f>REPLACE(INDEX(GroupVertices[Group],MATCH(Vertices[[#This Row],[Vertex]],GroupVertices[Vertex],0)),1,1,"")</f>
        <v>18</v>
      </c>
      <c r="BA63" s="48"/>
      <c r="BB63" s="48"/>
      <c r="BC63" s="48"/>
      <c r="BD63" s="48"/>
      <c r="BE63" s="48"/>
      <c r="BF63" s="48"/>
      <c r="BG63" s="48"/>
      <c r="BH63" s="48"/>
      <c r="BI63" s="48"/>
      <c r="BJ63" s="48"/>
      <c r="BK63" s="48"/>
      <c r="BL63" s="49"/>
      <c r="BM63" s="48"/>
      <c r="BN63" s="49"/>
      <c r="BO63" s="48"/>
      <c r="BP63" s="49"/>
      <c r="BQ63" s="48"/>
      <c r="BR63" s="49"/>
      <c r="BS63" s="48"/>
      <c r="BT63" s="2"/>
      <c r="BU63" s="3"/>
      <c r="BV63" s="3"/>
      <c r="BW63" s="3"/>
      <c r="BX63" s="3"/>
    </row>
    <row r="64" spans="1:76" ht="15">
      <c r="A64" s="64" t="s">
        <v>253</v>
      </c>
      <c r="B64" s="65"/>
      <c r="C64" s="65" t="s">
        <v>64</v>
      </c>
      <c r="D64" s="66">
        <v>162.40982077359874</v>
      </c>
      <c r="E64" s="68"/>
      <c r="F64" s="100" t="s">
        <v>2864</v>
      </c>
      <c r="G64" s="65"/>
      <c r="H64" s="69" t="s">
        <v>253</v>
      </c>
      <c r="I64" s="70"/>
      <c r="J64" s="70"/>
      <c r="K64" s="69" t="s">
        <v>3216</v>
      </c>
      <c r="L64" s="73">
        <v>1</v>
      </c>
      <c r="M64" s="74">
        <v>7393.67236328125</v>
      </c>
      <c r="N64" s="74">
        <v>5496.50927734375</v>
      </c>
      <c r="O64" s="75"/>
      <c r="P64" s="76"/>
      <c r="Q64" s="76"/>
      <c r="R64" s="86"/>
      <c r="S64" s="48">
        <v>2</v>
      </c>
      <c r="T64" s="48">
        <v>1</v>
      </c>
      <c r="U64" s="49">
        <v>0</v>
      </c>
      <c r="V64" s="49">
        <v>1</v>
      </c>
      <c r="W64" s="49">
        <v>0</v>
      </c>
      <c r="X64" s="49">
        <v>1.298243</v>
      </c>
      <c r="Y64" s="49">
        <v>0</v>
      </c>
      <c r="Z64" s="49">
        <v>0</v>
      </c>
      <c r="AA64" s="71">
        <v>64</v>
      </c>
      <c r="AB64" s="71"/>
      <c r="AC64" s="72"/>
      <c r="AD64" s="78" t="s">
        <v>1950</v>
      </c>
      <c r="AE64" s="78">
        <v>222</v>
      </c>
      <c r="AF64" s="78">
        <v>108</v>
      </c>
      <c r="AG64" s="78">
        <v>304</v>
      </c>
      <c r="AH64" s="78">
        <v>282</v>
      </c>
      <c r="AI64" s="78"/>
      <c r="AJ64" s="78"/>
      <c r="AK64" s="78"/>
      <c r="AL64" s="78"/>
      <c r="AM64" s="78"/>
      <c r="AN64" s="80">
        <v>41074.84380787037</v>
      </c>
      <c r="AO64" s="78"/>
      <c r="AP64" s="78" t="b">
        <v>1</v>
      </c>
      <c r="AQ64" s="78" t="b">
        <v>0</v>
      </c>
      <c r="AR64" s="78" t="b">
        <v>0</v>
      </c>
      <c r="AS64" s="78"/>
      <c r="AT64" s="78">
        <v>0</v>
      </c>
      <c r="AU64" s="83" t="s">
        <v>2819</v>
      </c>
      <c r="AV64" s="78" t="b">
        <v>0</v>
      </c>
      <c r="AW64" s="78" t="s">
        <v>2922</v>
      </c>
      <c r="AX64" s="83" t="s">
        <v>2984</v>
      </c>
      <c r="AY64" s="78" t="s">
        <v>66</v>
      </c>
      <c r="AZ64" s="78" t="str">
        <f>REPLACE(INDEX(GroupVertices[Group],MATCH(Vertices[[#This Row],[Vertex]],GroupVertices[Vertex],0)),1,1,"")</f>
        <v>34</v>
      </c>
      <c r="BA64" s="48" t="s">
        <v>643</v>
      </c>
      <c r="BB64" s="48" t="s">
        <v>643</v>
      </c>
      <c r="BC64" s="48" t="s">
        <v>743</v>
      </c>
      <c r="BD64" s="48" t="s">
        <v>743</v>
      </c>
      <c r="BE64" s="48" t="s">
        <v>787</v>
      </c>
      <c r="BF64" s="48" t="s">
        <v>787</v>
      </c>
      <c r="BG64" s="116" t="s">
        <v>4015</v>
      </c>
      <c r="BH64" s="116" t="s">
        <v>4015</v>
      </c>
      <c r="BI64" s="116" t="s">
        <v>3843</v>
      </c>
      <c r="BJ64" s="116" t="s">
        <v>3843</v>
      </c>
      <c r="BK64" s="116">
        <v>0</v>
      </c>
      <c r="BL64" s="120">
        <v>0</v>
      </c>
      <c r="BM64" s="116">
        <v>0</v>
      </c>
      <c r="BN64" s="120">
        <v>0</v>
      </c>
      <c r="BO64" s="116">
        <v>0</v>
      </c>
      <c r="BP64" s="120">
        <v>0</v>
      </c>
      <c r="BQ64" s="116">
        <v>3</v>
      </c>
      <c r="BR64" s="120">
        <v>100</v>
      </c>
      <c r="BS64" s="116">
        <v>3</v>
      </c>
      <c r="BT64" s="2"/>
      <c r="BU64" s="3"/>
      <c r="BV64" s="3"/>
      <c r="BW64" s="3"/>
      <c r="BX64" s="3"/>
    </row>
    <row r="65" spans="1:76" ht="15">
      <c r="A65" s="64" t="s">
        <v>254</v>
      </c>
      <c r="B65" s="65"/>
      <c r="C65" s="65" t="s">
        <v>64</v>
      </c>
      <c r="D65" s="66">
        <v>162</v>
      </c>
      <c r="E65" s="68"/>
      <c r="F65" s="100" t="s">
        <v>2865</v>
      </c>
      <c r="G65" s="65"/>
      <c r="H65" s="69" t="s">
        <v>254</v>
      </c>
      <c r="I65" s="70"/>
      <c r="J65" s="70"/>
      <c r="K65" s="69" t="s">
        <v>3217</v>
      </c>
      <c r="L65" s="73">
        <v>1</v>
      </c>
      <c r="M65" s="74">
        <v>7393.67236328125</v>
      </c>
      <c r="N65" s="74">
        <v>5102.4306640625</v>
      </c>
      <c r="O65" s="75"/>
      <c r="P65" s="76"/>
      <c r="Q65" s="76"/>
      <c r="R65" s="86"/>
      <c r="S65" s="48">
        <v>0</v>
      </c>
      <c r="T65" s="48">
        <v>1</v>
      </c>
      <c r="U65" s="49">
        <v>0</v>
      </c>
      <c r="V65" s="49">
        <v>1</v>
      </c>
      <c r="W65" s="49">
        <v>0</v>
      </c>
      <c r="X65" s="49">
        <v>0.701753</v>
      </c>
      <c r="Y65" s="49">
        <v>0</v>
      </c>
      <c r="Z65" s="49">
        <v>0</v>
      </c>
      <c r="AA65" s="71">
        <v>65</v>
      </c>
      <c r="AB65" s="71"/>
      <c r="AC65" s="72"/>
      <c r="AD65" s="78" t="s">
        <v>1951</v>
      </c>
      <c r="AE65" s="78">
        <v>27</v>
      </c>
      <c r="AF65" s="78">
        <v>0</v>
      </c>
      <c r="AG65" s="78">
        <v>59</v>
      </c>
      <c r="AH65" s="78">
        <v>63</v>
      </c>
      <c r="AI65" s="78"/>
      <c r="AJ65" s="78" t="s">
        <v>2174</v>
      </c>
      <c r="AK65" s="78"/>
      <c r="AL65" s="83" t="s">
        <v>2508</v>
      </c>
      <c r="AM65" s="78"/>
      <c r="AN65" s="80">
        <v>43677.183391203704</v>
      </c>
      <c r="AO65" s="83" t="s">
        <v>2665</v>
      </c>
      <c r="AP65" s="78" t="b">
        <v>1</v>
      </c>
      <c r="AQ65" s="78" t="b">
        <v>0</v>
      </c>
      <c r="AR65" s="78" t="b">
        <v>0</v>
      </c>
      <c r="AS65" s="78"/>
      <c r="AT65" s="78">
        <v>0</v>
      </c>
      <c r="AU65" s="78"/>
      <c r="AV65" s="78" t="b">
        <v>0</v>
      </c>
      <c r="AW65" s="78" t="s">
        <v>2922</v>
      </c>
      <c r="AX65" s="83" t="s">
        <v>2985</v>
      </c>
      <c r="AY65" s="78" t="s">
        <v>66</v>
      </c>
      <c r="AZ65" s="78" t="str">
        <f>REPLACE(INDEX(GroupVertices[Group],MATCH(Vertices[[#This Row],[Vertex]],GroupVertices[Vertex],0)),1,1,"")</f>
        <v>34</v>
      </c>
      <c r="BA65" s="48" t="s">
        <v>643</v>
      </c>
      <c r="BB65" s="48" t="s">
        <v>643</v>
      </c>
      <c r="BC65" s="48" t="s">
        <v>743</v>
      </c>
      <c r="BD65" s="48" t="s">
        <v>743</v>
      </c>
      <c r="BE65" s="48" t="s">
        <v>787</v>
      </c>
      <c r="BF65" s="48" t="s">
        <v>787</v>
      </c>
      <c r="BG65" s="116" t="s">
        <v>4016</v>
      </c>
      <c r="BH65" s="116" t="s">
        <v>4016</v>
      </c>
      <c r="BI65" s="116" t="s">
        <v>4142</v>
      </c>
      <c r="BJ65" s="116" t="s">
        <v>4142</v>
      </c>
      <c r="BK65" s="116">
        <v>0</v>
      </c>
      <c r="BL65" s="120">
        <v>0</v>
      </c>
      <c r="BM65" s="116">
        <v>0</v>
      </c>
      <c r="BN65" s="120">
        <v>0</v>
      </c>
      <c r="BO65" s="116">
        <v>0</v>
      </c>
      <c r="BP65" s="120">
        <v>0</v>
      </c>
      <c r="BQ65" s="116">
        <v>5</v>
      </c>
      <c r="BR65" s="120">
        <v>100</v>
      </c>
      <c r="BS65" s="116">
        <v>5</v>
      </c>
      <c r="BT65" s="2"/>
      <c r="BU65" s="3"/>
      <c r="BV65" s="3"/>
      <c r="BW65" s="3"/>
      <c r="BX65" s="3"/>
    </row>
    <row r="66" spans="1:76" ht="15">
      <c r="A66" s="64" t="s">
        <v>255</v>
      </c>
      <c r="B66" s="65"/>
      <c r="C66" s="65" t="s">
        <v>64</v>
      </c>
      <c r="D66" s="66">
        <v>164.42477291045924</v>
      </c>
      <c r="E66" s="68"/>
      <c r="F66" s="100" t="s">
        <v>923</v>
      </c>
      <c r="G66" s="65"/>
      <c r="H66" s="69" t="s">
        <v>255</v>
      </c>
      <c r="I66" s="70"/>
      <c r="J66" s="70"/>
      <c r="K66" s="69" t="s">
        <v>3218</v>
      </c>
      <c r="L66" s="73">
        <v>13.62374368560606</v>
      </c>
      <c r="M66" s="74">
        <v>3862.94482421875</v>
      </c>
      <c r="N66" s="74">
        <v>7300.8955078125</v>
      </c>
      <c r="O66" s="75"/>
      <c r="P66" s="76"/>
      <c r="Q66" s="76"/>
      <c r="R66" s="86"/>
      <c r="S66" s="48">
        <v>0</v>
      </c>
      <c r="T66" s="48">
        <v>3</v>
      </c>
      <c r="U66" s="49">
        <v>0.666667</v>
      </c>
      <c r="V66" s="49">
        <v>0.030303</v>
      </c>
      <c r="W66" s="49">
        <v>0</v>
      </c>
      <c r="X66" s="49">
        <v>0.961801</v>
      </c>
      <c r="Y66" s="49">
        <v>0.3333333333333333</v>
      </c>
      <c r="Z66" s="49">
        <v>0</v>
      </c>
      <c r="AA66" s="71">
        <v>66</v>
      </c>
      <c r="AB66" s="71"/>
      <c r="AC66" s="72"/>
      <c r="AD66" s="78" t="s">
        <v>1952</v>
      </c>
      <c r="AE66" s="78">
        <v>395</v>
      </c>
      <c r="AF66" s="78">
        <v>639</v>
      </c>
      <c r="AG66" s="78">
        <v>40356</v>
      </c>
      <c r="AH66" s="78">
        <v>66240</v>
      </c>
      <c r="AI66" s="78"/>
      <c r="AJ66" s="78" t="s">
        <v>2175</v>
      </c>
      <c r="AK66" s="78"/>
      <c r="AL66" s="78"/>
      <c r="AM66" s="78"/>
      <c r="AN66" s="80">
        <v>40481.65247685185</v>
      </c>
      <c r="AO66" s="83" t="s">
        <v>2666</v>
      </c>
      <c r="AP66" s="78" t="b">
        <v>1</v>
      </c>
      <c r="AQ66" s="78" t="b">
        <v>0</v>
      </c>
      <c r="AR66" s="78" t="b">
        <v>1</v>
      </c>
      <c r="AS66" s="78"/>
      <c r="AT66" s="78">
        <v>7</v>
      </c>
      <c r="AU66" s="83" t="s">
        <v>2819</v>
      </c>
      <c r="AV66" s="78" t="b">
        <v>0</v>
      </c>
      <c r="AW66" s="78" t="s">
        <v>2922</v>
      </c>
      <c r="AX66" s="83" t="s">
        <v>2986</v>
      </c>
      <c r="AY66" s="78" t="s">
        <v>66</v>
      </c>
      <c r="AZ66" s="78" t="str">
        <f>REPLACE(INDEX(GroupVertices[Group],MATCH(Vertices[[#This Row],[Vertex]],GroupVertices[Vertex],0)),1,1,"")</f>
        <v>3</v>
      </c>
      <c r="BA66" s="48"/>
      <c r="BB66" s="48"/>
      <c r="BC66" s="48"/>
      <c r="BD66" s="48"/>
      <c r="BE66" s="48"/>
      <c r="BF66" s="48"/>
      <c r="BG66" s="116" t="s">
        <v>4017</v>
      </c>
      <c r="BH66" s="116" t="s">
        <v>4017</v>
      </c>
      <c r="BI66" s="116" t="s">
        <v>4143</v>
      </c>
      <c r="BJ66" s="116" t="s">
        <v>4143</v>
      </c>
      <c r="BK66" s="116">
        <v>1</v>
      </c>
      <c r="BL66" s="120">
        <v>5.555555555555555</v>
      </c>
      <c r="BM66" s="116">
        <v>0</v>
      </c>
      <c r="BN66" s="120">
        <v>0</v>
      </c>
      <c r="BO66" s="116">
        <v>0</v>
      </c>
      <c r="BP66" s="120">
        <v>0</v>
      </c>
      <c r="BQ66" s="116">
        <v>17</v>
      </c>
      <c r="BR66" s="120">
        <v>94.44444444444444</v>
      </c>
      <c r="BS66" s="116">
        <v>18</v>
      </c>
      <c r="BT66" s="2"/>
      <c r="BU66" s="3"/>
      <c r="BV66" s="3"/>
      <c r="BW66" s="3"/>
      <c r="BX66" s="3"/>
    </row>
    <row r="67" spans="1:76" ht="15">
      <c r="A67" s="64" t="s">
        <v>409</v>
      </c>
      <c r="B67" s="65"/>
      <c r="C67" s="65" t="s">
        <v>64</v>
      </c>
      <c r="D67" s="66">
        <v>219.48874740760195</v>
      </c>
      <c r="E67" s="68"/>
      <c r="F67" s="100" t="s">
        <v>2866</v>
      </c>
      <c r="G67" s="65"/>
      <c r="H67" s="69" t="s">
        <v>409</v>
      </c>
      <c r="I67" s="70"/>
      <c r="J67" s="70"/>
      <c r="K67" s="69" t="s">
        <v>3219</v>
      </c>
      <c r="L67" s="73">
        <v>13.62374368560606</v>
      </c>
      <c r="M67" s="74">
        <v>3395.92626953125</v>
      </c>
      <c r="N67" s="74">
        <v>7462.88525390625</v>
      </c>
      <c r="O67" s="75"/>
      <c r="P67" s="76"/>
      <c r="Q67" s="76"/>
      <c r="R67" s="86"/>
      <c r="S67" s="48">
        <v>3</v>
      </c>
      <c r="T67" s="48">
        <v>0</v>
      </c>
      <c r="U67" s="49">
        <v>0.666667</v>
      </c>
      <c r="V67" s="49">
        <v>0.030303</v>
      </c>
      <c r="W67" s="49">
        <v>0</v>
      </c>
      <c r="X67" s="49">
        <v>0.961801</v>
      </c>
      <c r="Y67" s="49">
        <v>0.3333333333333333</v>
      </c>
      <c r="Z67" s="49">
        <v>0</v>
      </c>
      <c r="AA67" s="71">
        <v>67</v>
      </c>
      <c r="AB67" s="71"/>
      <c r="AC67" s="72"/>
      <c r="AD67" s="78" t="s">
        <v>1953</v>
      </c>
      <c r="AE67" s="78">
        <v>150</v>
      </c>
      <c r="AF67" s="78">
        <v>15150</v>
      </c>
      <c r="AG67" s="78">
        <v>1352</v>
      </c>
      <c r="AH67" s="78">
        <v>2096</v>
      </c>
      <c r="AI67" s="78"/>
      <c r="AJ67" s="78" t="s">
        <v>2176</v>
      </c>
      <c r="AK67" s="78" t="s">
        <v>2370</v>
      </c>
      <c r="AL67" s="78"/>
      <c r="AM67" s="78"/>
      <c r="AN67" s="80">
        <v>42199.628657407404</v>
      </c>
      <c r="AO67" s="83" t="s">
        <v>2667</v>
      </c>
      <c r="AP67" s="78" t="b">
        <v>0</v>
      </c>
      <c r="AQ67" s="78" t="b">
        <v>0</v>
      </c>
      <c r="AR67" s="78" t="b">
        <v>1</v>
      </c>
      <c r="AS67" s="78" t="s">
        <v>1774</v>
      </c>
      <c r="AT67" s="78">
        <v>81</v>
      </c>
      <c r="AU67" s="83" t="s">
        <v>2819</v>
      </c>
      <c r="AV67" s="78" t="b">
        <v>1</v>
      </c>
      <c r="AW67" s="78" t="s">
        <v>2922</v>
      </c>
      <c r="AX67" s="83" t="s">
        <v>2987</v>
      </c>
      <c r="AY67" s="78" t="s">
        <v>65</v>
      </c>
      <c r="AZ67" s="78" t="str">
        <f>REPLACE(INDEX(GroupVertices[Group],MATCH(Vertices[[#This Row],[Vertex]],GroupVertices[Vertex],0)),1,1,"")</f>
        <v>3</v>
      </c>
      <c r="BA67" s="48"/>
      <c r="BB67" s="48"/>
      <c r="BC67" s="48"/>
      <c r="BD67" s="48"/>
      <c r="BE67" s="48"/>
      <c r="BF67" s="48"/>
      <c r="BG67" s="48"/>
      <c r="BH67" s="48"/>
      <c r="BI67" s="48"/>
      <c r="BJ67" s="48"/>
      <c r="BK67" s="48"/>
      <c r="BL67" s="49"/>
      <c r="BM67" s="48"/>
      <c r="BN67" s="49"/>
      <c r="BO67" s="48"/>
      <c r="BP67" s="49"/>
      <c r="BQ67" s="48"/>
      <c r="BR67" s="49"/>
      <c r="BS67" s="48"/>
      <c r="BT67" s="2"/>
      <c r="BU67" s="3"/>
      <c r="BV67" s="3"/>
      <c r="BW67" s="3"/>
      <c r="BX67" s="3"/>
    </row>
    <row r="68" spans="1:76" ht="15">
      <c r="A68" s="64" t="s">
        <v>410</v>
      </c>
      <c r="B68" s="65"/>
      <c r="C68" s="65" t="s">
        <v>64</v>
      </c>
      <c r="D68" s="66">
        <v>162.99419483965622</v>
      </c>
      <c r="E68" s="68"/>
      <c r="F68" s="100" t="s">
        <v>2867</v>
      </c>
      <c r="G68" s="65"/>
      <c r="H68" s="69" t="s">
        <v>410</v>
      </c>
      <c r="I68" s="70"/>
      <c r="J68" s="70"/>
      <c r="K68" s="69" t="s">
        <v>3220</v>
      </c>
      <c r="L68" s="73">
        <v>13.62374368560606</v>
      </c>
      <c r="M68" s="74">
        <v>3856.212890625</v>
      </c>
      <c r="N68" s="74">
        <v>6655.86181640625</v>
      </c>
      <c r="O68" s="75"/>
      <c r="P68" s="76"/>
      <c r="Q68" s="76"/>
      <c r="R68" s="86"/>
      <c r="S68" s="48">
        <v>3</v>
      </c>
      <c r="T68" s="48">
        <v>0</v>
      </c>
      <c r="U68" s="49">
        <v>0.666667</v>
      </c>
      <c r="V68" s="49">
        <v>0.030303</v>
      </c>
      <c r="W68" s="49">
        <v>0</v>
      </c>
      <c r="X68" s="49">
        <v>0.961801</v>
      </c>
      <c r="Y68" s="49">
        <v>0.3333333333333333</v>
      </c>
      <c r="Z68" s="49">
        <v>0</v>
      </c>
      <c r="AA68" s="71">
        <v>68</v>
      </c>
      <c r="AB68" s="71"/>
      <c r="AC68" s="72"/>
      <c r="AD68" s="78" t="s">
        <v>1954</v>
      </c>
      <c r="AE68" s="78">
        <v>367</v>
      </c>
      <c r="AF68" s="78">
        <v>262</v>
      </c>
      <c r="AG68" s="78">
        <v>1197</v>
      </c>
      <c r="AH68" s="78">
        <v>58</v>
      </c>
      <c r="AI68" s="78"/>
      <c r="AJ68" s="78" t="s">
        <v>2177</v>
      </c>
      <c r="AK68" s="78" t="s">
        <v>2371</v>
      </c>
      <c r="AL68" s="83" t="s">
        <v>2509</v>
      </c>
      <c r="AM68" s="78"/>
      <c r="AN68" s="80">
        <v>40628.05039351852</v>
      </c>
      <c r="AO68" s="83" t="s">
        <v>2668</v>
      </c>
      <c r="AP68" s="78" t="b">
        <v>0</v>
      </c>
      <c r="AQ68" s="78" t="b">
        <v>0</v>
      </c>
      <c r="AR68" s="78" t="b">
        <v>0</v>
      </c>
      <c r="AS68" s="78" t="s">
        <v>1774</v>
      </c>
      <c r="AT68" s="78">
        <v>12</v>
      </c>
      <c r="AU68" s="83" t="s">
        <v>2824</v>
      </c>
      <c r="AV68" s="78" t="b">
        <v>0</v>
      </c>
      <c r="AW68" s="78" t="s">
        <v>2922</v>
      </c>
      <c r="AX68" s="83" t="s">
        <v>2988</v>
      </c>
      <c r="AY68" s="78" t="s">
        <v>65</v>
      </c>
      <c r="AZ68" s="78" t="str">
        <f>REPLACE(INDEX(GroupVertices[Group],MATCH(Vertices[[#This Row],[Vertex]],GroupVertices[Vertex],0)),1,1,"")</f>
        <v>3</v>
      </c>
      <c r="BA68" s="48"/>
      <c r="BB68" s="48"/>
      <c r="BC68" s="48"/>
      <c r="BD68" s="48"/>
      <c r="BE68" s="48"/>
      <c r="BF68" s="48"/>
      <c r="BG68" s="48"/>
      <c r="BH68" s="48"/>
      <c r="BI68" s="48"/>
      <c r="BJ68" s="48"/>
      <c r="BK68" s="48"/>
      <c r="BL68" s="49"/>
      <c r="BM68" s="48"/>
      <c r="BN68" s="49"/>
      <c r="BO68" s="48"/>
      <c r="BP68" s="49"/>
      <c r="BQ68" s="48"/>
      <c r="BR68" s="49"/>
      <c r="BS68" s="48"/>
      <c r="BT68" s="2"/>
      <c r="BU68" s="3"/>
      <c r="BV68" s="3"/>
      <c r="BW68" s="3"/>
      <c r="BX68" s="3"/>
    </row>
    <row r="69" spans="1:76" ht="15">
      <c r="A69" s="64" t="s">
        <v>256</v>
      </c>
      <c r="B69" s="65"/>
      <c r="C69" s="65" t="s">
        <v>64</v>
      </c>
      <c r="D69" s="66">
        <v>167.90066021246344</v>
      </c>
      <c r="E69" s="68"/>
      <c r="F69" s="100" t="s">
        <v>2868</v>
      </c>
      <c r="G69" s="65"/>
      <c r="H69" s="69" t="s">
        <v>256</v>
      </c>
      <c r="I69" s="70"/>
      <c r="J69" s="70"/>
      <c r="K69" s="69" t="s">
        <v>3221</v>
      </c>
      <c r="L69" s="73">
        <v>1</v>
      </c>
      <c r="M69" s="74">
        <v>2024.30322265625</v>
      </c>
      <c r="N69" s="74">
        <v>6196.43896484375</v>
      </c>
      <c r="O69" s="75"/>
      <c r="P69" s="76"/>
      <c r="Q69" s="76"/>
      <c r="R69" s="86"/>
      <c r="S69" s="48">
        <v>1</v>
      </c>
      <c r="T69" s="48">
        <v>1</v>
      </c>
      <c r="U69" s="49">
        <v>0</v>
      </c>
      <c r="V69" s="49">
        <v>0</v>
      </c>
      <c r="W69" s="49">
        <v>0</v>
      </c>
      <c r="X69" s="49">
        <v>0.999998</v>
      </c>
      <c r="Y69" s="49">
        <v>0</v>
      </c>
      <c r="Z69" s="49" t="s">
        <v>3480</v>
      </c>
      <c r="AA69" s="71">
        <v>69</v>
      </c>
      <c r="AB69" s="71"/>
      <c r="AC69" s="72"/>
      <c r="AD69" s="78" t="s">
        <v>1955</v>
      </c>
      <c r="AE69" s="78">
        <v>425</v>
      </c>
      <c r="AF69" s="78">
        <v>1555</v>
      </c>
      <c r="AG69" s="78">
        <v>3657</v>
      </c>
      <c r="AH69" s="78">
        <v>1591</v>
      </c>
      <c r="AI69" s="78"/>
      <c r="AJ69" s="78" t="s">
        <v>2178</v>
      </c>
      <c r="AK69" s="78" t="s">
        <v>2372</v>
      </c>
      <c r="AL69" s="83" t="s">
        <v>2510</v>
      </c>
      <c r="AM69" s="78"/>
      <c r="AN69" s="80">
        <v>40070.59269675926</v>
      </c>
      <c r="AO69" s="83" t="s">
        <v>2669</v>
      </c>
      <c r="AP69" s="78" t="b">
        <v>0</v>
      </c>
      <c r="AQ69" s="78" t="b">
        <v>0</v>
      </c>
      <c r="AR69" s="78" t="b">
        <v>0</v>
      </c>
      <c r="AS69" s="78"/>
      <c r="AT69" s="78">
        <v>83</v>
      </c>
      <c r="AU69" s="83" t="s">
        <v>2825</v>
      </c>
      <c r="AV69" s="78" t="b">
        <v>0</v>
      </c>
      <c r="AW69" s="78" t="s">
        <v>2922</v>
      </c>
      <c r="AX69" s="83" t="s">
        <v>2989</v>
      </c>
      <c r="AY69" s="78" t="s">
        <v>66</v>
      </c>
      <c r="AZ69" s="78" t="str">
        <f>REPLACE(INDEX(GroupVertices[Group],MATCH(Vertices[[#This Row],[Vertex]],GroupVertices[Vertex],0)),1,1,"")</f>
        <v>1</v>
      </c>
      <c r="BA69" s="48" t="s">
        <v>644</v>
      </c>
      <c r="BB69" s="48" t="s">
        <v>644</v>
      </c>
      <c r="BC69" s="48" t="s">
        <v>739</v>
      </c>
      <c r="BD69" s="48" t="s">
        <v>739</v>
      </c>
      <c r="BE69" s="48" t="s">
        <v>788</v>
      </c>
      <c r="BF69" s="48" t="s">
        <v>788</v>
      </c>
      <c r="BG69" s="116" t="s">
        <v>4018</v>
      </c>
      <c r="BH69" s="116" t="s">
        <v>4018</v>
      </c>
      <c r="BI69" s="116" t="s">
        <v>4144</v>
      </c>
      <c r="BJ69" s="116" t="s">
        <v>4144</v>
      </c>
      <c r="BK69" s="116">
        <v>0</v>
      </c>
      <c r="BL69" s="120">
        <v>0</v>
      </c>
      <c r="BM69" s="116">
        <v>0</v>
      </c>
      <c r="BN69" s="120">
        <v>0</v>
      </c>
      <c r="BO69" s="116">
        <v>0</v>
      </c>
      <c r="BP69" s="120">
        <v>0</v>
      </c>
      <c r="BQ69" s="116">
        <v>36</v>
      </c>
      <c r="BR69" s="120">
        <v>100</v>
      </c>
      <c r="BS69" s="116">
        <v>36</v>
      </c>
      <c r="BT69" s="2"/>
      <c r="BU69" s="3"/>
      <c r="BV69" s="3"/>
      <c r="BW69" s="3"/>
      <c r="BX69" s="3"/>
    </row>
    <row r="70" spans="1:76" ht="15">
      <c r="A70" s="64" t="s">
        <v>257</v>
      </c>
      <c r="B70" s="65"/>
      <c r="C70" s="65" t="s">
        <v>64</v>
      </c>
      <c r="D70" s="66">
        <v>162.00758927358515</v>
      </c>
      <c r="E70" s="68"/>
      <c r="F70" s="100" t="s">
        <v>924</v>
      </c>
      <c r="G70" s="65"/>
      <c r="H70" s="69" t="s">
        <v>257</v>
      </c>
      <c r="I70" s="70"/>
      <c r="J70" s="70"/>
      <c r="K70" s="69" t="s">
        <v>3222</v>
      </c>
      <c r="L70" s="73">
        <v>38.871212121212125</v>
      </c>
      <c r="M70" s="74">
        <v>8477.0595703125</v>
      </c>
      <c r="N70" s="74">
        <v>6319.95654296875</v>
      </c>
      <c r="O70" s="75"/>
      <c r="P70" s="76"/>
      <c r="Q70" s="76"/>
      <c r="R70" s="86"/>
      <c r="S70" s="48">
        <v>0</v>
      </c>
      <c r="T70" s="48">
        <v>2</v>
      </c>
      <c r="U70" s="49">
        <v>2</v>
      </c>
      <c r="V70" s="49">
        <v>0.5</v>
      </c>
      <c r="W70" s="49">
        <v>0</v>
      </c>
      <c r="X70" s="49">
        <v>1.459456</v>
      </c>
      <c r="Y70" s="49">
        <v>0</v>
      </c>
      <c r="Z70" s="49">
        <v>0</v>
      </c>
      <c r="AA70" s="71">
        <v>70</v>
      </c>
      <c r="AB70" s="71"/>
      <c r="AC70" s="72"/>
      <c r="AD70" s="78" t="s">
        <v>1956</v>
      </c>
      <c r="AE70" s="78">
        <v>10</v>
      </c>
      <c r="AF70" s="78">
        <v>2</v>
      </c>
      <c r="AG70" s="78">
        <v>311</v>
      </c>
      <c r="AH70" s="78">
        <v>633</v>
      </c>
      <c r="AI70" s="78"/>
      <c r="AJ70" s="78" t="s">
        <v>2179</v>
      </c>
      <c r="AK70" s="78" t="s">
        <v>2373</v>
      </c>
      <c r="AL70" s="78"/>
      <c r="AM70" s="78"/>
      <c r="AN70" s="80">
        <v>40540.93848379629</v>
      </c>
      <c r="AO70" s="83" t="s">
        <v>2670</v>
      </c>
      <c r="AP70" s="78" t="b">
        <v>0</v>
      </c>
      <c r="AQ70" s="78" t="b">
        <v>0</v>
      </c>
      <c r="AR70" s="78" t="b">
        <v>0</v>
      </c>
      <c r="AS70" s="78"/>
      <c r="AT70" s="78">
        <v>0</v>
      </c>
      <c r="AU70" s="83" t="s">
        <v>2820</v>
      </c>
      <c r="AV70" s="78" t="b">
        <v>0</v>
      </c>
      <c r="AW70" s="78" t="s">
        <v>2922</v>
      </c>
      <c r="AX70" s="83" t="s">
        <v>2990</v>
      </c>
      <c r="AY70" s="78" t="s">
        <v>66</v>
      </c>
      <c r="AZ70" s="78" t="str">
        <f>REPLACE(INDEX(GroupVertices[Group],MATCH(Vertices[[#This Row],[Vertex]],GroupVertices[Vertex],0)),1,1,"")</f>
        <v>17</v>
      </c>
      <c r="BA70" s="48"/>
      <c r="BB70" s="48"/>
      <c r="BC70" s="48"/>
      <c r="BD70" s="48"/>
      <c r="BE70" s="48" t="s">
        <v>403</v>
      </c>
      <c r="BF70" s="48" t="s">
        <v>403</v>
      </c>
      <c r="BG70" s="116" t="s">
        <v>4019</v>
      </c>
      <c r="BH70" s="116" t="s">
        <v>4019</v>
      </c>
      <c r="BI70" s="116" t="s">
        <v>4145</v>
      </c>
      <c r="BJ70" s="116" t="s">
        <v>4145</v>
      </c>
      <c r="BK70" s="116">
        <v>0</v>
      </c>
      <c r="BL70" s="120">
        <v>0</v>
      </c>
      <c r="BM70" s="116">
        <v>0</v>
      </c>
      <c r="BN70" s="120">
        <v>0</v>
      </c>
      <c r="BO70" s="116">
        <v>0</v>
      </c>
      <c r="BP70" s="120">
        <v>0</v>
      </c>
      <c r="BQ70" s="116">
        <v>6</v>
      </c>
      <c r="BR70" s="120">
        <v>100</v>
      </c>
      <c r="BS70" s="116">
        <v>6</v>
      </c>
      <c r="BT70" s="2"/>
      <c r="BU70" s="3"/>
      <c r="BV70" s="3"/>
      <c r="BW70" s="3"/>
      <c r="BX70" s="3"/>
    </row>
    <row r="71" spans="1:76" ht="15">
      <c r="A71" s="64" t="s">
        <v>411</v>
      </c>
      <c r="B71" s="65"/>
      <c r="C71" s="65" t="s">
        <v>64</v>
      </c>
      <c r="D71" s="66">
        <v>169.6879341417691</v>
      </c>
      <c r="E71" s="68"/>
      <c r="F71" s="100" t="s">
        <v>2869</v>
      </c>
      <c r="G71" s="65"/>
      <c r="H71" s="69" t="s">
        <v>411</v>
      </c>
      <c r="I71" s="70"/>
      <c r="J71" s="70"/>
      <c r="K71" s="69" t="s">
        <v>3223</v>
      </c>
      <c r="L71" s="73">
        <v>1</v>
      </c>
      <c r="M71" s="74">
        <v>8477.0595703125</v>
      </c>
      <c r="N71" s="74">
        <v>6866.9599609375</v>
      </c>
      <c r="O71" s="75"/>
      <c r="P71" s="76"/>
      <c r="Q71" s="76"/>
      <c r="R71" s="86"/>
      <c r="S71" s="48">
        <v>1</v>
      </c>
      <c r="T71" s="48">
        <v>0</v>
      </c>
      <c r="U71" s="49">
        <v>0</v>
      </c>
      <c r="V71" s="49">
        <v>0.333333</v>
      </c>
      <c r="W71" s="49">
        <v>0</v>
      </c>
      <c r="X71" s="49">
        <v>0.770269</v>
      </c>
      <c r="Y71" s="49">
        <v>0</v>
      </c>
      <c r="Z71" s="49">
        <v>0</v>
      </c>
      <c r="AA71" s="71">
        <v>71</v>
      </c>
      <c r="AB71" s="71"/>
      <c r="AC71" s="72"/>
      <c r="AD71" s="78" t="s">
        <v>1957</v>
      </c>
      <c r="AE71" s="78">
        <v>148</v>
      </c>
      <c r="AF71" s="78">
        <v>2026</v>
      </c>
      <c r="AG71" s="78">
        <v>2923</v>
      </c>
      <c r="AH71" s="78">
        <v>1527</v>
      </c>
      <c r="AI71" s="78"/>
      <c r="AJ71" s="78" t="s">
        <v>2180</v>
      </c>
      <c r="AK71" s="78" t="s">
        <v>2374</v>
      </c>
      <c r="AL71" s="83" t="s">
        <v>2511</v>
      </c>
      <c r="AM71" s="78"/>
      <c r="AN71" s="80">
        <v>40808.51112268519</v>
      </c>
      <c r="AO71" s="83" t="s">
        <v>2671</v>
      </c>
      <c r="AP71" s="78" t="b">
        <v>0</v>
      </c>
      <c r="AQ71" s="78" t="b">
        <v>0</v>
      </c>
      <c r="AR71" s="78" t="b">
        <v>1</v>
      </c>
      <c r="AS71" s="78" t="s">
        <v>1778</v>
      </c>
      <c r="AT71" s="78">
        <v>60</v>
      </c>
      <c r="AU71" s="83" t="s">
        <v>2819</v>
      </c>
      <c r="AV71" s="78" t="b">
        <v>0</v>
      </c>
      <c r="AW71" s="78" t="s">
        <v>2922</v>
      </c>
      <c r="AX71" s="83" t="s">
        <v>2991</v>
      </c>
      <c r="AY71" s="78" t="s">
        <v>65</v>
      </c>
      <c r="AZ71" s="78" t="str">
        <f>REPLACE(INDEX(GroupVertices[Group],MATCH(Vertices[[#This Row],[Vertex]],GroupVertices[Vertex],0)),1,1,"")</f>
        <v>17</v>
      </c>
      <c r="BA71" s="48"/>
      <c r="BB71" s="48"/>
      <c r="BC71" s="48"/>
      <c r="BD71" s="48"/>
      <c r="BE71" s="48"/>
      <c r="BF71" s="48"/>
      <c r="BG71" s="48"/>
      <c r="BH71" s="48"/>
      <c r="BI71" s="48"/>
      <c r="BJ71" s="48"/>
      <c r="BK71" s="48"/>
      <c r="BL71" s="49"/>
      <c r="BM71" s="48"/>
      <c r="BN71" s="49"/>
      <c r="BO71" s="48"/>
      <c r="BP71" s="49"/>
      <c r="BQ71" s="48"/>
      <c r="BR71" s="49"/>
      <c r="BS71" s="48"/>
      <c r="BT71" s="2"/>
      <c r="BU71" s="3"/>
      <c r="BV71" s="3"/>
      <c r="BW71" s="3"/>
      <c r="BX71" s="3"/>
    </row>
    <row r="72" spans="1:76" ht="15">
      <c r="A72" s="64" t="s">
        <v>412</v>
      </c>
      <c r="B72" s="65"/>
      <c r="C72" s="65" t="s">
        <v>64</v>
      </c>
      <c r="D72" s="66">
        <v>694.0991496028763</v>
      </c>
      <c r="E72" s="68"/>
      <c r="F72" s="100" t="s">
        <v>2870</v>
      </c>
      <c r="G72" s="65"/>
      <c r="H72" s="69" t="s">
        <v>412</v>
      </c>
      <c r="I72" s="70"/>
      <c r="J72" s="70"/>
      <c r="K72" s="69" t="s">
        <v>3224</v>
      </c>
      <c r="L72" s="73">
        <v>1</v>
      </c>
      <c r="M72" s="74">
        <v>8798.6650390625</v>
      </c>
      <c r="N72" s="74">
        <v>6866.9599609375</v>
      </c>
      <c r="O72" s="75"/>
      <c r="P72" s="76"/>
      <c r="Q72" s="76"/>
      <c r="R72" s="86"/>
      <c r="S72" s="48">
        <v>1</v>
      </c>
      <c r="T72" s="48">
        <v>0</v>
      </c>
      <c r="U72" s="49">
        <v>0</v>
      </c>
      <c r="V72" s="49">
        <v>0.333333</v>
      </c>
      <c r="W72" s="49">
        <v>0</v>
      </c>
      <c r="X72" s="49">
        <v>0.770269</v>
      </c>
      <c r="Y72" s="49">
        <v>0</v>
      </c>
      <c r="Z72" s="49">
        <v>0</v>
      </c>
      <c r="AA72" s="71">
        <v>72</v>
      </c>
      <c r="AB72" s="71"/>
      <c r="AC72" s="72"/>
      <c r="AD72" s="78" t="s">
        <v>1958</v>
      </c>
      <c r="AE72" s="78">
        <v>1148</v>
      </c>
      <c r="AF72" s="78">
        <v>140224</v>
      </c>
      <c r="AG72" s="78">
        <v>13281</v>
      </c>
      <c r="AH72" s="78">
        <v>14661</v>
      </c>
      <c r="AI72" s="78"/>
      <c r="AJ72" s="78" t="s">
        <v>2181</v>
      </c>
      <c r="AK72" s="78" t="s">
        <v>2375</v>
      </c>
      <c r="AL72" s="83" t="s">
        <v>2512</v>
      </c>
      <c r="AM72" s="78"/>
      <c r="AN72" s="80">
        <v>39909.692824074074</v>
      </c>
      <c r="AO72" s="83" t="s">
        <v>2672</v>
      </c>
      <c r="AP72" s="78" t="b">
        <v>0</v>
      </c>
      <c r="AQ72" s="78" t="b">
        <v>0</v>
      </c>
      <c r="AR72" s="78" t="b">
        <v>0</v>
      </c>
      <c r="AS72" s="78"/>
      <c r="AT72" s="78">
        <v>669</v>
      </c>
      <c r="AU72" s="83" t="s">
        <v>2821</v>
      </c>
      <c r="AV72" s="78" t="b">
        <v>1</v>
      </c>
      <c r="AW72" s="78" t="s">
        <v>2922</v>
      </c>
      <c r="AX72" s="83" t="s">
        <v>2992</v>
      </c>
      <c r="AY72" s="78" t="s">
        <v>65</v>
      </c>
      <c r="AZ72" s="78" t="str">
        <f>REPLACE(INDEX(GroupVertices[Group],MATCH(Vertices[[#This Row],[Vertex]],GroupVertices[Vertex],0)),1,1,"")</f>
        <v>17</v>
      </c>
      <c r="BA72" s="48"/>
      <c r="BB72" s="48"/>
      <c r="BC72" s="48"/>
      <c r="BD72" s="48"/>
      <c r="BE72" s="48"/>
      <c r="BF72" s="48"/>
      <c r="BG72" s="48"/>
      <c r="BH72" s="48"/>
      <c r="BI72" s="48"/>
      <c r="BJ72" s="48"/>
      <c r="BK72" s="48"/>
      <c r="BL72" s="49"/>
      <c r="BM72" s="48"/>
      <c r="BN72" s="49"/>
      <c r="BO72" s="48"/>
      <c r="BP72" s="49"/>
      <c r="BQ72" s="48"/>
      <c r="BR72" s="49"/>
      <c r="BS72" s="48"/>
      <c r="BT72" s="2"/>
      <c r="BU72" s="3"/>
      <c r="BV72" s="3"/>
      <c r="BW72" s="3"/>
      <c r="BX72" s="3"/>
    </row>
    <row r="73" spans="1:76" ht="15">
      <c r="A73" s="64" t="s">
        <v>258</v>
      </c>
      <c r="B73" s="65"/>
      <c r="C73" s="65" t="s">
        <v>64</v>
      </c>
      <c r="D73" s="66">
        <v>165.91606516994358</v>
      </c>
      <c r="E73" s="68"/>
      <c r="F73" s="100" t="s">
        <v>925</v>
      </c>
      <c r="G73" s="65"/>
      <c r="H73" s="69" t="s">
        <v>258</v>
      </c>
      <c r="I73" s="70"/>
      <c r="J73" s="70"/>
      <c r="K73" s="69" t="s">
        <v>3225</v>
      </c>
      <c r="L73" s="73">
        <v>38.871212121212125</v>
      </c>
      <c r="M73" s="74">
        <v>7634.064453125</v>
      </c>
      <c r="N73" s="74">
        <v>6319.95654296875</v>
      </c>
      <c r="O73" s="75"/>
      <c r="P73" s="76"/>
      <c r="Q73" s="76"/>
      <c r="R73" s="86"/>
      <c r="S73" s="48">
        <v>0</v>
      </c>
      <c r="T73" s="48">
        <v>2</v>
      </c>
      <c r="U73" s="49">
        <v>2</v>
      </c>
      <c r="V73" s="49">
        <v>0.5</v>
      </c>
      <c r="W73" s="49">
        <v>0</v>
      </c>
      <c r="X73" s="49">
        <v>1.459456</v>
      </c>
      <c r="Y73" s="49">
        <v>0</v>
      </c>
      <c r="Z73" s="49">
        <v>0</v>
      </c>
      <c r="AA73" s="71">
        <v>73</v>
      </c>
      <c r="AB73" s="71"/>
      <c r="AC73" s="72"/>
      <c r="AD73" s="78" t="s">
        <v>1959</v>
      </c>
      <c r="AE73" s="78">
        <v>321</v>
      </c>
      <c r="AF73" s="78">
        <v>1032</v>
      </c>
      <c r="AG73" s="78">
        <v>17975</v>
      </c>
      <c r="AH73" s="78">
        <v>35950</v>
      </c>
      <c r="AI73" s="78"/>
      <c r="AJ73" s="78" t="s">
        <v>2182</v>
      </c>
      <c r="AK73" s="78" t="s">
        <v>2376</v>
      </c>
      <c r="AL73" s="78"/>
      <c r="AM73" s="78"/>
      <c r="AN73" s="80">
        <v>42912.86827546296</v>
      </c>
      <c r="AO73" s="83" t="s">
        <v>2673</v>
      </c>
      <c r="AP73" s="78" t="b">
        <v>1</v>
      </c>
      <c r="AQ73" s="78" t="b">
        <v>0</v>
      </c>
      <c r="AR73" s="78" t="b">
        <v>0</v>
      </c>
      <c r="AS73" s="78"/>
      <c r="AT73" s="78">
        <v>11</v>
      </c>
      <c r="AU73" s="78"/>
      <c r="AV73" s="78" t="b">
        <v>0</v>
      </c>
      <c r="AW73" s="78" t="s">
        <v>2922</v>
      </c>
      <c r="AX73" s="83" t="s">
        <v>2993</v>
      </c>
      <c r="AY73" s="78" t="s">
        <v>66</v>
      </c>
      <c r="AZ73" s="78" t="str">
        <f>REPLACE(INDEX(GroupVertices[Group],MATCH(Vertices[[#This Row],[Vertex]],GroupVertices[Vertex],0)),1,1,"")</f>
        <v>16</v>
      </c>
      <c r="BA73" s="48"/>
      <c r="BB73" s="48"/>
      <c r="BC73" s="48"/>
      <c r="BD73" s="48"/>
      <c r="BE73" s="48" t="s">
        <v>403</v>
      </c>
      <c r="BF73" s="48" t="s">
        <v>403</v>
      </c>
      <c r="BG73" s="116" t="s">
        <v>4020</v>
      </c>
      <c r="BH73" s="116" t="s">
        <v>4020</v>
      </c>
      <c r="BI73" s="116" t="s">
        <v>4146</v>
      </c>
      <c r="BJ73" s="116" t="s">
        <v>4146</v>
      </c>
      <c r="BK73" s="116">
        <v>1</v>
      </c>
      <c r="BL73" s="120">
        <v>4.545454545454546</v>
      </c>
      <c r="BM73" s="116">
        <v>0</v>
      </c>
      <c r="BN73" s="120">
        <v>0</v>
      </c>
      <c r="BO73" s="116">
        <v>0</v>
      </c>
      <c r="BP73" s="120">
        <v>0</v>
      </c>
      <c r="BQ73" s="116">
        <v>21</v>
      </c>
      <c r="BR73" s="120">
        <v>95.45454545454545</v>
      </c>
      <c r="BS73" s="116">
        <v>22</v>
      </c>
      <c r="BT73" s="2"/>
      <c r="BU73" s="3"/>
      <c r="BV73" s="3"/>
      <c r="BW73" s="3"/>
      <c r="BX73" s="3"/>
    </row>
    <row r="74" spans="1:76" ht="15">
      <c r="A74" s="64" t="s">
        <v>413</v>
      </c>
      <c r="B74" s="65"/>
      <c r="C74" s="65" t="s">
        <v>64</v>
      </c>
      <c r="D74" s="66">
        <v>170.09396027857525</v>
      </c>
      <c r="E74" s="68"/>
      <c r="F74" s="100" t="s">
        <v>2871</v>
      </c>
      <c r="G74" s="65"/>
      <c r="H74" s="69" t="s">
        <v>413</v>
      </c>
      <c r="I74" s="70"/>
      <c r="J74" s="70"/>
      <c r="K74" s="69" t="s">
        <v>3226</v>
      </c>
      <c r="L74" s="73">
        <v>1</v>
      </c>
      <c r="M74" s="74">
        <v>7634.064453125</v>
      </c>
      <c r="N74" s="74">
        <v>6866.9599609375</v>
      </c>
      <c r="O74" s="75"/>
      <c r="P74" s="76"/>
      <c r="Q74" s="76"/>
      <c r="R74" s="86"/>
      <c r="S74" s="48">
        <v>1</v>
      </c>
      <c r="T74" s="48">
        <v>0</v>
      </c>
      <c r="U74" s="49">
        <v>0</v>
      </c>
      <c r="V74" s="49">
        <v>0.333333</v>
      </c>
      <c r="W74" s="49">
        <v>0</v>
      </c>
      <c r="X74" s="49">
        <v>0.770269</v>
      </c>
      <c r="Y74" s="49">
        <v>0</v>
      </c>
      <c r="Z74" s="49">
        <v>0</v>
      </c>
      <c r="AA74" s="71">
        <v>74</v>
      </c>
      <c r="AB74" s="71"/>
      <c r="AC74" s="72"/>
      <c r="AD74" s="78" t="s">
        <v>1960</v>
      </c>
      <c r="AE74" s="78">
        <v>837</v>
      </c>
      <c r="AF74" s="78">
        <v>2133</v>
      </c>
      <c r="AG74" s="78">
        <v>107524</v>
      </c>
      <c r="AH74" s="78">
        <v>31847</v>
      </c>
      <c r="AI74" s="78"/>
      <c r="AJ74" s="78" t="s">
        <v>2183</v>
      </c>
      <c r="AK74" s="78" t="s">
        <v>2377</v>
      </c>
      <c r="AL74" s="83" t="s">
        <v>2513</v>
      </c>
      <c r="AM74" s="78"/>
      <c r="AN74" s="80">
        <v>40001.8478125</v>
      </c>
      <c r="AO74" s="83" t="s">
        <v>2674</v>
      </c>
      <c r="AP74" s="78" t="b">
        <v>0</v>
      </c>
      <c r="AQ74" s="78" t="b">
        <v>0</v>
      </c>
      <c r="AR74" s="78" t="b">
        <v>0</v>
      </c>
      <c r="AS74" s="78"/>
      <c r="AT74" s="78">
        <v>56</v>
      </c>
      <c r="AU74" s="83" t="s">
        <v>2825</v>
      </c>
      <c r="AV74" s="78" t="b">
        <v>0</v>
      </c>
      <c r="AW74" s="78" t="s">
        <v>2922</v>
      </c>
      <c r="AX74" s="83" t="s">
        <v>2994</v>
      </c>
      <c r="AY74" s="78" t="s">
        <v>65</v>
      </c>
      <c r="AZ74" s="78" t="str">
        <f>REPLACE(INDEX(GroupVertices[Group],MATCH(Vertices[[#This Row],[Vertex]],GroupVertices[Vertex],0)),1,1,"")</f>
        <v>16</v>
      </c>
      <c r="BA74" s="48"/>
      <c r="BB74" s="48"/>
      <c r="BC74" s="48"/>
      <c r="BD74" s="48"/>
      <c r="BE74" s="48"/>
      <c r="BF74" s="48"/>
      <c r="BG74" s="48"/>
      <c r="BH74" s="48"/>
      <c r="BI74" s="48"/>
      <c r="BJ74" s="48"/>
      <c r="BK74" s="48"/>
      <c r="BL74" s="49"/>
      <c r="BM74" s="48"/>
      <c r="BN74" s="49"/>
      <c r="BO74" s="48"/>
      <c r="BP74" s="49"/>
      <c r="BQ74" s="48"/>
      <c r="BR74" s="49"/>
      <c r="BS74" s="48"/>
      <c r="BT74" s="2"/>
      <c r="BU74" s="3"/>
      <c r="BV74" s="3"/>
      <c r="BW74" s="3"/>
      <c r="BX74" s="3"/>
    </row>
    <row r="75" spans="1:76" ht="15">
      <c r="A75" s="64" t="s">
        <v>414</v>
      </c>
      <c r="B75" s="65"/>
      <c r="C75" s="65" t="s">
        <v>64</v>
      </c>
      <c r="D75" s="66">
        <v>163.01316802361913</v>
      </c>
      <c r="E75" s="68"/>
      <c r="F75" s="100" t="s">
        <v>2872</v>
      </c>
      <c r="G75" s="65"/>
      <c r="H75" s="69" t="s">
        <v>414</v>
      </c>
      <c r="I75" s="70"/>
      <c r="J75" s="70"/>
      <c r="K75" s="69" t="s">
        <v>3227</v>
      </c>
      <c r="L75" s="73">
        <v>1</v>
      </c>
      <c r="M75" s="74">
        <v>7958.91796875</v>
      </c>
      <c r="N75" s="74">
        <v>6866.9599609375</v>
      </c>
      <c r="O75" s="75"/>
      <c r="P75" s="76"/>
      <c r="Q75" s="76"/>
      <c r="R75" s="86"/>
      <c r="S75" s="48">
        <v>1</v>
      </c>
      <c r="T75" s="48">
        <v>0</v>
      </c>
      <c r="U75" s="49">
        <v>0</v>
      </c>
      <c r="V75" s="49">
        <v>0.333333</v>
      </c>
      <c r="W75" s="49">
        <v>0</v>
      </c>
      <c r="X75" s="49">
        <v>0.770269</v>
      </c>
      <c r="Y75" s="49">
        <v>0</v>
      </c>
      <c r="Z75" s="49">
        <v>0</v>
      </c>
      <c r="AA75" s="71">
        <v>75</v>
      </c>
      <c r="AB75" s="71"/>
      <c r="AC75" s="72"/>
      <c r="AD75" s="78" t="s">
        <v>1961</v>
      </c>
      <c r="AE75" s="78">
        <v>1127</v>
      </c>
      <c r="AF75" s="78">
        <v>267</v>
      </c>
      <c r="AG75" s="78">
        <v>1712</v>
      </c>
      <c r="AH75" s="78">
        <v>10082</v>
      </c>
      <c r="AI75" s="78"/>
      <c r="AJ75" s="78" t="s">
        <v>2184</v>
      </c>
      <c r="AK75" s="78"/>
      <c r="AL75" s="78"/>
      <c r="AM75" s="78"/>
      <c r="AN75" s="80">
        <v>41738.85402777778</v>
      </c>
      <c r="AO75" s="83" t="s">
        <v>2675</v>
      </c>
      <c r="AP75" s="78" t="b">
        <v>1</v>
      </c>
      <c r="AQ75" s="78" t="b">
        <v>0</v>
      </c>
      <c r="AR75" s="78" t="b">
        <v>0</v>
      </c>
      <c r="AS75" s="78"/>
      <c r="AT75" s="78">
        <v>1</v>
      </c>
      <c r="AU75" s="83" t="s">
        <v>2819</v>
      </c>
      <c r="AV75" s="78" t="b">
        <v>0</v>
      </c>
      <c r="AW75" s="78" t="s">
        <v>2922</v>
      </c>
      <c r="AX75" s="83" t="s">
        <v>2995</v>
      </c>
      <c r="AY75" s="78" t="s">
        <v>65</v>
      </c>
      <c r="AZ75" s="78" t="str">
        <f>REPLACE(INDEX(GroupVertices[Group],MATCH(Vertices[[#This Row],[Vertex]],GroupVertices[Vertex],0)),1,1,"")</f>
        <v>16</v>
      </c>
      <c r="BA75" s="48"/>
      <c r="BB75" s="48"/>
      <c r="BC75" s="48"/>
      <c r="BD75" s="48"/>
      <c r="BE75" s="48"/>
      <c r="BF75" s="48"/>
      <c r="BG75" s="48"/>
      <c r="BH75" s="48"/>
      <c r="BI75" s="48"/>
      <c r="BJ75" s="48"/>
      <c r="BK75" s="48"/>
      <c r="BL75" s="49"/>
      <c r="BM75" s="48"/>
      <c r="BN75" s="49"/>
      <c r="BO75" s="48"/>
      <c r="BP75" s="49"/>
      <c r="BQ75" s="48"/>
      <c r="BR75" s="49"/>
      <c r="BS75" s="48"/>
      <c r="BT75" s="2"/>
      <c r="BU75" s="3"/>
      <c r="BV75" s="3"/>
      <c r="BW75" s="3"/>
      <c r="BX75" s="3"/>
    </row>
    <row r="76" spans="1:76" ht="15">
      <c r="A76" s="64" t="s">
        <v>259</v>
      </c>
      <c r="B76" s="65"/>
      <c r="C76" s="65" t="s">
        <v>64</v>
      </c>
      <c r="D76" s="66">
        <v>162.11763374057</v>
      </c>
      <c r="E76" s="68"/>
      <c r="F76" s="100" t="s">
        <v>926</v>
      </c>
      <c r="G76" s="65"/>
      <c r="H76" s="69" t="s">
        <v>259</v>
      </c>
      <c r="I76" s="70"/>
      <c r="J76" s="70"/>
      <c r="K76" s="69" t="s">
        <v>3228</v>
      </c>
      <c r="L76" s="73">
        <v>1</v>
      </c>
      <c r="M76" s="74">
        <v>4314.373046875</v>
      </c>
      <c r="N76" s="74">
        <v>2787.95654296875</v>
      </c>
      <c r="O76" s="75"/>
      <c r="P76" s="76"/>
      <c r="Q76" s="76"/>
      <c r="R76" s="86"/>
      <c r="S76" s="48">
        <v>0</v>
      </c>
      <c r="T76" s="48">
        <v>1</v>
      </c>
      <c r="U76" s="49">
        <v>0</v>
      </c>
      <c r="V76" s="49">
        <v>0.012048</v>
      </c>
      <c r="W76" s="49">
        <v>0</v>
      </c>
      <c r="X76" s="49">
        <v>0.540586</v>
      </c>
      <c r="Y76" s="49">
        <v>0</v>
      </c>
      <c r="Z76" s="49">
        <v>0</v>
      </c>
      <c r="AA76" s="71">
        <v>76</v>
      </c>
      <c r="AB76" s="71"/>
      <c r="AC76" s="72"/>
      <c r="AD76" s="78" t="s">
        <v>1962</v>
      </c>
      <c r="AE76" s="78">
        <v>171</v>
      </c>
      <c r="AF76" s="78">
        <v>31</v>
      </c>
      <c r="AG76" s="78">
        <v>78</v>
      </c>
      <c r="AH76" s="78">
        <v>39</v>
      </c>
      <c r="AI76" s="78"/>
      <c r="AJ76" s="78" t="s">
        <v>2185</v>
      </c>
      <c r="AK76" s="78" t="s">
        <v>2363</v>
      </c>
      <c r="AL76" s="78"/>
      <c r="AM76" s="78"/>
      <c r="AN76" s="80">
        <v>42012.019224537034</v>
      </c>
      <c r="AO76" s="83" t="s">
        <v>2676</v>
      </c>
      <c r="AP76" s="78" t="b">
        <v>0</v>
      </c>
      <c r="AQ76" s="78" t="b">
        <v>0</v>
      </c>
      <c r="AR76" s="78" t="b">
        <v>1</v>
      </c>
      <c r="AS76" s="78"/>
      <c r="AT76" s="78">
        <v>2</v>
      </c>
      <c r="AU76" s="83" t="s">
        <v>2819</v>
      </c>
      <c r="AV76" s="78" t="b">
        <v>0</v>
      </c>
      <c r="AW76" s="78" t="s">
        <v>2922</v>
      </c>
      <c r="AX76" s="83" t="s">
        <v>2996</v>
      </c>
      <c r="AY76" s="78" t="s">
        <v>66</v>
      </c>
      <c r="AZ76" s="78" t="str">
        <f>REPLACE(INDEX(GroupVertices[Group],MATCH(Vertices[[#This Row],[Vertex]],GroupVertices[Vertex],0)),1,1,"")</f>
        <v>5</v>
      </c>
      <c r="BA76" s="48"/>
      <c r="BB76" s="48"/>
      <c r="BC76" s="48"/>
      <c r="BD76" s="48"/>
      <c r="BE76" s="48" t="s">
        <v>783</v>
      </c>
      <c r="BF76" s="48" t="s">
        <v>783</v>
      </c>
      <c r="BG76" s="116" t="s">
        <v>4010</v>
      </c>
      <c r="BH76" s="116" t="s">
        <v>4010</v>
      </c>
      <c r="BI76" s="116" t="s">
        <v>4137</v>
      </c>
      <c r="BJ76" s="116" t="s">
        <v>4137</v>
      </c>
      <c r="BK76" s="116">
        <v>0</v>
      </c>
      <c r="BL76" s="120">
        <v>0</v>
      </c>
      <c r="BM76" s="116">
        <v>0</v>
      </c>
      <c r="BN76" s="120">
        <v>0</v>
      </c>
      <c r="BO76" s="116">
        <v>0</v>
      </c>
      <c r="BP76" s="120">
        <v>0</v>
      </c>
      <c r="BQ76" s="116">
        <v>25</v>
      </c>
      <c r="BR76" s="120">
        <v>100</v>
      </c>
      <c r="BS76" s="116">
        <v>25</v>
      </c>
      <c r="BT76" s="2"/>
      <c r="BU76" s="3"/>
      <c r="BV76" s="3"/>
      <c r="BW76" s="3"/>
      <c r="BX76" s="3"/>
    </row>
    <row r="77" spans="1:76" ht="15">
      <c r="A77" s="64" t="s">
        <v>261</v>
      </c>
      <c r="B77" s="65"/>
      <c r="C77" s="65" t="s">
        <v>64</v>
      </c>
      <c r="D77" s="66">
        <v>162.1366069245329</v>
      </c>
      <c r="E77" s="68"/>
      <c r="F77" s="100" t="s">
        <v>928</v>
      </c>
      <c r="G77" s="65"/>
      <c r="H77" s="69" t="s">
        <v>261</v>
      </c>
      <c r="I77" s="70"/>
      <c r="J77" s="70"/>
      <c r="K77" s="69" t="s">
        <v>3229</v>
      </c>
      <c r="L77" s="73">
        <v>1</v>
      </c>
      <c r="M77" s="74">
        <v>6643.2607421875</v>
      </c>
      <c r="N77" s="74">
        <v>864.619384765625</v>
      </c>
      <c r="O77" s="75"/>
      <c r="P77" s="76"/>
      <c r="Q77" s="76"/>
      <c r="R77" s="86"/>
      <c r="S77" s="48">
        <v>2</v>
      </c>
      <c r="T77" s="48">
        <v>1</v>
      </c>
      <c r="U77" s="49">
        <v>0</v>
      </c>
      <c r="V77" s="49">
        <v>1</v>
      </c>
      <c r="W77" s="49">
        <v>0</v>
      </c>
      <c r="X77" s="49">
        <v>1.298243</v>
      </c>
      <c r="Y77" s="49">
        <v>0</v>
      </c>
      <c r="Z77" s="49">
        <v>0</v>
      </c>
      <c r="AA77" s="71">
        <v>77</v>
      </c>
      <c r="AB77" s="71"/>
      <c r="AC77" s="72"/>
      <c r="AD77" s="78" t="s">
        <v>1963</v>
      </c>
      <c r="AE77" s="78">
        <v>37</v>
      </c>
      <c r="AF77" s="78">
        <v>36</v>
      </c>
      <c r="AG77" s="78">
        <v>24</v>
      </c>
      <c r="AH77" s="78">
        <v>19</v>
      </c>
      <c r="AI77" s="78"/>
      <c r="AJ77" s="78"/>
      <c r="AK77" s="78"/>
      <c r="AL77" s="78"/>
      <c r="AM77" s="78"/>
      <c r="AN77" s="80">
        <v>40840.906481481485</v>
      </c>
      <c r="AO77" s="78"/>
      <c r="AP77" s="78" t="b">
        <v>1</v>
      </c>
      <c r="AQ77" s="78" t="b">
        <v>0</v>
      </c>
      <c r="AR77" s="78" t="b">
        <v>0</v>
      </c>
      <c r="AS77" s="78"/>
      <c r="AT77" s="78">
        <v>1</v>
      </c>
      <c r="AU77" s="83" t="s">
        <v>2819</v>
      </c>
      <c r="AV77" s="78" t="b">
        <v>0</v>
      </c>
      <c r="AW77" s="78" t="s">
        <v>2922</v>
      </c>
      <c r="AX77" s="83" t="s">
        <v>2997</v>
      </c>
      <c r="AY77" s="78" t="s">
        <v>66</v>
      </c>
      <c r="AZ77" s="78" t="str">
        <f>REPLACE(INDEX(GroupVertices[Group],MATCH(Vertices[[#This Row],[Vertex]],GroupVertices[Vertex],0)),1,1,"")</f>
        <v>33</v>
      </c>
      <c r="BA77" s="48"/>
      <c r="BB77" s="48"/>
      <c r="BC77" s="48"/>
      <c r="BD77" s="48"/>
      <c r="BE77" s="48" t="s">
        <v>403</v>
      </c>
      <c r="BF77" s="48" t="s">
        <v>403</v>
      </c>
      <c r="BG77" s="116" t="s">
        <v>4021</v>
      </c>
      <c r="BH77" s="116" t="s">
        <v>4021</v>
      </c>
      <c r="BI77" s="116" t="s">
        <v>4147</v>
      </c>
      <c r="BJ77" s="116" t="s">
        <v>4147</v>
      </c>
      <c r="BK77" s="116">
        <v>0</v>
      </c>
      <c r="BL77" s="120">
        <v>0</v>
      </c>
      <c r="BM77" s="116">
        <v>0</v>
      </c>
      <c r="BN77" s="120">
        <v>0</v>
      </c>
      <c r="BO77" s="116">
        <v>0</v>
      </c>
      <c r="BP77" s="120">
        <v>0</v>
      </c>
      <c r="BQ77" s="116">
        <v>15</v>
      </c>
      <c r="BR77" s="120">
        <v>100</v>
      </c>
      <c r="BS77" s="116">
        <v>15</v>
      </c>
      <c r="BT77" s="2"/>
      <c r="BU77" s="3"/>
      <c r="BV77" s="3"/>
      <c r="BW77" s="3"/>
      <c r="BX77" s="3"/>
    </row>
    <row r="78" spans="1:76" ht="15">
      <c r="A78" s="64" t="s">
        <v>262</v>
      </c>
      <c r="B78" s="65"/>
      <c r="C78" s="65" t="s">
        <v>64</v>
      </c>
      <c r="D78" s="66">
        <v>162.00379463679258</v>
      </c>
      <c r="E78" s="68"/>
      <c r="F78" s="100" t="s">
        <v>929</v>
      </c>
      <c r="G78" s="65"/>
      <c r="H78" s="69" t="s">
        <v>262</v>
      </c>
      <c r="I78" s="70"/>
      <c r="J78" s="70"/>
      <c r="K78" s="69" t="s">
        <v>3230</v>
      </c>
      <c r="L78" s="73">
        <v>1</v>
      </c>
      <c r="M78" s="74">
        <v>6643.2607421875</v>
      </c>
      <c r="N78" s="74">
        <v>523.47705078125</v>
      </c>
      <c r="O78" s="75"/>
      <c r="P78" s="76"/>
      <c r="Q78" s="76"/>
      <c r="R78" s="86"/>
      <c r="S78" s="48">
        <v>0</v>
      </c>
      <c r="T78" s="48">
        <v>1</v>
      </c>
      <c r="U78" s="49">
        <v>0</v>
      </c>
      <c r="V78" s="49">
        <v>1</v>
      </c>
      <c r="W78" s="49">
        <v>0</v>
      </c>
      <c r="X78" s="49">
        <v>0.701753</v>
      </c>
      <c r="Y78" s="49">
        <v>0</v>
      </c>
      <c r="Z78" s="49">
        <v>0</v>
      </c>
      <c r="AA78" s="71">
        <v>78</v>
      </c>
      <c r="AB78" s="71"/>
      <c r="AC78" s="72"/>
      <c r="AD78" s="78" t="s">
        <v>1964</v>
      </c>
      <c r="AE78" s="78">
        <v>15</v>
      </c>
      <c r="AF78" s="78">
        <v>1</v>
      </c>
      <c r="AG78" s="78">
        <v>66</v>
      </c>
      <c r="AH78" s="78">
        <v>64</v>
      </c>
      <c r="AI78" s="78"/>
      <c r="AJ78" s="78" t="s">
        <v>2186</v>
      </c>
      <c r="AK78" s="78"/>
      <c r="AL78" s="83" t="s">
        <v>2514</v>
      </c>
      <c r="AM78" s="78"/>
      <c r="AN78" s="80">
        <v>43679.73511574074</v>
      </c>
      <c r="AO78" s="83" t="s">
        <v>2677</v>
      </c>
      <c r="AP78" s="78" t="b">
        <v>1</v>
      </c>
      <c r="AQ78" s="78" t="b">
        <v>0</v>
      </c>
      <c r="AR78" s="78" t="b">
        <v>0</v>
      </c>
      <c r="AS78" s="78"/>
      <c r="AT78" s="78">
        <v>0</v>
      </c>
      <c r="AU78" s="78"/>
      <c r="AV78" s="78" t="b">
        <v>0</v>
      </c>
      <c r="AW78" s="78" t="s">
        <v>2922</v>
      </c>
      <c r="AX78" s="83" t="s">
        <v>2998</v>
      </c>
      <c r="AY78" s="78" t="s">
        <v>66</v>
      </c>
      <c r="AZ78" s="78" t="str">
        <f>REPLACE(INDEX(GroupVertices[Group],MATCH(Vertices[[#This Row],[Vertex]],GroupVertices[Vertex],0)),1,1,"")</f>
        <v>33</v>
      </c>
      <c r="BA78" s="48"/>
      <c r="BB78" s="48"/>
      <c r="BC78" s="48"/>
      <c r="BD78" s="48"/>
      <c r="BE78" s="48" t="s">
        <v>403</v>
      </c>
      <c r="BF78" s="48" t="s">
        <v>403</v>
      </c>
      <c r="BG78" s="116" t="s">
        <v>4022</v>
      </c>
      <c r="BH78" s="116" t="s">
        <v>4022</v>
      </c>
      <c r="BI78" s="116" t="s">
        <v>4148</v>
      </c>
      <c r="BJ78" s="116" t="s">
        <v>4148</v>
      </c>
      <c r="BK78" s="116">
        <v>0</v>
      </c>
      <c r="BL78" s="120">
        <v>0</v>
      </c>
      <c r="BM78" s="116">
        <v>0</v>
      </c>
      <c r="BN78" s="120">
        <v>0</v>
      </c>
      <c r="BO78" s="116">
        <v>0</v>
      </c>
      <c r="BP78" s="120">
        <v>0</v>
      </c>
      <c r="BQ78" s="116">
        <v>17</v>
      </c>
      <c r="BR78" s="120">
        <v>100</v>
      </c>
      <c r="BS78" s="116">
        <v>17</v>
      </c>
      <c r="BT78" s="2"/>
      <c r="BU78" s="3"/>
      <c r="BV78" s="3"/>
      <c r="BW78" s="3"/>
      <c r="BX78" s="3"/>
    </row>
    <row r="79" spans="1:76" ht="15">
      <c r="A79" s="64" t="s">
        <v>263</v>
      </c>
      <c r="B79" s="65"/>
      <c r="C79" s="65" t="s">
        <v>64</v>
      </c>
      <c r="D79" s="66">
        <v>181.0187196044159</v>
      </c>
      <c r="E79" s="68"/>
      <c r="F79" s="100" t="s">
        <v>930</v>
      </c>
      <c r="G79" s="65"/>
      <c r="H79" s="69" t="s">
        <v>263</v>
      </c>
      <c r="I79" s="70"/>
      <c r="J79" s="70"/>
      <c r="K79" s="69" t="s">
        <v>3231</v>
      </c>
      <c r="L79" s="73">
        <v>1</v>
      </c>
      <c r="M79" s="74">
        <v>804.709228515625</v>
      </c>
      <c r="N79" s="74">
        <v>6196.43896484375</v>
      </c>
      <c r="O79" s="75"/>
      <c r="P79" s="76"/>
      <c r="Q79" s="76"/>
      <c r="R79" s="86"/>
      <c r="S79" s="48">
        <v>1</v>
      </c>
      <c r="T79" s="48">
        <v>1</v>
      </c>
      <c r="U79" s="49">
        <v>0</v>
      </c>
      <c r="V79" s="49">
        <v>0</v>
      </c>
      <c r="W79" s="49">
        <v>0</v>
      </c>
      <c r="X79" s="49">
        <v>0.999998</v>
      </c>
      <c r="Y79" s="49">
        <v>0</v>
      </c>
      <c r="Z79" s="49" t="s">
        <v>3480</v>
      </c>
      <c r="AA79" s="71">
        <v>79</v>
      </c>
      <c r="AB79" s="71"/>
      <c r="AC79" s="72"/>
      <c r="AD79" s="78" t="s">
        <v>1965</v>
      </c>
      <c r="AE79" s="78">
        <v>5403</v>
      </c>
      <c r="AF79" s="78">
        <v>5012</v>
      </c>
      <c r="AG79" s="78">
        <v>23720</v>
      </c>
      <c r="AH79" s="78">
        <v>14927</v>
      </c>
      <c r="AI79" s="78"/>
      <c r="AJ79" s="78" t="s">
        <v>2187</v>
      </c>
      <c r="AK79" s="78" t="s">
        <v>2378</v>
      </c>
      <c r="AL79" s="83" t="s">
        <v>2515</v>
      </c>
      <c r="AM79" s="78"/>
      <c r="AN79" s="80">
        <v>39773.271458333336</v>
      </c>
      <c r="AO79" s="83" t="s">
        <v>2678</v>
      </c>
      <c r="AP79" s="78" t="b">
        <v>0</v>
      </c>
      <c r="AQ79" s="78" t="b">
        <v>0</v>
      </c>
      <c r="AR79" s="78" t="b">
        <v>1</v>
      </c>
      <c r="AS79" s="78"/>
      <c r="AT79" s="78">
        <v>16</v>
      </c>
      <c r="AU79" s="83" t="s">
        <v>2819</v>
      </c>
      <c r="AV79" s="78" t="b">
        <v>0</v>
      </c>
      <c r="AW79" s="78" t="s">
        <v>2922</v>
      </c>
      <c r="AX79" s="83" t="s">
        <v>2999</v>
      </c>
      <c r="AY79" s="78" t="s">
        <v>66</v>
      </c>
      <c r="AZ79" s="78" t="str">
        <f>REPLACE(INDEX(GroupVertices[Group],MATCH(Vertices[[#This Row],[Vertex]],GroupVertices[Vertex],0)),1,1,"")</f>
        <v>1</v>
      </c>
      <c r="BA79" s="48" t="s">
        <v>646</v>
      </c>
      <c r="BB79" s="48" t="s">
        <v>646</v>
      </c>
      <c r="BC79" s="48" t="s">
        <v>740</v>
      </c>
      <c r="BD79" s="48" t="s">
        <v>740</v>
      </c>
      <c r="BE79" s="48" t="s">
        <v>791</v>
      </c>
      <c r="BF79" s="48" t="s">
        <v>791</v>
      </c>
      <c r="BG79" s="116" t="s">
        <v>4023</v>
      </c>
      <c r="BH79" s="116" t="s">
        <v>4023</v>
      </c>
      <c r="BI79" s="116" t="s">
        <v>4149</v>
      </c>
      <c r="BJ79" s="116" t="s">
        <v>4149</v>
      </c>
      <c r="BK79" s="116">
        <v>1</v>
      </c>
      <c r="BL79" s="120">
        <v>8.333333333333334</v>
      </c>
      <c r="BM79" s="116">
        <v>1</v>
      </c>
      <c r="BN79" s="120">
        <v>8.333333333333334</v>
      </c>
      <c r="BO79" s="116">
        <v>0</v>
      </c>
      <c r="BP79" s="120">
        <v>0</v>
      </c>
      <c r="BQ79" s="116">
        <v>10</v>
      </c>
      <c r="BR79" s="120">
        <v>83.33333333333333</v>
      </c>
      <c r="BS79" s="116">
        <v>12</v>
      </c>
      <c r="BT79" s="2"/>
      <c r="BU79" s="3"/>
      <c r="BV79" s="3"/>
      <c r="BW79" s="3"/>
      <c r="BX79" s="3"/>
    </row>
    <row r="80" spans="1:76" ht="15">
      <c r="A80" s="64" t="s">
        <v>264</v>
      </c>
      <c r="B80" s="65"/>
      <c r="C80" s="65" t="s">
        <v>64</v>
      </c>
      <c r="D80" s="66">
        <v>166.49664459920848</v>
      </c>
      <c r="E80" s="68"/>
      <c r="F80" s="100" t="s">
        <v>931</v>
      </c>
      <c r="G80" s="65"/>
      <c r="H80" s="69" t="s">
        <v>264</v>
      </c>
      <c r="I80" s="70"/>
      <c r="J80" s="70"/>
      <c r="K80" s="69" t="s">
        <v>3232</v>
      </c>
      <c r="L80" s="73">
        <v>1</v>
      </c>
      <c r="M80" s="74">
        <v>4261.92578125</v>
      </c>
      <c r="N80" s="74">
        <v>6117.03515625</v>
      </c>
      <c r="O80" s="75"/>
      <c r="P80" s="76"/>
      <c r="Q80" s="76"/>
      <c r="R80" s="86"/>
      <c r="S80" s="48">
        <v>0</v>
      </c>
      <c r="T80" s="48">
        <v>1</v>
      </c>
      <c r="U80" s="49">
        <v>0</v>
      </c>
      <c r="V80" s="49">
        <v>0.030303</v>
      </c>
      <c r="W80" s="49">
        <v>0</v>
      </c>
      <c r="X80" s="49">
        <v>0.554698</v>
      </c>
      <c r="Y80" s="49">
        <v>0</v>
      </c>
      <c r="Z80" s="49">
        <v>0</v>
      </c>
      <c r="AA80" s="71">
        <v>80</v>
      </c>
      <c r="AB80" s="71"/>
      <c r="AC80" s="72"/>
      <c r="AD80" s="78" t="s">
        <v>1966</v>
      </c>
      <c r="AE80" s="78">
        <v>195</v>
      </c>
      <c r="AF80" s="78">
        <v>1185</v>
      </c>
      <c r="AG80" s="78">
        <v>47690</v>
      </c>
      <c r="AH80" s="78">
        <v>0</v>
      </c>
      <c r="AI80" s="78"/>
      <c r="AJ80" s="78" t="s">
        <v>2188</v>
      </c>
      <c r="AK80" s="78"/>
      <c r="AL80" s="83" t="s">
        <v>2516</v>
      </c>
      <c r="AM80" s="78"/>
      <c r="AN80" s="80">
        <v>43240.48835648148</v>
      </c>
      <c r="AO80" s="83" t="s">
        <v>2679</v>
      </c>
      <c r="AP80" s="78" t="b">
        <v>0</v>
      </c>
      <c r="AQ80" s="78" t="b">
        <v>0</v>
      </c>
      <c r="AR80" s="78" t="b">
        <v>0</v>
      </c>
      <c r="AS80" s="78"/>
      <c r="AT80" s="78">
        <v>31</v>
      </c>
      <c r="AU80" s="83" t="s">
        <v>2819</v>
      </c>
      <c r="AV80" s="78" t="b">
        <v>0</v>
      </c>
      <c r="AW80" s="78" t="s">
        <v>2922</v>
      </c>
      <c r="AX80" s="83" t="s">
        <v>3000</v>
      </c>
      <c r="AY80" s="78" t="s">
        <v>66</v>
      </c>
      <c r="AZ80" s="78" t="str">
        <f>REPLACE(INDEX(GroupVertices[Group],MATCH(Vertices[[#This Row],[Vertex]],GroupVertices[Vertex],0)),1,1,"")</f>
        <v>4</v>
      </c>
      <c r="BA80" s="48"/>
      <c r="BB80" s="48"/>
      <c r="BC80" s="48"/>
      <c r="BD80" s="48"/>
      <c r="BE80" s="48" t="s">
        <v>3586</v>
      </c>
      <c r="BF80" s="48" t="s">
        <v>3586</v>
      </c>
      <c r="BG80" s="116" t="s">
        <v>3991</v>
      </c>
      <c r="BH80" s="116" t="s">
        <v>4097</v>
      </c>
      <c r="BI80" s="116" t="s">
        <v>4119</v>
      </c>
      <c r="BJ80" s="116" t="s">
        <v>4219</v>
      </c>
      <c r="BK80" s="116">
        <v>3</v>
      </c>
      <c r="BL80" s="120">
        <v>6.25</v>
      </c>
      <c r="BM80" s="116">
        <v>0</v>
      </c>
      <c r="BN80" s="120">
        <v>0</v>
      </c>
      <c r="BO80" s="116">
        <v>0</v>
      </c>
      <c r="BP80" s="120">
        <v>0</v>
      </c>
      <c r="BQ80" s="116">
        <v>45</v>
      </c>
      <c r="BR80" s="120">
        <v>93.75</v>
      </c>
      <c r="BS80" s="116">
        <v>48</v>
      </c>
      <c r="BT80" s="2"/>
      <c r="BU80" s="3"/>
      <c r="BV80" s="3"/>
      <c r="BW80" s="3"/>
      <c r="BX80" s="3"/>
    </row>
    <row r="81" spans="1:76" ht="15">
      <c r="A81" s="64" t="s">
        <v>265</v>
      </c>
      <c r="B81" s="65"/>
      <c r="C81" s="65" t="s">
        <v>64</v>
      </c>
      <c r="D81" s="66">
        <v>175.38368396743314</v>
      </c>
      <c r="E81" s="68"/>
      <c r="F81" s="100" t="s">
        <v>932</v>
      </c>
      <c r="G81" s="65"/>
      <c r="H81" s="69" t="s">
        <v>265</v>
      </c>
      <c r="I81" s="70"/>
      <c r="J81" s="70"/>
      <c r="K81" s="69" t="s">
        <v>3233</v>
      </c>
      <c r="L81" s="73">
        <v>1</v>
      </c>
      <c r="M81" s="74">
        <v>5243.14013671875</v>
      </c>
      <c r="N81" s="74">
        <v>4167.05859375</v>
      </c>
      <c r="O81" s="75"/>
      <c r="P81" s="76"/>
      <c r="Q81" s="76"/>
      <c r="R81" s="86"/>
      <c r="S81" s="48">
        <v>0</v>
      </c>
      <c r="T81" s="48">
        <v>1</v>
      </c>
      <c r="U81" s="49">
        <v>0</v>
      </c>
      <c r="V81" s="49">
        <v>0.030303</v>
      </c>
      <c r="W81" s="49">
        <v>0</v>
      </c>
      <c r="X81" s="49">
        <v>0.554698</v>
      </c>
      <c r="Y81" s="49">
        <v>0</v>
      </c>
      <c r="Z81" s="49">
        <v>0</v>
      </c>
      <c r="AA81" s="71">
        <v>81</v>
      </c>
      <c r="AB81" s="71"/>
      <c r="AC81" s="72"/>
      <c r="AD81" s="78" t="s">
        <v>1967</v>
      </c>
      <c r="AE81" s="78">
        <v>1537</v>
      </c>
      <c r="AF81" s="78">
        <v>3527</v>
      </c>
      <c r="AG81" s="78">
        <v>88198</v>
      </c>
      <c r="AH81" s="78">
        <v>515</v>
      </c>
      <c r="AI81" s="78"/>
      <c r="AJ81" s="78" t="s">
        <v>2189</v>
      </c>
      <c r="AK81" s="78" t="s">
        <v>2379</v>
      </c>
      <c r="AL81" s="83" t="s">
        <v>2517</v>
      </c>
      <c r="AM81" s="78"/>
      <c r="AN81" s="80">
        <v>42615.50236111111</v>
      </c>
      <c r="AO81" s="83" t="s">
        <v>2680</v>
      </c>
      <c r="AP81" s="78" t="b">
        <v>0</v>
      </c>
      <c r="AQ81" s="78" t="b">
        <v>0</v>
      </c>
      <c r="AR81" s="78" t="b">
        <v>0</v>
      </c>
      <c r="AS81" s="78"/>
      <c r="AT81" s="78">
        <v>904</v>
      </c>
      <c r="AU81" s="83" t="s">
        <v>2819</v>
      </c>
      <c r="AV81" s="78" t="b">
        <v>0</v>
      </c>
      <c r="AW81" s="78" t="s">
        <v>2922</v>
      </c>
      <c r="AX81" s="83" t="s">
        <v>3001</v>
      </c>
      <c r="AY81" s="78" t="s">
        <v>66</v>
      </c>
      <c r="AZ81" s="78" t="str">
        <f>REPLACE(INDEX(GroupVertices[Group],MATCH(Vertices[[#This Row],[Vertex]],GroupVertices[Vertex],0)),1,1,"")</f>
        <v>4</v>
      </c>
      <c r="BA81" s="48"/>
      <c r="BB81" s="48"/>
      <c r="BC81" s="48"/>
      <c r="BD81" s="48"/>
      <c r="BE81" s="48" t="s">
        <v>3586</v>
      </c>
      <c r="BF81" s="48" t="s">
        <v>3586</v>
      </c>
      <c r="BG81" s="116" t="s">
        <v>3991</v>
      </c>
      <c r="BH81" s="116" t="s">
        <v>4097</v>
      </c>
      <c r="BI81" s="116" t="s">
        <v>4119</v>
      </c>
      <c r="BJ81" s="116" t="s">
        <v>4219</v>
      </c>
      <c r="BK81" s="116">
        <v>3</v>
      </c>
      <c r="BL81" s="120">
        <v>6.25</v>
      </c>
      <c r="BM81" s="116">
        <v>0</v>
      </c>
      <c r="BN81" s="120">
        <v>0</v>
      </c>
      <c r="BO81" s="116">
        <v>0</v>
      </c>
      <c r="BP81" s="120">
        <v>0</v>
      </c>
      <c r="BQ81" s="116">
        <v>45</v>
      </c>
      <c r="BR81" s="120">
        <v>93.75</v>
      </c>
      <c r="BS81" s="116">
        <v>48</v>
      </c>
      <c r="BT81" s="2"/>
      <c r="BU81" s="3"/>
      <c r="BV81" s="3"/>
      <c r="BW81" s="3"/>
      <c r="BX81" s="3"/>
    </row>
    <row r="82" spans="1:76" ht="15">
      <c r="A82" s="64" t="s">
        <v>266</v>
      </c>
      <c r="B82" s="65"/>
      <c r="C82" s="65" t="s">
        <v>64</v>
      </c>
      <c r="D82" s="66">
        <v>163.10044466984849</v>
      </c>
      <c r="E82" s="68"/>
      <c r="F82" s="100" t="s">
        <v>933</v>
      </c>
      <c r="G82" s="65"/>
      <c r="H82" s="69" t="s">
        <v>266</v>
      </c>
      <c r="I82" s="70"/>
      <c r="J82" s="70"/>
      <c r="K82" s="69" t="s">
        <v>3234</v>
      </c>
      <c r="L82" s="73">
        <v>1</v>
      </c>
      <c r="M82" s="74">
        <v>3764.974609375</v>
      </c>
      <c r="N82" s="74">
        <v>9488.7451171875</v>
      </c>
      <c r="O82" s="75"/>
      <c r="P82" s="76"/>
      <c r="Q82" s="76"/>
      <c r="R82" s="86"/>
      <c r="S82" s="48">
        <v>0</v>
      </c>
      <c r="T82" s="48">
        <v>1</v>
      </c>
      <c r="U82" s="49">
        <v>0</v>
      </c>
      <c r="V82" s="49">
        <v>0.028571</v>
      </c>
      <c r="W82" s="49">
        <v>0</v>
      </c>
      <c r="X82" s="49">
        <v>0.416781</v>
      </c>
      <c r="Y82" s="49">
        <v>0</v>
      </c>
      <c r="Z82" s="49">
        <v>0</v>
      </c>
      <c r="AA82" s="71">
        <v>82</v>
      </c>
      <c r="AB82" s="71"/>
      <c r="AC82" s="72"/>
      <c r="AD82" s="78" t="s">
        <v>1968</v>
      </c>
      <c r="AE82" s="78">
        <v>214</v>
      </c>
      <c r="AF82" s="78">
        <v>290</v>
      </c>
      <c r="AG82" s="78">
        <v>50055</v>
      </c>
      <c r="AH82" s="78">
        <v>38504</v>
      </c>
      <c r="AI82" s="78"/>
      <c r="AJ82" s="78" t="s">
        <v>2190</v>
      </c>
      <c r="AK82" s="78"/>
      <c r="AL82" s="78"/>
      <c r="AM82" s="78"/>
      <c r="AN82" s="80">
        <v>41982.111909722225</v>
      </c>
      <c r="AO82" s="83" t="s">
        <v>2681</v>
      </c>
      <c r="AP82" s="78" t="b">
        <v>1</v>
      </c>
      <c r="AQ82" s="78" t="b">
        <v>0</v>
      </c>
      <c r="AR82" s="78" t="b">
        <v>0</v>
      </c>
      <c r="AS82" s="78"/>
      <c r="AT82" s="78">
        <v>38</v>
      </c>
      <c r="AU82" s="83" t="s">
        <v>2819</v>
      </c>
      <c r="AV82" s="78" t="b">
        <v>0</v>
      </c>
      <c r="AW82" s="78" t="s">
        <v>2922</v>
      </c>
      <c r="AX82" s="83" t="s">
        <v>3002</v>
      </c>
      <c r="AY82" s="78" t="s">
        <v>66</v>
      </c>
      <c r="AZ82" s="78" t="str">
        <f>REPLACE(INDEX(GroupVertices[Group],MATCH(Vertices[[#This Row],[Vertex]],GroupVertices[Vertex],0)),1,1,"")</f>
        <v>3</v>
      </c>
      <c r="BA82" s="48"/>
      <c r="BB82" s="48"/>
      <c r="BC82" s="48"/>
      <c r="BD82" s="48"/>
      <c r="BE82" s="48"/>
      <c r="BF82" s="48"/>
      <c r="BG82" s="116" t="s">
        <v>4024</v>
      </c>
      <c r="BH82" s="116" t="s">
        <v>4024</v>
      </c>
      <c r="BI82" s="116" t="s">
        <v>4150</v>
      </c>
      <c r="BJ82" s="116" t="s">
        <v>4150</v>
      </c>
      <c r="BK82" s="116">
        <v>3</v>
      </c>
      <c r="BL82" s="120">
        <v>14.285714285714286</v>
      </c>
      <c r="BM82" s="116">
        <v>0</v>
      </c>
      <c r="BN82" s="120">
        <v>0</v>
      </c>
      <c r="BO82" s="116">
        <v>0</v>
      </c>
      <c r="BP82" s="120">
        <v>0</v>
      </c>
      <c r="BQ82" s="116">
        <v>18</v>
      </c>
      <c r="BR82" s="120">
        <v>85.71428571428571</v>
      </c>
      <c r="BS82" s="116">
        <v>21</v>
      </c>
      <c r="BT82" s="2"/>
      <c r="BU82" s="3"/>
      <c r="BV82" s="3"/>
      <c r="BW82" s="3"/>
      <c r="BX82" s="3"/>
    </row>
    <row r="83" spans="1:76" ht="15">
      <c r="A83" s="64" t="s">
        <v>267</v>
      </c>
      <c r="B83" s="65"/>
      <c r="C83" s="65" t="s">
        <v>64</v>
      </c>
      <c r="D83" s="66">
        <v>167.35423251433178</v>
      </c>
      <c r="E83" s="68"/>
      <c r="F83" s="100" t="s">
        <v>934</v>
      </c>
      <c r="G83" s="65"/>
      <c r="H83" s="69" t="s">
        <v>267</v>
      </c>
      <c r="I83" s="70"/>
      <c r="J83" s="70"/>
      <c r="K83" s="69" t="s">
        <v>3235</v>
      </c>
      <c r="L83" s="73">
        <v>13.62374368560606</v>
      </c>
      <c r="M83" s="74">
        <v>3489.227783203125</v>
      </c>
      <c r="N83" s="74">
        <v>6879.71044921875</v>
      </c>
      <c r="O83" s="75"/>
      <c r="P83" s="76"/>
      <c r="Q83" s="76"/>
      <c r="R83" s="86"/>
      <c r="S83" s="48">
        <v>0</v>
      </c>
      <c r="T83" s="48">
        <v>3</v>
      </c>
      <c r="U83" s="49">
        <v>0.666667</v>
      </c>
      <c r="V83" s="49">
        <v>0.030303</v>
      </c>
      <c r="W83" s="49">
        <v>0</v>
      </c>
      <c r="X83" s="49">
        <v>0.961801</v>
      </c>
      <c r="Y83" s="49">
        <v>0.3333333333333333</v>
      </c>
      <c r="Z83" s="49">
        <v>0</v>
      </c>
      <c r="AA83" s="71">
        <v>83</v>
      </c>
      <c r="AB83" s="71"/>
      <c r="AC83" s="72"/>
      <c r="AD83" s="78" t="s">
        <v>1969</v>
      </c>
      <c r="AE83" s="78">
        <v>1742</v>
      </c>
      <c r="AF83" s="78">
        <v>1411</v>
      </c>
      <c r="AG83" s="78">
        <v>14980</v>
      </c>
      <c r="AH83" s="78">
        <v>6605</v>
      </c>
      <c r="AI83" s="78"/>
      <c r="AJ83" s="78" t="s">
        <v>2191</v>
      </c>
      <c r="AK83" s="78" t="s">
        <v>2380</v>
      </c>
      <c r="AL83" s="78"/>
      <c r="AM83" s="78"/>
      <c r="AN83" s="80">
        <v>40084.52814814815</v>
      </c>
      <c r="AO83" s="83" t="s">
        <v>2682</v>
      </c>
      <c r="AP83" s="78" t="b">
        <v>0</v>
      </c>
      <c r="AQ83" s="78" t="b">
        <v>0</v>
      </c>
      <c r="AR83" s="78" t="b">
        <v>1</v>
      </c>
      <c r="AS83" s="78"/>
      <c r="AT83" s="78">
        <v>38</v>
      </c>
      <c r="AU83" s="83" t="s">
        <v>2819</v>
      </c>
      <c r="AV83" s="78" t="b">
        <v>0</v>
      </c>
      <c r="AW83" s="78" t="s">
        <v>2922</v>
      </c>
      <c r="AX83" s="83" t="s">
        <v>3003</v>
      </c>
      <c r="AY83" s="78" t="s">
        <v>66</v>
      </c>
      <c r="AZ83" s="78" t="str">
        <f>REPLACE(INDEX(GroupVertices[Group],MATCH(Vertices[[#This Row],[Vertex]],GroupVertices[Vertex],0)),1,1,"")</f>
        <v>3</v>
      </c>
      <c r="BA83" s="48"/>
      <c r="BB83" s="48"/>
      <c r="BC83" s="48"/>
      <c r="BD83" s="48"/>
      <c r="BE83" s="48"/>
      <c r="BF83" s="48"/>
      <c r="BG83" s="116" t="s">
        <v>4024</v>
      </c>
      <c r="BH83" s="116" t="s">
        <v>4098</v>
      </c>
      <c r="BI83" s="116" t="s">
        <v>4151</v>
      </c>
      <c r="BJ83" s="116" t="s">
        <v>4151</v>
      </c>
      <c r="BK83" s="116">
        <v>4</v>
      </c>
      <c r="BL83" s="120">
        <v>10.256410256410257</v>
      </c>
      <c r="BM83" s="116">
        <v>0</v>
      </c>
      <c r="BN83" s="120">
        <v>0</v>
      </c>
      <c r="BO83" s="116">
        <v>0</v>
      </c>
      <c r="BP83" s="120">
        <v>0</v>
      </c>
      <c r="BQ83" s="116">
        <v>35</v>
      </c>
      <c r="BR83" s="120">
        <v>89.74358974358974</v>
      </c>
      <c r="BS83" s="116">
        <v>39</v>
      </c>
      <c r="BT83" s="2"/>
      <c r="BU83" s="3"/>
      <c r="BV83" s="3"/>
      <c r="BW83" s="3"/>
      <c r="BX83" s="3"/>
    </row>
    <row r="84" spans="1:76" ht="15">
      <c r="A84" s="64" t="s">
        <v>268</v>
      </c>
      <c r="B84" s="65"/>
      <c r="C84" s="65" t="s">
        <v>64</v>
      </c>
      <c r="D84" s="66">
        <v>175.2964073212038</v>
      </c>
      <c r="E84" s="68"/>
      <c r="F84" s="100" t="s">
        <v>935</v>
      </c>
      <c r="G84" s="65"/>
      <c r="H84" s="69" t="s">
        <v>268</v>
      </c>
      <c r="I84" s="70"/>
      <c r="J84" s="70"/>
      <c r="K84" s="69" t="s">
        <v>3236</v>
      </c>
      <c r="L84" s="73">
        <v>1</v>
      </c>
      <c r="M84" s="74">
        <v>3349.630615234375</v>
      </c>
      <c r="N84" s="74">
        <v>4096.7099609375</v>
      </c>
      <c r="O84" s="75"/>
      <c r="P84" s="76"/>
      <c r="Q84" s="76"/>
      <c r="R84" s="86"/>
      <c r="S84" s="48">
        <v>0</v>
      </c>
      <c r="T84" s="48">
        <v>1</v>
      </c>
      <c r="U84" s="49">
        <v>0</v>
      </c>
      <c r="V84" s="49">
        <v>0.030303</v>
      </c>
      <c r="W84" s="49">
        <v>0</v>
      </c>
      <c r="X84" s="49">
        <v>0.554698</v>
      </c>
      <c r="Y84" s="49">
        <v>0</v>
      </c>
      <c r="Z84" s="49">
        <v>0</v>
      </c>
      <c r="AA84" s="71">
        <v>84</v>
      </c>
      <c r="AB84" s="71"/>
      <c r="AC84" s="72"/>
      <c r="AD84" s="78" t="s">
        <v>1970</v>
      </c>
      <c r="AE84" s="78">
        <v>2255</v>
      </c>
      <c r="AF84" s="78">
        <v>3504</v>
      </c>
      <c r="AG84" s="78">
        <v>45155</v>
      </c>
      <c r="AH84" s="78">
        <v>5269</v>
      </c>
      <c r="AI84" s="78"/>
      <c r="AJ84" s="78" t="s">
        <v>2192</v>
      </c>
      <c r="AK84" s="78" t="s">
        <v>2381</v>
      </c>
      <c r="AL84" s="83" t="s">
        <v>2518</v>
      </c>
      <c r="AM84" s="78"/>
      <c r="AN84" s="80">
        <v>42286.6240625</v>
      </c>
      <c r="AO84" s="83" t="s">
        <v>2683</v>
      </c>
      <c r="AP84" s="78" t="b">
        <v>0</v>
      </c>
      <c r="AQ84" s="78" t="b">
        <v>0</v>
      </c>
      <c r="AR84" s="78" t="b">
        <v>0</v>
      </c>
      <c r="AS84" s="78"/>
      <c r="AT84" s="78">
        <v>58</v>
      </c>
      <c r="AU84" s="83" t="s">
        <v>2819</v>
      </c>
      <c r="AV84" s="78" t="b">
        <v>0</v>
      </c>
      <c r="AW84" s="78" t="s">
        <v>2922</v>
      </c>
      <c r="AX84" s="83" t="s">
        <v>3004</v>
      </c>
      <c r="AY84" s="78" t="s">
        <v>66</v>
      </c>
      <c r="AZ84" s="78" t="str">
        <f>REPLACE(INDEX(GroupVertices[Group],MATCH(Vertices[[#This Row],[Vertex]],GroupVertices[Vertex],0)),1,1,"")</f>
        <v>4</v>
      </c>
      <c r="BA84" s="48"/>
      <c r="BB84" s="48"/>
      <c r="BC84" s="48"/>
      <c r="BD84" s="48"/>
      <c r="BE84" s="48" t="s">
        <v>3586</v>
      </c>
      <c r="BF84" s="48" t="s">
        <v>3586</v>
      </c>
      <c r="BG84" s="116" t="s">
        <v>3991</v>
      </c>
      <c r="BH84" s="116" t="s">
        <v>4099</v>
      </c>
      <c r="BI84" s="116" t="s">
        <v>4119</v>
      </c>
      <c r="BJ84" s="116" t="s">
        <v>4220</v>
      </c>
      <c r="BK84" s="116">
        <v>7</v>
      </c>
      <c r="BL84" s="120">
        <v>6.25</v>
      </c>
      <c r="BM84" s="116">
        <v>0</v>
      </c>
      <c r="BN84" s="120">
        <v>0</v>
      </c>
      <c r="BO84" s="116">
        <v>0</v>
      </c>
      <c r="BP84" s="120">
        <v>0</v>
      </c>
      <c r="BQ84" s="116">
        <v>105</v>
      </c>
      <c r="BR84" s="120">
        <v>93.75</v>
      </c>
      <c r="BS84" s="116">
        <v>112</v>
      </c>
      <c r="BT84" s="2"/>
      <c r="BU84" s="3"/>
      <c r="BV84" s="3"/>
      <c r="BW84" s="3"/>
      <c r="BX84" s="3"/>
    </row>
    <row r="85" spans="1:76" ht="15">
      <c r="A85" s="64" t="s">
        <v>269</v>
      </c>
      <c r="B85" s="65"/>
      <c r="C85" s="65" t="s">
        <v>64</v>
      </c>
      <c r="D85" s="66">
        <v>163.4533458915585</v>
      </c>
      <c r="E85" s="68"/>
      <c r="F85" s="100" t="s">
        <v>936</v>
      </c>
      <c r="G85" s="65"/>
      <c r="H85" s="69" t="s">
        <v>269</v>
      </c>
      <c r="I85" s="70"/>
      <c r="J85" s="70"/>
      <c r="K85" s="69" t="s">
        <v>3237</v>
      </c>
      <c r="L85" s="73">
        <v>1</v>
      </c>
      <c r="M85" s="74">
        <v>4724.59716796875</v>
      </c>
      <c r="N85" s="74">
        <v>1383.153076171875</v>
      </c>
      <c r="O85" s="75"/>
      <c r="P85" s="76"/>
      <c r="Q85" s="76"/>
      <c r="R85" s="86"/>
      <c r="S85" s="48">
        <v>0</v>
      </c>
      <c r="T85" s="48">
        <v>1</v>
      </c>
      <c r="U85" s="49">
        <v>0</v>
      </c>
      <c r="V85" s="49">
        <v>0.015625</v>
      </c>
      <c r="W85" s="49">
        <v>0</v>
      </c>
      <c r="X85" s="49">
        <v>0.528471</v>
      </c>
      <c r="Y85" s="49">
        <v>0</v>
      </c>
      <c r="Z85" s="49">
        <v>0</v>
      </c>
      <c r="AA85" s="71">
        <v>85</v>
      </c>
      <c r="AB85" s="71"/>
      <c r="AC85" s="72"/>
      <c r="AD85" s="78" t="s">
        <v>1971</v>
      </c>
      <c r="AE85" s="78">
        <v>653</v>
      </c>
      <c r="AF85" s="78">
        <v>383</v>
      </c>
      <c r="AG85" s="78">
        <v>4106</v>
      </c>
      <c r="AH85" s="78">
        <v>137</v>
      </c>
      <c r="AI85" s="78"/>
      <c r="AJ85" s="78" t="s">
        <v>2193</v>
      </c>
      <c r="AK85" s="78" t="s">
        <v>2382</v>
      </c>
      <c r="AL85" s="83" t="s">
        <v>2519</v>
      </c>
      <c r="AM85" s="78"/>
      <c r="AN85" s="80">
        <v>40240.9790625</v>
      </c>
      <c r="AO85" s="83" t="s">
        <v>2684</v>
      </c>
      <c r="AP85" s="78" t="b">
        <v>0</v>
      </c>
      <c r="AQ85" s="78" t="b">
        <v>0</v>
      </c>
      <c r="AR85" s="78" t="b">
        <v>1</v>
      </c>
      <c r="AS85" s="78"/>
      <c r="AT85" s="78">
        <v>30</v>
      </c>
      <c r="AU85" s="83" t="s">
        <v>2826</v>
      </c>
      <c r="AV85" s="78" t="b">
        <v>0</v>
      </c>
      <c r="AW85" s="78" t="s">
        <v>2922</v>
      </c>
      <c r="AX85" s="83" t="s">
        <v>3005</v>
      </c>
      <c r="AY85" s="78" t="s">
        <v>66</v>
      </c>
      <c r="AZ85" s="78" t="str">
        <f>REPLACE(INDEX(GroupVertices[Group],MATCH(Vertices[[#This Row],[Vertex]],GroupVertices[Vertex],0)),1,1,"")</f>
        <v>5</v>
      </c>
      <c r="BA85" s="48" t="s">
        <v>647</v>
      </c>
      <c r="BB85" s="48" t="s">
        <v>647</v>
      </c>
      <c r="BC85" s="48" t="s">
        <v>737</v>
      </c>
      <c r="BD85" s="48" t="s">
        <v>737</v>
      </c>
      <c r="BE85" s="48" t="s">
        <v>792</v>
      </c>
      <c r="BF85" s="48" t="s">
        <v>792</v>
      </c>
      <c r="BG85" s="116" t="s">
        <v>4025</v>
      </c>
      <c r="BH85" s="116" t="s">
        <v>4025</v>
      </c>
      <c r="BI85" s="116" t="s">
        <v>4152</v>
      </c>
      <c r="BJ85" s="116" t="s">
        <v>4152</v>
      </c>
      <c r="BK85" s="116">
        <v>0</v>
      </c>
      <c r="BL85" s="120">
        <v>0</v>
      </c>
      <c r="BM85" s="116">
        <v>1</v>
      </c>
      <c r="BN85" s="120">
        <v>2.7027027027027026</v>
      </c>
      <c r="BO85" s="116">
        <v>0</v>
      </c>
      <c r="BP85" s="120">
        <v>0</v>
      </c>
      <c r="BQ85" s="116">
        <v>36</v>
      </c>
      <c r="BR85" s="120">
        <v>97.29729729729729</v>
      </c>
      <c r="BS85" s="116">
        <v>37</v>
      </c>
      <c r="BT85" s="2"/>
      <c r="BU85" s="3"/>
      <c r="BV85" s="3"/>
      <c r="BW85" s="3"/>
      <c r="BX85" s="3"/>
    </row>
    <row r="86" spans="1:76" ht="15">
      <c r="A86" s="64" t="s">
        <v>270</v>
      </c>
      <c r="B86" s="65"/>
      <c r="C86" s="65" t="s">
        <v>64</v>
      </c>
      <c r="D86" s="66">
        <v>180.26738151948487</v>
      </c>
      <c r="E86" s="68"/>
      <c r="F86" s="100" t="s">
        <v>937</v>
      </c>
      <c r="G86" s="65"/>
      <c r="H86" s="69" t="s">
        <v>270</v>
      </c>
      <c r="I86" s="70"/>
      <c r="J86" s="70"/>
      <c r="K86" s="69" t="s">
        <v>3238</v>
      </c>
      <c r="L86" s="73">
        <v>1</v>
      </c>
      <c r="M86" s="74">
        <v>8111.599609375</v>
      </c>
      <c r="N86" s="74">
        <v>5496.50927734375</v>
      </c>
      <c r="O86" s="75"/>
      <c r="P86" s="76"/>
      <c r="Q86" s="76"/>
      <c r="R86" s="86"/>
      <c r="S86" s="48">
        <v>1</v>
      </c>
      <c r="T86" s="48">
        <v>1</v>
      </c>
      <c r="U86" s="49">
        <v>0</v>
      </c>
      <c r="V86" s="49">
        <v>1</v>
      </c>
      <c r="W86" s="49">
        <v>0</v>
      </c>
      <c r="X86" s="49">
        <v>0.999998</v>
      </c>
      <c r="Y86" s="49">
        <v>0</v>
      </c>
      <c r="Z86" s="49">
        <v>1</v>
      </c>
      <c r="AA86" s="71">
        <v>86</v>
      </c>
      <c r="AB86" s="71"/>
      <c r="AC86" s="72"/>
      <c r="AD86" s="78" t="s">
        <v>1972</v>
      </c>
      <c r="AE86" s="78">
        <v>286</v>
      </c>
      <c r="AF86" s="78">
        <v>4814</v>
      </c>
      <c r="AG86" s="78">
        <v>414</v>
      </c>
      <c r="AH86" s="78">
        <v>987</v>
      </c>
      <c r="AI86" s="78"/>
      <c r="AJ86" s="78" t="s">
        <v>2194</v>
      </c>
      <c r="AK86" s="78"/>
      <c r="AL86" s="83" t="s">
        <v>2520</v>
      </c>
      <c r="AM86" s="78"/>
      <c r="AN86" s="80">
        <v>41326.826145833336</v>
      </c>
      <c r="AO86" s="83" t="s">
        <v>2685</v>
      </c>
      <c r="AP86" s="78" t="b">
        <v>0</v>
      </c>
      <c r="AQ86" s="78" t="b">
        <v>0</v>
      </c>
      <c r="AR86" s="78" t="b">
        <v>0</v>
      </c>
      <c r="AS86" s="78"/>
      <c r="AT86" s="78">
        <v>19</v>
      </c>
      <c r="AU86" s="83" t="s">
        <v>2820</v>
      </c>
      <c r="AV86" s="78" t="b">
        <v>0</v>
      </c>
      <c r="AW86" s="78" t="s">
        <v>2922</v>
      </c>
      <c r="AX86" s="83" t="s">
        <v>3006</v>
      </c>
      <c r="AY86" s="78" t="s">
        <v>66</v>
      </c>
      <c r="AZ86" s="78" t="str">
        <f>REPLACE(INDEX(GroupVertices[Group],MATCH(Vertices[[#This Row],[Vertex]],GroupVertices[Vertex],0)),1,1,"")</f>
        <v>32</v>
      </c>
      <c r="BA86" s="48" t="s">
        <v>648</v>
      </c>
      <c r="BB86" s="48" t="s">
        <v>648</v>
      </c>
      <c r="BC86" s="48" t="s">
        <v>738</v>
      </c>
      <c r="BD86" s="48" t="s">
        <v>738</v>
      </c>
      <c r="BE86" s="48" t="s">
        <v>793</v>
      </c>
      <c r="BF86" s="48" t="s">
        <v>793</v>
      </c>
      <c r="BG86" s="116" t="s">
        <v>4026</v>
      </c>
      <c r="BH86" s="116" t="s">
        <v>4026</v>
      </c>
      <c r="BI86" s="116" t="s">
        <v>3841</v>
      </c>
      <c r="BJ86" s="116" t="s">
        <v>3841</v>
      </c>
      <c r="BK86" s="116">
        <v>0</v>
      </c>
      <c r="BL86" s="120">
        <v>0</v>
      </c>
      <c r="BM86" s="116">
        <v>1</v>
      </c>
      <c r="BN86" s="120">
        <v>5.555555555555555</v>
      </c>
      <c r="BO86" s="116">
        <v>0</v>
      </c>
      <c r="BP86" s="120">
        <v>0</v>
      </c>
      <c r="BQ86" s="116">
        <v>17</v>
      </c>
      <c r="BR86" s="120">
        <v>94.44444444444444</v>
      </c>
      <c r="BS86" s="116">
        <v>18</v>
      </c>
      <c r="BT86" s="2"/>
      <c r="BU86" s="3"/>
      <c r="BV86" s="3"/>
      <c r="BW86" s="3"/>
      <c r="BX86" s="3"/>
    </row>
    <row r="87" spans="1:76" ht="15">
      <c r="A87" s="64" t="s">
        <v>271</v>
      </c>
      <c r="B87" s="65"/>
      <c r="C87" s="65" t="s">
        <v>64</v>
      </c>
      <c r="D87" s="66">
        <v>170.48480786821108</v>
      </c>
      <c r="E87" s="68"/>
      <c r="F87" s="100" t="s">
        <v>938</v>
      </c>
      <c r="G87" s="65"/>
      <c r="H87" s="69" t="s">
        <v>271</v>
      </c>
      <c r="I87" s="70"/>
      <c r="J87" s="70"/>
      <c r="K87" s="69" t="s">
        <v>3239</v>
      </c>
      <c r="L87" s="73">
        <v>1</v>
      </c>
      <c r="M87" s="74">
        <v>8111.599609375</v>
      </c>
      <c r="N87" s="74">
        <v>5102.4306640625</v>
      </c>
      <c r="O87" s="75"/>
      <c r="P87" s="76"/>
      <c r="Q87" s="76"/>
      <c r="R87" s="86"/>
      <c r="S87" s="48">
        <v>1</v>
      </c>
      <c r="T87" s="48">
        <v>1</v>
      </c>
      <c r="U87" s="49">
        <v>0</v>
      </c>
      <c r="V87" s="49">
        <v>1</v>
      </c>
      <c r="W87" s="49">
        <v>0</v>
      </c>
      <c r="X87" s="49">
        <v>0.999998</v>
      </c>
      <c r="Y87" s="49">
        <v>0</v>
      </c>
      <c r="Z87" s="49">
        <v>1</v>
      </c>
      <c r="AA87" s="71">
        <v>87</v>
      </c>
      <c r="AB87" s="71"/>
      <c r="AC87" s="72"/>
      <c r="AD87" s="78" t="s">
        <v>1973</v>
      </c>
      <c r="AE87" s="78">
        <v>134</v>
      </c>
      <c r="AF87" s="78">
        <v>2236</v>
      </c>
      <c r="AG87" s="78">
        <v>167</v>
      </c>
      <c r="AH87" s="78">
        <v>663</v>
      </c>
      <c r="AI87" s="78"/>
      <c r="AJ87" s="78" t="s">
        <v>2195</v>
      </c>
      <c r="AK87" s="78" t="s">
        <v>2383</v>
      </c>
      <c r="AL87" s="83" t="s">
        <v>2521</v>
      </c>
      <c r="AM87" s="78"/>
      <c r="AN87" s="80">
        <v>43115.69584490741</v>
      </c>
      <c r="AO87" s="83" t="s">
        <v>2686</v>
      </c>
      <c r="AP87" s="78" t="b">
        <v>0</v>
      </c>
      <c r="AQ87" s="78" t="b">
        <v>0</v>
      </c>
      <c r="AR87" s="78" t="b">
        <v>0</v>
      </c>
      <c r="AS87" s="78"/>
      <c r="AT87" s="78">
        <v>8</v>
      </c>
      <c r="AU87" s="83" t="s">
        <v>2819</v>
      </c>
      <c r="AV87" s="78" t="b">
        <v>0</v>
      </c>
      <c r="AW87" s="78" t="s">
        <v>2922</v>
      </c>
      <c r="AX87" s="83" t="s">
        <v>3007</v>
      </c>
      <c r="AY87" s="78" t="s">
        <v>66</v>
      </c>
      <c r="AZ87" s="78" t="str">
        <f>REPLACE(INDEX(GroupVertices[Group],MATCH(Vertices[[#This Row],[Vertex]],GroupVertices[Vertex],0)),1,1,"")</f>
        <v>32</v>
      </c>
      <c r="BA87" s="48"/>
      <c r="BB87" s="48"/>
      <c r="BC87" s="48"/>
      <c r="BD87" s="48"/>
      <c r="BE87" s="48" t="s">
        <v>3590</v>
      </c>
      <c r="BF87" s="48" t="s">
        <v>3975</v>
      </c>
      <c r="BG87" s="116" t="s">
        <v>4027</v>
      </c>
      <c r="BH87" s="116" t="s">
        <v>4100</v>
      </c>
      <c r="BI87" s="116" t="s">
        <v>4153</v>
      </c>
      <c r="BJ87" s="116" t="s">
        <v>4153</v>
      </c>
      <c r="BK87" s="116">
        <v>3</v>
      </c>
      <c r="BL87" s="120">
        <v>7.142857142857143</v>
      </c>
      <c r="BM87" s="116">
        <v>1</v>
      </c>
      <c r="BN87" s="120">
        <v>2.380952380952381</v>
      </c>
      <c r="BO87" s="116">
        <v>0</v>
      </c>
      <c r="BP87" s="120">
        <v>0</v>
      </c>
      <c r="BQ87" s="116">
        <v>38</v>
      </c>
      <c r="BR87" s="120">
        <v>90.47619047619048</v>
      </c>
      <c r="BS87" s="116">
        <v>42</v>
      </c>
      <c r="BT87" s="2"/>
      <c r="BU87" s="3"/>
      <c r="BV87" s="3"/>
      <c r="BW87" s="3"/>
      <c r="BX87" s="3"/>
    </row>
    <row r="88" spans="1:76" ht="15">
      <c r="A88" s="64" t="s">
        <v>272</v>
      </c>
      <c r="B88" s="65"/>
      <c r="C88" s="65" t="s">
        <v>64</v>
      </c>
      <c r="D88" s="66">
        <v>169.66896095780618</v>
      </c>
      <c r="E88" s="68"/>
      <c r="F88" s="100" t="s">
        <v>939</v>
      </c>
      <c r="G88" s="65"/>
      <c r="H88" s="69" t="s">
        <v>272</v>
      </c>
      <c r="I88" s="70"/>
      <c r="J88" s="70"/>
      <c r="K88" s="69" t="s">
        <v>3240</v>
      </c>
      <c r="L88" s="73">
        <v>1</v>
      </c>
      <c r="M88" s="74">
        <v>3998.74169921875</v>
      </c>
      <c r="N88" s="74">
        <v>3834.211181640625</v>
      </c>
      <c r="O88" s="75"/>
      <c r="P88" s="76"/>
      <c r="Q88" s="76"/>
      <c r="R88" s="86"/>
      <c r="S88" s="48">
        <v>0</v>
      </c>
      <c r="T88" s="48">
        <v>1</v>
      </c>
      <c r="U88" s="49">
        <v>0</v>
      </c>
      <c r="V88" s="49">
        <v>0.030303</v>
      </c>
      <c r="W88" s="49">
        <v>0</v>
      </c>
      <c r="X88" s="49">
        <v>0.554698</v>
      </c>
      <c r="Y88" s="49">
        <v>0</v>
      </c>
      <c r="Z88" s="49">
        <v>0</v>
      </c>
      <c r="AA88" s="71">
        <v>88</v>
      </c>
      <c r="AB88" s="71"/>
      <c r="AC88" s="72"/>
      <c r="AD88" s="78" t="s">
        <v>1974</v>
      </c>
      <c r="AE88" s="78">
        <v>9</v>
      </c>
      <c r="AF88" s="78">
        <v>2021</v>
      </c>
      <c r="AG88" s="78">
        <v>69741</v>
      </c>
      <c r="AH88" s="78">
        <v>44</v>
      </c>
      <c r="AI88" s="78"/>
      <c r="AJ88" s="78" t="s">
        <v>2196</v>
      </c>
      <c r="AK88" s="78" t="s">
        <v>2384</v>
      </c>
      <c r="AL88" s="78"/>
      <c r="AM88" s="78"/>
      <c r="AN88" s="80">
        <v>42926.80590277778</v>
      </c>
      <c r="AO88" s="83" t="s">
        <v>2687</v>
      </c>
      <c r="AP88" s="78" t="b">
        <v>0</v>
      </c>
      <c r="AQ88" s="78" t="b">
        <v>0</v>
      </c>
      <c r="AR88" s="78" t="b">
        <v>0</v>
      </c>
      <c r="AS88" s="78"/>
      <c r="AT88" s="78">
        <v>41</v>
      </c>
      <c r="AU88" s="83" t="s">
        <v>2819</v>
      </c>
      <c r="AV88" s="78" t="b">
        <v>0</v>
      </c>
      <c r="AW88" s="78" t="s">
        <v>2922</v>
      </c>
      <c r="AX88" s="83" t="s">
        <v>3008</v>
      </c>
      <c r="AY88" s="78" t="s">
        <v>66</v>
      </c>
      <c r="AZ88" s="78" t="str">
        <f>REPLACE(INDEX(GroupVertices[Group],MATCH(Vertices[[#This Row],[Vertex]],GroupVertices[Vertex],0)),1,1,"")</f>
        <v>4</v>
      </c>
      <c r="BA88" s="48"/>
      <c r="BB88" s="48"/>
      <c r="BC88" s="48"/>
      <c r="BD88" s="48"/>
      <c r="BE88" s="48" t="s">
        <v>3586</v>
      </c>
      <c r="BF88" s="48" t="s">
        <v>3586</v>
      </c>
      <c r="BG88" s="116" t="s">
        <v>3991</v>
      </c>
      <c r="BH88" s="116" t="s">
        <v>4097</v>
      </c>
      <c r="BI88" s="116" t="s">
        <v>4119</v>
      </c>
      <c r="BJ88" s="116" t="s">
        <v>4219</v>
      </c>
      <c r="BK88" s="116">
        <v>7</v>
      </c>
      <c r="BL88" s="120">
        <v>6.25</v>
      </c>
      <c r="BM88" s="116">
        <v>0</v>
      </c>
      <c r="BN88" s="120">
        <v>0</v>
      </c>
      <c r="BO88" s="116">
        <v>0</v>
      </c>
      <c r="BP88" s="120">
        <v>0</v>
      </c>
      <c r="BQ88" s="116">
        <v>105</v>
      </c>
      <c r="BR88" s="120">
        <v>93.75</v>
      </c>
      <c r="BS88" s="116">
        <v>112</v>
      </c>
      <c r="BT88" s="2"/>
      <c r="BU88" s="3"/>
      <c r="BV88" s="3"/>
      <c r="BW88" s="3"/>
      <c r="BX88" s="3"/>
    </row>
    <row r="89" spans="1:76" ht="15">
      <c r="A89" s="64" t="s">
        <v>273</v>
      </c>
      <c r="B89" s="65"/>
      <c r="C89" s="65" t="s">
        <v>64</v>
      </c>
      <c r="D89" s="66">
        <v>166.6711978916672</v>
      </c>
      <c r="E89" s="68"/>
      <c r="F89" s="100" t="s">
        <v>940</v>
      </c>
      <c r="G89" s="65"/>
      <c r="H89" s="69" t="s">
        <v>273</v>
      </c>
      <c r="I89" s="70"/>
      <c r="J89" s="70"/>
      <c r="K89" s="69" t="s">
        <v>3241</v>
      </c>
      <c r="L89" s="73">
        <v>1</v>
      </c>
      <c r="M89" s="74">
        <v>9544.205078125</v>
      </c>
      <c r="N89" s="74">
        <v>5496.50927734375</v>
      </c>
      <c r="O89" s="75"/>
      <c r="P89" s="76"/>
      <c r="Q89" s="76"/>
      <c r="R89" s="86"/>
      <c r="S89" s="48">
        <v>2</v>
      </c>
      <c r="T89" s="48">
        <v>1</v>
      </c>
      <c r="U89" s="49">
        <v>0</v>
      </c>
      <c r="V89" s="49">
        <v>1</v>
      </c>
      <c r="W89" s="49">
        <v>0</v>
      </c>
      <c r="X89" s="49">
        <v>1.298243</v>
      </c>
      <c r="Y89" s="49">
        <v>0</v>
      </c>
      <c r="Z89" s="49">
        <v>0</v>
      </c>
      <c r="AA89" s="71">
        <v>89</v>
      </c>
      <c r="AB89" s="71"/>
      <c r="AC89" s="72"/>
      <c r="AD89" s="78" t="s">
        <v>1975</v>
      </c>
      <c r="AE89" s="78">
        <v>1941</v>
      </c>
      <c r="AF89" s="78">
        <v>1231</v>
      </c>
      <c r="AG89" s="78">
        <v>11800</v>
      </c>
      <c r="AH89" s="78">
        <v>8932</v>
      </c>
      <c r="AI89" s="78"/>
      <c r="AJ89" s="78" t="s">
        <v>2197</v>
      </c>
      <c r="AK89" s="78" t="s">
        <v>2385</v>
      </c>
      <c r="AL89" s="83" t="s">
        <v>2522</v>
      </c>
      <c r="AM89" s="78"/>
      <c r="AN89" s="80">
        <v>41290.61982638889</v>
      </c>
      <c r="AO89" s="83" t="s">
        <v>2688</v>
      </c>
      <c r="AP89" s="78" t="b">
        <v>1</v>
      </c>
      <c r="AQ89" s="78" t="b">
        <v>0</v>
      </c>
      <c r="AR89" s="78" t="b">
        <v>1</v>
      </c>
      <c r="AS89" s="78"/>
      <c r="AT89" s="78">
        <v>407</v>
      </c>
      <c r="AU89" s="83" t="s">
        <v>2819</v>
      </c>
      <c r="AV89" s="78" t="b">
        <v>0</v>
      </c>
      <c r="AW89" s="78" t="s">
        <v>2922</v>
      </c>
      <c r="AX89" s="83" t="s">
        <v>3009</v>
      </c>
      <c r="AY89" s="78" t="s">
        <v>66</v>
      </c>
      <c r="AZ89" s="78" t="str">
        <f>REPLACE(INDEX(GroupVertices[Group],MATCH(Vertices[[#This Row],[Vertex]],GroupVertices[Vertex],0)),1,1,"")</f>
        <v>31</v>
      </c>
      <c r="BA89" s="48" t="s">
        <v>649</v>
      </c>
      <c r="BB89" s="48" t="s">
        <v>649</v>
      </c>
      <c r="BC89" s="48" t="s">
        <v>737</v>
      </c>
      <c r="BD89" s="48" t="s">
        <v>737</v>
      </c>
      <c r="BE89" s="48" t="s">
        <v>403</v>
      </c>
      <c r="BF89" s="48" t="s">
        <v>403</v>
      </c>
      <c r="BG89" s="116" t="s">
        <v>4028</v>
      </c>
      <c r="BH89" s="116" t="s">
        <v>4028</v>
      </c>
      <c r="BI89" s="116" t="s">
        <v>3840</v>
      </c>
      <c r="BJ89" s="116" t="s">
        <v>3840</v>
      </c>
      <c r="BK89" s="116">
        <v>0</v>
      </c>
      <c r="BL89" s="120">
        <v>0</v>
      </c>
      <c r="BM89" s="116">
        <v>1</v>
      </c>
      <c r="BN89" s="120">
        <v>6.25</v>
      </c>
      <c r="BO89" s="116">
        <v>0</v>
      </c>
      <c r="BP89" s="120">
        <v>0</v>
      </c>
      <c r="BQ89" s="116">
        <v>15</v>
      </c>
      <c r="BR89" s="120">
        <v>93.75</v>
      </c>
      <c r="BS89" s="116">
        <v>16</v>
      </c>
      <c r="BT89" s="2"/>
      <c r="BU89" s="3"/>
      <c r="BV89" s="3"/>
      <c r="BW89" s="3"/>
      <c r="BX89" s="3"/>
    </row>
    <row r="90" spans="1:76" ht="15">
      <c r="A90" s="64" t="s">
        <v>274</v>
      </c>
      <c r="B90" s="65"/>
      <c r="C90" s="65" t="s">
        <v>64</v>
      </c>
      <c r="D90" s="66">
        <v>162.1404015613255</v>
      </c>
      <c r="E90" s="68"/>
      <c r="F90" s="100" t="s">
        <v>941</v>
      </c>
      <c r="G90" s="65"/>
      <c r="H90" s="69" t="s">
        <v>274</v>
      </c>
      <c r="I90" s="70"/>
      <c r="J90" s="70"/>
      <c r="K90" s="69" t="s">
        <v>3242</v>
      </c>
      <c r="L90" s="73">
        <v>1</v>
      </c>
      <c r="M90" s="74">
        <v>9544.205078125</v>
      </c>
      <c r="N90" s="74">
        <v>5102.4306640625</v>
      </c>
      <c r="O90" s="75"/>
      <c r="P90" s="76"/>
      <c r="Q90" s="76"/>
      <c r="R90" s="86"/>
      <c r="S90" s="48">
        <v>0</v>
      </c>
      <c r="T90" s="48">
        <v>1</v>
      </c>
      <c r="U90" s="49">
        <v>0</v>
      </c>
      <c r="V90" s="49">
        <v>1</v>
      </c>
      <c r="W90" s="49">
        <v>0</v>
      </c>
      <c r="X90" s="49">
        <v>0.701753</v>
      </c>
      <c r="Y90" s="49">
        <v>0</v>
      </c>
      <c r="Z90" s="49">
        <v>0</v>
      </c>
      <c r="AA90" s="71">
        <v>90</v>
      </c>
      <c r="AB90" s="71"/>
      <c r="AC90" s="72"/>
      <c r="AD90" s="78" t="s">
        <v>1976</v>
      </c>
      <c r="AE90" s="78">
        <v>574</v>
      </c>
      <c r="AF90" s="78">
        <v>37</v>
      </c>
      <c r="AG90" s="78">
        <v>210</v>
      </c>
      <c r="AH90" s="78">
        <v>509</v>
      </c>
      <c r="AI90" s="78"/>
      <c r="AJ90" s="78" t="s">
        <v>2198</v>
      </c>
      <c r="AK90" s="78" t="s">
        <v>2386</v>
      </c>
      <c r="AL90" s="83" t="s">
        <v>2523</v>
      </c>
      <c r="AM90" s="78"/>
      <c r="AN90" s="80">
        <v>39902.76923611111</v>
      </c>
      <c r="AO90" s="78"/>
      <c r="AP90" s="78" t="b">
        <v>0</v>
      </c>
      <c r="AQ90" s="78" t="b">
        <v>0</v>
      </c>
      <c r="AR90" s="78" t="b">
        <v>0</v>
      </c>
      <c r="AS90" s="78"/>
      <c r="AT90" s="78">
        <v>2</v>
      </c>
      <c r="AU90" s="83" t="s">
        <v>2819</v>
      </c>
      <c r="AV90" s="78" t="b">
        <v>0</v>
      </c>
      <c r="AW90" s="78" t="s">
        <v>2922</v>
      </c>
      <c r="AX90" s="83" t="s">
        <v>3010</v>
      </c>
      <c r="AY90" s="78" t="s">
        <v>66</v>
      </c>
      <c r="AZ90" s="78" t="str">
        <f>REPLACE(INDEX(GroupVertices[Group],MATCH(Vertices[[#This Row],[Vertex]],GroupVertices[Vertex],0)),1,1,"")</f>
        <v>31</v>
      </c>
      <c r="BA90" s="48" t="s">
        <v>649</v>
      </c>
      <c r="BB90" s="48" t="s">
        <v>649</v>
      </c>
      <c r="BC90" s="48" t="s">
        <v>737</v>
      </c>
      <c r="BD90" s="48" t="s">
        <v>737</v>
      </c>
      <c r="BE90" s="48" t="s">
        <v>403</v>
      </c>
      <c r="BF90" s="48" t="s">
        <v>403</v>
      </c>
      <c r="BG90" s="116" t="s">
        <v>4029</v>
      </c>
      <c r="BH90" s="116" t="s">
        <v>4029</v>
      </c>
      <c r="BI90" s="116" t="s">
        <v>4154</v>
      </c>
      <c r="BJ90" s="116" t="s">
        <v>4154</v>
      </c>
      <c r="BK90" s="116">
        <v>0</v>
      </c>
      <c r="BL90" s="120">
        <v>0</v>
      </c>
      <c r="BM90" s="116">
        <v>1</v>
      </c>
      <c r="BN90" s="120">
        <v>5.555555555555555</v>
      </c>
      <c r="BO90" s="116">
        <v>0</v>
      </c>
      <c r="BP90" s="120">
        <v>0</v>
      </c>
      <c r="BQ90" s="116">
        <v>17</v>
      </c>
      <c r="BR90" s="120">
        <v>94.44444444444444</v>
      </c>
      <c r="BS90" s="116">
        <v>18</v>
      </c>
      <c r="BT90" s="2"/>
      <c r="BU90" s="3"/>
      <c r="BV90" s="3"/>
      <c r="BW90" s="3"/>
      <c r="BX90" s="3"/>
    </row>
    <row r="91" spans="1:76" ht="15">
      <c r="A91" s="64" t="s">
        <v>275</v>
      </c>
      <c r="B91" s="65"/>
      <c r="C91" s="65" t="s">
        <v>64</v>
      </c>
      <c r="D91" s="66">
        <v>169.1073547125042</v>
      </c>
      <c r="E91" s="68"/>
      <c r="F91" s="100" t="s">
        <v>942</v>
      </c>
      <c r="G91" s="65"/>
      <c r="H91" s="69" t="s">
        <v>275</v>
      </c>
      <c r="I91" s="70"/>
      <c r="J91" s="70"/>
      <c r="K91" s="69" t="s">
        <v>3243</v>
      </c>
      <c r="L91" s="73">
        <v>1</v>
      </c>
      <c r="M91" s="74">
        <v>5807.21240234375</v>
      </c>
      <c r="N91" s="74">
        <v>4823.046875</v>
      </c>
      <c r="O91" s="75"/>
      <c r="P91" s="76"/>
      <c r="Q91" s="76"/>
      <c r="R91" s="86"/>
      <c r="S91" s="48">
        <v>1</v>
      </c>
      <c r="T91" s="48">
        <v>1</v>
      </c>
      <c r="U91" s="49">
        <v>0</v>
      </c>
      <c r="V91" s="49">
        <v>0.111111</v>
      </c>
      <c r="W91" s="49">
        <v>0</v>
      </c>
      <c r="X91" s="49">
        <v>0.632431</v>
      </c>
      <c r="Y91" s="49">
        <v>0</v>
      </c>
      <c r="Z91" s="49">
        <v>1</v>
      </c>
      <c r="AA91" s="71">
        <v>91</v>
      </c>
      <c r="AB91" s="71"/>
      <c r="AC91" s="72"/>
      <c r="AD91" s="78" t="s">
        <v>1977</v>
      </c>
      <c r="AE91" s="78">
        <v>1273</v>
      </c>
      <c r="AF91" s="78">
        <v>1873</v>
      </c>
      <c r="AG91" s="78">
        <v>3446</v>
      </c>
      <c r="AH91" s="78">
        <v>1294</v>
      </c>
      <c r="AI91" s="78"/>
      <c r="AJ91" s="78" t="s">
        <v>2199</v>
      </c>
      <c r="AK91" s="78" t="s">
        <v>2387</v>
      </c>
      <c r="AL91" s="83" t="s">
        <v>2524</v>
      </c>
      <c r="AM91" s="78"/>
      <c r="AN91" s="80">
        <v>41591.66943287037</v>
      </c>
      <c r="AO91" s="83" t="s">
        <v>2689</v>
      </c>
      <c r="AP91" s="78" t="b">
        <v>0</v>
      </c>
      <c r="AQ91" s="78" t="b">
        <v>0</v>
      </c>
      <c r="AR91" s="78" t="b">
        <v>1</v>
      </c>
      <c r="AS91" s="78"/>
      <c r="AT91" s="78">
        <v>29</v>
      </c>
      <c r="AU91" s="83" t="s">
        <v>2819</v>
      </c>
      <c r="AV91" s="78" t="b">
        <v>0</v>
      </c>
      <c r="AW91" s="78" t="s">
        <v>2922</v>
      </c>
      <c r="AX91" s="83" t="s">
        <v>3011</v>
      </c>
      <c r="AY91" s="78" t="s">
        <v>66</v>
      </c>
      <c r="AZ91" s="78" t="str">
        <f>REPLACE(INDEX(GroupVertices[Group],MATCH(Vertices[[#This Row],[Vertex]],GroupVertices[Vertex],0)),1,1,"")</f>
        <v>10</v>
      </c>
      <c r="BA91" s="48"/>
      <c r="BB91" s="48"/>
      <c r="BC91" s="48"/>
      <c r="BD91" s="48"/>
      <c r="BE91" s="48" t="s">
        <v>403</v>
      </c>
      <c r="BF91" s="48" t="s">
        <v>403</v>
      </c>
      <c r="BG91" s="116" t="s">
        <v>4030</v>
      </c>
      <c r="BH91" s="116" t="s">
        <v>4030</v>
      </c>
      <c r="BI91" s="116" t="s">
        <v>4155</v>
      </c>
      <c r="BJ91" s="116" t="s">
        <v>4155</v>
      </c>
      <c r="BK91" s="116">
        <v>2</v>
      </c>
      <c r="BL91" s="120">
        <v>9.523809523809524</v>
      </c>
      <c r="BM91" s="116">
        <v>1</v>
      </c>
      <c r="BN91" s="120">
        <v>4.761904761904762</v>
      </c>
      <c r="BO91" s="116">
        <v>0</v>
      </c>
      <c r="BP91" s="120">
        <v>0</v>
      </c>
      <c r="BQ91" s="116">
        <v>18</v>
      </c>
      <c r="BR91" s="120">
        <v>85.71428571428571</v>
      </c>
      <c r="BS91" s="116">
        <v>21</v>
      </c>
      <c r="BT91" s="2"/>
      <c r="BU91" s="3"/>
      <c r="BV91" s="3"/>
      <c r="BW91" s="3"/>
      <c r="BX91" s="3"/>
    </row>
    <row r="92" spans="1:76" ht="15">
      <c r="A92" s="64" t="s">
        <v>276</v>
      </c>
      <c r="B92" s="65"/>
      <c r="C92" s="65" t="s">
        <v>64</v>
      </c>
      <c r="D92" s="66">
        <v>176.09328104764577</v>
      </c>
      <c r="E92" s="68"/>
      <c r="F92" s="100" t="s">
        <v>2873</v>
      </c>
      <c r="G92" s="65"/>
      <c r="H92" s="69" t="s">
        <v>276</v>
      </c>
      <c r="I92" s="70"/>
      <c r="J92" s="70"/>
      <c r="K92" s="69" t="s">
        <v>3244</v>
      </c>
      <c r="L92" s="73">
        <v>1</v>
      </c>
      <c r="M92" s="74">
        <v>398.1779479980469</v>
      </c>
      <c r="N92" s="74">
        <v>6196.43896484375</v>
      </c>
      <c r="O92" s="75"/>
      <c r="P92" s="76"/>
      <c r="Q92" s="76"/>
      <c r="R92" s="86"/>
      <c r="S92" s="48">
        <v>1</v>
      </c>
      <c r="T92" s="48">
        <v>1</v>
      </c>
      <c r="U92" s="49">
        <v>0</v>
      </c>
      <c r="V92" s="49">
        <v>0</v>
      </c>
      <c r="W92" s="49">
        <v>0</v>
      </c>
      <c r="X92" s="49">
        <v>0.999998</v>
      </c>
      <c r="Y92" s="49">
        <v>0</v>
      </c>
      <c r="Z92" s="49" t="s">
        <v>3480</v>
      </c>
      <c r="AA92" s="71">
        <v>92</v>
      </c>
      <c r="AB92" s="71"/>
      <c r="AC92" s="72"/>
      <c r="AD92" s="78" t="s">
        <v>1978</v>
      </c>
      <c r="AE92" s="78">
        <v>4558</v>
      </c>
      <c r="AF92" s="78">
        <v>3714</v>
      </c>
      <c r="AG92" s="78">
        <v>1616</v>
      </c>
      <c r="AH92" s="78">
        <v>769</v>
      </c>
      <c r="AI92" s="78"/>
      <c r="AJ92" s="78" t="s">
        <v>2200</v>
      </c>
      <c r="AK92" s="78" t="s">
        <v>2333</v>
      </c>
      <c r="AL92" s="83" t="s">
        <v>2525</v>
      </c>
      <c r="AM92" s="78"/>
      <c r="AN92" s="80">
        <v>42155.27274305555</v>
      </c>
      <c r="AO92" s="83" t="s">
        <v>2690</v>
      </c>
      <c r="AP92" s="78" t="b">
        <v>0</v>
      </c>
      <c r="AQ92" s="78" t="b">
        <v>0</v>
      </c>
      <c r="AR92" s="78" t="b">
        <v>0</v>
      </c>
      <c r="AS92" s="78"/>
      <c r="AT92" s="78">
        <v>91</v>
      </c>
      <c r="AU92" s="83" t="s">
        <v>2819</v>
      </c>
      <c r="AV92" s="78" t="b">
        <v>0</v>
      </c>
      <c r="AW92" s="78" t="s">
        <v>2922</v>
      </c>
      <c r="AX92" s="83" t="s">
        <v>3012</v>
      </c>
      <c r="AY92" s="78" t="s">
        <v>66</v>
      </c>
      <c r="AZ92" s="78" t="str">
        <f>REPLACE(INDEX(GroupVertices[Group],MATCH(Vertices[[#This Row],[Vertex]],GroupVertices[Vertex],0)),1,1,"")</f>
        <v>1</v>
      </c>
      <c r="BA92" s="48"/>
      <c r="BB92" s="48"/>
      <c r="BC92" s="48"/>
      <c r="BD92" s="48"/>
      <c r="BE92" s="48" t="s">
        <v>794</v>
      </c>
      <c r="BF92" s="48" t="s">
        <v>794</v>
      </c>
      <c r="BG92" s="116" t="s">
        <v>4031</v>
      </c>
      <c r="BH92" s="116" t="s">
        <v>4031</v>
      </c>
      <c r="BI92" s="116" t="s">
        <v>4156</v>
      </c>
      <c r="BJ92" s="116" t="s">
        <v>4156</v>
      </c>
      <c r="BK92" s="116">
        <v>0</v>
      </c>
      <c r="BL92" s="120">
        <v>0</v>
      </c>
      <c r="BM92" s="116">
        <v>0</v>
      </c>
      <c r="BN92" s="120">
        <v>0</v>
      </c>
      <c r="BO92" s="116">
        <v>0</v>
      </c>
      <c r="BP92" s="120">
        <v>0</v>
      </c>
      <c r="BQ92" s="116">
        <v>20</v>
      </c>
      <c r="BR92" s="120">
        <v>100</v>
      </c>
      <c r="BS92" s="116">
        <v>20</v>
      </c>
      <c r="BT92" s="2"/>
      <c r="BU92" s="3"/>
      <c r="BV92" s="3"/>
      <c r="BW92" s="3"/>
      <c r="BX92" s="3"/>
    </row>
    <row r="93" spans="1:76" ht="15">
      <c r="A93" s="64" t="s">
        <v>277</v>
      </c>
      <c r="B93" s="65"/>
      <c r="C93" s="65" t="s">
        <v>64</v>
      </c>
      <c r="D93" s="66">
        <v>167.2517773209321</v>
      </c>
      <c r="E93" s="68"/>
      <c r="F93" s="100" t="s">
        <v>943</v>
      </c>
      <c r="G93" s="65"/>
      <c r="H93" s="69" t="s">
        <v>277</v>
      </c>
      <c r="I93" s="70"/>
      <c r="J93" s="70"/>
      <c r="K93" s="69" t="s">
        <v>3245</v>
      </c>
      <c r="L93" s="73">
        <v>1</v>
      </c>
      <c r="M93" s="74">
        <v>4783.29833984375</v>
      </c>
      <c r="N93" s="74">
        <v>5914.7666015625</v>
      </c>
      <c r="O93" s="75"/>
      <c r="P93" s="76"/>
      <c r="Q93" s="76"/>
      <c r="R93" s="86"/>
      <c r="S93" s="48">
        <v>0</v>
      </c>
      <c r="T93" s="48">
        <v>1</v>
      </c>
      <c r="U93" s="49">
        <v>0</v>
      </c>
      <c r="V93" s="49">
        <v>0.030303</v>
      </c>
      <c r="W93" s="49">
        <v>0</v>
      </c>
      <c r="X93" s="49">
        <v>0.554698</v>
      </c>
      <c r="Y93" s="49">
        <v>0</v>
      </c>
      <c r="Z93" s="49">
        <v>0</v>
      </c>
      <c r="AA93" s="71">
        <v>93</v>
      </c>
      <c r="AB93" s="71"/>
      <c r="AC93" s="72"/>
      <c r="AD93" s="78" t="s">
        <v>1979</v>
      </c>
      <c r="AE93" s="78">
        <v>154</v>
      </c>
      <c r="AF93" s="78">
        <v>1384</v>
      </c>
      <c r="AG93" s="78">
        <v>48975</v>
      </c>
      <c r="AH93" s="78">
        <v>220</v>
      </c>
      <c r="AI93" s="78"/>
      <c r="AJ93" s="78" t="s">
        <v>2201</v>
      </c>
      <c r="AK93" s="78"/>
      <c r="AL93" s="83" t="s">
        <v>2526</v>
      </c>
      <c r="AM93" s="78"/>
      <c r="AN93" s="80">
        <v>43222.134050925924</v>
      </c>
      <c r="AO93" s="78"/>
      <c r="AP93" s="78" t="b">
        <v>0</v>
      </c>
      <c r="AQ93" s="78" t="b">
        <v>0</v>
      </c>
      <c r="AR93" s="78" t="b">
        <v>0</v>
      </c>
      <c r="AS93" s="78"/>
      <c r="AT93" s="78">
        <v>28</v>
      </c>
      <c r="AU93" s="83" t="s">
        <v>2819</v>
      </c>
      <c r="AV93" s="78" t="b">
        <v>0</v>
      </c>
      <c r="AW93" s="78" t="s">
        <v>2922</v>
      </c>
      <c r="AX93" s="83" t="s">
        <v>3013</v>
      </c>
      <c r="AY93" s="78" t="s">
        <v>66</v>
      </c>
      <c r="AZ93" s="78" t="str">
        <f>REPLACE(INDEX(GroupVertices[Group],MATCH(Vertices[[#This Row],[Vertex]],GroupVertices[Vertex],0)),1,1,"")</f>
        <v>4</v>
      </c>
      <c r="BA93" s="48"/>
      <c r="BB93" s="48"/>
      <c r="BC93" s="48"/>
      <c r="BD93" s="48"/>
      <c r="BE93" s="48" t="s">
        <v>3586</v>
      </c>
      <c r="BF93" s="48" t="s">
        <v>3586</v>
      </c>
      <c r="BG93" s="116" t="s">
        <v>3991</v>
      </c>
      <c r="BH93" s="116" t="s">
        <v>4097</v>
      </c>
      <c r="BI93" s="116" t="s">
        <v>4119</v>
      </c>
      <c r="BJ93" s="116" t="s">
        <v>4219</v>
      </c>
      <c r="BK93" s="116">
        <v>5</v>
      </c>
      <c r="BL93" s="120">
        <v>6.25</v>
      </c>
      <c r="BM93" s="116">
        <v>0</v>
      </c>
      <c r="BN93" s="120">
        <v>0</v>
      </c>
      <c r="BO93" s="116">
        <v>0</v>
      </c>
      <c r="BP93" s="120">
        <v>0</v>
      </c>
      <c r="BQ93" s="116">
        <v>75</v>
      </c>
      <c r="BR93" s="120">
        <v>93.75</v>
      </c>
      <c r="BS93" s="116">
        <v>80</v>
      </c>
      <c r="BT93" s="2"/>
      <c r="BU93" s="3"/>
      <c r="BV93" s="3"/>
      <c r="BW93" s="3"/>
      <c r="BX93" s="3"/>
    </row>
    <row r="94" spans="1:76" ht="15">
      <c r="A94" s="64" t="s">
        <v>278</v>
      </c>
      <c r="B94" s="65"/>
      <c r="C94" s="65" t="s">
        <v>64</v>
      </c>
      <c r="D94" s="66">
        <v>181.28434417989658</v>
      </c>
      <c r="E94" s="68"/>
      <c r="F94" s="100" t="s">
        <v>944</v>
      </c>
      <c r="G94" s="65"/>
      <c r="H94" s="69" t="s">
        <v>278</v>
      </c>
      <c r="I94" s="70"/>
      <c r="J94" s="70"/>
      <c r="K94" s="69" t="s">
        <v>3246</v>
      </c>
      <c r="L94" s="73">
        <v>1</v>
      </c>
      <c r="M94" s="74">
        <v>4757.5546875</v>
      </c>
      <c r="N94" s="74">
        <v>4231.76953125</v>
      </c>
      <c r="O94" s="75"/>
      <c r="P94" s="76"/>
      <c r="Q94" s="76"/>
      <c r="R94" s="86"/>
      <c r="S94" s="48">
        <v>0</v>
      </c>
      <c r="T94" s="48">
        <v>1</v>
      </c>
      <c r="U94" s="49">
        <v>0</v>
      </c>
      <c r="V94" s="49">
        <v>0.030303</v>
      </c>
      <c r="W94" s="49">
        <v>0</v>
      </c>
      <c r="X94" s="49">
        <v>0.554698</v>
      </c>
      <c r="Y94" s="49">
        <v>0</v>
      </c>
      <c r="Z94" s="49">
        <v>0</v>
      </c>
      <c r="AA94" s="71">
        <v>94</v>
      </c>
      <c r="AB94" s="71"/>
      <c r="AC94" s="72"/>
      <c r="AD94" s="78" t="s">
        <v>1980</v>
      </c>
      <c r="AE94" s="78">
        <v>5269</v>
      </c>
      <c r="AF94" s="78">
        <v>5082</v>
      </c>
      <c r="AG94" s="78">
        <v>12511</v>
      </c>
      <c r="AH94" s="78">
        <v>17203</v>
      </c>
      <c r="AI94" s="78"/>
      <c r="AJ94" s="78" t="s">
        <v>2202</v>
      </c>
      <c r="AK94" s="78" t="s">
        <v>2388</v>
      </c>
      <c r="AL94" s="83" t="s">
        <v>2527</v>
      </c>
      <c r="AM94" s="78"/>
      <c r="AN94" s="80">
        <v>40433.93736111111</v>
      </c>
      <c r="AO94" s="83" t="s">
        <v>2691</v>
      </c>
      <c r="AP94" s="78" t="b">
        <v>0</v>
      </c>
      <c r="AQ94" s="78" t="b">
        <v>0</v>
      </c>
      <c r="AR94" s="78" t="b">
        <v>0</v>
      </c>
      <c r="AS94" s="78"/>
      <c r="AT94" s="78">
        <v>3</v>
      </c>
      <c r="AU94" s="83" t="s">
        <v>2819</v>
      </c>
      <c r="AV94" s="78" t="b">
        <v>0</v>
      </c>
      <c r="AW94" s="78" t="s">
        <v>2922</v>
      </c>
      <c r="AX94" s="83" t="s">
        <v>3014</v>
      </c>
      <c r="AY94" s="78" t="s">
        <v>66</v>
      </c>
      <c r="AZ94" s="78" t="str">
        <f>REPLACE(INDEX(GroupVertices[Group],MATCH(Vertices[[#This Row],[Vertex]],GroupVertices[Vertex],0)),1,1,"")</f>
        <v>4</v>
      </c>
      <c r="BA94" s="48"/>
      <c r="BB94" s="48"/>
      <c r="BC94" s="48"/>
      <c r="BD94" s="48"/>
      <c r="BE94" s="48" t="s">
        <v>3586</v>
      </c>
      <c r="BF94" s="48" t="s">
        <v>3586</v>
      </c>
      <c r="BG94" s="116" t="s">
        <v>3991</v>
      </c>
      <c r="BH94" s="116" t="s">
        <v>3991</v>
      </c>
      <c r="BI94" s="116" t="s">
        <v>4119</v>
      </c>
      <c r="BJ94" s="116" t="s">
        <v>4119</v>
      </c>
      <c r="BK94" s="116">
        <v>1</v>
      </c>
      <c r="BL94" s="120">
        <v>6.25</v>
      </c>
      <c r="BM94" s="116">
        <v>0</v>
      </c>
      <c r="BN94" s="120">
        <v>0</v>
      </c>
      <c r="BO94" s="116">
        <v>0</v>
      </c>
      <c r="BP94" s="120">
        <v>0</v>
      </c>
      <c r="BQ94" s="116">
        <v>15</v>
      </c>
      <c r="BR94" s="120">
        <v>93.75</v>
      </c>
      <c r="BS94" s="116">
        <v>16</v>
      </c>
      <c r="BT94" s="2"/>
      <c r="BU94" s="3"/>
      <c r="BV94" s="3"/>
      <c r="BW94" s="3"/>
      <c r="BX94" s="3"/>
    </row>
    <row r="95" spans="1:76" ht="15">
      <c r="A95" s="64" t="s">
        <v>279</v>
      </c>
      <c r="B95" s="65"/>
      <c r="C95" s="65" t="s">
        <v>64</v>
      </c>
      <c r="D95" s="66">
        <v>172.80712558527065</v>
      </c>
      <c r="E95" s="68"/>
      <c r="F95" s="100" t="s">
        <v>945</v>
      </c>
      <c r="G95" s="65"/>
      <c r="H95" s="69" t="s">
        <v>279</v>
      </c>
      <c r="I95" s="70"/>
      <c r="J95" s="70"/>
      <c r="K95" s="69" t="s">
        <v>3247</v>
      </c>
      <c r="L95" s="73">
        <v>1</v>
      </c>
      <c r="M95" s="74">
        <v>3235.5439453125</v>
      </c>
      <c r="N95" s="74">
        <v>4757.31201171875</v>
      </c>
      <c r="O95" s="75"/>
      <c r="P95" s="76"/>
      <c r="Q95" s="76"/>
      <c r="R95" s="86"/>
      <c r="S95" s="48">
        <v>0</v>
      </c>
      <c r="T95" s="48">
        <v>1</v>
      </c>
      <c r="U95" s="49">
        <v>0</v>
      </c>
      <c r="V95" s="49">
        <v>0.030303</v>
      </c>
      <c r="W95" s="49">
        <v>0</v>
      </c>
      <c r="X95" s="49">
        <v>0.554698</v>
      </c>
      <c r="Y95" s="49">
        <v>0</v>
      </c>
      <c r="Z95" s="49">
        <v>0</v>
      </c>
      <c r="AA95" s="71">
        <v>95</v>
      </c>
      <c r="AB95" s="71"/>
      <c r="AC95" s="72"/>
      <c r="AD95" s="78" t="s">
        <v>1981</v>
      </c>
      <c r="AE95" s="78">
        <v>2014</v>
      </c>
      <c r="AF95" s="78">
        <v>2848</v>
      </c>
      <c r="AG95" s="78">
        <v>52207</v>
      </c>
      <c r="AH95" s="78">
        <v>86</v>
      </c>
      <c r="AI95" s="78"/>
      <c r="AJ95" s="78" t="s">
        <v>2203</v>
      </c>
      <c r="AK95" s="78" t="s">
        <v>2335</v>
      </c>
      <c r="AL95" s="78"/>
      <c r="AM95" s="78"/>
      <c r="AN95" s="80">
        <v>43180.13523148148</v>
      </c>
      <c r="AO95" s="83" t="s">
        <v>2692</v>
      </c>
      <c r="AP95" s="78" t="b">
        <v>0</v>
      </c>
      <c r="AQ95" s="78" t="b">
        <v>0</v>
      </c>
      <c r="AR95" s="78" t="b">
        <v>0</v>
      </c>
      <c r="AS95" s="78"/>
      <c r="AT95" s="78">
        <v>22</v>
      </c>
      <c r="AU95" s="83" t="s">
        <v>2819</v>
      </c>
      <c r="AV95" s="78" t="b">
        <v>0</v>
      </c>
      <c r="AW95" s="78" t="s">
        <v>2922</v>
      </c>
      <c r="AX95" s="83" t="s">
        <v>3015</v>
      </c>
      <c r="AY95" s="78" t="s">
        <v>66</v>
      </c>
      <c r="AZ95" s="78" t="str">
        <f>REPLACE(INDEX(GroupVertices[Group],MATCH(Vertices[[#This Row],[Vertex]],GroupVertices[Vertex],0)),1,1,"")</f>
        <v>4</v>
      </c>
      <c r="BA95" s="48"/>
      <c r="BB95" s="48"/>
      <c r="BC95" s="48"/>
      <c r="BD95" s="48"/>
      <c r="BE95" s="48" t="s">
        <v>3586</v>
      </c>
      <c r="BF95" s="48" t="s">
        <v>3586</v>
      </c>
      <c r="BG95" s="116" t="s">
        <v>3991</v>
      </c>
      <c r="BH95" s="116" t="s">
        <v>4097</v>
      </c>
      <c r="BI95" s="116" t="s">
        <v>4119</v>
      </c>
      <c r="BJ95" s="116" t="s">
        <v>4219</v>
      </c>
      <c r="BK95" s="116">
        <v>5</v>
      </c>
      <c r="BL95" s="120">
        <v>6.25</v>
      </c>
      <c r="BM95" s="116">
        <v>0</v>
      </c>
      <c r="BN95" s="120">
        <v>0</v>
      </c>
      <c r="BO95" s="116">
        <v>0</v>
      </c>
      <c r="BP95" s="120">
        <v>0</v>
      </c>
      <c r="BQ95" s="116">
        <v>75</v>
      </c>
      <c r="BR95" s="120">
        <v>93.75</v>
      </c>
      <c r="BS95" s="116">
        <v>80</v>
      </c>
      <c r="BT95" s="2"/>
      <c r="BU95" s="3"/>
      <c r="BV95" s="3"/>
      <c r="BW95" s="3"/>
      <c r="BX95" s="3"/>
    </row>
    <row r="96" spans="1:76" ht="15">
      <c r="A96" s="64" t="s">
        <v>280</v>
      </c>
      <c r="B96" s="65"/>
      <c r="C96" s="65" t="s">
        <v>64</v>
      </c>
      <c r="D96" s="66">
        <v>170.4013258587743</v>
      </c>
      <c r="E96" s="68"/>
      <c r="F96" s="100" t="s">
        <v>946</v>
      </c>
      <c r="G96" s="65"/>
      <c r="H96" s="69" t="s">
        <v>280</v>
      </c>
      <c r="I96" s="70"/>
      <c r="J96" s="70"/>
      <c r="K96" s="69" t="s">
        <v>3248</v>
      </c>
      <c r="L96" s="73">
        <v>1</v>
      </c>
      <c r="M96" s="74">
        <v>1617.77197265625</v>
      </c>
      <c r="N96" s="74">
        <v>6196.43896484375</v>
      </c>
      <c r="O96" s="75"/>
      <c r="P96" s="76"/>
      <c r="Q96" s="76"/>
      <c r="R96" s="86"/>
      <c r="S96" s="48">
        <v>1</v>
      </c>
      <c r="T96" s="48">
        <v>1</v>
      </c>
      <c r="U96" s="49">
        <v>0</v>
      </c>
      <c r="V96" s="49">
        <v>0</v>
      </c>
      <c r="W96" s="49">
        <v>0</v>
      </c>
      <c r="X96" s="49">
        <v>0.999998</v>
      </c>
      <c r="Y96" s="49">
        <v>0</v>
      </c>
      <c r="Z96" s="49" t="s">
        <v>3480</v>
      </c>
      <c r="AA96" s="71">
        <v>96</v>
      </c>
      <c r="AB96" s="71"/>
      <c r="AC96" s="72"/>
      <c r="AD96" s="78" t="s">
        <v>1982</v>
      </c>
      <c r="AE96" s="78">
        <v>1685</v>
      </c>
      <c r="AF96" s="78">
        <v>2214</v>
      </c>
      <c r="AG96" s="78">
        <v>26895</v>
      </c>
      <c r="AH96" s="78">
        <v>4160</v>
      </c>
      <c r="AI96" s="78"/>
      <c r="AJ96" s="78" t="s">
        <v>2204</v>
      </c>
      <c r="AK96" s="78" t="s">
        <v>2389</v>
      </c>
      <c r="AL96" s="83" t="s">
        <v>2528</v>
      </c>
      <c r="AM96" s="78"/>
      <c r="AN96" s="80">
        <v>39965.438564814816</v>
      </c>
      <c r="AO96" s="83" t="s">
        <v>2693</v>
      </c>
      <c r="AP96" s="78" t="b">
        <v>0</v>
      </c>
      <c r="AQ96" s="78" t="b">
        <v>0</v>
      </c>
      <c r="AR96" s="78" t="b">
        <v>1</v>
      </c>
      <c r="AS96" s="78"/>
      <c r="AT96" s="78">
        <v>144</v>
      </c>
      <c r="AU96" s="83" t="s">
        <v>2819</v>
      </c>
      <c r="AV96" s="78" t="b">
        <v>0</v>
      </c>
      <c r="AW96" s="78" t="s">
        <v>2922</v>
      </c>
      <c r="AX96" s="83" t="s">
        <v>3016</v>
      </c>
      <c r="AY96" s="78" t="s">
        <v>66</v>
      </c>
      <c r="AZ96" s="78" t="str">
        <f>REPLACE(INDEX(GroupVertices[Group],MATCH(Vertices[[#This Row],[Vertex]],GroupVertices[Vertex],0)),1,1,"")</f>
        <v>1</v>
      </c>
      <c r="BA96" s="48" t="s">
        <v>650</v>
      </c>
      <c r="BB96" s="48" t="s">
        <v>650</v>
      </c>
      <c r="BC96" s="48" t="s">
        <v>744</v>
      </c>
      <c r="BD96" s="48" t="s">
        <v>744</v>
      </c>
      <c r="BE96" s="48" t="s">
        <v>795</v>
      </c>
      <c r="BF96" s="48" t="s">
        <v>795</v>
      </c>
      <c r="BG96" s="116" t="s">
        <v>4032</v>
      </c>
      <c r="BH96" s="116" t="s">
        <v>4032</v>
      </c>
      <c r="BI96" s="116" t="s">
        <v>4157</v>
      </c>
      <c r="BJ96" s="116" t="s">
        <v>4157</v>
      </c>
      <c r="BK96" s="116">
        <v>0</v>
      </c>
      <c r="BL96" s="120">
        <v>0</v>
      </c>
      <c r="BM96" s="116">
        <v>0</v>
      </c>
      <c r="BN96" s="120">
        <v>0</v>
      </c>
      <c r="BO96" s="116">
        <v>0</v>
      </c>
      <c r="BP96" s="120">
        <v>0</v>
      </c>
      <c r="BQ96" s="116">
        <v>7</v>
      </c>
      <c r="BR96" s="120">
        <v>100</v>
      </c>
      <c r="BS96" s="116">
        <v>7</v>
      </c>
      <c r="BT96" s="2"/>
      <c r="BU96" s="3"/>
      <c r="BV96" s="3"/>
      <c r="BW96" s="3"/>
      <c r="BX96" s="3"/>
    </row>
    <row r="97" spans="1:76" ht="15">
      <c r="A97" s="64" t="s">
        <v>281</v>
      </c>
      <c r="B97" s="65"/>
      <c r="C97" s="65" t="s">
        <v>64</v>
      </c>
      <c r="D97" s="66">
        <v>162.82723082078266</v>
      </c>
      <c r="E97" s="68"/>
      <c r="F97" s="100" t="s">
        <v>947</v>
      </c>
      <c r="G97" s="65"/>
      <c r="H97" s="69" t="s">
        <v>281</v>
      </c>
      <c r="I97" s="70"/>
      <c r="J97" s="70"/>
      <c r="K97" s="69" t="s">
        <v>3249</v>
      </c>
      <c r="L97" s="73">
        <v>1</v>
      </c>
      <c r="M97" s="74">
        <v>3572.593017578125</v>
      </c>
      <c r="N97" s="74">
        <v>3500.563232421875</v>
      </c>
      <c r="O97" s="75"/>
      <c r="P97" s="76"/>
      <c r="Q97" s="76"/>
      <c r="R97" s="86"/>
      <c r="S97" s="48">
        <v>0</v>
      </c>
      <c r="T97" s="48">
        <v>1</v>
      </c>
      <c r="U97" s="49">
        <v>0</v>
      </c>
      <c r="V97" s="49">
        <v>0.030303</v>
      </c>
      <c r="W97" s="49">
        <v>0</v>
      </c>
      <c r="X97" s="49">
        <v>0.554698</v>
      </c>
      <c r="Y97" s="49">
        <v>0</v>
      </c>
      <c r="Z97" s="49">
        <v>0</v>
      </c>
      <c r="AA97" s="71">
        <v>97</v>
      </c>
      <c r="AB97" s="71"/>
      <c r="AC97" s="72"/>
      <c r="AD97" s="78" t="s">
        <v>1983</v>
      </c>
      <c r="AE97" s="78">
        <v>689</v>
      </c>
      <c r="AF97" s="78">
        <v>218</v>
      </c>
      <c r="AG97" s="78">
        <v>7850</v>
      </c>
      <c r="AH97" s="78">
        <v>1</v>
      </c>
      <c r="AI97" s="78"/>
      <c r="AJ97" s="78" t="s">
        <v>2205</v>
      </c>
      <c r="AK97" s="78" t="s">
        <v>2390</v>
      </c>
      <c r="AL97" s="78"/>
      <c r="AM97" s="78"/>
      <c r="AN97" s="80">
        <v>43177.80190972222</v>
      </c>
      <c r="AO97" s="83" t="s">
        <v>2694</v>
      </c>
      <c r="AP97" s="78" t="b">
        <v>1</v>
      </c>
      <c r="AQ97" s="78" t="b">
        <v>0</v>
      </c>
      <c r="AR97" s="78" t="b">
        <v>0</v>
      </c>
      <c r="AS97" s="78"/>
      <c r="AT97" s="78">
        <v>5</v>
      </c>
      <c r="AU97" s="78"/>
      <c r="AV97" s="78" t="b">
        <v>0</v>
      </c>
      <c r="AW97" s="78" t="s">
        <v>2922</v>
      </c>
      <c r="AX97" s="83" t="s">
        <v>3017</v>
      </c>
      <c r="AY97" s="78" t="s">
        <v>66</v>
      </c>
      <c r="AZ97" s="78" t="str">
        <f>REPLACE(INDEX(GroupVertices[Group],MATCH(Vertices[[#This Row],[Vertex]],GroupVertices[Vertex],0)),1,1,"")</f>
        <v>4</v>
      </c>
      <c r="BA97" s="48"/>
      <c r="BB97" s="48"/>
      <c r="BC97" s="48"/>
      <c r="BD97" s="48"/>
      <c r="BE97" s="48" t="s">
        <v>3586</v>
      </c>
      <c r="BF97" s="48" t="s">
        <v>3586</v>
      </c>
      <c r="BG97" s="116" t="s">
        <v>3991</v>
      </c>
      <c r="BH97" s="116" t="s">
        <v>3991</v>
      </c>
      <c r="BI97" s="116" t="s">
        <v>4119</v>
      </c>
      <c r="BJ97" s="116" t="s">
        <v>4119</v>
      </c>
      <c r="BK97" s="116">
        <v>1</v>
      </c>
      <c r="BL97" s="120">
        <v>6.25</v>
      </c>
      <c r="BM97" s="116">
        <v>0</v>
      </c>
      <c r="BN97" s="120">
        <v>0</v>
      </c>
      <c r="BO97" s="116">
        <v>0</v>
      </c>
      <c r="BP97" s="120">
        <v>0</v>
      </c>
      <c r="BQ97" s="116">
        <v>15</v>
      </c>
      <c r="BR97" s="120">
        <v>93.75</v>
      </c>
      <c r="BS97" s="116">
        <v>16</v>
      </c>
      <c r="BT97" s="2"/>
      <c r="BU97" s="3"/>
      <c r="BV97" s="3"/>
      <c r="BW97" s="3"/>
      <c r="BX97" s="3"/>
    </row>
    <row r="98" spans="1:76" ht="15">
      <c r="A98" s="64" t="s">
        <v>282</v>
      </c>
      <c r="B98" s="65"/>
      <c r="C98" s="65" t="s">
        <v>64</v>
      </c>
      <c r="D98" s="66">
        <v>162.40982077359874</v>
      </c>
      <c r="E98" s="68"/>
      <c r="F98" s="100" t="s">
        <v>948</v>
      </c>
      <c r="G98" s="65"/>
      <c r="H98" s="69" t="s">
        <v>282</v>
      </c>
      <c r="I98" s="70"/>
      <c r="J98" s="70"/>
      <c r="K98" s="69" t="s">
        <v>3250</v>
      </c>
      <c r="L98" s="73">
        <v>1</v>
      </c>
      <c r="M98" s="74">
        <v>4689.04833984375</v>
      </c>
      <c r="N98" s="74">
        <v>6541.75927734375</v>
      </c>
      <c r="O98" s="75"/>
      <c r="P98" s="76"/>
      <c r="Q98" s="76"/>
      <c r="R98" s="86"/>
      <c r="S98" s="48">
        <v>0</v>
      </c>
      <c r="T98" s="48">
        <v>1</v>
      </c>
      <c r="U98" s="49">
        <v>0</v>
      </c>
      <c r="V98" s="49">
        <v>0.028571</v>
      </c>
      <c r="W98" s="49">
        <v>0</v>
      </c>
      <c r="X98" s="49">
        <v>0.416781</v>
      </c>
      <c r="Y98" s="49">
        <v>0</v>
      </c>
      <c r="Z98" s="49">
        <v>0</v>
      </c>
      <c r="AA98" s="71">
        <v>98</v>
      </c>
      <c r="AB98" s="71"/>
      <c r="AC98" s="72"/>
      <c r="AD98" s="78" t="s">
        <v>1984</v>
      </c>
      <c r="AE98" s="78">
        <v>258</v>
      </c>
      <c r="AF98" s="78">
        <v>108</v>
      </c>
      <c r="AG98" s="78">
        <v>4742</v>
      </c>
      <c r="AH98" s="78">
        <v>228</v>
      </c>
      <c r="AI98" s="78"/>
      <c r="AJ98" s="78" t="s">
        <v>2206</v>
      </c>
      <c r="AK98" s="78" t="s">
        <v>2391</v>
      </c>
      <c r="AL98" s="78"/>
      <c r="AM98" s="78"/>
      <c r="AN98" s="80">
        <v>42174.098587962966</v>
      </c>
      <c r="AO98" s="83" t="s">
        <v>2695</v>
      </c>
      <c r="AP98" s="78" t="b">
        <v>1</v>
      </c>
      <c r="AQ98" s="78" t="b">
        <v>0</v>
      </c>
      <c r="AR98" s="78" t="b">
        <v>1</v>
      </c>
      <c r="AS98" s="78"/>
      <c r="AT98" s="78">
        <v>1</v>
      </c>
      <c r="AU98" s="83" t="s">
        <v>2819</v>
      </c>
      <c r="AV98" s="78" t="b">
        <v>0</v>
      </c>
      <c r="AW98" s="78" t="s">
        <v>2922</v>
      </c>
      <c r="AX98" s="83" t="s">
        <v>3018</v>
      </c>
      <c r="AY98" s="78" t="s">
        <v>66</v>
      </c>
      <c r="AZ98" s="78" t="str">
        <f>REPLACE(INDEX(GroupVertices[Group],MATCH(Vertices[[#This Row],[Vertex]],GroupVertices[Vertex],0)),1,1,"")</f>
        <v>3</v>
      </c>
      <c r="BA98" s="48"/>
      <c r="BB98" s="48"/>
      <c r="BC98" s="48"/>
      <c r="BD98" s="48"/>
      <c r="BE98" s="48" t="s">
        <v>796</v>
      </c>
      <c r="BF98" s="48" t="s">
        <v>796</v>
      </c>
      <c r="BG98" s="116" t="s">
        <v>4033</v>
      </c>
      <c r="BH98" s="116" t="s">
        <v>4033</v>
      </c>
      <c r="BI98" s="116" t="s">
        <v>4158</v>
      </c>
      <c r="BJ98" s="116" t="s">
        <v>4158</v>
      </c>
      <c r="BK98" s="116">
        <v>0</v>
      </c>
      <c r="BL98" s="120">
        <v>0</v>
      </c>
      <c r="BM98" s="116">
        <v>0</v>
      </c>
      <c r="BN98" s="120">
        <v>0</v>
      </c>
      <c r="BO98" s="116">
        <v>0</v>
      </c>
      <c r="BP98" s="120">
        <v>0</v>
      </c>
      <c r="BQ98" s="116">
        <v>22</v>
      </c>
      <c r="BR98" s="120">
        <v>100</v>
      </c>
      <c r="BS98" s="116">
        <v>22</v>
      </c>
      <c r="BT98" s="2"/>
      <c r="BU98" s="3"/>
      <c r="BV98" s="3"/>
      <c r="BW98" s="3"/>
      <c r="BX98" s="3"/>
    </row>
    <row r="99" spans="1:76" ht="15">
      <c r="A99" s="64" t="s">
        <v>283</v>
      </c>
      <c r="B99" s="65"/>
      <c r="C99" s="65" t="s">
        <v>64</v>
      </c>
      <c r="D99" s="66">
        <v>162.8575879151233</v>
      </c>
      <c r="E99" s="68"/>
      <c r="F99" s="100" t="s">
        <v>949</v>
      </c>
      <c r="G99" s="65"/>
      <c r="H99" s="69" t="s">
        <v>283</v>
      </c>
      <c r="I99" s="70"/>
      <c r="J99" s="70"/>
      <c r="K99" s="69" t="s">
        <v>3251</v>
      </c>
      <c r="L99" s="73">
        <v>1</v>
      </c>
      <c r="M99" s="74">
        <v>1211.2406005859375</v>
      </c>
      <c r="N99" s="74">
        <v>6196.43896484375</v>
      </c>
      <c r="O99" s="75"/>
      <c r="P99" s="76"/>
      <c r="Q99" s="76"/>
      <c r="R99" s="86"/>
      <c r="S99" s="48">
        <v>1</v>
      </c>
      <c r="T99" s="48">
        <v>1</v>
      </c>
      <c r="U99" s="49">
        <v>0</v>
      </c>
      <c r="V99" s="49">
        <v>0</v>
      </c>
      <c r="W99" s="49">
        <v>0</v>
      </c>
      <c r="X99" s="49">
        <v>0.999998</v>
      </c>
      <c r="Y99" s="49">
        <v>0</v>
      </c>
      <c r="Z99" s="49" t="s">
        <v>3480</v>
      </c>
      <c r="AA99" s="71">
        <v>99</v>
      </c>
      <c r="AB99" s="71"/>
      <c r="AC99" s="72"/>
      <c r="AD99" s="78" t="s">
        <v>1985</v>
      </c>
      <c r="AE99" s="78">
        <v>176</v>
      </c>
      <c r="AF99" s="78">
        <v>226</v>
      </c>
      <c r="AG99" s="78">
        <v>3153</v>
      </c>
      <c r="AH99" s="78">
        <v>1525</v>
      </c>
      <c r="AI99" s="78"/>
      <c r="AJ99" s="78" t="s">
        <v>2207</v>
      </c>
      <c r="AK99" s="78"/>
      <c r="AL99" s="78"/>
      <c r="AM99" s="78"/>
      <c r="AN99" s="80">
        <v>43515.77457175926</v>
      </c>
      <c r="AO99" s="83" t="s">
        <v>2696</v>
      </c>
      <c r="AP99" s="78" t="b">
        <v>1</v>
      </c>
      <c r="AQ99" s="78" t="b">
        <v>0</v>
      </c>
      <c r="AR99" s="78" t="b">
        <v>0</v>
      </c>
      <c r="AS99" s="78"/>
      <c r="AT99" s="78">
        <v>1</v>
      </c>
      <c r="AU99" s="78"/>
      <c r="AV99" s="78" t="b">
        <v>0</v>
      </c>
      <c r="AW99" s="78" t="s">
        <v>2922</v>
      </c>
      <c r="AX99" s="83" t="s">
        <v>3019</v>
      </c>
      <c r="AY99" s="78" t="s">
        <v>66</v>
      </c>
      <c r="AZ99" s="78" t="str">
        <f>REPLACE(INDEX(GroupVertices[Group],MATCH(Vertices[[#This Row],[Vertex]],GroupVertices[Vertex],0)),1,1,"")</f>
        <v>1</v>
      </c>
      <c r="BA99" s="48"/>
      <c r="BB99" s="48"/>
      <c r="BC99" s="48"/>
      <c r="BD99" s="48"/>
      <c r="BE99" s="48" t="s">
        <v>797</v>
      </c>
      <c r="BF99" s="48" t="s">
        <v>797</v>
      </c>
      <c r="BG99" s="116" t="s">
        <v>4034</v>
      </c>
      <c r="BH99" s="116" t="s">
        <v>4034</v>
      </c>
      <c r="BI99" s="116" t="s">
        <v>4159</v>
      </c>
      <c r="BJ99" s="116" t="s">
        <v>4159</v>
      </c>
      <c r="BK99" s="116">
        <v>0</v>
      </c>
      <c r="BL99" s="120">
        <v>0</v>
      </c>
      <c r="BM99" s="116">
        <v>0</v>
      </c>
      <c r="BN99" s="120">
        <v>0</v>
      </c>
      <c r="BO99" s="116">
        <v>0</v>
      </c>
      <c r="BP99" s="120">
        <v>0</v>
      </c>
      <c r="BQ99" s="116">
        <v>23</v>
      </c>
      <c r="BR99" s="120">
        <v>100</v>
      </c>
      <c r="BS99" s="116">
        <v>23</v>
      </c>
      <c r="BT99" s="2"/>
      <c r="BU99" s="3"/>
      <c r="BV99" s="3"/>
      <c r="BW99" s="3"/>
      <c r="BX99" s="3"/>
    </row>
    <row r="100" spans="1:76" ht="15">
      <c r="A100" s="64" t="s">
        <v>284</v>
      </c>
      <c r="B100" s="65"/>
      <c r="C100" s="65" t="s">
        <v>64</v>
      </c>
      <c r="D100" s="66">
        <v>162.39084758963585</v>
      </c>
      <c r="E100" s="68"/>
      <c r="F100" s="100" t="s">
        <v>950</v>
      </c>
      <c r="G100" s="65"/>
      <c r="H100" s="69" t="s">
        <v>284</v>
      </c>
      <c r="I100" s="70"/>
      <c r="J100" s="70"/>
      <c r="K100" s="69" t="s">
        <v>3252</v>
      </c>
      <c r="L100" s="73">
        <v>1</v>
      </c>
      <c r="M100" s="74">
        <v>7036.33349609375</v>
      </c>
      <c r="N100" s="74">
        <v>8395.654296875</v>
      </c>
      <c r="O100" s="75"/>
      <c r="P100" s="76"/>
      <c r="Q100" s="76"/>
      <c r="R100" s="86"/>
      <c r="S100" s="48">
        <v>0</v>
      </c>
      <c r="T100" s="48">
        <v>1</v>
      </c>
      <c r="U100" s="49">
        <v>0</v>
      </c>
      <c r="V100" s="49">
        <v>0.034483</v>
      </c>
      <c r="W100" s="49">
        <v>0</v>
      </c>
      <c r="X100" s="49">
        <v>0.591277</v>
      </c>
      <c r="Y100" s="49">
        <v>0</v>
      </c>
      <c r="Z100" s="49">
        <v>0</v>
      </c>
      <c r="AA100" s="71">
        <v>100</v>
      </c>
      <c r="AB100" s="71"/>
      <c r="AC100" s="72"/>
      <c r="AD100" s="78" t="s">
        <v>1986</v>
      </c>
      <c r="AE100" s="78">
        <v>269</v>
      </c>
      <c r="AF100" s="78">
        <v>103</v>
      </c>
      <c r="AG100" s="78">
        <v>3050</v>
      </c>
      <c r="AH100" s="78">
        <v>5457</v>
      </c>
      <c r="AI100" s="78"/>
      <c r="AJ100" s="78" t="s">
        <v>2208</v>
      </c>
      <c r="AK100" s="78" t="s">
        <v>2392</v>
      </c>
      <c r="AL100" s="83" t="s">
        <v>2529</v>
      </c>
      <c r="AM100" s="78"/>
      <c r="AN100" s="80">
        <v>41086.38423611111</v>
      </c>
      <c r="AO100" s="83" t="s">
        <v>2697</v>
      </c>
      <c r="AP100" s="78" t="b">
        <v>1</v>
      </c>
      <c r="AQ100" s="78" t="b">
        <v>0</v>
      </c>
      <c r="AR100" s="78" t="b">
        <v>1</v>
      </c>
      <c r="AS100" s="78"/>
      <c r="AT100" s="78">
        <v>1</v>
      </c>
      <c r="AU100" s="83" t="s">
        <v>2819</v>
      </c>
      <c r="AV100" s="78" t="b">
        <v>0</v>
      </c>
      <c r="AW100" s="78" t="s">
        <v>2922</v>
      </c>
      <c r="AX100" s="83" t="s">
        <v>3020</v>
      </c>
      <c r="AY100" s="78" t="s">
        <v>66</v>
      </c>
      <c r="AZ100" s="78" t="str">
        <f>REPLACE(INDEX(GroupVertices[Group],MATCH(Vertices[[#This Row],[Vertex]],GroupVertices[Vertex],0)),1,1,"")</f>
        <v>6</v>
      </c>
      <c r="BA100" s="48"/>
      <c r="BB100" s="48"/>
      <c r="BC100" s="48"/>
      <c r="BD100" s="48"/>
      <c r="BE100" s="48"/>
      <c r="BF100" s="48"/>
      <c r="BG100" s="116" t="s">
        <v>4035</v>
      </c>
      <c r="BH100" s="116" t="s">
        <v>4035</v>
      </c>
      <c r="BI100" s="116" t="s">
        <v>4160</v>
      </c>
      <c r="BJ100" s="116" t="s">
        <v>4160</v>
      </c>
      <c r="BK100" s="116">
        <v>0</v>
      </c>
      <c r="BL100" s="120">
        <v>0</v>
      </c>
      <c r="BM100" s="116">
        <v>1</v>
      </c>
      <c r="BN100" s="120">
        <v>3.8461538461538463</v>
      </c>
      <c r="BO100" s="116">
        <v>0</v>
      </c>
      <c r="BP100" s="120">
        <v>0</v>
      </c>
      <c r="BQ100" s="116">
        <v>25</v>
      </c>
      <c r="BR100" s="120">
        <v>96.15384615384616</v>
      </c>
      <c r="BS100" s="116">
        <v>26</v>
      </c>
      <c r="BT100" s="2"/>
      <c r="BU100" s="3"/>
      <c r="BV100" s="3"/>
      <c r="BW100" s="3"/>
      <c r="BX100" s="3"/>
    </row>
    <row r="101" spans="1:76" ht="15">
      <c r="A101" s="64" t="s">
        <v>377</v>
      </c>
      <c r="B101" s="65"/>
      <c r="C101" s="65" t="s">
        <v>64</v>
      </c>
      <c r="D101" s="66">
        <v>164.3564694481928</v>
      </c>
      <c r="E101" s="68"/>
      <c r="F101" s="100" t="s">
        <v>1028</v>
      </c>
      <c r="G101" s="65"/>
      <c r="H101" s="69" t="s">
        <v>377</v>
      </c>
      <c r="I101" s="70"/>
      <c r="J101" s="70"/>
      <c r="K101" s="69" t="s">
        <v>3253</v>
      </c>
      <c r="L101" s="73">
        <v>341.84090909090907</v>
      </c>
      <c r="M101" s="74">
        <v>6639.44580078125</v>
      </c>
      <c r="N101" s="74">
        <v>8552.8515625</v>
      </c>
      <c r="O101" s="75"/>
      <c r="P101" s="76"/>
      <c r="Q101" s="76"/>
      <c r="R101" s="86"/>
      <c r="S101" s="48">
        <v>1</v>
      </c>
      <c r="T101" s="48">
        <v>1</v>
      </c>
      <c r="U101" s="49">
        <v>18</v>
      </c>
      <c r="V101" s="49">
        <v>0.05</v>
      </c>
      <c r="W101" s="49">
        <v>0</v>
      </c>
      <c r="X101" s="49">
        <v>1.038299</v>
      </c>
      <c r="Y101" s="49">
        <v>0</v>
      </c>
      <c r="Z101" s="49">
        <v>0</v>
      </c>
      <c r="AA101" s="71">
        <v>101</v>
      </c>
      <c r="AB101" s="71"/>
      <c r="AC101" s="72"/>
      <c r="AD101" s="78" t="s">
        <v>1987</v>
      </c>
      <c r="AE101" s="78">
        <v>1958</v>
      </c>
      <c r="AF101" s="78">
        <v>621</v>
      </c>
      <c r="AG101" s="78">
        <v>5874</v>
      </c>
      <c r="AH101" s="78">
        <v>6799</v>
      </c>
      <c r="AI101" s="78"/>
      <c r="AJ101" s="78" t="s">
        <v>2209</v>
      </c>
      <c r="AK101" s="78" t="s">
        <v>2346</v>
      </c>
      <c r="AL101" s="83" t="s">
        <v>2530</v>
      </c>
      <c r="AM101" s="78"/>
      <c r="AN101" s="80">
        <v>41293.98275462963</v>
      </c>
      <c r="AO101" s="83" t="s">
        <v>2698</v>
      </c>
      <c r="AP101" s="78" t="b">
        <v>0</v>
      </c>
      <c r="AQ101" s="78" t="b">
        <v>0</v>
      </c>
      <c r="AR101" s="78" t="b">
        <v>1</v>
      </c>
      <c r="AS101" s="78"/>
      <c r="AT101" s="78">
        <v>33</v>
      </c>
      <c r="AU101" s="83" t="s">
        <v>2819</v>
      </c>
      <c r="AV101" s="78" t="b">
        <v>0</v>
      </c>
      <c r="AW101" s="78" t="s">
        <v>2922</v>
      </c>
      <c r="AX101" s="83" t="s">
        <v>3021</v>
      </c>
      <c r="AY101" s="78" t="s">
        <v>66</v>
      </c>
      <c r="AZ101" s="78" t="str">
        <f>REPLACE(INDEX(GroupVertices[Group],MATCH(Vertices[[#This Row],[Vertex]],GroupVertices[Vertex],0)),1,1,"")</f>
        <v>6</v>
      </c>
      <c r="BA101" s="48" t="s">
        <v>3945</v>
      </c>
      <c r="BB101" s="48" t="s">
        <v>3945</v>
      </c>
      <c r="BC101" s="48" t="s">
        <v>737</v>
      </c>
      <c r="BD101" s="48" t="s">
        <v>737</v>
      </c>
      <c r="BE101" s="48" t="s">
        <v>782</v>
      </c>
      <c r="BF101" s="48" t="s">
        <v>782</v>
      </c>
      <c r="BG101" s="116" t="s">
        <v>4036</v>
      </c>
      <c r="BH101" s="116" t="s">
        <v>4101</v>
      </c>
      <c r="BI101" s="116" t="s">
        <v>4161</v>
      </c>
      <c r="BJ101" s="116" t="s">
        <v>4221</v>
      </c>
      <c r="BK101" s="116">
        <v>0</v>
      </c>
      <c r="BL101" s="120">
        <v>0</v>
      </c>
      <c r="BM101" s="116">
        <v>6</v>
      </c>
      <c r="BN101" s="120">
        <v>4.6875</v>
      </c>
      <c r="BO101" s="116">
        <v>0</v>
      </c>
      <c r="BP101" s="120">
        <v>0</v>
      </c>
      <c r="BQ101" s="116">
        <v>122</v>
      </c>
      <c r="BR101" s="120">
        <v>95.3125</v>
      </c>
      <c r="BS101" s="116">
        <v>128</v>
      </c>
      <c r="BT101" s="2"/>
      <c r="BU101" s="3"/>
      <c r="BV101" s="3"/>
      <c r="BW101" s="3"/>
      <c r="BX101" s="3"/>
    </row>
    <row r="102" spans="1:76" ht="15">
      <c r="A102" s="64" t="s">
        <v>285</v>
      </c>
      <c r="B102" s="65"/>
      <c r="C102" s="65" t="s">
        <v>64</v>
      </c>
      <c r="D102" s="66">
        <v>163.38124779249947</v>
      </c>
      <c r="E102" s="68"/>
      <c r="F102" s="100" t="s">
        <v>951</v>
      </c>
      <c r="G102" s="65"/>
      <c r="H102" s="69" t="s">
        <v>285</v>
      </c>
      <c r="I102" s="70"/>
      <c r="J102" s="70"/>
      <c r="K102" s="69" t="s">
        <v>3254</v>
      </c>
      <c r="L102" s="73">
        <v>1</v>
      </c>
      <c r="M102" s="74">
        <v>8829.5263671875</v>
      </c>
      <c r="N102" s="74">
        <v>5102.4306640625</v>
      </c>
      <c r="O102" s="75"/>
      <c r="P102" s="76"/>
      <c r="Q102" s="76"/>
      <c r="R102" s="86"/>
      <c r="S102" s="48">
        <v>0</v>
      </c>
      <c r="T102" s="48">
        <v>1</v>
      </c>
      <c r="U102" s="49">
        <v>0</v>
      </c>
      <c r="V102" s="49">
        <v>1</v>
      </c>
      <c r="W102" s="49">
        <v>0</v>
      </c>
      <c r="X102" s="49">
        <v>0.999998</v>
      </c>
      <c r="Y102" s="49">
        <v>0</v>
      </c>
      <c r="Z102" s="49">
        <v>0</v>
      </c>
      <c r="AA102" s="71">
        <v>102</v>
      </c>
      <c r="AB102" s="71"/>
      <c r="AC102" s="72"/>
      <c r="AD102" s="78" t="s">
        <v>1988</v>
      </c>
      <c r="AE102" s="78">
        <v>151</v>
      </c>
      <c r="AF102" s="78">
        <v>364</v>
      </c>
      <c r="AG102" s="78">
        <v>6417</v>
      </c>
      <c r="AH102" s="78">
        <v>4921</v>
      </c>
      <c r="AI102" s="78"/>
      <c r="AJ102" s="78" t="s">
        <v>2210</v>
      </c>
      <c r="AK102" s="78" t="s">
        <v>2393</v>
      </c>
      <c r="AL102" s="83" t="s">
        <v>2531</v>
      </c>
      <c r="AM102" s="78"/>
      <c r="AN102" s="80">
        <v>42956.845972222225</v>
      </c>
      <c r="AO102" s="83" t="s">
        <v>2699</v>
      </c>
      <c r="AP102" s="78" t="b">
        <v>0</v>
      </c>
      <c r="AQ102" s="78" t="b">
        <v>0</v>
      </c>
      <c r="AR102" s="78" t="b">
        <v>0</v>
      </c>
      <c r="AS102" s="78"/>
      <c r="AT102" s="78">
        <v>9</v>
      </c>
      <c r="AU102" s="83" t="s">
        <v>2819</v>
      </c>
      <c r="AV102" s="78" t="b">
        <v>0</v>
      </c>
      <c r="AW102" s="78" t="s">
        <v>2922</v>
      </c>
      <c r="AX102" s="83" t="s">
        <v>3022</v>
      </c>
      <c r="AY102" s="78" t="s">
        <v>66</v>
      </c>
      <c r="AZ102" s="78" t="str">
        <f>REPLACE(INDEX(GroupVertices[Group],MATCH(Vertices[[#This Row],[Vertex]],GroupVertices[Vertex],0)),1,1,"")</f>
        <v>30</v>
      </c>
      <c r="BA102" s="48" t="s">
        <v>651</v>
      </c>
      <c r="BB102" s="48" t="s">
        <v>651</v>
      </c>
      <c r="BC102" s="48" t="s">
        <v>745</v>
      </c>
      <c r="BD102" s="48" t="s">
        <v>745</v>
      </c>
      <c r="BE102" s="48" t="s">
        <v>798</v>
      </c>
      <c r="BF102" s="48" t="s">
        <v>798</v>
      </c>
      <c r="BG102" s="116" t="s">
        <v>4037</v>
      </c>
      <c r="BH102" s="116" t="s">
        <v>4037</v>
      </c>
      <c r="BI102" s="116" t="s">
        <v>4162</v>
      </c>
      <c r="BJ102" s="116" t="s">
        <v>4162</v>
      </c>
      <c r="BK102" s="116">
        <v>0</v>
      </c>
      <c r="BL102" s="120">
        <v>0</v>
      </c>
      <c r="BM102" s="116">
        <v>0</v>
      </c>
      <c r="BN102" s="120">
        <v>0</v>
      </c>
      <c r="BO102" s="116">
        <v>0</v>
      </c>
      <c r="BP102" s="120">
        <v>0</v>
      </c>
      <c r="BQ102" s="116">
        <v>18</v>
      </c>
      <c r="BR102" s="120">
        <v>100</v>
      </c>
      <c r="BS102" s="116">
        <v>18</v>
      </c>
      <c r="BT102" s="2"/>
      <c r="BU102" s="3"/>
      <c r="BV102" s="3"/>
      <c r="BW102" s="3"/>
      <c r="BX102" s="3"/>
    </row>
    <row r="103" spans="1:76" ht="15">
      <c r="A103" s="64" t="s">
        <v>415</v>
      </c>
      <c r="B103" s="65"/>
      <c r="C103" s="65" t="s">
        <v>64</v>
      </c>
      <c r="D103" s="66">
        <v>1000</v>
      </c>
      <c r="E103" s="68"/>
      <c r="F103" s="100" t="s">
        <v>2874</v>
      </c>
      <c r="G103" s="65"/>
      <c r="H103" s="69" t="s">
        <v>415</v>
      </c>
      <c r="I103" s="70"/>
      <c r="J103" s="70"/>
      <c r="K103" s="69" t="s">
        <v>3255</v>
      </c>
      <c r="L103" s="73">
        <v>1</v>
      </c>
      <c r="M103" s="74">
        <v>8829.5263671875</v>
      </c>
      <c r="N103" s="74">
        <v>5496.50927734375</v>
      </c>
      <c r="O103" s="75"/>
      <c r="P103" s="76"/>
      <c r="Q103" s="76"/>
      <c r="R103" s="86"/>
      <c r="S103" s="48">
        <v>1</v>
      </c>
      <c r="T103" s="48">
        <v>0</v>
      </c>
      <c r="U103" s="49">
        <v>0</v>
      </c>
      <c r="V103" s="49">
        <v>1</v>
      </c>
      <c r="W103" s="49">
        <v>0</v>
      </c>
      <c r="X103" s="49">
        <v>0.999998</v>
      </c>
      <c r="Y103" s="49">
        <v>0</v>
      </c>
      <c r="Z103" s="49">
        <v>0</v>
      </c>
      <c r="AA103" s="71">
        <v>103</v>
      </c>
      <c r="AB103" s="71"/>
      <c r="AC103" s="72"/>
      <c r="AD103" s="78" t="s">
        <v>1989</v>
      </c>
      <c r="AE103" s="78">
        <v>11765</v>
      </c>
      <c r="AF103" s="78">
        <v>1744330</v>
      </c>
      <c r="AG103" s="78">
        <v>48966</v>
      </c>
      <c r="AH103" s="78">
        <v>3635</v>
      </c>
      <c r="AI103" s="78"/>
      <c r="AJ103" s="78" t="s">
        <v>2211</v>
      </c>
      <c r="AK103" s="78" t="s">
        <v>2394</v>
      </c>
      <c r="AL103" s="83" t="s">
        <v>2532</v>
      </c>
      <c r="AM103" s="78"/>
      <c r="AN103" s="80">
        <v>39150.11777777778</v>
      </c>
      <c r="AO103" s="83" t="s">
        <v>2700</v>
      </c>
      <c r="AP103" s="78" t="b">
        <v>0</v>
      </c>
      <c r="AQ103" s="78" t="b">
        <v>0</v>
      </c>
      <c r="AR103" s="78" t="b">
        <v>1</v>
      </c>
      <c r="AS103" s="78"/>
      <c r="AT103" s="78">
        <v>11922</v>
      </c>
      <c r="AU103" s="83" t="s">
        <v>2819</v>
      </c>
      <c r="AV103" s="78" t="b">
        <v>1</v>
      </c>
      <c r="AW103" s="78" t="s">
        <v>2922</v>
      </c>
      <c r="AX103" s="83" t="s">
        <v>3023</v>
      </c>
      <c r="AY103" s="78" t="s">
        <v>65</v>
      </c>
      <c r="AZ103" s="78" t="str">
        <f>REPLACE(INDEX(GroupVertices[Group],MATCH(Vertices[[#This Row],[Vertex]],GroupVertices[Vertex],0)),1,1,"")</f>
        <v>30</v>
      </c>
      <c r="BA103" s="48"/>
      <c r="BB103" s="48"/>
      <c r="BC103" s="48"/>
      <c r="BD103" s="48"/>
      <c r="BE103" s="48"/>
      <c r="BF103" s="48"/>
      <c r="BG103" s="48"/>
      <c r="BH103" s="48"/>
      <c r="BI103" s="48"/>
      <c r="BJ103" s="48"/>
      <c r="BK103" s="48"/>
      <c r="BL103" s="49"/>
      <c r="BM103" s="48"/>
      <c r="BN103" s="49"/>
      <c r="BO103" s="48"/>
      <c r="BP103" s="49"/>
      <c r="BQ103" s="48"/>
      <c r="BR103" s="49"/>
      <c r="BS103" s="48"/>
      <c r="BT103" s="2"/>
      <c r="BU103" s="3"/>
      <c r="BV103" s="3"/>
      <c r="BW103" s="3"/>
      <c r="BX103" s="3"/>
    </row>
    <row r="104" spans="1:76" ht="15">
      <c r="A104" s="64" t="s">
        <v>286</v>
      </c>
      <c r="B104" s="65"/>
      <c r="C104" s="65" t="s">
        <v>64</v>
      </c>
      <c r="D104" s="66">
        <v>162.99419483965622</v>
      </c>
      <c r="E104" s="68"/>
      <c r="F104" s="100" t="s">
        <v>952</v>
      </c>
      <c r="G104" s="65"/>
      <c r="H104" s="69" t="s">
        <v>286</v>
      </c>
      <c r="I104" s="70"/>
      <c r="J104" s="70"/>
      <c r="K104" s="69" t="s">
        <v>3256</v>
      </c>
      <c r="L104" s="73">
        <v>1</v>
      </c>
      <c r="M104" s="74">
        <v>8829.5263671875</v>
      </c>
      <c r="N104" s="74">
        <v>3961.368408203125</v>
      </c>
      <c r="O104" s="75"/>
      <c r="P104" s="76"/>
      <c r="Q104" s="76"/>
      <c r="R104" s="86"/>
      <c r="S104" s="48">
        <v>0</v>
      </c>
      <c r="T104" s="48">
        <v>1</v>
      </c>
      <c r="U104" s="49">
        <v>0</v>
      </c>
      <c r="V104" s="49">
        <v>1</v>
      </c>
      <c r="W104" s="49">
        <v>0</v>
      </c>
      <c r="X104" s="49">
        <v>0.999998</v>
      </c>
      <c r="Y104" s="49">
        <v>0</v>
      </c>
      <c r="Z104" s="49">
        <v>0</v>
      </c>
      <c r="AA104" s="71">
        <v>104</v>
      </c>
      <c r="AB104" s="71"/>
      <c r="AC104" s="72"/>
      <c r="AD104" s="78" t="s">
        <v>1990</v>
      </c>
      <c r="AE104" s="78">
        <v>205</v>
      </c>
      <c r="AF104" s="78">
        <v>262</v>
      </c>
      <c r="AG104" s="78">
        <v>631</v>
      </c>
      <c r="AH104" s="78">
        <v>24</v>
      </c>
      <c r="AI104" s="78"/>
      <c r="AJ104" s="78" t="s">
        <v>2212</v>
      </c>
      <c r="AK104" s="78" t="s">
        <v>2395</v>
      </c>
      <c r="AL104" s="83" t="s">
        <v>2533</v>
      </c>
      <c r="AM104" s="78"/>
      <c r="AN104" s="80">
        <v>40814.722025462965</v>
      </c>
      <c r="AO104" s="83" t="s">
        <v>2701</v>
      </c>
      <c r="AP104" s="78" t="b">
        <v>0</v>
      </c>
      <c r="AQ104" s="78" t="b">
        <v>0</v>
      </c>
      <c r="AR104" s="78" t="b">
        <v>1</v>
      </c>
      <c r="AS104" s="78"/>
      <c r="AT104" s="78">
        <v>15</v>
      </c>
      <c r="AU104" s="83" t="s">
        <v>2819</v>
      </c>
      <c r="AV104" s="78" t="b">
        <v>0</v>
      </c>
      <c r="AW104" s="78" t="s">
        <v>2922</v>
      </c>
      <c r="AX104" s="83" t="s">
        <v>3024</v>
      </c>
      <c r="AY104" s="78" t="s">
        <v>66</v>
      </c>
      <c r="AZ104" s="78" t="str">
        <f>REPLACE(INDEX(GroupVertices[Group],MATCH(Vertices[[#This Row],[Vertex]],GroupVertices[Vertex],0)),1,1,"")</f>
        <v>29</v>
      </c>
      <c r="BA104" s="48" t="s">
        <v>652</v>
      </c>
      <c r="BB104" s="48" t="s">
        <v>652</v>
      </c>
      <c r="BC104" s="48" t="s">
        <v>737</v>
      </c>
      <c r="BD104" s="48" t="s">
        <v>737</v>
      </c>
      <c r="BE104" s="48" t="s">
        <v>773</v>
      </c>
      <c r="BF104" s="48" t="s">
        <v>773</v>
      </c>
      <c r="BG104" s="116" t="s">
        <v>4038</v>
      </c>
      <c r="BH104" s="116" t="s">
        <v>4038</v>
      </c>
      <c r="BI104" s="116" t="s">
        <v>4163</v>
      </c>
      <c r="BJ104" s="116" t="s">
        <v>4163</v>
      </c>
      <c r="BK104" s="116">
        <v>1</v>
      </c>
      <c r="BL104" s="120">
        <v>5.555555555555555</v>
      </c>
      <c r="BM104" s="116">
        <v>0</v>
      </c>
      <c r="BN104" s="120">
        <v>0</v>
      </c>
      <c r="BO104" s="116">
        <v>0</v>
      </c>
      <c r="BP104" s="120">
        <v>0</v>
      </c>
      <c r="BQ104" s="116">
        <v>17</v>
      </c>
      <c r="BR104" s="120">
        <v>94.44444444444444</v>
      </c>
      <c r="BS104" s="116">
        <v>18</v>
      </c>
      <c r="BT104" s="2"/>
      <c r="BU104" s="3"/>
      <c r="BV104" s="3"/>
      <c r="BW104" s="3"/>
      <c r="BX104" s="3"/>
    </row>
    <row r="105" spans="1:76" ht="15">
      <c r="A105" s="64" t="s">
        <v>416</v>
      </c>
      <c r="B105" s="65"/>
      <c r="C105" s="65" t="s">
        <v>64</v>
      </c>
      <c r="D105" s="66">
        <v>164.4551300047999</v>
      </c>
      <c r="E105" s="68"/>
      <c r="F105" s="100" t="s">
        <v>2875</v>
      </c>
      <c r="G105" s="65"/>
      <c r="H105" s="69" t="s">
        <v>416</v>
      </c>
      <c r="I105" s="70"/>
      <c r="J105" s="70"/>
      <c r="K105" s="69" t="s">
        <v>3257</v>
      </c>
      <c r="L105" s="73">
        <v>1</v>
      </c>
      <c r="M105" s="74">
        <v>8829.5263671875</v>
      </c>
      <c r="N105" s="74">
        <v>4355.44677734375</v>
      </c>
      <c r="O105" s="75"/>
      <c r="P105" s="76"/>
      <c r="Q105" s="76"/>
      <c r="R105" s="86"/>
      <c r="S105" s="48">
        <v>1</v>
      </c>
      <c r="T105" s="48">
        <v>0</v>
      </c>
      <c r="U105" s="49">
        <v>0</v>
      </c>
      <c r="V105" s="49">
        <v>1</v>
      </c>
      <c r="W105" s="49">
        <v>0</v>
      </c>
      <c r="X105" s="49">
        <v>0.999998</v>
      </c>
      <c r="Y105" s="49">
        <v>0</v>
      </c>
      <c r="Z105" s="49">
        <v>0</v>
      </c>
      <c r="AA105" s="71">
        <v>105</v>
      </c>
      <c r="AB105" s="71"/>
      <c r="AC105" s="72"/>
      <c r="AD105" s="78" t="s">
        <v>1991</v>
      </c>
      <c r="AE105" s="78">
        <v>633</v>
      </c>
      <c r="AF105" s="78">
        <v>647</v>
      </c>
      <c r="AG105" s="78">
        <v>575</v>
      </c>
      <c r="AH105" s="78">
        <v>584</v>
      </c>
      <c r="AI105" s="78"/>
      <c r="AJ105" s="78"/>
      <c r="AK105" s="78" t="s">
        <v>2396</v>
      </c>
      <c r="AL105" s="83" t="s">
        <v>2534</v>
      </c>
      <c r="AM105" s="78"/>
      <c r="AN105" s="80">
        <v>41936.631319444445</v>
      </c>
      <c r="AO105" s="83" t="s">
        <v>2702</v>
      </c>
      <c r="AP105" s="78" t="b">
        <v>0</v>
      </c>
      <c r="AQ105" s="78" t="b">
        <v>0</v>
      </c>
      <c r="AR105" s="78" t="b">
        <v>1</v>
      </c>
      <c r="AS105" s="78" t="s">
        <v>1774</v>
      </c>
      <c r="AT105" s="78">
        <v>8</v>
      </c>
      <c r="AU105" s="83" t="s">
        <v>2819</v>
      </c>
      <c r="AV105" s="78" t="b">
        <v>0</v>
      </c>
      <c r="AW105" s="78" t="s">
        <v>2922</v>
      </c>
      <c r="AX105" s="83" t="s">
        <v>3025</v>
      </c>
      <c r="AY105" s="78" t="s">
        <v>65</v>
      </c>
      <c r="AZ105" s="78" t="str">
        <f>REPLACE(INDEX(GroupVertices[Group],MATCH(Vertices[[#This Row],[Vertex]],GroupVertices[Vertex],0)),1,1,"")</f>
        <v>29</v>
      </c>
      <c r="BA105" s="48"/>
      <c r="BB105" s="48"/>
      <c r="BC105" s="48"/>
      <c r="BD105" s="48"/>
      <c r="BE105" s="48"/>
      <c r="BF105" s="48"/>
      <c r="BG105" s="48"/>
      <c r="BH105" s="48"/>
      <c r="BI105" s="48"/>
      <c r="BJ105" s="48"/>
      <c r="BK105" s="48"/>
      <c r="BL105" s="49"/>
      <c r="BM105" s="48"/>
      <c r="BN105" s="49"/>
      <c r="BO105" s="48"/>
      <c r="BP105" s="49"/>
      <c r="BQ105" s="48"/>
      <c r="BR105" s="49"/>
      <c r="BS105" s="48"/>
      <c r="BT105" s="2"/>
      <c r="BU105" s="3"/>
      <c r="BV105" s="3"/>
      <c r="BW105" s="3"/>
      <c r="BX105" s="3"/>
    </row>
    <row r="106" spans="1:76" ht="15">
      <c r="A106" s="64" t="s">
        <v>287</v>
      </c>
      <c r="B106" s="65"/>
      <c r="C106" s="65" t="s">
        <v>64</v>
      </c>
      <c r="D106" s="66">
        <v>162.49330278303552</v>
      </c>
      <c r="E106" s="68"/>
      <c r="F106" s="100" t="s">
        <v>953</v>
      </c>
      <c r="G106" s="65"/>
      <c r="H106" s="69" t="s">
        <v>287</v>
      </c>
      <c r="I106" s="70"/>
      <c r="J106" s="70"/>
      <c r="K106" s="69" t="s">
        <v>3258</v>
      </c>
      <c r="L106" s="73">
        <v>1</v>
      </c>
      <c r="M106" s="74">
        <v>8829.5263671875</v>
      </c>
      <c r="N106" s="74">
        <v>1691.00732421875</v>
      </c>
      <c r="O106" s="75"/>
      <c r="P106" s="76"/>
      <c r="Q106" s="76"/>
      <c r="R106" s="86"/>
      <c r="S106" s="48">
        <v>0</v>
      </c>
      <c r="T106" s="48">
        <v>1</v>
      </c>
      <c r="U106" s="49">
        <v>0</v>
      </c>
      <c r="V106" s="49">
        <v>1</v>
      </c>
      <c r="W106" s="49">
        <v>0</v>
      </c>
      <c r="X106" s="49">
        <v>0.999998</v>
      </c>
      <c r="Y106" s="49">
        <v>0</v>
      </c>
      <c r="Z106" s="49">
        <v>0</v>
      </c>
      <c r="AA106" s="71">
        <v>106</v>
      </c>
      <c r="AB106" s="71"/>
      <c r="AC106" s="72"/>
      <c r="AD106" s="78" t="s">
        <v>1992</v>
      </c>
      <c r="AE106" s="78">
        <v>99</v>
      </c>
      <c r="AF106" s="78">
        <v>130</v>
      </c>
      <c r="AG106" s="78">
        <v>687</v>
      </c>
      <c r="AH106" s="78">
        <v>216</v>
      </c>
      <c r="AI106" s="78"/>
      <c r="AJ106" s="78" t="s">
        <v>2213</v>
      </c>
      <c r="AK106" s="78" t="s">
        <v>2397</v>
      </c>
      <c r="AL106" s="78"/>
      <c r="AM106" s="78"/>
      <c r="AN106" s="80">
        <v>39992.71444444444</v>
      </c>
      <c r="AO106" s="83" t="s">
        <v>2703</v>
      </c>
      <c r="AP106" s="78" t="b">
        <v>0</v>
      </c>
      <c r="AQ106" s="78" t="b">
        <v>0</v>
      </c>
      <c r="AR106" s="78" t="b">
        <v>0</v>
      </c>
      <c r="AS106" s="78"/>
      <c r="AT106" s="78">
        <v>4</v>
      </c>
      <c r="AU106" s="83" t="s">
        <v>2824</v>
      </c>
      <c r="AV106" s="78" t="b">
        <v>0</v>
      </c>
      <c r="AW106" s="78" t="s">
        <v>2922</v>
      </c>
      <c r="AX106" s="83" t="s">
        <v>3026</v>
      </c>
      <c r="AY106" s="78" t="s">
        <v>66</v>
      </c>
      <c r="AZ106" s="78" t="str">
        <f>REPLACE(INDEX(GroupVertices[Group],MATCH(Vertices[[#This Row],[Vertex]],GroupVertices[Vertex],0)),1,1,"")</f>
        <v>28</v>
      </c>
      <c r="BA106" s="48"/>
      <c r="BB106" s="48"/>
      <c r="BC106" s="48"/>
      <c r="BD106" s="48"/>
      <c r="BE106" s="48" t="s">
        <v>403</v>
      </c>
      <c r="BF106" s="48" t="s">
        <v>403</v>
      </c>
      <c r="BG106" s="116" t="s">
        <v>4039</v>
      </c>
      <c r="BH106" s="116" t="s">
        <v>4039</v>
      </c>
      <c r="BI106" s="116" t="s">
        <v>4164</v>
      </c>
      <c r="BJ106" s="116" t="s">
        <v>4164</v>
      </c>
      <c r="BK106" s="116">
        <v>1</v>
      </c>
      <c r="BL106" s="120">
        <v>20</v>
      </c>
      <c r="BM106" s="116">
        <v>0</v>
      </c>
      <c r="BN106" s="120">
        <v>0</v>
      </c>
      <c r="BO106" s="116">
        <v>0</v>
      </c>
      <c r="BP106" s="120">
        <v>0</v>
      </c>
      <c r="BQ106" s="116">
        <v>4</v>
      </c>
      <c r="BR106" s="120">
        <v>80</v>
      </c>
      <c r="BS106" s="116">
        <v>5</v>
      </c>
      <c r="BT106" s="2"/>
      <c r="BU106" s="3"/>
      <c r="BV106" s="3"/>
      <c r="BW106" s="3"/>
      <c r="BX106" s="3"/>
    </row>
    <row r="107" spans="1:76" ht="15">
      <c r="A107" s="64" t="s">
        <v>417</v>
      </c>
      <c r="B107" s="65"/>
      <c r="C107" s="65" t="s">
        <v>64</v>
      </c>
      <c r="D107" s="66">
        <v>306.92856301904567</v>
      </c>
      <c r="E107" s="68"/>
      <c r="F107" s="100" t="s">
        <v>2876</v>
      </c>
      <c r="G107" s="65"/>
      <c r="H107" s="69" t="s">
        <v>417</v>
      </c>
      <c r="I107" s="70"/>
      <c r="J107" s="70"/>
      <c r="K107" s="69" t="s">
        <v>3259</v>
      </c>
      <c r="L107" s="73">
        <v>1</v>
      </c>
      <c r="M107" s="74">
        <v>8829.5263671875</v>
      </c>
      <c r="N107" s="74">
        <v>2085.085693359375</v>
      </c>
      <c r="O107" s="75"/>
      <c r="P107" s="76"/>
      <c r="Q107" s="76"/>
      <c r="R107" s="86"/>
      <c r="S107" s="48">
        <v>1</v>
      </c>
      <c r="T107" s="48">
        <v>0</v>
      </c>
      <c r="U107" s="49">
        <v>0</v>
      </c>
      <c r="V107" s="49">
        <v>1</v>
      </c>
      <c r="W107" s="49">
        <v>0</v>
      </c>
      <c r="X107" s="49">
        <v>0.999998</v>
      </c>
      <c r="Y107" s="49">
        <v>0</v>
      </c>
      <c r="Z107" s="49">
        <v>0</v>
      </c>
      <c r="AA107" s="71">
        <v>107</v>
      </c>
      <c r="AB107" s="71"/>
      <c r="AC107" s="72"/>
      <c r="AD107" s="78" t="s">
        <v>1993</v>
      </c>
      <c r="AE107" s="78">
        <v>2234</v>
      </c>
      <c r="AF107" s="78">
        <v>38193</v>
      </c>
      <c r="AG107" s="78">
        <v>87412</v>
      </c>
      <c r="AH107" s="78">
        <v>39576</v>
      </c>
      <c r="AI107" s="78"/>
      <c r="AJ107" s="78" t="s">
        <v>2214</v>
      </c>
      <c r="AK107" s="78" t="s">
        <v>2398</v>
      </c>
      <c r="AL107" s="83" t="s">
        <v>2535</v>
      </c>
      <c r="AM107" s="78"/>
      <c r="AN107" s="80">
        <v>39563.51793981482</v>
      </c>
      <c r="AO107" s="83" t="s">
        <v>2704</v>
      </c>
      <c r="AP107" s="78" t="b">
        <v>0</v>
      </c>
      <c r="AQ107" s="78" t="b">
        <v>0</v>
      </c>
      <c r="AR107" s="78" t="b">
        <v>1</v>
      </c>
      <c r="AS107" s="78"/>
      <c r="AT107" s="78">
        <v>1326</v>
      </c>
      <c r="AU107" s="83" t="s">
        <v>2827</v>
      </c>
      <c r="AV107" s="78" t="b">
        <v>1</v>
      </c>
      <c r="AW107" s="78" t="s">
        <v>2922</v>
      </c>
      <c r="AX107" s="83" t="s">
        <v>3027</v>
      </c>
      <c r="AY107" s="78" t="s">
        <v>65</v>
      </c>
      <c r="AZ107" s="78" t="str">
        <f>REPLACE(INDEX(GroupVertices[Group],MATCH(Vertices[[#This Row],[Vertex]],GroupVertices[Vertex],0)),1,1,"")</f>
        <v>28</v>
      </c>
      <c r="BA107" s="48"/>
      <c r="BB107" s="48"/>
      <c r="BC107" s="48"/>
      <c r="BD107" s="48"/>
      <c r="BE107" s="48"/>
      <c r="BF107" s="48"/>
      <c r="BG107" s="48"/>
      <c r="BH107" s="48"/>
      <c r="BI107" s="48"/>
      <c r="BJ107" s="48"/>
      <c r="BK107" s="48"/>
      <c r="BL107" s="49"/>
      <c r="BM107" s="48"/>
      <c r="BN107" s="49"/>
      <c r="BO107" s="48"/>
      <c r="BP107" s="49"/>
      <c r="BQ107" s="48"/>
      <c r="BR107" s="49"/>
      <c r="BS107" s="48"/>
      <c r="BT107" s="2"/>
      <c r="BU107" s="3"/>
      <c r="BV107" s="3"/>
      <c r="BW107" s="3"/>
      <c r="BX107" s="3"/>
    </row>
    <row r="108" spans="1:76" ht="15">
      <c r="A108" s="64" t="s">
        <v>288</v>
      </c>
      <c r="B108" s="65"/>
      <c r="C108" s="65" t="s">
        <v>64</v>
      </c>
      <c r="D108" s="66">
        <v>165.7908421557884</v>
      </c>
      <c r="E108" s="68"/>
      <c r="F108" s="100" t="s">
        <v>954</v>
      </c>
      <c r="G108" s="65"/>
      <c r="H108" s="69" t="s">
        <v>288</v>
      </c>
      <c r="I108" s="70"/>
      <c r="J108" s="70"/>
      <c r="K108" s="69" t="s">
        <v>3260</v>
      </c>
      <c r="L108" s="73">
        <v>1</v>
      </c>
      <c r="M108" s="74">
        <v>4949.3515625</v>
      </c>
      <c r="N108" s="74">
        <v>3519.762451171875</v>
      </c>
      <c r="O108" s="75"/>
      <c r="P108" s="76"/>
      <c r="Q108" s="76"/>
      <c r="R108" s="86"/>
      <c r="S108" s="48">
        <v>0</v>
      </c>
      <c r="T108" s="48">
        <v>1</v>
      </c>
      <c r="U108" s="49">
        <v>0</v>
      </c>
      <c r="V108" s="49">
        <v>0.030303</v>
      </c>
      <c r="W108" s="49">
        <v>0</v>
      </c>
      <c r="X108" s="49">
        <v>0.554698</v>
      </c>
      <c r="Y108" s="49">
        <v>0</v>
      </c>
      <c r="Z108" s="49">
        <v>0</v>
      </c>
      <c r="AA108" s="71">
        <v>108</v>
      </c>
      <c r="AB108" s="71"/>
      <c r="AC108" s="72"/>
      <c r="AD108" s="78" t="s">
        <v>1994</v>
      </c>
      <c r="AE108" s="78">
        <v>12</v>
      </c>
      <c r="AF108" s="78">
        <v>999</v>
      </c>
      <c r="AG108" s="78">
        <v>48072</v>
      </c>
      <c r="AH108" s="78">
        <v>48038</v>
      </c>
      <c r="AI108" s="78"/>
      <c r="AJ108" s="78" t="s">
        <v>2188</v>
      </c>
      <c r="AK108" s="78"/>
      <c r="AL108" s="83" t="s">
        <v>2536</v>
      </c>
      <c r="AM108" s="78"/>
      <c r="AN108" s="80">
        <v>43240.50230324074</v>
      </c>
      <c r="AO108" s="83" t="s">
        <v>2705</v>
      </c>
      <c r="AP108" s="78" t="b">
        <v>1</v>
      </c>
      <c r="AQ108" s="78" t="b">
        <v>0</v>
      </c>
      <c r="AR108" s="78" t="b">
        <v>0</v>
      </c>
      <c r="AS108" s="78"/>
      <c r="AT108" s="78">
        <v>20</v>
      </c>
      <c r="AU108" s="78"/>
      <c r="AV108" s="78" t="b">
        <v>0</v>
      </c>
      <c r="AW108" s="78" t="s">
        <v>2922</v>
      </c>
      <c r="AX108" s="83" t="s">
        <v>3028</v>
      </c>
      <c r="AY108" s="78" t="s">
        <v>66</v>
      </c>
      <c r="AZ108" s="78" t="str">
        <f>REPLACE(INDEX(GroupVertices[Group],MATCH(Vertices[[#This Row],[Vertex]],GroupVertices[Vertex],0)),1,1,"")</f>
        <v>4</v>
      </c>
      <c r="BA108" s="48"/>
      <c r="BB108" s="48"/>
      <c r="BC108" s="48"/>
      <c r="BD108" s="48"/>
      <c r="BE108" s="48" t="s">
        <v>3586</v>
      </c>
      <c r="BF108" s="48" t="s">
        <v>3586</v>
      </c>
      <c r="BG108" s="116" t="s">
        <v>3991</v>
      </c>
      <c r="BH108" s="116" t="s">
        <v>4097</v>
      </c>
      <c r="BI108" s="116" t="s">
        <v>4119</v>
      </c>
      <c r="BJ108" s="116" t="s">
        <v>4219</v>
      </c>
      <c r="BK108" s="116">
        <v>7</v>
      </c>
      <c r="BL108" s="120">
        <v>6.25</v>
      </c>
      <c r="BM108" s="116">
        <v>0</v>
      </c>
      <c r="BN108" s="120">
        <v>0</v>
      </c>
      <c r="BO108" s="116">
        <v>0</v>
      </c>
      <c r="BP108" s="120">
        <v>0</v>
      </c>
      <c r="BQ108" s="116">
        <v>105</v>
      </c>
      <c r="BR108" s="120">
        <v>93.75</v>
      </c>
      <c r="BS108" s="116">
        <v>112</v>
      </c>
      <c r="BT108" s="2"/>
      <c r="BU108" s="3"/>
      <c r="BV108" s="3"/>
      <c r="BW108" s="3"/>
      <c r="BX108" s="3"/>
    </row>
    <row r="109" spans="1:76" ht="15">
      <c r="A109" s="64" t="s">
        <v>289</v>
      </c>
      <c r="B109" s="65"/>
      <c r="C109" s="65" t="s">
        <v>64</v>
      </c>
      <c r="D109" s="66">
        <v>164.40959436328893</v>
      </c>
      <c r="E109" s="68"/>
      <c r="F109" s="100" t="s">
        <v>955</v>
      </c>
      <c r="G109" s="65"/>
      <c r="H109" s="69" t="s">
        <v>289</v>
      </c>
      <c r="I109" s="70"/>
      <c r="J109" s="70"/>
      <c r="K109" s="69" t="s">
        <v>3261</v>
      </c>
      <c r="L109" s="73">
        <v>341.84090909090907</v>
      </c>
      <c r="M109" s="74">
        <v>6198.44384765625</v>
      </c>
      <c r="N109" s="74">
        <v>8183.4453125</v>
      </c>
      <c r="O109" s="75"/>
      <c r="P109" s="76"/>
      <c r="Q109" s="76"/>
      <c r="R109" s="86"/>
      <c r="S109" s="48">
        <v>0</v>
      </c>
      <c r="T109" s="48">
        <v>2</v>
      </c>
      <c r="U109" s="49">
        <v>18</v>
      </c>
      <c r="V109" s="49">
        <v>0.05</v>
      </c>
      <c r="W109" s="49">
        <v>0</v>
      </c>
      <c r="X109" s="49">
        <v>1.038299</v>
      </c>
      <c r="Y109" s="49">
        <v>0</v>
      </c>
      <c r="Z109" s="49">
        <v>0</v>
      </c>
      <c r="AA109" s="71">
        <v>109</v>
      </c>
      <c r="AB109" s="71"/>
      <c r="AC109" s="72"/>
      <c r="AD109" s="78" t="s">
        <v>1995</v>
      </c>
      <c r="AE109" s="78">
        <v>557</v>
      </c>
      <c r="AF109" s="78">
        <v>635</v>
      </c>
      <c r="AG109" s="78">
        <v>29268</v>
      </c>
      <c r="AH109" s="78">
        <v>516</v>
      </c>
      <c r="AI109" s="78"/>
      <c r="AJ109" s="78" t="s">
        <v>2215</v>
      </c>
      <c r="AK109" s="78" t="s">
        <v>2399</v>
      </c>
      <c r="AL109" s="83" t="s">
        <v>2537</v>
      </c>
      <c r="AM109" s="78"/>
      <c r="AN109" s="80">
        <v>39995.44105324074</v>
      </c>
      <c r="AO109" s="83" t="s">
        <v>2706</v>
      </c>
      <c r="AP109" s="78" t="b">
        <v>1</v>
      </c>
      <c r="AQ109" s="78" t="b">
        <v>0</v>
      </c>
      <c r="AR109" s="78" t="b">
        <v>1</v>
      </c>
      <c r="AS109" s="78"/>
      <c r="AT109" s="78">
        <v>21</v>
      </c>
      <c r="AU109" s="83" t="s">
        <v>2819</v>
      </c>
      <c r="AV109" s="78" t="b">
        <v>0</v>
      </c>
      <c r="AW109" s="78" t="s">
        <v>2922</v>
      </c>
      <c r="AX109" s="83" t="s">
        <v>3029</v>
      </c>
      <c r="AY109" s="78" t="s">
        <v>66</v>
      </c>
      <c r="AZ109" s="78" t="str">
        <f>REPLACE(INDEX(GroupVertices[Group],MATCH(Vertices[[#This Row],[Vertex]],GroupVertices[Vertex],0)),1,1,"")</f>
        <v>6</v>
      </c>
      <c r="BA109" s="48" t="s">
        <v>653</v>
      </c>
      <c r="BB109" s="48" t="s">
        <v>653</v>
      </c>
      <c r="BC109" s="48" t="s">
        <v>740</v>
      </c>
      <c r="BD109" s="48" t="s">
        <v>740</v>
      </c>
      <c r="BE109" s="48" t="s">
        <v>403</v>
      </c>
      <c r="BF109" s="48" t="s">
        <v>403</v>
      </c>
      <c r="BG109" s="116" t="s">
        <v>4040</v>
      </c>
      <c r="BH109" s="116" t="s">
        <v>4040</v>
      </c>
      <c r="BI109" s="116" t="s">
        <v>4165</v>
      </c>
      <c r="BJ109" s="116" t="s">
        <v>4165</v>
      </c>
      <c r="BK109" s="116">
        <v>2</v>
      </c>
      <c r="BL109" s="120">
        <v>18.181818181818183</v>
      </c>
      <c r="BM109" s="116">
        <v>0</v>
      </c>
      <c r="BN109" s="120">
        <v>0</v>
      </c>
      <c r="BO109" s="116">
        <v>0</v>
      </c>
      <c r="BP109" s="120">
        <v>0</v>
      </c>
      <c r="BQ109" s="116">
        <v>9</v>
      </c>
      <c r="BR109" s="120">
        <v>81.81818181818181</v>
      </c>
      <c r="BS109" s="116">
        <v>11</v>
      </c>
      <c r="BT109" s="2"/>
      <c r="BU109" s="3"/>
      <c r="BV109" s="3"/>
      <c r="BW109" s="3"/>
      <c r="BX109" s="3"/>
    </row>
    <row r="110" spans="1:76" ht="15">
      <c r="A110" s="64" t="s">
        <v>418</v>
      </c>
      <c r="B110" s="65"/>
      <c r="C110" s="65" t="s">
        <v>64</v>
      </c>
      <c r="D110" s="66">
        <v>248.98445919633394</v>
      </c>
      <c r="E110" s="68"/>
      <c r="F110" s="100" t="s">
        <v>2877</v>
      </c>
      <c r="G110" s="65"/>
      <c r="H110" s="69" t="s">
        <v>418</v>
      </c>
      <c r="I110" s="70"/>
      <c r="J110" s="70"/>
      <c r="K110" s="69" t="s">
        <v>3262</v>
      </c>
      <c r="L110" s="73">
        <v>1</v>
      </c>
      <c r="M110" s="74">
        <v>6136.13623046875</v>
      </c>
      <c r="N110" s="74">
        <v>7493.3681640625</v>
      </c>
      <c r="O110" s="75"/>
      <c r="P110" s="76"/>
      <c r="Q110" s="76"/>
      <c r="R110" s="86"/>
      <c r="S110" s="48">
        <v>1</v>
      </c>
      <c r="T110" s="48">
        <v>0</v>
      </c>
      <c r="U110" s="49">
        <v>0</v>
      </c>
      <c r="V110" s="49">
        <v>0.034483</v>
      </c>
      <c r="W110" s="49">
        <v>0</v>
      </c>
      <c r="X110" s="49">
        <v>0.591277</v>
      </c>
      <c r="Y110" s="49">
        <v>0</v>
      </c>
      <c r="Z110" s="49">
        <v>0</v>
      </c>
      <c r="AA110" s="71">
        <v>110</v>
      </c>
      <c r="AB110" s="71"/>
      <c r="AC110" s="72"/>
      <c r="AD110" s="78" t="s">
        <v>1996</v>
      </c>
      <c r="AE110" s="78">
        <v>11618</v>
      </c>
      <c r="AF110" s="78">
        <v>22923</v>
      </c>
      <c r="AG110" s="78">
        <v>8680</v>
      </c>
      <c r="AH110" s="78">
        <v>10605</v>
      </c>
      <c r="AI110" s="78"/>
      <c r="AJ110" s="78" t="s">
        <v>2216</v>
      </c>
      <c r="AK110" s="78" t="s">
        <v>2400</v>
      </c>
      <c r="AL110" s="83" t="s">
        <v>2538</v>
      </c>
      <c r="AM110" s="78"/>
      <c r="AN110" s="80">
        <v>41858.09091435185</v>
      </c>
      <c r="AO110" s="83" t="s">
        <v>2707</v>
      </c>
      <c r="AP110" s="78" t="b">
        <v>0</v>
      </c>
      <c r="AQ110" s="78" t="b">
        <v>0</v>
      </c>
      <c r="AR110" s="78" t="b">
        <v>1</v>
      </c>
      <c r="AS110" s="78"/>
      <c r="AT110" s="78">
        <v>190</v>
      </c>
      <c r="AU110" s="83" t="s">
        <v>2819</v>
      </c>
      <c r="AV110" s="78" t="b">
        <v>1</v>
      </c>
      <c r="AW110" s="78" t="s">
        <v>2922</v>
      </c>
      <c r="AX110" s="83" t="s">
        <v>3030</v>
      </c>
      <c r="AY110" s="78" t="s">
        <v>65</v>
      </c>
      <c r="AZ110" s="78" t="str">
        <f>REPLACE(INDEX(GroupVertices[Group],MATCH(Vertices[[#This Row],[Vertex]],GroupVertices[Vertex],0)),1,1,"")</f>
        <v>6</v>
      </c>
      <c r="BA110" s="48"/>
      <c r="BB110" s="48"/>
      <c r="BC110" s="48"/>
      <c r="BD110" s="48"/>
      <c r="BE110" s="48"/>
      <c r="BF110" s="48"/>
      <c r="BG110" s="48"/>
      <c r="BH110" s="48"/>
      <c r="BI110" s="48"/>
      <c r="BJ110" s="48"/>
      <c r="BK110" s="48"/>
      <c r="BL110" s="49"/>
      <c r="BM110" s="48"/>
      <c r="BN110" s="49"/>
      <c r="BO110" s="48"/>
      <c r="BP110" s="49"/>
      <c r="BQ110" s="48"/>
      <c r="BR110" s="49"/>
      <c r="BS110" s="48"/>
      <c r="BT110" s="2"/>
      <c r="BU110" s="3"/>
      <c r="BV110" s="3"/>
      <c r="BW110" s="3"/>
      <c r="BX110" s="3"/>
    </row>
    <row r="111" spans="1:76" ht="15">
      <c r="A111" s="64" t="s">
        <v>290</v>
      </c>
      <c r="B111" s="65"/>
      <c r="C111" s="65" t="s">
        <v>64</v>
      </c>
      <c r="D111" s="66">
        <v>162.28839239623616</v>
      </c>
      <c r="E111" s="68"/>
      <c r="F111" s="100" t="s">
        <v>2878</v>
      </c>
      <c r="G111" s="65"/>
      <c r="H111" s="69" t="s">
        <v>290</v>
      </c>
      <c r="I111" s="70"/>
      <c r="J111" s="70"/>
      <c r="K111" s="69" t="s">
        <v>3263</v>
      </c>
      <c r="L111" s="73">
        <v>1</v>
      </c>
      <c r="M111" s="74">
        <v>2024.30322265625</v>
      </c>
      <c r="N111" s="74">
        <v>7729.61865234375</v>
      </c>
      <c r="O111" s="75"/>
      <c r="P111" s="76"/>
      <c r="Q111" s="76"/>
      <c r="R111" s="86"/>
      <c r="S111" s="48">
        <v>1</v>
      </c>
      <c r="T111" s="48">
        <v>1</v>
      </c>
      <c r="U111" s="49">
        <v>0</v>
      </c>
      <c r="V111" s="49">
        <v>0</v>
      </c>
      <c r="W111" s="49">
        <v>0</v>
      </c>
      <c r="X111" s="49">
        <v>0.999998</v>
      </c>
      <c r="Y111" s="49">
        <v>0</v>
      </c>
      <c r="Z111" s="49" t="s">
        <v>3480</v>
      </c>
      <c r="AA111" s="71">
        <v>111</v>
      </c>
      <c r="AB111" s="71"/>
      <c r="AC111" s="72"/>
      <c r="AD111" s="78" t="s">
        <v>1997</v>
      </c>
      <c r="AE111" s="78">
        <v>345</v>
      </c>
      <c r="AF111" s="78">
        <v>76</v>
      </c>
      <c r="AG111" s="78">
        <v>174</v>
      </c>
      <c r="AH111" s="78">
        <v>47</v>
      </c>
      <c r="AI111" s="78"/>
      <c r="AJ111" s="78" t="s">
        <v>2217</v>
      </c>
      <c r="AK111" s="78" t="s">
        <v>2401</v>
      </c>
      <c r="AL111" s="83" t="s">
        <v>2539</v>
      </c>
      <c r="AM111" s="78"/>
      <c r="AN111" s="80">
        <v>43661.70113425926</v>
      </c>
      <c r="AO111" s="83" t="s">
        <v>2708</v>
      </c>
      <c r="AP111" s="78" t="b">
        <v>1</v>
      </c>
      <c r="AQ111" s="78" t="b">
        <v>0</v>
      </c>
      <c r="AR111" s="78" t="b">
        <v>0</v>
      </c>
      <c r="AS111" s="78"/>
      <c r="AT111" s="78">
        <v>0</v>
      </c>
      <c r="AU111" s="78"/>
      <c r="AV111" s="78" t="b">
        <v>0</v>
      </c>
      <c r="AW111" s="78" t="s">
        <v>2922</v>
      </c>
      <c r="AX111" s="83" t="s">
        <v>3031</v>
      </c>
      <c r="AY111" s="78" t="s">
        <v>66</v>
      </c>
      <c r="AZ111" s="78" t="str">
        <f>REPLACE(INDEX(GroupVertices[Group],MATCH(Vertices[[#This Row],[Vertex]],GroupVertices[Vertex],0)),1,1,"")</f>
        <v>1</v>
      </c>
      <c r="BA111" s="48"/>
      <c r="BB111" s="48"/>
      <c r="BC111" s="48"/>
      <c r="BD111" s="48"/>
      <c r="BE111" s="48" t="s">
        <v>3964</v>
      </c>
      <c r="BF111" s="48" t="s">
        <v>3976</v>
      </c>
      <c r="BG111" s="116" t="s">
        <v>4041</v>
      </c>
      <c r="BH111" s="116" t="s">
        <v>4102</v>
      </c>
      <c r="BI111" s="116" t="s">
        <v>4166</v>
      </c>
      <c r="BJ111" s="116" t="s">
        <v>4166</v>
      </c>
      <c r="BK111" s="116">
        <v>1</v>
      </c>
      <c r="BL111" s="120">
        <v>2</v>
      </c>
      <c r="BM111" s="116">
        <v>3</v>
      </c>
      <c r="BN111" s="120">
        <v>6</v>
      </c>
      <c r="BO111" s="116">
        <v>0</v>
      </c>
      <c r="BP111" s="120">
        <v>0</v>
      </c>
      <c r="BQ111" s="116">
        <v>46</v>
      </c>
      <c r="BR111" s="120">
        <v>92</v>
      </c>
      <c r="BS111" s="116">
        <v>50</v>
      </c>
      <c r="BT111" s="2"/>
      <c r="BU111" s="3"/>
      <c r="BV111" s="3"/>
      <c r="BW111" s="3"/>
      <c r="BX111" s="3"/>
    </row>
    <row r="112" spans="1:76" ht="15">
      <c r="A112" s="64" t="s">
        <v>291</v>
      </c>
      <c r="B112" s="65"/>
      <c r="C112" s="65" t="s">
        <v>64</v>
      </c>
      <c r="D112" s="66">
        <v>162.03415173113322</v>
      </c>
      <c r="E112" s="68"/>
      <c r="F112" s="100" t="s">
        <v>2879</v>
      </c>
      <c r="G112" s="65"/>
      <c r="H112" s="69" t="s">
        <v>291</v>
      </c>
      <c r="I112" s="70"/>
      <c r="J112" s="70"/>
      <c r="K112" s="69" t="s">
        <v>3264</v>
      </c>
      <c r="L112" s="73">
        <v>1</v>
      </c>
      <c r="M112" s="74">
        <v>2837.36572265625</v>
      </c>
      <c r="N112" s="74">
        <v>9262.7998046875</v>
      </c>
      <c r="O112" s="75"/>
      <c r="P112" s="76"/>
      <c r="Q112" s="76"/>
      <c r="R112" s="86"/>
      <c r="S112" s="48">
        <v>1</v>
      </c>
      <c r="T112" s="48">
        <v>1</v>
      </c>
      <c r="U112" s="49">
        <v>0</v>
      </c>
      <c r="V112" s="49">
        <v>0</v>
      </c>
      <c r="W112" s="49">
        <v>0</v>
      </c>
      <c r="X112" s="49">
        <v>0.999998</v>
      </c>
      <c r="Y112" s="49">
        <v>0</v>
      </c>
      <c r="Z112" s="49" t="s">
        <v>3480</v>
      </c>
      <c r="AA112" s="71">
        <v>112</v>
      </c>
      <c r="AB112" s="71"/>
      <c r="AC112" s="72"/>
      <c r="AD112" s="78" t="s">
        <v>1998</v>
      </c>
      <c r="AE112" s="78">
        <v>29</v>
      </c>
      <c r="AF112" s="78">
        <v>9</v>
      </c>
      <c r="AG112" s="78">
        <v>3</v>
      </c>
      <c r="AH112" s="78">
        <v>6</v>
      </c>
      <c r="AI112" s="78"/>
      <c r="AJ112" s="78" t="s">
        <v>2218</v>
      </c>
      <c r="AK112" s="78"/>
      <c r="AL112" s="78"/>
      <c r="AM112" s="78"/>
      <c r="AN112" s="80">
        <v>43683.417962962965</v>
      </c>
      <c r="AO112" s="78"/>
      <c r="AP112" s="78" t="b">
        <v>1</v>
      </c>
      <c r="AQ112" s="78" t="b">
        <v>0</v>
      </c>
      <c r="AR112" s="78" t="b">
        <v>0</v>
      </c>
      <c r="AS112" s="78"/>
      <c r="AT112" s="78">
        <v>0</v>
      </c>
      <c r="AU112" s="78"/>
      <c r="AV112" s="78" t="b">
        <v>0</v>
      </c>
      <c r="AW112" s="78" t="s">
        <v>2922</v>
      </c>
      <c r="AX112" s="83" t="s">
        <v>3032</v>
      </c>
      <c r="AY112" s="78" t="s">
        <v>66</v>
      </c>
      <c r="AZ112" s="78" t="str">
        <f>REPLACE(INDEX(GroupVertices[Group],MATCH(Vertices[[#This Row],[Vertex]],GroupVertices[Vertex],0)),1,1,"")</f>
        <v>1</v>
      </c>
      <c r="BA112" s="48"/>
      <c r="BB112" s="48"/>
      <c r="BC112" s="48"/>
      <c r="BD112" s="48"/>
      <c r="BE112" s="48" t="s">
        <v>801</v>
      </c>
      <c r="BF112" s="48" t="s">
        <v>801</v>
      </c>
      <c r="BG112" s="116" t="s">
        <v>4042</v>
      </c>
      <c r="BH112" s="116" t="s">
        <v>4042</v>
      </c>
      <c r="BI112" s="116" t="s">
        <v>4167</v>
      </c>
      <c r="BJ112" s="116" t="s">
        <v>4167</v>
      </c>
      <c r="BK112" s="116">
        <v>0</v>
      </c>
      <c r="BL112" s="120">
        <v>0</v>
      </c>
      <c r="BM112" s="116">
        <v>0</v>
      </c>
      <c r="BN112" s="120">
        <v>0</v>
      </c>
      <c r="BO112" s="116">
        <v>0</v>
      </c>
      <c r="BP112" s="120">
        <v>0</v>
      </c>
      <c r="BQ112" s="116">
        <v>14</v>
      </c>
      <c r="BR112" s="120">
        <v>100</v>
      </c>
      <c r="BS112" s="116">
        <v>14</v>
      </c>
      <c r="BT112" s="2"/>
      <c r="BU112" s="3"/>
      <c r="BV112" s="3"/>
      <c r="BW112" s="3"/>
      <c r="BX112" s="3"/>
    </row>
    <row r="113" spans="1:76" ht="15">
      <c r="A113" s="64" t="s">
        <v>292</v>
      </c>
      <c r="B113" s="65"/>
      <c r="C113" s="65" t="s">
        <v>64</v>
      </c>
      <c r="D113" s="66">
        <v>180.01693549117454</v>
      </c>
      <c r="E113" s="68"/>
      <c r="F113" s="100" t="s">
        <v>2880</v>
      </c>
      <c r="G113" s="65"/>
      <c r="H113" s="69" t="s">
        <v>292</v>
      </c>
      <c r="I113" s="70"/>
      <c r="J113" s="70"/>
      <c r="K113" s="69" t="s">
        <v>3265</v>
      </c>
      <c r="L113" s="73">
        <v>1</v>
      </c>
      <c r="M113" s="74">
        <v>9544.205078125</v>
      </c>
      <c r="N113" s="74">
        <v>3217.3251953125</v>
      </c>
      <c r="O113" s="75"/>
      <c r="P113" s="76"/>
      <c r="Q113" s="76"/>
      <c r="R113" s="86"/>
      <c r="S113" s="48">
        <v>2</v>
      </c>
      <c r="T113" s="48">
        <v>1</v>
      </c>
      <c r="U113" s="49">
        <v>0</v>
      </c>
      <c r="V113" s="49">
        <v>1</v>
      </c>
      <c r="W113" s="49">
        <v>0</v>
      </c>
      <c r="X113" s="49">
        <v>1.298243</v>
      </c>
      <c r="Y113" s="49">
        <v>0</v>
      </c>
      <c r="Z113" s="49">
        <v>0</v>
      </c>
      <c r="AA113" s="71">
        <v>113</v>
      </c>
      <c r="AB113" s="71"/>
      <c r="AC113" s="72"/>
      <c r="AD113" s="78" t="s">
        <v>1999</v>
      </c>
      <c r="AE113" s="78">
        <v>376</v>
      </c>
      <c r="AF113" s="78">
        <v>4748</v>
      </c>
      <c r="AG113" s="78">
        <v>1608</v>
      </c>
      <c r="AH113" s="78">
        <v>2295</v>
      </c>
      <c r="AI113" s="78">
        <v>-14400</v>
      </c>
      <c r="AJ113" s="78" t="s">
        <v>2219</v>
      </c>
      <c r="AK113" s="78" t="s">
        <v>2402</v>
      </c>
      <c r="AL113" s="83" t="s">
        <v>2540</v>
      </c>
      <c r="AM113" s="78" t="s">
        <v>2612</v>
      </c>
      <c r="AN113" s="80">
        <v>41344.73096064815</v>
      </c>
      <c r="AO113" s="83" t="s">
        <v>2709</v>
      </c>
      <c r="AP113" s="78" t="b">
        <v>1</v>
      </c>
      <c r="AQ113" s="78" t="b">
        <v>0</v>
      </c>
      <c r="AR113" s="78" t="b">
        <v>0</v>
      </c>
      <c r="AS113" s="78" t="s">
        <v>1774</v>
      </c>
      <c r="AT113" s="78">
        <v>79</v>
      </c>
      <c r="AU113" s="83" t="s">
        <v>2819</v>
      </c>
      <c r="AV113" s="78" t="b">
        <v>1</v>
      </c>
      <c r="AW113" s="78" t="s">
        <v>2922</v>
      </c>
      <c r="AX113" s="83" t="s">
        <v>3033</v>
      </c>
      <c r="AY113" s="78" t="s">
        <v>66</v>
      </c>
      <c r="AZ113" s="78" t="str">
        <f>REPLACE(INDEX(GroupVertices[Group],MATCH(Vertices[[#This Row],[Vertex]],GroupVertices[Vertex],0)),1,1,"")</f>
        <v>27</v>
      </c>
      <c r="BA113" s="48" t="s">
        <v>654</v>
      </c>
      <c r="BB113" s="48" t="s">
        <v>654</v>
      </c>
      <c r="BC113" s="48" t="s">
        <v>737</v>
      </c>
      <c r="BD113" s="48" t="s">
        <v>737</v>
      </c>
      <c r="BE113" s="48" t="s">
        <v>403</v>
      </c>
      <c r="BF113" s="48" t="s">
        <v>403</v>
      </c>
      <c r="BG113" s="116" t="s">
        <v>4043</v>
      </c>
      <c r="BH113" s="116" t="s">
        <v>4043</v>
      </c>
      <c r="BI113" s="116" t="s">
        <v>3839</v>
      </c>
      <c r="BJ113" s="116" t="s">
        <v>3839</v>
      </c>
      <c r="BK113" s="116">
        <v>0</v>
      </c>
      <c r="BL113" s="120">
        <v>0</v>
      </c>
      <c r="BM113" s="116">
        <v>1</v>
      </c>
      <c r="BN113" s="120">
        <v>7.6923076923076925</v>
      </c>
      <c r="BO113" s="116">
        <v>0</v>
      </c>
      <c r="BP113" s="120">
        <v>0</v>
      </c>
      <c r="BQ113" s="116">
        <v>12</v>
      </c>
      <c r="BR113" s="120">
        <v>92.3076923076923</v>
      </c>
      <c r="BS113" s="116">
        <v>13</v>
      </c>
      <c r="BT113" s="2"/>
      <c r="BU113" s="3"/>
      <c r="BV113" s="3"/>
      <c r="BW113" s="3"/>
      <c r="BX113" s="3"/>
    </row>
    <row r="114" spans="1:76" ht="15">
      <c r="A114" s="64" t="s">
        <v>293</v>
      </c>
      <c r="B114" s="65"/>
      <c r="C114" s="65" t="s">
        <v>64</v>
      </c>
      <c r="D114" s="66">
        <v>162</v>
      </c>
      <c r="E114" s="68"/>
      <c r="F114" s="100" t="s">
        <v>956</v>
      </c>
      <c r="G114" s="65"/>
      <c r="H114" s="69" t="s">
        <v>293</v>
      </c>
      <c r="I114" s="70"/>
      <c r="J114" s="70"/>
      <c r="K114" s="69" t="s">
        <v>3266</v>
      </c>
      <c r="L114" s="73">
        <v>1</v>
      </c>
      <c r="M114" s="74">
        <v>9544.205078125</v>
      </c>
      <c r="N114" s="74">
        <v>2829.12890625</v>
      </c>
      <c r="O114" s="75"/>
      <c r="P114" s="76"/>
      <c r="Q114" s="76"/>
      <c r="R114" s="86"/>
      <c r="S114" s="48">
        <v>0</v>
      </c>
      <c r="T114" s="48">
        <v>1</v>
      </c>
      <c r="U114" s="49">
        <v>0</v>
      </c>
      <c r="V114" s="49">
        <v>1</v>
      </c>
      <c r="W114" s="49">
        <v>0</v>
      </c>
      <c r="X114" s="49">
        <v>0.701753</v>
      </c>
      <c r="Y114" s="49">
        <v>0</v>
      </c>
      <c r="Z114" s="49">
        <v>0</v>
      </c>
      <c r="AA114" s="71">
        <v>114</v>
      </c>
      <c r="AB114" s="71"/>
      <c r="AC114" s="72"/>
      <c r="AD114" s="78" t="s">
        <v>2000</v>
      </c>
      <c r="AE114" s="78">
        <v>9</v>
      </c>
      <c r="AF114" s="78">
        <v>0</v>
      </c>
      <c r="AG114" s="78">
        <v>18</v>
      </c>
      <c r="AH114" s="78">
        <v>18</v>
      </c>
      <c r="AI114" s="78"/>
      <c r="AJ114" s="78" t="s">
        <v>2220</v>
      </c>
      <c r="AK114" s="78" t="s">
        <v>2403</v>
      </c>
      <c r="AL114" s="78"/>
      <c r="AM114" s="78"/>
      <c r="AN114" s="80">
        <v>43684.671111111114</v>
      </c>
      <c r="AO114" s="83" t="s">
        <v>2710</v>
      </c>
      <c r="AP114" s="78" t="b">
        <v>1</v>
      </c>
      <c r="AQ114" s="78" t="b">
        <v>0</v>
      </c>
      <c r="AR114" s="78" t="b">
        <v>0</v>
      </c>
      <c r="AS114" s="78"/>
      <c r="AT114" s="78">
        <v>0</v>
      </c>
      <c r="AU114" s="78"/>
      <c r="AV114" s="78" t="b">
        <v>0</v>
      </c>
      <c r="AW114" s="78" t="s">
        <v>2922</v>
      </c>
      <c r="AX114" s="83" t="s">
        <v>3034</v>
      </c>
      <c r="AY114" s="78" t="s">
        <v>66</v>
      </c>
      <c r="AZ114" s="78" t="str">
        <f>REPLACE(INDEX(GroupVertices[Group],MATCH(Vertices[[#This Row],[Vertex]],GroupVertices[Vertex],0)),1,1,"")</f>
        <v>27</v>
      </c>
      <c r="BA114" s="48" t="s">
        <v>654</v>
      </c>
      <c r="BB114" s="48" t="s">
        <v>654</v>
      </c>
      <c r="BC114" s="48" t="s">
        <v>737</v>
      </c>
      <c r="BD114" s="48" t="s">
        <v>737</v>
      </c>
      <c r="BE114" s="48" t="s">
        <v>403</v>
      </c>
      <c r="BF114" s="48" t="s">
        <v>403</v>
      </c>
      <c r="BG114" s="116" t="s">
        <v>4044</v>
      </c>
      <c r="BH114" s="116" t="s">
        <v>4044</v>
      </c>
      <c r="BI114" s="116" t="s">
        <v>4168</v>
      </c>
      <c r="BJ114" s="116" t="s">
        <v>4168</v>
      </c>
      <c r="BK114" s="116">
        <v>0</v>
      </c>
      <c r="BL114" s="120">
        <v>0</v>
      </c>
      <c r="BM114" s="116">
        <v>1</v>
      </c>
      <c r="BN114" s="120">
        <v>6.666666666666667</v>
      </c>
      <c r="BO114" s="116">
        <v>0</v>
      </c>
      <c r="BP114" s="120">
        <v>0</v>
      </c>
      <c r="BQ114" s="116">
        <v>14</v>
      </c>
      <c r="BR114" s="120">
        <v>93.33333333333333</v>
      </c>
      <c r="BS114" s="116">
        <v>15</v>
      </c>
      <c r="BT114" s="2"/>
      <c r="BU114" s="3"/>
      <c r="BV114" s="3"/>
      <c r="BW114" s="3"/>
      <c r="BX114" s="3"/>
    </row>
    <row r="115" spans="1:76" ht="15">
      <c r="A115" s="64" t="s">
        <v>294</v>
      </c>
      <c r="B115" s="65"/>
      <c r="C115" s="65" t="s">
        <v>64</v>
      </c>
      <c r="D115" s="66">
        <v>169.01248879268965</v>
      </c>
      <c r="E115" s="68"/>
      <c r="F115" s="100" t="s">
        <v>957</v>
      </c>
      <c r="G115" s="65"/>
      <c r="H115" s="69" t="s">
        <v>294</v>
      </c>
      <c r="I115" s="70"/>
      <c r="J115" s="70"/>
      <c r="K115" s="69" t="s">
        <v>3267</v>
      </c>
      <c r="L115" s="73">
        <v>1</v>
      </c>
      <c r="M115" s="74">
        <v>2430.834716796875</v>
      </c>
      <c r="N115" s="74">
        <v>9262.7998046875</v>
      </c>
      <c r="O115" s="75"/>
      <c r="P115" s="76"/>
      <c r="Q115" s="76"/>
      <c r="R115" s="86"/>
      <c r="S115" s="48">
        <v>1</v>
      </c>
      <c r="T115" s="48">
        <v>1</v>
      </c>
      <c r="U115" s="49">
        <v>0</v>
      </c>
      <c r="V115" s="49">
        <v>0</v>
      </c>
      <c r="W115" s="49">
        <v>0</v>
      </c>
      <c r="X115" s="49">
        <v>0.999998</v>
      </c>
      <c r="Y115" s="49">
        <v>0</v>
      </c>
      <c r="Z115" s="49" t="s">
        <v>3480</v>
      </c>
      <c r="AA115" s="71">
        <v>115</v>
      </c>
      <c r="AB115" s="71"/>
      <c r="AC115" s="72"/>
      <c r="AD115" s="78" t="s">
        <v>2001</v>
      </c>
      <c r="AE115" s="78">
        <v>5002</v>
      </c>
      <c r="AF115" s="78">
        <v>1848</v>
      </c>
      <c r="AG115" s="78">
        <v>32058</v>
      </c>
      <c r="AH115" s="78">
        <v>54994</v>
      </c>
      <c r="AI115" s="78"/>
      <c r="AJ115" s="78" t="s">
        <v>2221</v>
      </c>
      <c r="AK115" s="78" t="s">
        <v>2404</v>
      </c>
      <c r="AL115" s="83" t="s">
        <v>2541</v>
      </c>
      <c r="AM115" s="78"/>
      <c r="AN115" s="80">
        <v>39780.30395833333</v>
      </c>
      <c r="AO115" s="83" t="s">
        <v>2711</v>
      </c>
      <c r="AP115" s="78" t="b">
        <v>0</v>
      </c>
      <c r="AQ115" s="78" t="b">
        <v>0</v>
      </c>
      <c r="AR115" s="78" t="b">
        <v>1</v>
      </c>
      <c r="AS115" s="78"/>
      <c r="AT115" s="78">
        <v>100</v>
      </c>
      <c r="AU115" s="83" t="s">
        <v>2819</v>
      </c>
      <c r="AV115" s="78" t="b">
        <v>0</v>
      </c>
      <c r="AW115" s="78" t="s">
        <v>2922</v>
      </c>
      <c r="AX115" s="83" t="s">
        <v>3035</v>
      </c>
      <c r="AY115" s="78" t="s">
        <v>66</v>
      </c>
      <c r="AZ115" s="78" t="str">
        <f>REPLACE(INDEX(GroupVertices[Group],MATCH(Vertices[[#This Row],[Vertex]],GroupVertices[Vertex],0)),1,1,"")</f>
        <v>1</v>
      </c>
      <c r="BA115" s="48" t="s">
        <v>655</v>
      </c>
      <c r="BB115" s="48" t="s">
        <v>655</v>
      </c>
      <c r="BC115" s="48" t="s">
        <v>746</v>
      </c>
      <c r="BD115" s="48" t="s">
        <v>746</v>
      </c>
      <c r="BE115" s="48" t="s">
        <v>403</v>
      </c>
      <c r="BF115" s="48" t="s">
        <v>403</v>
      </c>
      <c r="BG115" s="116" t="s">
        <v>4045</v>
      </c>
      <c r="BH115" s="116" t="s">
        <v>4045</v>
      </c>
      <c r="BI115" s="116" t="s">
        <v>4169</v>
      </c>
      <c r="BJ115" s="116" t="s">
        <v>4169</v>
      </c>
      <c r="BK115" s="116">
        <v>1</v>
      </c>
      <c r="BL115" s="120">
        <v>7.142857142857143</v>
      </c>
      <c r="BM115" s="116">
        <v>0</v>
      </c>
      <c r="BN115" s="120">
        <v>0</v>
      </c>
      <c r="BO115" s="116">
        <v>0</v>
      </c>
      <c r="BP115" s="120">
        <v>0</v>
      </c>
      <c r="BQ115" s="116">
        <v>13</v>
      </c>
      <c r="BR115" s="120">
        <v>92.85714285714286</v>
      </c>
      <c r="BS115" s="116">
        <v>14</v>
      </c>
      <c r="BT115" s="2"/>
      <c r="BU115" s="3"/>
      <c r="BV115" s="3"/>
      <c r="BW115" s="3"/>
      <c r="BX115" s="3"/>
    </row>
    <row r="116" spans="1:76" ht="15">
      <c r="A116" s="64" t="s">
        <v>295</v>
      </c>
      <c r="B116" s="65"/>
      <c r="C116" s="65" t="s">
        <v>64</v>
      </c>
      <c r="D116" s="66">
        <v>162.2542406651029</v>
      </c>
      <c r="E116" s="68"/>
      <c r="F116" s="100" t="s">
        <v>958</v>
      </c>
      <c r="G116" s="65"/>
      <c r="H116" s="69" t="s">
        <v>295</v>
      </c>
      <c r="I116" s="70"/>
      <c r="J116" s="70"/>
      <c r="K116" s="69" t="s">
        <v>3268</v>
      </c>
      <c r="L116" s="73">
        <v>1</v>
      </c>
      <c r="M116" s="74">
        <v>804.709228515625</v>
      </c>
      <c r="N116" s="74">
        <v>8496.208984375</v>
      </c>
      <c r="O116" s="75"/>
      <c r="P116" s="76"/>
      <c r="Q116" s="76"/>
      <c r="R116" s="86"/>
      <c r="S116" s="48">
        <v>1</v>
      </c>
      <c r="T116" s="48">
        <v>1</v>
      </c>
      <c r="U116" s="49">
        <v>0</v>
      </c>
      <c r="V116" s="49">
        <v>0</v>
      </c>
      <c r="W116" s="49">
        <v>0</v>
      </c>
      <c r="X116" s="49">
        <v>0.999998</v>
      </c>
      <c r="Y116" s="49">
        <v>0</v>
      </c>
      <c r="Z116" s="49" t="s">
        <v>3480</v>
      </c>
      <c r="AA116" s="71">
        <v>116</v>
      </c>
      <c r="AB116" s="71"/>
      <c r="AC116" s="72"/>
      <c r="AD116" s="78" t="s">
        <v>2002</v>
      </c>
      <c r="AE116" s="78">
        <v>332</v>
      </c>
      <c r="AF116" s="78">
        <v>67</v>
      </c>
      <c r="AG116" s="78">
        <v>3023</v>
      </c>
      <c r="AH116" s="78">
        <v>25</v>
      </c>
      <c r="AI116" s="78"/>
      <c r="AJ116" s="78" t="s">
        <v>2222</v>
      </c>
      <c r="AK116" s="78" t="s">
        <v>2405</v>
      </c>
      <c r="AL116" s="83" t="s">
        <v>2542</v>
      </c>
      <c r="AM116" s="78"/>
      <c r="AN116" s="80">
        <v>42094.71325231482</v>
      </c>
      <c r="AO116" s="83" t="s">
        <v>2712</v>
      </c>
      <c r="AP116" s="78" t="b">
        <v>0</v>
      </c>
      <c r="AQ116" s="78" t="b">
        <v>0</v>
      </c>
      <c r="AR116" s="78" t="b">
        <v>1</v>
      </c>
      <c r="AS116" s="78"/>
      <c r="AT116" s="78">
        <v>9</v>
      </c>
      <c r="AU116" s="83" t="s">
        <v>2819</v>
      </c>
      <c r="AV116" s="78" t="b">
        <v>0</v>
      </c>
      <c r="AW116" s="78" t="s">
        <v>2922</v>
      </c>
      <c r="AX116" s="83" t="s">
        <v>3036</v>
      </c>
      <c r="AY116" s="78" t="s">
        <v>66</v>
      </c>
      <c r="AZ116" s="78" t="str">
        <f>REPLACE(INDEX(GroupVertices[Group],MATCH(Vertices[[#This Row],[Vertex]],GroupVertices[Vertex],0)),1,1,"")</f>
        <v>1</v>
      </c>
      <c r="BA116" s="48" t="s">
        <v>656</v>
      </c>
      <c r="BB116" s="48" t="s">
        <v>656</v>
      </c>
      <c r="BC116" s="48" t="s">
        <v>747</v>
      </c>
      <c r="BD116" s="48" t="s">
        <v>747</v>
      </c>
      <c r="BE116" s="48" t="s">
        <v>802</v>
      </c>
      <c r="BF116" s="48" t="s">
        <v>802</v>
      </c>
      <c r="BG116" s="116" t="s">
        <v>4046</v>
      </c>
      <c r="BH116" s="116" t="s">
        <v>4046</v>
      </c>
      <c r="BI116" s="116" t="s">
        <v>4170</v>
      </c>
      <c r="BJ116" s="116" t="s">
        <v>4170</v>
      </c>
      <c r="BK116" s="116">
        <v>1</v>
      </c>
      <c r="BL116" s="120">
        <v>4.545454545454546</v>
      </c>
      <c r="BM116" s="116">
        <v>0</v>
      </c>
      <c r="BN116" s="120">
        <v>0</v>
      </c>
      <c r="BO116" s="116">
        <v>0</v>
      </c>
      <c r="BP116" s="120">
        <v>0</v>
      </c>
      <c r="BQ116" s="116">
        <v>21</v>
      </c>
      <c r="BR116" s="120">
        <v>95.45454545454545</v>
      </c>
      <c r="BS116" s="116">
        <v>22</v>
      </c>
      <c r="BT116" s="2"/>
      <c r="BU116" s="3"/>
      <c r="BV116" s="3"/>
      <c r="BW116" s="3"/>
      <c r="BX116" s="3"/>
    </row>
    <row r="117" spans="1:76" ht="15">
      <c r="A117" s="64" t="s">
        <v>296</v>
      </c>
      <c r="B117" s="65"/>
      <c r="C117" s="65" t="s">
        <v>64</v>
      </c>
      <c r="D117" s="66">
        <v>163.14598031135947</v>
      </c>
      <c r="E117" s="68"/>
      <c r="F117" s="100" t="s">
        <v>959</v>
      </c>
      <c r="G117" s="65"/>
      <c r="H117" s="69" t="s">
        <v>296</v>
      </c>
      <c r="I117" s="70"/>
      <c r="J117" s="70"/>
      <c r="K117" s="69" t="s">
        <v>3269</v>
      </c>
      <c r="L117" s="73">
        <v>1</v>
      </c>
      <c r="M117" s="74">
        <v>8829.5263671875</v>
      </c>
      <c r="N117" s="74">
        <v>549.9450073242188</v>
      </c>
      <c r="O117" s="75"/>
      <c r="P117" s="76"/>
      <c r="Q117" s="76"/>
      <c r="R117" s="86"/>
      <c r="S117" s="48">
        <v>0</v>
      </c>
      <c r="T117" s="48">
        <v>1</v>
      </c>
      <c r="U117" s="49">
        <v>0</v>
      </c>
      <c r="V117" s="49">
        <v>1</v>
      </c>
      <c r="W117" s="49">
        <v>0</v>
      </c>
      <c r="X117" s="49">
        <v>0.999998</v>
      </c>
      <c r="Y117" s="49">
        <v>0</v>
      </c>
      <c r="Z117" s="49">
        <v>0</v>
      </c>
      <c r="AA117" s="71">
        <v>117</v>
      </c>
      <c r="AB117" s="71"/>
      <c r="AC117" s="72"/>
      <c r="AD117" s="78" t="s">
        <v>2003</v>
      </c>
      <c r="AE117" s="78">
        <v>540</v>
      </c>
      <c r="AF117" s="78">
        <v>302</v>
      </c>
      <c r="AG117" s="78">
        <v>3250</v>
      </c>
      <c r="AH117" s="78">
        <v>3293</v>
      </c>
      <c r="AI117" s="78"/>
      <c r="AJ117" s="78" t="s">
        <v>2223</v>
      </c>
      <c r="AK117" s="78" t="s">
        <v>2406</v>
      </c>
      <c r="AL117" s="83" t="s">
        <v>2543</v>
      </c>
      <c r="AM117" s="78"/>
      <c r="AN117" s="80">
        <v>42316.82314814815</v>
      </c>
      <c r="AO117" s="83" t="s">
        <v>2713</v>
      </c>
      <c r="AP117" s="78" t="b">
        <v>0</v>
      </c>
      <c r="AQ117" s="78" t="b">
        <v>0</v>
      </c>
      <c r="AR117" s="78" t="b">
        <v>1</v>
      </c>
      <c r="AS117" s="78"/>
      <c r="AT117" s="78">
        <v>14</v>
      </c>
      <c r="AU117" s="83" t="s">
        <v>2819</v>
      </c>
      <c r="AV117" s="78" t="b">
        <v>0</v>
      </c>
      <c r="AW117" s="78" t="s">
        <v>2922</v>
      </c>
      <c r="AX117" s="83" t="s">
        <v>3037</v>
      </c>
      <c r="AY117" s="78" t="s">
        <v>66</v>
      </c>
      <c r="AZ117" s="78" t="str">
        <f>REPLACE(INDEX(GroupVertices[Group],MATCH(Vertices[[#This Row],[Vertex]],GroupVertices[Vertex],0)),1,1,"")</f>
        <v>26</v>
      </c>
      <c r="BA117" s="48"/>
      <c r="BB117" s="48"/>
      <c r="BC117" s="48"/>
      <c r="BD117" s="48"/>
      <c r="BE117" s="48" t="s">
        <v>403</v>
      </c>
      <c r="BF117" s="48" t="s">
        <v>403</v>
      </c>
      <c r="BG117" s="116" t="s">
        <v>4047</v>
      </c>
      <c r="BH117" s="116" t="s">
        <v>4047</v>
      </c>
      <c r="BI117" s="116" t="s">
        <v>4171</v>
      </c>
      <c r="BJ117" s="116" t="s">
        <v>4171</v>
      </c>
      <c r="BK117" s="116">
        <v>1</v>
      </c>
      <c r="BL117" s="120">
        <v>6.666666666666667</v>
      </c>
      <c r="BM117" s="116">
        <v>0</v>
      </c>
      <c r="BN117" s="120">
        <v>0</v>
      </c>
      <c r="BO117" s="116">
        <v>0</v>
      </c>
      <c r="BP117" s="120">
        <v>0</v>
      </c>
      <c r="BQ117" s="116">
        <v>14</v>
      </c>
      <c r="BR117" s="120">
        <v>93.33333333333333</v>
      </c>
      <c r="BS117" s="116">
        <v>15</v>
      </c>
      <c r="BT117" s="2"/>
      <c r="BU117" s="3"/>
      <c r="BV117" s="3"/>
      <c r="BW117" s="3"/>
      <c r="BX117" s="3"/>
    </row>
    <row r="118" spans="1:76" ht="15">
      <c r="A118" s="64" t="s">
        <v>419</v>
      </c>
      <c r="B118" s="65"/>
      <c r="C118" s="65" t="s">
        <v>64</v>
      </c>
      <c r="D118" s="66">
        <v>182.38858348653764</v>
      </c>
      <c r="E118" s="68"/>
      <c r="F118" s="100" t="s">
        <v>2881</v>
      </c>
      <c r="G118" s="65"/>
      <c r="H118" s="69" t="s">
        <v>419</v>
      </c>
      <c r="I118" s="70"/>
      <c r="J118" s="70"/>
      <c r="K118" s="69" t="s">
        <v>3270</v>
      </c>
      <c r="L118" s="73">
        <v>1</v>
      </c>
      <c r="M118" s="74">
        <v>8829.5263671875</v>
      </c>
      <c r="N118" s="74">
        <v>944.0232543945312</v>
      </c>
      <c r="O118" s="75"/>
      <c r="P118" s="76"/>
      <c r="Q118" s="76"/>
      <c r="R118" s="86"/>
      <c r="S118" s="48">
        <v>1</v>
      </c>
      <c r="T118" s="48">
        <v>0</v>
      </c>
      <c r="U118" s="49">
        <v>0</v>
      </c>
      <c r="V118" s="49">
        <v>1</v>
      </c>
      <c r="W118" s="49">
        <v>0</v>
      </c>
      <c r="X118" s="49">
        <v>0.999998</v>
      </c>
      <c r="Y118" s="49">
        <v>0</v>
      </c>
      <c r="Z118" s="49">
        <v>0</v>
      </c>
      <c r="AA118" s="71">
        <v>118</v>
      </c>
      <c r="AB118" s="71"/>
      <c r="AC118" s="72"/>
      <c r="AD118" s="78" t="s">
        <v>2004</v>
      </c>
      <c r="AE118" s="78">
        <v>211</v>
      </c>
      <c r="AF118" s="78">
        <v>5373</v>
      </c>
      <c r="AG118" s="78">
        <v>21280</v>
      </c>
      <c r="AH118" s="78">
        <v>18338</v>
      </c>
      <c r="AI118" s="78"/>
      <c r="AJ118" s="78" t="s">
        <v>2224</v>
      </c>
      <c r="AK118" s="78" t="s">
        <v>2407</v>
      </c>
      <c r="AL118" s="83" t="s">
        <v>2544</v>
      </c>
      <c r="AM118" s="78"/>
      <c r="AN118" s="80">
        <v>41971.852372685185</v>
      </c>
      <c r="AO118" s="83" t="s">
        <v>2714</v>
      </c>
      <c r="AP118" s="78" t="b">
        <v>0</v>
      </c>
      <c r="AQ118" s="78" t="b">
        <v>0</v>
      </c>
      <c r="AR118" s="78" t="b">
        <v>1</v>
      </c>
      <c r="AS118" s="78"/>
      <c r="AT118" s="78">
        <v>57</v>
      </c>
      <c r="AU118" s="83" t="s">
        <v>2819</v>
      </c>
      <c r="AV118" s="78" t="b">
        <v>0</v>
      </c>
      <c r="AW118" s="78" t="s">
        <v>2922</v>
      </c>
      <c r="AX118" s="83" t="s">
        <v>3038</v>
      </c>
      <c r="AY118" s="78" t="s">
        <v>65</v>
      </c>
      <c r="AZ118" s="78" t="str">
        <f>REPLACE(INDEX(GroupVertices[Group],MATCH(Vertices[[#This Row],[Vertex]],GroupVertices[Vertex],0)),1,1,"")</f>
        <v>26</v>
      </c>
      <c r="BA118" s="48"/>
      <c r="BB118" s="48"/>
      <c r="BC118" s="48"/>
      <c r="BD118" s="48"/>
      <c r="BE118" s="48"/>
      <c r="BF118" s="48"/>
      <c r="BG118" s="48"/>
      <c r="BH118" s="48"/>
      <c r="BI118" s="48"/>
      <c r="BJ118" s="48"/>
      <c r="BK118" s="48"/>
      <c r="BL118" s="49"/>
      <c r="BM118" s="48"/>
      <c r="BN118" s="49"/>
      <c r="BO118" s="48"/>
      <c r="BP118" s="49"/>
      <c r="BQ118" s="48"/>
      <c r="BR118" s="49"/>
      <c r="BS118" s="48"/>
      <c r="BT118" s="2"/>
      <c r="BU118" s="3"/>
      <c r="BV118" s="3"/>
      <c r="BW118" s="3"/>
      <c r="BX118" s="3"/>
    </row>
    <row r="119" spans="1:76" ht="15">
      <c r="A119" s="64" t="s">
        <v>297</v>
      </c>
      <c r="B119" s="65"/>
      <c r="C119" s="65" t="s">
        <v>64</v>
      </c>
      <c r="D119" s="66">
        <v>164.0794609623344</v>
      </c>
      <c r="E119" s="68"/>
      <c r="F119" s="100" t="s">
        <v>960</v>
      </c>
      <c r="G119" s="65"/>
      <c r="H119" s="69" t="s">
        <v>297</v>
      </c>
      <c r="I119" s="70"/>
      <c r="J119" s="70"/>
      <c r="K119" s="69" t="s">
        <v>3271</v>
      </c>
      <c r="L119" s="73">
        <v>1</v>
      </c>
      <c r="M119" s="74">
        <v>398.1779479980469</v>
      </c>
      <c r="N119" s="74">
        <v>8496.208984375</v>
      </c>
      <c r="O119" s="75"/>
      <c r="P119" s="76"/>
      <c r="Q119" s="76"/>
      <c r="R119" s="86"/>
      <c r="S119" s="48">
        <v>1</v>
      </c>
      <c r="T119" s="48">
        <v>1</v>
      </c>
      <c r="U119" s="49">
        <v>0</v>
      </c>
      <c r="V119" s="49">
        <v>0</v>
      </c>
      <c r="W119" s="49">
        <v>0</v>
      </c>
      <c r="X119" s="49">
        <v>0.999998</v>
      </c>
      <c r="Y119" s="49">
        <v>0</v>
      </c>
      <c r="Z119" s="49" t="s">
        <v>3480</v>
      </c>
      <c r="AA119" s="71">
        <v>119</v>
      </c>
      <c r="AB119" s="71"/>
      <c r="AC119" s="72"/>
      <c r="AD119" s="78" t="s">
        <v>2005</v>
      </c>
      <c r="AE119" s="78">
        <v>909</v>
      </c>
      <c r="AF119" s="78">
        <v>548</v>
      </c>
      <c r="AG119" s="78">
        <v>626</v>
      </c>
      <c r="AH119" s="78">
        <v>1336</v>
      </c>
      <c r="AI119" s="78"/>
      <c r="AJ119" s="78" t="s">
        <v>2225</v>
      </c>
      <c r="AK119" s="78"/>
      <c r="AL119" s="83" t="s">
        <v>2545</v>
      </c>
      <c r="AM119" s="78"/>
      <c r="AN119" s="80">
        <v>43064.87232638889</v>
      </c>
      <c r="AO119" s="83" t="s">
        <v>2715</v>
      </c>
      <c r="AP119" s="78" t="b">
        <v>0</v>
      </c>
      <c r="AQ119" s="78" t="b">
        <v>0</v>
      </c>
      <c r="AR119" s="78" t="b">
        <v>0</v>
      </c>
      <c r="AS119" s="78"/>
      <c r="AT119" s="78">
        <v>6</v>
      </c>
      <c r="AU119" s="83" t="s">
        <v>2819</v>
      </c>
      <c r="AV119" s="78" t="b">
        <v>0</v>
      </c>
      <c r="AW119" s="78" t="s">
        <v>2922</v>
      </c>
      <c r="AX119" s="83" t="s">
        <v>3039</v>
      </c>
      <c r="AY119" s="78" t="s">
        <v>66</v>
      </c>
      <c r="AZ119" s="78" t="str">
        <f>REPLACE(INDEX(GroupVertices[Group],MATCH(Vertices[[#This Row],[Vertex]],GroupVertices[Vertex],0)),1,1,"")</f>
        <v>1</v>
      </c>
      <c r="BA119" s="48" t="s">
        <v>657</v>
      </c>
      <c r="BB119" s="48" t="s">
        <v>657</v>
      </c>
      <c r="BC119" s="48" t="s">
        <v>746</v>
      </c>
      <c r="BD119" s="48" t="s">
        <v>746</v>
      </c>
      <c r="BE119" s="48" t="s">
        <v>803</v>
      </c>
      <c r="BF119" s="48" t="s">
        <v>803</v>
      </c>
      <c r="BG119" s="116" t="s">
        <v>4048</v>
      </c>
      <c r="BH119" s="116" t="s">
        <v>4048</v>
      </c>
      <c r="BI119" s="116" t="s">
        <v>4172</v>
      </c>
      <c r="BJ119" s="116" t="s">
        <v>4172</v>
      </c>
      <c r="BK119" s="116">
        <v>3</v>
      </c>
      <c r="BL119" s="120">
        <v>6.666666666666667</v>
      </c>
      <c r="BM119" s="116">
        <v>1</v>
      </c>
      <c r="BN119" s="120">
        <v>2.2222222222222223</v>
      </c>
      <c r="BO119" s="116">
        <v>0</v>
      </c>
      <c r="BP119" s="120">
        <v>0</v>
      </c>
      <c r="BQ119" s="116">
        <v>41</v>
      </c>
      <c r="BR119" s="120">
        <v>91.11111111111111</v>
      </c>
      <c r="BS119" s="116">
        <v>45</v>
      </c>
      <c r="BT119" s="2"/>
      <c r="BU119" s="3"/>
      <c r="BV119" s="3"/>
      <c r="BW119" s="3"/>
      <c r="BX119" s="3"/>
    </row>
    <row r="120" spans="1:76" ht="15">
      <c r="A120" s="64" t="s">
        <v>298</v>
      </c>
      <c r="B120" s="65"/>
      <c r="C120" s="65" t="s">
        <v>64</v>
      </c>
      <c r="D120" s="66">
        <v>206.05952779865783</v>
      </c>
      <c r="E120" s="68"/>
      <c r="F120" s="100" t="s">
        <v>2882</v>
      </c>
      <c r="G120" s="65"/>
      <c r="H120" s="69" t="s">
        <v>298</v>
      </c>
      <c r="I120" s="70"/>
      <c r="J120" s="70"/>
      <c r="K120" s="69" t="s">
        <v>3272</v>
      </c>
      <c r="L120" s="73">
        <v>1</v>
      </c>
      <c r="M120" s="74">
        <v>4052.760009765625</v>
      </c>
      <c r="N120" s="74">
        <v>1843.0501708984375</v>
      </c>
      <c r="O120" s="75"/>
      <c r="P120" s="76"/>
      <c r="Q120" s="76"/>
      <c r="R120" s="86"/>
      <c r="S120" s="48">
        <v>0</v>
      </c>
      <c r="T120" s="48">
        <v>1</v>
      </c>
      <c r="U120" s="49">
        <v>0</v>
      </c>
      <c r="V120" s="49">
        <v>0.015625</v>
      </c>
      <c r="W120" s="49">
        <v>0</v>
      </c>
      <c r="X120" s="49">
        <v>0.528471</v>
      </c>
      <c r="Y120" s="49">
        <v>0</v>
      </c>
      <c r="Z120" s="49">
        <v>0</v>
      </c>
      <c r="AA120" s="71">
        <v>120</v>
      </c>
      <c r="AB120" s="71"/>
      <c r="AC120" s="72"/>
      <c r="AD120" s="78" t="s">
        <v>2006</v>
      </c>
      <c r="AE120" s="78">
        <v>7390</v>
      </c>
      <c r="AF120" s="78">
        <v>11611</v>
      </c>
      <c r="AG120" s="78">
        <v>15199</v>
      </c>
      <c r="AH120" s="78">
        <v>6608</v>
      </c>
      <c r="AI120" s="78"/>
      <c r="AJ120" s="78" t="s">
        <v>2226</v>
      </c>
      <c r="AK120" s="78" t="s">
        <v>2361</v>
      </c>
      <c r="AL120" s="83" t="s">
        <v>2546</v>
      </c>
      <c r="AM120" s="78"/>
      <c r="AN120" s="80">
        <v>41234.811423611114</v>
      </c>
      <c r="AO120" s="83" t="s">
        <v>2716</v>
      </c>
      <c r="AP120" s="78" t="b">
        <v>0</v>
      </c>
      <c r="AQ120" s="78" t="b">
        <v>0</v>
      </c>
      <c r="AR120" s="78" t="b">
        <v>1</v>
      </c>
      <c r="AS120" s="78"/>
      <c r="AT120" s="78">
        <v>813</v>
      </c>
      <c r="AU120" s="83" t="s">
        <v>2819</v>
      </c>
      <c r="AV120" s="78" t="b">
        <v>1</v>
      </c>
      <c r="AW120" s="78" t="s">
        <v>2922</v>
      </c>
      <c r="AX120" s="83" t="s">
        <v>3040</v>
      </c>
      <c r="AY120" s="78" t="s">
        <v>66</v>
      </c>
      <c r="AZ120" s="78" t="str">
        <f>REPLACE(INDEX(GroupVertices[Group],MATCH(Vertices[[#This Row],[Vertex]],GroupVertices[Vertex],0)),1,1,"")</f>
        <v>5</v>
      </c>
      <c r="BA120" s="48" t="s">
        <v>658</v>
      </c>
      <c r="BB120" s="48" t="s">
        <v>658</v>
      </c>
      <c r="BC120" s="48" t="s">
        <v>748</v>
      </c>
      <c r="BD120" s="48" t="s">
        <v>748</v>
      </c>
      <c r="BE120" s="48" t="s">
        <v>804</v>
      </c>
      <c r="BF120" s="48" t="s">
        <v>804</v>
      </c>
      <c r="BG120" s="116" t="s">
        <v>4049</v>
      </c>
      <c r="BH120" s="116" t="s">
        <v>4049</v>
      </c>
      <c r="BI120" s="116" t="s">
        <v>4173</v>
      </c>
      <c r="BJ120" s="116" t="s">
        <v>4173</v>
      </c>
      <c r="BK120" s="116">
        <v>0</v>
      </c>
      <c r="BL120" s="120">
        <v>0</v>
      </c>
      <c r="BM120" s="116">
        <v>0</v>
      </c>
      <c r="BN120" s="120">
        <v>0</v>
      </c>
      <c r="BO120" s="116">
        <v>0</v>
      </c>
      <c r="BP120" s="120">
        <v>0</v>
      </c>
      <c r="BQ120" s="116">
        <v>42</v>
      </c>
      <c r="BR120" s="120">
        <v>100</v>
      </c>
      <c r="BS120" s="116">
        <v>42</v>
      </c>
      <c r="BT120" s="2"/>
      <c r="BU120" s="3"/>
      <c r="BV120" s="3"/>
      <c r="BW120" s="3"/>
      <c r="BX120" s="3"/>
    </row>
    <row r="121" spans="1:76" ht="15">
      <c r="A121" s="64" t="s">
        <v>299</v>
      </c>
      <c r="B121" s="65"/>
      <c r="C121" s="65" t="s">
        <v>64</v>
      </c>
      <c r="D121" s="66">
        <v>162.83102545757524</v>
      </c>
      <c r="E121" s="68"/>
      <c r="F121" s="100" t="s">
        <v>2883</v>
      </c>
      <c r="G121" s="65"/>
      <c r="H121" s="69" t="s">
        <v>299</v>
      </c>
      <c r="I121" s="70"/>
      <c r="J121" s="70"/>
      <c r="K121" s="69" t="s">
        <v>3273</v>
      </c>
      <c r="L121" s="73">
        <v>1</v>
      </c>
      <c r="M121" s="74">
        <v>2024.30322265625</v>
      </c>
      <c r="N121" s="74">
        <v>9262.7998046875</v>
      </c>
      <c r="O121" s="75"/>
      <c r="P121" s="76"/>
      <c r="Q121" s="76"/>
      <c r="R121" s="86"/>
      <c r="S121" s="48">
        <v>1</v>
      </c>
      <c r="T121" s="48">
        <v>1</v>
      </c>
      <c r="U121" s="49">
        <v>0</v>
      </c>
      <c r="V121" s="49">
        <v>0</v>
      </c>
      <c r="W121" s="49">
        <v>0</v>
      </c>
      <c r="X121" s="49">
        <v>0.999998</v>
      </c>
      <c r="Y121" s="49">
        <v>0</v>
      </c>
      <c r="Z121" s="49" t="s">
        <v>3480</v>
      </c>
      <c r="AA121" s="71">
        <v>121</v>
      </c>
      <c r="AB121" s="71"/>
      <c r="AC121" s="72"/>
      <c r="AD121" s="78" t="s">
        <v>2007</v>
      </c>
      <c r="AE121" s="78">
        <v>658</v>
      </c>
      <c r="AF121" s="78">
        <v>219</v>
      </c>
      <c r="AG121" s="78">
        <v>685</v>
      </c>
      <c r="AH121" s="78">
        <v>899</v>
      </c>
      <c r="AI121" s="78"/>
      <c r="AJ121" s="78" t="s">
        <v>2227</v>
      </c>
      <c r="AK121" s="78" t="s">
        <v>2408</v>
      </c>
      <c r="AL121" s="83" t="s">
        <v>2547</v>
      </c>
      <c r="AM121" s="78"/>
      <c r="AN121" s="80">
        <v>42769.21060185185</v>
      </c>
      <c r="AO121" s="83" t="s">
        <v>2717</v>
      </c>
      <c r="AP121" s="78" t="b">
        <v>0</v>
      </c>
      <c r="AQ121" s="78" t="b">
        <v>0</v>
      </c>
      <c r="AR121" s="78" t="b">
        <v>0</v>
      </c>
      <c r="AS121" s="78"/>
      <c r="AT121" s="78">
        <v>4</v>
      </c>
      <c r="AU121" s="83" t="s">
        <v>2819</v>
      </c>
      <c r="AV121" s="78" t="b">
        <v>0</v>
      </c>
      <c r="AW121" s="78" t="s">
        <v>2922</v>
      </c>
      <c r="AX121" s="83" t="s">
        <v>3041</v>
      </c>
      <c r="AY121" s="78" t="s">
        <v>66</v>
      </c>
      <c r="AZ121" s="78" t="str">
        <f>REPLACE(INDEX(GroupVertices[Group],MATCH(Vertices[[#This Row],[Vertex]],GroupVertices[Vertex],0)),1,1,"")</f>
        <v>1</v>
      </c>
      <c r="BA121" s="48" t="s">
        <v>659</v>
      </c>
      <c r="BB121" s="48" t="s">
        <v>659</v>
      </c>
      <c r="BC121" s="48" t="s">
        <v>739</v>
      </c>
      <c r="BD121" s="48" t="s">
        <v>739</v>
      </c>
      <c r="BE121" s="48" t="s">
        <v>805</v>
      </c>
      <c r="BF121" s="48" t="s">
        <v>805</v>
      </c>
      <c r="BG121" s="116" t="s">
        <v>4050</v>
      </c>
      <c r="BH121" s="116" t="s">
        <v>4050</v>
      </c>
      <c r="BI121" s="116" t="s">
        <v>4174</v>
      </c>
      <c r="BJ121" s="116" t="s">
        <v>4174</v>
      </c>
      <c r="BK121" s="116">
        <v>2</v>
      </c>
      <c r="BL121" s="120">
        <v>4.545454545454546</v>
      </c>
      <c r="BM121" s="116">
        <v>1</v>
      </c>
      <c r="BN121" s="120">
        <v>2.272727272727273</v>
      </c>
      <c r="BO121" s="116">
        <v>0</v>
      </c>
      <c r="BP121" s="120">
        <v>0</v>
      </c>
      <c r="BQ121" s="116">
        <v>41</v>
      </c>
      <c r="BR121" s="120">
        <v>93.18181818181819</v>
      </c>
      <c r="BS121" s="116">
        <v>44</v>
      </c>
      <c r="BT121" s="2"/>
      <c r="BU121" s="3"/>
      <c r="BV121" s="3"/>
      <c r="BW121" s="3"/>
      <c r="BX121" s="3"/>
    </row>
    <row r="122" spans="1:76" ht="15">
      <c r="A122" s="64" t="s">
        <v>300</v>
      </c>
      <c r="B122" s="65"/>
      <c r="C122" s="65" t="s">
        <v>64</v>
      </c>
      <c r="D122" s="66">
        <v>162.3794636792581</v>
      </c>
      <c r="E122" s="68"/>
      <c r="F122" s="100" t="s">
        <v>961</v>
      </c>
      <c r="G122" s="65"/>
      <c r="H122" s="69" t="s">
        <v>300</v>
      </c>
      <c r="I122" s="70"/>
      <c r="J122" s="70"/>
      <c r="K122" s="69" t="s">
        <v>3274</v>
      </c>
      <c r="L122" s="73">
        <v>1</v>
      </c>
      <c r="M122" s="74">
        <v>804.709228515625</v>
      </c>
      <c r="N122" s="74">
        <v>9262.7998046875</v>
      </c>
      <c r="O122" s="75"/>
      <c r="P122" s="76"/>
      <c r="Q122" s="76"/>
      <c r="R122" s="86"/>
      <c r="S122" s="48">
        <v>1</v>
      </c>
      <c r="T122" s="48">
        <v>1</v>
      </c>
      <c r="U122" s="49">
        <v>0</v>
      </c>
      <c r="V122" s="49">
        <v>0</v>
      </c>
      <c r="W122" s="49">
        <v>0</v>
      </c>
      <c r="X122" s="49">
        <v>0.999998</v>
      </c>
      <c r="Y122" s="49">
        <v>0</v>
      </c>
      <c r="Z122" s="49" t="s">
        <v>3480</v>
      </c>
      <c r="AA122" s="71">
        <v>122</v>
      </c>
      <c r="AB122" s="71"/>
      <c r="AC122" s="72"/>
      <c r="AD122" s="78" t="s">
        <v>2008</v>
      </c>
      <c r="AE122" s="78">
        <v>397</v>
      </c>
      <c r="AF122" s="78">
        <v>100</v>
      </c>
      <c r="AG122" s="78">
        <v>1213</v>
      </c>
      <c r="AH122" s="78">
        <v>28</v>
      </c>
      <c r="AI122" s="78"/>
      <c r="AJ122" s="78" t="s">
        <v>2228</v>
      </c>
      <c r="AK122" s="78" t="s">
        <v>2409</v>
      </c>
      <c r="AL122" s="83" t="s">
        <v>2548</v>
      </c>
      <c r="AM122" s="78"/>
      <c r="AN122" s="80">
        <v>40056.736550925925</v>
      </c>
      <c r="AO122" s="83" t="s">
        <v>2718</v>
      </c>
      <c r="AP122" s="78" t="b">
        <v>1</v>
      </c>
      <c r="AQ122" s="78" t="b">
        <v>0</v>
      </c>
      <c r="AR122" s="78" t="b">
        <v>0</v>
      </c>
      <c r="AS122" s="78"/>
      <c r="AT122" s="78">
        <v>1</v>
      </c>
      <c r="AU122" s="83" t="s">
        <v>2819</v>
      </c>
      <c r="AV122" s="78" t="b">
        <v>0</v>
      </c>
      <c r="AW122" s="78" t="s">
        <v>2922</v>
      </c>
      <c r="AX122" s="83" t="s">
        <v>3042</v>
      </c>
      <c r="AY122" s="78" t="s">
        <v>66</v>
      </c>
      <c r="AZ122" s="78" t="str">
        <f>REPLACE(INDEX(GroupVertices[Group],MATCH(Vertices[[#This Row],[Vertex]],GroupVertices[Vertex],0)),1,1,"")</f>
        <v>1</v>
      </c>
      <c r="BA122" s="48" t="s">
        <v>3946</v>
      </c>
      <c r="BB122" s="48" t="s">
        <v>3946</v>
      </c>
      <c r="BC122" s="48" t="s">
        <v>738</v>
      </c>
      <c r="BD122" s="48" t="s">
        <v>738</v>
      </c>
      <c r="BE122" s="48" t="s">
        <v>3965</v>
      </c>
      <c r="BF122" s="48" t="s">
        <v>3977</v>
      </c>
      <c r="BG122" s="116" t="s">
        <v>4051</v>
      </c>
      <c r="BH122" s="116" t="s">
        <v>4103</v>
      </c>
      <c r="BI122" s="116" t="s">
        <v>4175</v>
      </c>
      <c r="BJ122" s="116" t="s">
        <v>4222</v>
      </c>
      <c r="BK122" s="116">
        <v>5</v>
      </c>
      <c r="BL122" s="120">
        <v>7.142857142857143</v>
      </c>
      <c r="BM122" s="116">
        <v>0</v>
      </c>
      <c r="BN122" s="120">
        <v>0</v>
      </c>
      <c r="BO122" s="116">
        <v>0</v>
      </c>
      <c r="BP122" s="120">
        <v>0</v>
      </c>
      <c r="BQ122" s="116">
        <v>65</v>
      </c>
      <c r="BR122" s="120">
        <v>92.85714285714286</v>
      </c>
      <c r="BS122" s="116">
        <v>70</v>
      </c>
      <c r="BT122" s="2"/>
      <c r="BU122" s="3"/>
      <c r="BV122" s="3"/>
      <c r="BW122" s="3"/>
      <c r="BX122" s="3"/>
    </row>
    <row r="123" spans="1:76" ht="15">
      <c r="A123" s="64" t="s">
        <v>301</v>
      </c>
      <c r="B123" s="65"/>
      <c r="C123" s="65" t="s">
        <v>64</v>
      </c>
      <c r="D123" s="66">
        <v>181.5006384770737</v>
      </c>
      <c r="E123" s="68"/>
      <c r="F123" s="100" t="s">
        <v>962</v>
      </c>
      <c r="G123" s="65"/>
      <c r="H123" s="69" t="s">
        <v>301</v>
      </c>
      <c r="I123" s="70"/>
      <c r="J123" s="70"/>
      <c r="K123" s="69" t="s">
        <v>3275</v>
      </c>
      <c r="L123" s="73">
        <v>1</v>
      </c>
      <c r="M123" s="74">
        <v>398.1779479980469</v>
      </c>
      <c r="N123" s="74">
        <v>9262.7998046875</v>
      </c>
      <c r="O123" s="75"/>
      <c r="P123" s="76"/>
      <c r="Q123" s="76"/>
      <c r="R123" s="86"/>
      <c r="S123" s="48">
        <v>1</v>
      </c>
      <c r="T123" s="48">
        <v>1</v>
      </c>
      <c r="U123" s="49">
        <v>0</v>
      </c>
      <c r="V123" s="49">
        <v>0</v>
      </c>
      <c r="W123" s="49">
        <v>0</v>
      </c>
      <c r="X123" s="49">
        <v>0.999998</v>
      </c>
      <c r="Y123" s="49">
        <v>0</v>
      </c>
      <c r="Z123" s="49" t="s">
        <v>3480</v>
      </c>
      <c r="AA123" s="71">
        <v>123</v>
      </c>
      <c r="AB123" s="71"/>
      <c r="AC123" s="72"/>
      <c r="AD123" s="78" t="s">
        <v>2009</v>
      </c>
      <c r="AE123" s="78">
        <v>312</v>
      </c>
      <c r="AF123" s="78">
        <v>5139</v>
      </c>
      <c r="AG123" s="78">
        <v>1595</v>
      </c>
      <c r="AH123" s="78">
        <v>219</v>
      </c>
      <c r="AI123" s="78"/>
      <c r="AJ123" s="78" t="s">
        <v>2229</v>
      </c>
      <c r="AK123" s="78" t="s">
        <v>2410</v>
      </c>
      <c r="AL123" s="83" t="s">
        <v>2549</v>
      </c>
      <c r="AM123" s="78"/>
      <c r="AN123" s="80">
        <v>40138.458125</v>
      </c>
      <c r="AO123" s="83" t="s">
        <v>2719</v>
      </c>
      <c r="AP123" s="78" t="b">
        <v>0</v>
      </c>
      <c r="AQ123" s="78" t="b">
        <v>0</v>
      </c>
      <c r="AR123" s="78" t="b">
        <v>1</v>
      </c>
      <c r="AS123" s="78"/>
      <c r="AT123" s="78">
        <v>65</v>
      </c>
      <c r="AU123" s="83" t="s">
        <v>2819</v>
      </c>
      <c r="AV123" s="78" t="b">
        <v>0</v>
      </c>
      <c r="AW123" s="78" t="s">
        <v>2922</v>
      </c>
      <c r="AX123" s="83" t="s">
        <v>3043</v>
      </c>
      <c r="AY123" s="78" t="s">
        <v>66</v>
      </c>
      <c r="AZ123" s="78" t="str">
        <f>REPLACE(INDEX(GroupVertices[Group],MATCH(Vertices[[#This Row],[Vertex]],GroupVertices[Vertex],0)),1,1,"")</f>
        <v>1</v>
      </c>
      <c r="BA123" s="48" t="s">
        <v>663</v>
      </c>
      <c r="BB123" s="48" t="s">
        <v>663</v>
      </c>
      <c r="BC123" s="48" t="s">
        <v>749</v>
      </c>
      <c r="BD123" s="48" t="s">
        <v>749</v>
      </c>
      <c r="BE123" s="48" t="s">
        <v>403</v>
      </c>
      <c r="BF123" s="48" t="s">
        <v>403</v>
      </c>
      <c r="BG123" s="116" t="s">
        <v>4052</v>
      </c>
      <c r="BH123" s="116" t="s">
        <v>4052</v>
      </c>
      <c r="BI123" s="116" t="s">
        <v>4176</v>
      </c>
      <c r="BJ123" s="116" t="s">
        <v>4176</v>
      </c>
      <c r="BK123" s="116">
        <v>2</v>
      </c>
      <c r="BL123" s="120">
        <v>5</v>
      </c>
      <c r="BM123" s="116">
        <v>0</v>
      </c>
      <c r="BN123" s="120">
        <v>0</v>
      </c>
      <c r="BO123" s="116">
        <v>0</v>
      </c>
      <c r="BP123" s="120">
        <v>0</v>
      </c>
      <c r="BQ123" s="116">
        <v>38</v>
      </c>
      <c r="BR123" s="120">
        <v>95</v>
      </c>
      <c r="BS123" s="116">
        <v>40</v>
      </c>
      <c r="BT123" s="2"/>
      <c r="BU123" s="3"/>
      <c r="BV123" s="3"/>
      <c r="BW123" s="3"/>
      <c r="BX123" s="3"/>
    </row>
    <row r="124" spans="1:76" ht="15">
      <c r="A124" s="64" t="s">
        <v>302</v>
      </c>
      <c r="B124" s="65"/>
      <c r="C124" s="65" t="s">
        <v>64</v>
      </c>
      <c r="D124" s="66">
        <v>162.4363832311468</v>
      </c>
      <c r="E124" s="68"/>
      <c r="F124" s="100" t="s">
        <v>963</v>
      </c>
      <c r="G124" s="65"/>
      <c r="H124" s="69" t="s">
        <v>302</v>
      </c>
      <c r="I124" s="70"/>
      <c r="J124" s="70"/>
      <c r="K124" s="69" t="s">
        <v>3276</v>
      </c>
      <c r="L124" s="73">
        <v>1</v>
      </c>
      <c r="M124" s="74">
        <v>1617.77197265625</v>
      </c>
      <c r="N124" s="74">
        <v>9262.7998046875</v>
      </c>
      <c r="O124" s="75"/>
      <c r="P124" s="76"/>
      <c r="Q124" s="76"/>
      <c r="R124" s="86"/>
      <c r="S124" s="48">
        <v>1</v>
      </c>
      <c r="T124" s="48">
        <v>1</v>
      </c>
      <c r="U124" s="49">
        <v>0</v>
      </c>
      <c r="V124" s="49">
        <v>0</v>
      </c>
      <c r="W124" s="49">
        <v>0</v>
      </c>
      <c r="X124" s="49">
        <v>0.999998</v>
      </c>
      <c r="Y124" s="49">
        <v>0</v>
      </c>
      <c r="Z124" s="49" t="s">
        <v>3480</v>
      </c>
      <c r="AA124" s="71">
        <v>124</v>
      </c>
      <c r="AB124" s="71"/>
      <c r="AC124" s="72"/>
      <c r="AD124" s="78" t="s">
        <v>2010</v>
      </c>
      <c r="AE124" s="78">
        <v>347</v>
      </c>
      <c r="AF124" s="78">
        <v>115</v>
      </c>
      <c r="AG124" s="78">
        <v>9427</v>
      </c>
      <c r="AH124" s="78">
        <v>23013</v>
      </c>
      <c r="AI124" s="78"/>
      <c r="AJ124" s="78" t="s">
        <v>2230</v>
      </c>
      <c r="AK124" s="78" t="s">
        <v>2411</v>
      </c>
      <c r="AL124" s="83" t="s">
        <v>2550</v>
      </c>
      <c r="AM124" s="78"/>
      <c r="AN124" s="80">
        <v>42652.847280092596</v>
      </c>
      <c r="AO124" s="83" t="s">
        <v>2720</v>
      </c>
      <c r="AP124" s="78" t="b">
        <v>1</v>
      </c>
      <c r="AQ124" s="78" t="b">
        <v>0</v>
      </c>
      <c r="AR124" s="78" t="b">
        <v>1</v>
      </c>
      <c r="AS124" s="78"/>
      <c r="AT124" s="78">
        <v>22</v>
      </c>
      <c r="AU124" s="78"/>
      <c r="AV124" s="78" t="b">
        <v>0</v>
      </c>
      <c r="AW124" s="78" t="s">
        <v>2922</v>
      </c>
      <c r="AX124" s="83" t="s">
        <v>3044</v>
      </c>
      <c r="AY124" s="78" t="s">
        <v>66</v>
      </c>
      <c r="AZ124" s="78" t="str">
        <f>REPLACE(INDEX(GroupVertices[Group],MATCH(Vertices[[#This Row],[Vertex]],GroupVertices[Vertex],0)),1,1,"")</f>
        <v>1</v>
      </c>
      <c r="BA124" s="48" t="s">
        <v>664</v>
      </c>
      <c r="BB124" s="48" t="s">
        <v>664</v>
      </c>
      <c r="BC124" s="48" t="s">
        <v>738</v>
      </c>
      <c r="BD124" s="48" t="s">
        <v>738</v>
      </c>
      <c r="BE124" s="48" t="s">
        <v>809</v>
      </c>
      <c r="BF124" s="48" t="s">
        <v>809</v>
      </c>
      <c r="BG124" s="116" t="s">
        <v>4053</v>
      </c>
      <c r="BH124" s="116" t="s">
        <v>4053</v>
      </c>
      <c r="BI124" s="116" t="s">
        <v>4177</v>
      </c>
      <c r="BJ124" s="116" t="s">
        <v>4177</v>
      </c>
      <c r="BK124" s="116">
        <v>0</v>
      </c>
      <c r="BL124" s="120">
        <v>0</v>
      </c>
      <c r="BM124" s="116">
        <v>0</v>
      </c>
      <c r="BN124" s="120">
        <v>0</v>
      </c>
      <c r="BO124" s="116">
        <v>0</v>
      </c>
      <c r="BP124" s="120">
        <v>0</v>
      </c>
      <c r="BQ124" s="116">
        <v>13</v>
      </c>
      <c r="BR124" s="120">
        <v>100</v>
      </c>
      <c r="BS124" s="116">
        <v>13</v>
      </c>
      <c r="BT124" s="2"/>
      <c r="BU124" s="3"/>
      <c r="BV124" s="3"/>
      <c r="BW124" s="3"/>
      <c r="BX124" s="3"/>
    </row>
    <row r="125" spans="1:76" ht="15">
      <c r="A125" s="64" t="s">
        <v>303</v>
      </c>
      <c r="B125" s="65"/>
      <c r="C125" s="65" t="s">
        <v>64</v>
      </c>
      <c r="D125" s="66">
        <v>167.4908394388647</v>
      </c>
      <c r="E125" s="68"/>
      <c r="F125" s="100" t="s">
        <v>964</v>
      </c>
      <c r="G125" s="65"/>
      <c r="H125" s="69" t="s">
        <v>303</v>
      </c>
      <c r="I125" s="70"/>
      <c r="J125" s="70"/>
      <c r="K125" s="69" t="s">
        <v>3277</v>
      </c>
      <c r="L125" s="73">
        <v>1</v>
      </c>
      <c r="M125" s="74">
        <v>8660.6025390625</v>
      </c>
      <c r="N125" s="74">
        <v>8810.24609375</v>
      </c>
      <c r="O125" s="75"/>
      <c r="P125" s="76"/>
      <c r="Q125" s="76"/>
      <c r="R125" s="86"/>
      <c r="S125" s="48">
        <v>0</v>
      </c>
      <c r="T125" s="48">
        <v>1</v>
      </c>
      <c r="U125" s="49">
        <v>0</v>
      </c>
      <c r="V125" s="49">
        <v>0.014493</v>
      </c>
      <c r="W125" s="49">
        <v>0</v>
      </c>
      <c r="X125" s="49">
        <v>0.540561</v>
      </c>
      <c r="Y125" s="49">
        <v>0</v>
      </c>
      <c r="Z125" s="49">
        <v>0</v>
      </c>
      <c r="AA125" s="71">
        <v>125</v>
      </c>
      <c r="AB125" s="71"/>
      <c r="AC125" s="72"/>
      <c r="AD125" s="78" t="s">
        <v>2011</v>
      </c>
      <c r="AE125" s="78">
        <v>1076</v>
      </c>
      <c r="AF125" s="78">
        <v>1447</v>
      </c>
      <c r="AG125" s="78">
        <v>150239</v>
      </c>
      <c r="AH125" s="78">
        <v>88305</v>
      </c>
      <c r="AI125" s="78"/>
      <c r="AJ125" s="78" t="s">
        <v>2231</v>
      </c>
      <c r="AK125" s="78" t="s">
        <v>2412</v>
      </c>
      <c r="AL125" s="83" t="s">
        <v>2551</v>
      </c>
      <c r="AM125" s="78"/>
      <c r="AN125" s="80">
        <v>41007.563680555555</v>
      </c>
      <c r="AO125" s="83" t="s">
        <v>2721</v>
      </c>
      <c r="AP125" s="78" t="b">
        <v>0</v>
      </c>
      <c r="AQ125" s="78" t="b">
        <v>0</v>
      </c>
      <c r="AR125" s="78" t="b">
        <v>0</v>
      </c>
      <c r="AS125" s="78"/>
      <c r="AT125" s="78">
        <v>216</v>
      </c>
      <c r="AU125" s="83" t="s">
        <v>2821</v>
      </c>
      <c r="AV125" s="78" t="b">
        <v>0</v>
      </c>
      <c r="AW125" s="78" t="s">
        <v>2922</v>
      </c>
      <c r="AX125" s="83" t="s">
        <v>3045</v>
      </c>
      <c r="AY125" s="78" t="s">
        <v>66</v>
      </c>
      <c r="AZ125" s="78" t="str">
        <f>REPLACE(INDEX(GroupVertices[Group],MATCH(Vertices[[#This Row],[Vertex]],GroupVertices[Vertex],0)),1,1,"")</f>
        <v>7</v>
      </c>
      <c r="BA125" s="48"/>
      <c r="BB125" s="48"/>
      <c r="BC125" s="48"/>
      <c r="BD125" s="48"/>
      <c r="BE125" s="48"/>
      <c r="BF125" s="48"/>
      <c r="BG125" s="116" t="s">
        <v>4054</v>
      </c>
      <c r="BH125" s="116" t="s">
        <v>4054</v>
      </c>
      <c r="BI125" s="116" t="s">
        <v>4178</v>
      </c>
      <c r="BJ125" s="116" t="s">
        <v>4178</v>
      </c>
      <c r="BK125" s="116">
        <v>0</v>
      </c>
      <c r="BL125" s="120">
        <v>0</v>
      </c>
      <c r="BM125" s="116">
        <v>1</v>
      </c>
      <c r="BN125" s="120">
        <v>4</v>
      </c>
      <c r="BO125" s="116">
        <v>0</v>
      </c>
      <c r="BP125" s="120">
        <v>0</v>
      </c>
      <c r="BQ125" s="116">
        <v>24</v>
      </c>
      <c r="BR125" s="120">
        <v>96</v>
      </c>
      <c r="BS125" s="116">
        <v>25</v>
      </c>
      <c r="BT125" s="2"/>
      <c r="BU125" s="3"/>
      <c r="BV125" s="3"/>
      <c r="BW125" s="3"/>
      <c r="BX125" s="3"/>
    </row>
    <row r="126" spans="1:76" ht="15">
      <c r="A126" s="64" t="s">
        <v>362</v>
      </c>
      <c r="B126" s="65"/>
      <c r="C126" s="65" t="s">
        <v>64</v>
      </c>
      <c r="D126" s="66">
        <v>164.14396978780826</v>
      </c>
      <c r="E126" s="68"/>
      <c r="F126" s="100" t="s">
        <v>1014</v>
      </c>
      <c r="G126" s="65"/>
      <c r="H126" s="69" t="s">
        <v>362</v>
      </c>
      <c r="I126" s="70"/>
      <c r="J126" s="70"/>
      <c r="K126" s="69" t="s">
        <v>3278</v>
      </c>
      <c r="L126" s="73">
        <v>6476.977272727273</v>
      </c>
      <c r="M126" s="74">
        <v>7954.7802734375</v>
      </c>
      <c r="N126" s="74">
        <v>8550.8916015625</v>
      </c>
      <c r="O126" s="75"/>
      <c r="P126" s="76"/>
      <c r="Q126" s="76"/>
      <c r="R126" s="86"/>
      <c r="S126" s="48">
        <v>10</v>
      </c>
      <c r="T126" s="48">
        <v>2</v>
      </c>
      <c r="U126" s="49">
        <v>342</v>
      </c>
      <c r="V126" s="49">
        <v>0.021739</v>
      </c>
      <c r="W126" s="49">
        <v>0</v>
      </c>
      <c r="X126" s="49">
        <v>5.054323</v>
      </c>
      <c r="Y126" s="49">
        <v>0</v>
      </c>
      <c r="Z126" s="49">
        <v>0</v>
      </c>
      <c r="AA126" s="71">
        <v>126</v>
      </c>
      <c r="AB126" s="71"/>
      <c r="AC126" s="72"/>
      <c r="AD126" s="78" t="s">
        <v>2012</v>
      </c>
      <c r="AE126" s="78">
        <v>215</v>
      </c>
      <c r="AF126" s="78">
        <v>565</v>
      </c>
      <c r="AG126" s="78">
        <v>528</v>
      </c>
      <c r="AH126" s="78">
        <v>620</v>
      </c>
      <c r="AI126" s="78"/>
      <c r="AJ126" s="78" t="s">
        <v>2232</v>
      </c>
      <c r="AK126" s="78" t="s">
        <v>751</v>
      </c>
      <c r="AL126" s="83" t="s">
        <v>2552</v>
      </c>
      <c r="AM126" s="78"/>
      <c r="AN126" s="80">
        <v>42860.91738425926</v>
      </c>
      <c r="AO126" s="83" t="s">
        <v>2722</v>
      </c>
      <c r="AP126" s="78" t="b">
        <v>0</v>
      </c>
      <c r="AQ126" s="78" t="b">
        <v>0</v>
      </c>
      <c r="AR126" s="78" t="b">
        <v>0</v>
      </c>
      <c r="AS126" s="78"/>
      <c r="AT126" s="78">
        <v>7</v>
      </c>
      <c r="AU126" s="83" t="s">
        <v>2819</v>
      </c>
      <c r="AV126" s="78" t="b">
        <v>0</v>
      </c>
      <c r="AW126" s="78" t="s">
        <v>2922</v>
      </c>
      <c r="AX126" s="83" t="s">
        <v>3046</v>
      </c>
      <c r="AY126" s="78" t="s">
        <v>66</v>
      </c>
      <c r="AZ126" s="78" t="str">
        <f>REPLACE(INDEX(GroupVertices[Group],MATCH(Vertices[[#This Row],[Vertex]],GroupVertices[Vertex],0)),1,1,"")</f>
        <v>7</v>
      </c>
      <c r="BA126" s="48" t="s">
        <v>670</v>
      </c>
      <c r="BB126" s="48" t="s">
        <v>670</v>
      </c>
      <c r="BC126" s="48" t="s">
        <v>751</v>
      </c>
      <c r="BD126" s="48" t="s">
        <v>751</v>
      </c>
      <c r="BE126" s="48" t="s">
        <v>3966</v>
      </c>
      <c r="BF126" s="48" t="s">
        <v>829</v>
      </c>
      <c r="BG126" s="116" t="s">
        <v>4055</v>
      </c>
      <c r="BH126" s="116" t="s">
        <v>4104</v>
      </c>
      <c r="BI126" s="116" t="s">
        <v>4179</v>
      </c>
      <c r="BJ126" s="116" t="s">
        <v>4223</v>
      </c>
      <c r="BK126" s="116">
        <v>0</v>
      </c>
      <c r="BL126" s="120">
        <v>0</v>
      </c>
      <c r="BM126" s="116">
        <v>1</v>
      </c>
      <c r="BN126" s="120">
        <v>2.3255813953488373</v>
      </c>
      <c r="BO126" s="116">
        <v>0</v>
      </c>
      <c r="BP126" s="120">
        <v>0</v>
      </c>
      <c r="BQ126" s="116">
        <v>42</v>
      </c>
      <c r="BR126" s="120">
        <v>97.67441860465117</v>
      </c>
      <c r="BS126" s="116">
        <v>43</v>
      </c>
      <c r="BT126" s="2"/>
      <c r="BU126" s="3"/>
      <c r="BV126" s="3"/>
      <c r="BW126" s="3"/>
      <c r="BX126" s="3"/>
    </row>
    <row r="127" spans="1:76" ht="15">
      <c r="A127" s="64" t="s">
        <v>304</v>
      </c>
      <c r="B127" s="65"/>
      <c r="C127" s="65" t="s">
        <v>64</v>
      </c>
      <c r="D127" s="66">
        <v>162.58816870285006</v>
      </c>
      <c r="E127" s="68"/>
      <c r="F127" s="100" t="s">
        <v>965</v>
      </c>
      <c r="G127" s="65"/>
      <c r="H127" s="69" t="s">
        <v>304</v>
      </c>
      <c r="I127" s="70"/>
      <c r="J127" s="70"/>
      <c r="K127" s="69" t="s">
        <v>3279</v>
      </c>
      <c r="L127" s="73">
        <v>1</v>
      </c>
      <c r="M127" s="74">
        <v>8246.759765625</v>
      </c>
      <c r="N127" s="74">
        <v>7550.1015625</v>
      </c>
      <c r="O127" s="75"/>
      <c r="P127" s="76"/>
      <c r="Q127" s="76"/>
      <c r="R127" s="86"/>
      <c r="S127" s="48">
        <v>0</v>
      </c>
      <c r="T127" s="48">
        <v>1</v>
      </c>
      <c r="U127" s="49">
        <v>0</v>
      </c>
      <c r="V127" s="49">
        <v>0.014493</v>
      </c>
      <c r="W127" s="49">
        <v>0</v>
      </c>
      <c r="X127" s="49">
        <v>0.540561</v>
      </c>
      <c r="Y127" s="49">
        <v>0</v>
      </c>
      <c r="Z127" s="49">
        <v>0</v>
      </c>
      <c r="AA127" s="71">
        <v>127</v>
      </c>
      <c r="AB127" s="71"/>
      <c r="AC127" s="72"/>
      <c r="AD127" s="78" t="s">
        <v>2013</v>
      </c>
      <c r="AE127" s="78">
        <v>148</v>
      </c>
      <c r="AF127" s="78">
        <v>155</v>
      </c>
      <c r="AG127" s="78">
        <v>313</v>
      </c>
      <c r="AH127" s="78">
        <v>10476</v>
      </c>
      <c r="AI127" s="78"/>
      <c r="AJ127" s="78" t="s">
        <v>2233</v>
      </c>
      <c r="AK127" s="78"/>
      <c r="AL127" s="83" t="s">
        <v>2553</v>
      </c>
      <c r="AM127" s="78"/>
      <c r="AN127" s="80">
        <v>42960.29431712963</v>
      </c>
      <c r="AO127" s="83" t="s">
        <v>2723</v>
      </c>
      <c r="AP127" s="78" t="b">
        <v>0</v>
      </c>
      <c r="AQ127" s="78" t="b">
        <v>0</v>
      </c>
      <c r="AR127" s="78" t="b">
        <v>0</v>
      </c>
      <c r="AS127" s="78"/>
      <c r="AT127" s="78">
        <v>0</v>
      </c>
      <c r="AU127" s="83" t="s">
        <v>2819</v>
      </c>
      <c r="AV127" s="78" t="b">
        <v>0</v>
      </c>
      <c r="AW127" s="78" t="s">
        <v>2922</v>
      </c>
      <c r="AX127" s="83" t="s">
        <v>3047</v>
      </c>
      <c r="AY127" s="78" t="s">
        <v>66</v>
      </c>
      <c r="AZ127" s="78" t="str">
        <f>REPLACE(INDEX(GroupVertices[Group],MATCH(Vertices[[#This Row],[Vertex]],GroupVertices[Vertex],0)),1,1,"")</f>
        <v>7</v>
      </c>
      <c r="BA127" s="48"/>
      <c r="BB127" s="48"/>
      <c r="BC127" s="48"/>
      <c r="BD127" s="48"/>
      <c r="BE127" s="48"/>
      <c r="BF127" s="48"/>
      <c r="BG127" s="116" t="s">
        <v>4054</v>
      </c>
      <c r="BH127" s="116" t="s">
        <v>4054</v>
      </c>
      <c r="BI127" s="116" t="s">
        <v>4178</v>
      </c>
      <c r="BJ127" s="116" t="s">
        <v>4178</v>
      </c>
      <c r="BK127" s="116">
        <v>0</v>
      </c>
      <c r="BL127" s="120">
        <v>0</v>
      </c>
      <c r="BM127" s="116">
        <v>1</v>
      </c>
      <c r="BN127" s="120">
        <v>4</v>
      </c>
      <c r="BO127" s="116">
        <v>0</v>
      </c>
      <c r="BP127" s="120">
        <v>0</v>
      </c>
      <c r="BQ127" s="116">
        <v>24</v>
      </c>
      <c r="BR127" s="120">
        <v>96</v>
      </c>
      <c r="BS127" s="116">
        <v>25</v>
      </c>
      <c r="BT127" s="2"/>
      <c r="BU127" s="3"/>
      <c r="BV127" s="3"/>
      <c r="BW127" s="3"/>
      <c r="BX127" s="3"/>
    </row>
    <row r="128" spans="1:76" ht="15">
      <c r="A128" s="64" t="s">
        <v>305</v>
      </c>
      <c r="B128" s="65"/>
      <c r="C128" s="65" t="s">
        <v>64</v>
      </c>
      <c r="D128" s="66">
        <v>162.92968601418235</v>
      </c>
      <c r="E128" s="68"/>
      <c r="F128" s="100" t="s">
        <v>966</v>
      </c>
      <c r="G128" s="65"/>
      <c r="H128" s="69" t="s">
        <v>305</v>
      </c>
      <c r="I128" s="70"/>
      <c r="J128" s="70"/>
      <c r="K128" s="69" t="s">
        <v>3280</v>
      </c>
      <c r="L128" s="73">
        <v>1</v>
      </c>
      <c r="M128" s="74">
        <v>7750.63818359375</v>
      </c>
      <c r="N128" s="74">
        <v>7493.3681640625</v>
      </c>
      <c r="O128" s="75"/>
      <c r="P128" s="76"/>
      <c r="Q128" s="76"/>
      <c r="R128" s="86"/>
      <c r="S128" s="48">
        <v>0</v>
      </c>
      <c r="T128" s="48">
        <v>1</v>
      </c>
      <c r="U128" s="49">
        <v>0</v>
      </c>
      <c r="V128" s="49">
        <v>0.014493</v>
      </c>
      <c r="W128" s="49">
        <v>0</v>
      </c>
      <c r="X128" s="49">
        <v>0.540561</v>
      </c>
      <c r="Y128" s="49">
        <v>0</v>
      </c>
      <c r="Z128" s="49">
        <v>0</v>
      </c>
      <c r="AA128" s="71">
        <v>128</v>
      </c>
      <c r="AB128" s="71"/>
      <c r="AC128" s="72"/>
      <c r="AD128" s="78" t="s">
        <v>2014</v>
      </c>
      <c r="AE128" s="78">
        <v>595</v>
      </c>
      <c r="AF128" s="78">
        <v>245</v>
      </c>
      <c r="AG128" s="78">
        <v>21392</v>
      </c>
      <c r="AH128" s="78">
        <v>23188</v>
      </c>
      <c r="AI128" s="78"/>
      <c r="AJ128" s="78" t="s">
        <v>2234</v>
      </c>
      <c r="AK128" s="78" t="s">
        <v>2413</v>
      </c>
      <c r="AL128" s="78"/>
      <c r="AM128" s="78"/>
      <c r="AN128" s="80">
        <v>41427.82958333333</v>
      </c>
      <c r="AO128" s="83" t="s">
        <v>2724</v>
      </c>
      <c r="AP128" s="78" t="b">
        <v>0</v>
      </c>
      <c r="AQ128" s="78" t="b">
        <v>0</v>
      </c>
      <c r="AR128" s="78" t="b">
        <v>0</v>
      </c>
      <c r="AS128" s="78"/>
      <c r="AT128" s="78">
        <v>16</v>
      </c>
      <c r="AU128" s="83" t="s">
        <v>2819</v>
      </c>
      <c r="AV128" s="78" t="b">
        <v>0</v>
      </c>
      <c r="AW128" s="78" t="s">
        <v>2922</v>
      </c>
      <c r="AX128" s="83" t="s">
        <v>3048</v>
      </c>
      <c r="AY128" s="78" t="s">
        <v>66</v>
      </c>
      <c r="AZ128" s="78" t="str">
        <f>REPLACE(INDEX(GroupVertices[Group],MATCH(Vertices[[#This Row],[Vertex]],GroupVertices[Vertex],0)),1,1,"")</f>
        <v>7</v>
      </c>
      <c r="BA128" s="48"/>
      <c r="BB128" s="48"/>
      <c r="BC128" s="48"/>
      <c r="BD128" s="48"/>
      <c r="BE128" s="48"/>
      <c r="BF128" s="48"/>
      <c r="BG128" s="116" t="s">
        <v>4054</v>
      </c>
      <c r="BH128" s="116" t="s">
        <v>4054</v>
      </c>
      <c r="BI128" s="116" t="s">
        <v>4178</v>
      </c>
      <c r="BJ128" s="116" t="s">
        <v>4178</v>
      </c>
      <c r="BK128" s="116">
        <v>0</v>
      </c>
      <c r="BL128" s="120">
        <v>0</v>
      </c>
      <c r="BM128" s="116">
        <v>1</v>
      </c>
      <c r="BN128" s="120">
        <v>4</v>
      </c>
      <c r="BO128" s="116">
        <v>0</v>
      </c>
      <c r="BP128" s="120">
        <v>0</v>
      </c>
      <c r="BQ128" s="116">
        <v>24</v>
      </c>
      <c r="BR128" s="120">
        <v>96</v>
      </c>
      <c r="BS128" s="116">
        <v>25</v>
      </c>
      <c r="BT128" s="2"/>
      <c r="BU128" s="3"/>
      <c r="BV128" s="3"/>
      <c r="BW128" s="3"/>
      <c r="BX128" s="3"/>
    </row>
    <row r="129" spans="1:76" ht="15">
      <c r="A129" s="64" t="s">
        <v>306</v>
      </c>
      <c r="B129" s="65"/>
      <c r="C129" s="65" t="s">
        <v>64</v>
      </c>
      <c r="D129" s="66">
        <v>170.0825763681975</v>
      </c>
      <c r="E129" s="68"/>
      <c r="F129" s="100" t="s">
        <v>967</v>
      </c>
      <c r="G129" s="65"/>
      <c r="H129" s="69" t="s">
        <v>306</v>
      </c>
      <c r="I129" s="70"/>
      <c r="J129" s="70"/>
      <c r="K129" s="69" t="s">
        <v>3281</v>
      </c>
      <c r="L129" s="73">
        <v>1</v>
      </c>
      <c r="M129" s="74">
        <v>7231.24560546875</v>
      </c>
      <c r="N129" s="74">
        <v>8671.423828125</v>
      </c>
      <c r="O129" s="75"/>
      <c r="P129" s="76"/>
      <c r="Q129" s="76"/>
      <c r="R129" s="86"/>
      <c r="S129" s="48">
        <v>0</v>
      </c>
      <c r="T129" s="48">
        <v>1</v>
      </c>
      <c r="U129" s="49">
        <v>0</v>
      </c>
      <c r="V129" s="49">
        <v>0.014493</v>
      </c>
      <c r="W129" s="49">
        <v>0</v>
      </c>
      <c r="X129" s="49">
        <v>0.540561</v>
      </c>
      <c r="Y129" s="49">
        <v>0</v>
      </c>
      <c r="Z129" s="49">
        <v>0</v>
      </c>
      <c r="AA129" s="71">
        <v>129</v>
      </c>
      <c r="AB129" s="71"/>
      <c r="AC129" s="72"/>
      <c r="AD129" s="78" t="s">
        <v>2015</v>
      </c>
      <c r="AE129" s="78">
        <v>1122</v>
      </c>
      <c r="AF129" s="78">
        <v>2130</v>
      </c>
      <c r="AG129" s="78">
        <v>8039</v>
      </c>
      <c r="AH129" s="78">
        <v>12495</v>
      </c>
      <c r="AI129" s="78"/>
      <c r="AJ129" s="78" t="s">
        <v>2235</v>
      </c>
      <c r="AK129" s="78" t="s">
        <v>1837</v>
      </c>
      <c r="AL129" s="83" t="s">
        <v>2554</v>
      </c>
      <c r="AM129" s="78"/>
      <c r="AN129" s="80">
        <v>41294.815717592595</v>
      </c>
      <c r="AO129" s="83" t="s">
        <v>2725</v>
      </c>
      <c r="AP129" s="78" t="b">
        <v>0</v>
      </c>
      <c r="AQ129" s="78" t="b">
        <v>0</v>
      </c>
      <c r="AR129" s="78" t="b">
        <v>0</v>
      </c>
      <c r="AS129" s="78"/>
      <c r="AT129" s="78">
        <v>29</v>
      </c>
      <c r="AU129" s="83" t="s">
        <v>2819</v>
      </c>
      <c r="AV129" s="78" t="b">
        <v>0</v>
      </c>
      <c r="AW129" s="78" t="s">
        <v>2922</v>
      </c>
      <c r="AX129" s="83" t="s">
        <v>3049</v>
      </c>
      <c r="AY129" s="78" t="s">
        <v>66</v>
      </c>
      <c r="AZ129" s="78" t="str">
        <f>REPLACE(INDEX(GroupVertices[Group],MATCH(Vertices[[#This Row],[Vertex]],GroupVertices[Vertex],0)),1,1,"")</f>
        <v>7</v>
      </c>
      <c r="BA129" s="48"/>
      <c r="BB129" s="48"/>
      <c r="BC129" s="48"/>
      <c r="BD129" s="48"/>
      <c r="BE129" s="48"/>
      <c r="BF129" s="48"/>
      <c r="BG129" s="116" t="s">
        <v>4054</v>
      </c>
      <c r="BH129" s="116" t="s">
        <v>4054</v>
      </c>
      <c r="BI129" s="116" t="s">
        <v>4178</v>
      </c>
      <c r="BJ129" s="116" t="s">
        <v>4178</v>
      </c>
      <c r="BK129" s="116">
        <v>0</v>
      </c>
      <c r="BL129" s="120">
        <v>0</v>
      </c>
      <c r="BM129" s="116">
        <v>1</v>
      </c>
      <c r="BN129" s="120">
        <v>4</v>
      </c>
      <c r="BO129" s="116">
        <v>0</v>
      </c>
      <c r="BP129" s="120">
        <v>0</v>
      </c>
      <c r="BQ129" s="116">
        <v>24</v>
      </c>
      <c r="BR129" s="120">
        <v>96</v>
      </c>
      <c r="BS129" s="116">
        <v>25</v>
      </c>
      <c r="BT129" s="2"/>
      <c r="BU129" s="3"/>
      <c r="BV129" s="3"/>
      <c r="BW129" s="3"/>
      <c r="BX129" s="3"/>
    </row>
    <row r="130" spans="1:76" ht="15">
      <c r="A130" s="64" t="s">
        <v>307</v>
      </c>
      <c r="B130" s="65"/>
      <c r="C130" s="65" t="s">
        <v>64</v>
      </c>
      <c r="D130" s="66">
        <v>177.09506516088717</v>
      </c>
      <c r="E130" s="68"/>
      <c r="F130" s="100" t="s">
        <v>2884</v>
      </c>
      <c r="G130" s="65"/>
      <c r="H130" s="69" t="s">
        <v>307</v>
      </c>
      <c r="I130" s="70"/>
      <c r="J130" s="70"/>
      <c r="K130" s="69" t="s">
        <v>3282</v>
      </c>
      <c r="L130" s="73">
        <v>1</v>
      </c>
      <c r="M130" s="74">
        <v>6791.06884765625</v>
      </c>
      <c r="N130" s="74">
        <v>2288.006591796875</v>
      </c>
      <c r="O130" s="75"/>
      <c r="P130" s="76"/>
      <c r="Q130" s="76"/>
      <c r="R130" s="86"/>
      <c r="S130" s="48">
        <v>1</v>
      </c>
      <c r="T130" s="48">
        <v>1</v>
      </c>
      <c r="U130" s="49">
        <v>0</v>
      </c>
      <c r="V130" s="49">
        <v>0.5</v>
      </c>
      <c r="W130" s="49">
        <v>0</v>
      </c>
      <c r="X130" s="49">
        <v>0.999998</v>
      </c>
      <c r="Y130" s="49">
        <v>0.5</v>
      </c>
      <c r="Z130" s="49">
        <v>0</v>
      </c>
      <c r="AA130" s="71">
        <v>130</v>
      </c>
      <c r="AB130" s="71"/>
      <c r="AC130" s="72"/>
      <c r="AD130" s="78" t="s">
        <v>2016</v>
      </c>
      <c r="AE130" s="78">
        <v>4976</v>
      </c>
      <c r="AF130" s="78">
        <v>3978</v>
      </c>
      <c r="AG130" s="78">
        <v>8611</v>
      </c>
      <c r="AH130" s="78">
        <v>2651</v>
      </c>
      <c r="AI130" s="78"/>
      <c r="AJ130" s="78" t="s">
        <v>2236</v>
      </c>
      <c r="AK130" s="78" t="s">
        <v>2414</v>
      </c>
      <c r="AL130" s="78"/>
      <c r="AM130" s="78"/>
      <c r="AN130" s="80">
        <v>40181.12505787037</v>
      </c>
      <c r="AO130" s="83" t="s">
        <v>2726</v>
      </c>
      <c r="AP130" s="78" t="b">
        <v>0</v>
      </c>
      <c r="AQ130" s="78" t="b">
        <v>0</v>
      </c>
      <c r="AR130" s="78" t="b">
        <v>1</v>
      </c>
      <c r="AS130" s="78"/>
      <c r="AT130" s="78">
        <v>132</v>
      </c>
      <c r="AU130" s="83" t="s">
        <v>2828</v>
      </c>
      <c r="AV130" s="78" t="b">
        <v>0</v>
      </c>
      <c r="AW130" s="78" t="s">
        <v>2922</v>
      </c>
      <c r="AX130" s="83" t="s">
        <v>3050</v>
      </c>
      <c r="AY130" s="78" t="s">
        <v>66</v>
      </c>
      <c r="AZ130" s="78" t="str">
        <f>REPLACE(INDEX(GroupVertices[Group],MATCH(Vertices[[#This Row],[Vertex]],GroupVertices[Vertex],0)),1,1,"")</f>
        <v>15</v>
      </c>
      <c r="BA130" s="48"/>
      <c r="BB130" s="48"/>
      <c r="BC130" s="48"/>
      <c r="BD130" s="48"/>
      <c r="BE130" s="48" t="s">
        <v>810</v>
      </c>
      <c r="BF130" s="48" t="s">
        <v>810</v>
      </c>
      <c r="BG130" s="116" t="s">
        <v>4056</v>
      </c>
      <c r="BH130" s="116" t="s">
        <v>4056</v>
      </c>
      <c r="BI130" s="116" t="s">
        <v>4180</v>
      </c>
      <c r="BJ130" s="116" t="s">
        <v>4180</v>
      </c>
      <c r="BK130" s="116">
        <v>3</v>
      </c>
      <c r="BL130" s="120">
        <v>9.090909090909092</v>
      </c>
      <c r="BM130" s="116">
        <v>0</v>
      </c>
      <c r="BN130" s="120">
        <v>0</v>
      </c>
      <c r="BO130" s="116">
        <v>0</v>
      </c>
      <c r="BP130" s="120">
        <v>0</v>
      </c>
      <c r="BQ130" s="116">
        <v>30</v>
      </c>
      <c r="BR130" s="120">
        <v>90.9090909090909</v>
      </c>
      <c r="BS130" s="116">
        <v>33</v>
      </c>
      <c r="BT130" s="2"/>
      <c r="BU130" s="3"/>
      <c r="BV130" s="3"/>
      <c r="BW130" s="3"/>
      <c r="BX130" s="3"/>
    </row>
    <row r="131" spans="1:76" ht="15">
      <c r="A131" s="64" t="s">
        <v>420</v>
      </c>
      <c r="B131" s="65"/>
      <c r="C131" s="65" t="s">
        <v>64</v>
      </c>
      <c r="D131" s="66">
        <v>165.52142294351515</v>
      </c>
      <c r="E131" s="68"/>
      <c r="F131" s="100" t="s">
        <v>2885</v>
      </c>
      <c r="G131" s="65"/>
      <c r="H131" s="69" t="s">
        <v>420</v>
      </c>
      <c r="I131" s="70"/>
      <c r="J131" s="70"/>
      <c r="K131" s="69" t="s">
        <v>3283</v>
      </c>
      <c r="L131" s="73">
        <v>1</v>
      </c>
      <c r="M131" s="74">
        <v>6495.45166015625</v>
      </c>
      <c r="N131" s="74">
        <v>2288.006591796875</v>
      </c>
      <c r="O131" s="75"/>
      <c r="P131" s="76"/>
      <c r="Q131" s="76"/>
      <c r="R131" s="86"/>
      <c r="S131" s="48">
        <v>2</v>
      </c>
      <c r="T131" s="48">
        <v>0</v>
      </c>
      <c r="U131" s="49">
        <v>0</v>
      </c>
      <c r="V131" s="49">
        <v>0.5</v>
      </c>
      <c r="W131" s="49">
        <v>0</v>
      </c>
      <c r="X131" s="49">
        <v>0.999998</v>
      </c>
      <c r="Y131" s="49">
        <v>0.5</v>
      </c>
      <c r="Z131" s="49">
        <v>0</v>
      </c>
      <c r="AA131" s="71">
        <v>131</v>
      </c>
      <c r="AB131" s="71"/>
      <c r="AC131" s="72"/>
      <c r="AD131" s="78" t="s">
        <v>2017</v>
      </c>
      <c r="AE131" s="78">
        <v>448</v>
      </c>
      <c r="AF131" s="78">
        <v>928</v>
      </c>
      <c r="AG131" s="78">
        <v>7666</v>
      </c>
      <c r="AH131" s="78">
        <v>21001</v>
      </c>
      <c r="AI131" s="78"/>
      <c r="AJ131" s="78" t="s">
        <v>2237</v>
      </c>
      <c r="AK131" s="78"/>
      <c r="AL131" s="78"/>
      <c r="AM131" s="78"/>
      <c r="AN131" s="80">
        <v>42096.61840277778</v>
      </c>
      <c r="AO131" s="78"/>
      <c r="AP131" s="78" t="b">
        <v>1</v>
      </c>
      <c r="AQ131" s="78" t="b">
        <v>0</v>
      </c>
      <c r="AR131" s="78" t="b">
        <v>1</v>
      </c>
      <c r="AS131" s="78"/>
      <c r="AT131" s="78">
        <v>7</v>
      </c>
      <c r="AU131" s="83" t="s">
        <v>2819</v>
      </c>
      <c r="AV131" s="78" t="b">
        <v>0</v>
      </c>
      <c r="AW131" s="78" t="s">
        <v>2922</v>
      </c>
      <c r="AX131" s="83" t="s">
        <v>3051</v>
      </c>
      <c r="AY131" s="78" t="s">
        <v>65</v>
      </c>
      <c r="AZ131" s="78" t="str">
        <f>REPLACE(INDEX(GroupVertices[Group],MATCH(Vertices[[#This Row],[Vertex]],GroupVertices[Vertex],0)),1,1,"")</f>
        <v>15</v>
      </c>
      <c r="BA131" s="48"/>
      <c r="BB131" s="48"/>
      <c r="BC131" s="48"/>
      <c r="BD131" s="48"/>
      <c r="BE131" s="48"/>
      <c r="BF131" s="48"/>
      <c r="BG131" s="48"/>
      <c r="BH131" s="48"/>
      <c r="BI131" s="48"/>
      <c r="BJ131" s="48"/>
      <c r="BK131" s="48"/>
      <c r="BL131" s="49"/>
      <c r="BM131" s="48"/>
      <c r="BN131" s="49"/>
      <c r="BO131" s="48"/>
      <c r="BP131" s="49"/>
      <c r="BQ131" s="48"/>
      <c r="BR131" s="49"/>
      <c r="BS131" s="48"/>
      <c r="BT131" s="2"/>
      <c r="BU131" s="3"/>
      <c r="BV131" s="3"/>
      <c r="BW131" s="3"/>
      <c r="BX131" s="3"/>
    </row>
    <row r="132" spans="1:76" ht="15">
      <c r="A132" s="64" t="s">
        <v>308</v>
      </c>
      <c r="B132" s="65"/>
      <c r="C132" s="65" t="s">
        <v>64</v>
      </c>
      <c r="D132" s="66">
        <v>167.0089205662069</v>
      </c>
      <c r="E132" s="68"/>
      <c r="F132" s="100" t="s">
        <v>968</v>
      </c>
      <c r="G132" s="65"/>
      <c r="H132" s="69" t="s">
        <v>308</v>
      </c>
      <c r="I132" s="70"/>
      <c r="J132" s="70"/>
      <c r="K132" s="69" t="s">
        <v>3284</v>
      </c>
      <c r="L132" s="73">
        <v>1</v>
      </c>
      <c r="M132" s="74">
        <v>6495.45166015625</v>
      </c>
      <c r="N132" s="74">
        <v>1688.0665283203125</v>
      </c>
      <c r="O132" s="75"/>
      <c r="P132" s="76"/>
      <c r="Q132" s="76"/>
      <c r="R132" s="86"/>
      <c r="S132" s="48">
        <v>0</v>
      </c>
      <c r="T132" s="48">
        <v>2</v>
      </c>
      <c r="U132" s="49">
        <v>0</v>
      </c>
      <c r="V132" s="49">
        <v>0.5</v>
      </c>
      <c r="W132" s="49">
        <v>0</v>
      </c>
      <c r="X132" s="49">
        <v>0.999998</v>
      </c>
      <c r="Y132" s="49">
        <v>0.5</v>
      </c>
      <c r="Z132" s="49">
        <v>0</v>
      </c>
      <c r="AA132" s="71">
        <v>132</v>
      </c>
      <c r="AB132" s="71"/>
      <c r="AC132" s="72"/>
      <c r="AD132" s="78" t="s">
        <v>2018</v>
      </c>
      <c r="AE132" s="78">
        <v>4066</v>
      </c>
      <c r="AF132" s="78">
        <v>1320</v>
      </c>
      <c r="AG132" s="78">
        <v>5854</v>
      </c>
      <c r="AH132" s="78">
        <v>7566</v>
      </c>
      <c r="AI132" s="78"/>
      <c r="AJ132" s="78" t="s">
        <v>2238</v>
      </c>
      <c r="AK132" s="78"/>
      <c r="AL132" s="78"/>
      <c r="AM132" s="78"/>
      <c r="AN132" s="80">
        <v>41621.9702662037</v>
      </c>
      <c r="AO132" s="83" t="s">
        <v>2727</v>
      </c>
      <c r="AP132" s="78" t="b">
        <v>1</v>
      </c>
      <c r="AQ132" s="78" t="b">
        <v>0</v>
      </c>
      <c r="AR132" s="78" t="b">
        <v>1</v>
      </c>
      <c r="AS132" s="78"/>
      <c r="AT132" s="78">
        <v>9</v>
      </c>
      <c r="AU132" s="83" t="s">
        <v>2819</v>
      </c>
      <c r="AV132" s="78" t="b">
        <v>0</v>
      </c>
      <c r="AW132" s="78" t="s">
        <v>2922</v>
      </c>
      <c r="AX132" s="83" t="s">
        <v>3052</v>
      </c>
      <c r="AY132" s="78" t="s">
        <v>66</v>
      </c>
      <c r="AZ132" s="78" t="str">
        <f>REPLACE(INDEX(GroupVertices[Group],MATCH(Vertices[[#This Row],[Vertex]],GroupVertices[Vertex],0)),1,1,"")</f>
        <v>15</v>
      </c>
      <c r="BA132" s="48"/>
      <c r="BB132" s="48"/>
      <c r="BC132" s="48"/>
      <c r="BD132" s="48"/>
      <c r="BE132" s="48" t="s">
        <v>811</v>
      </c>
      <c r="BF132" s="48" t="s">
        <v>811</v>
      </c>
      <c r="BG132" s="116" t="s">
        <v>4057</v>
      </c>
      <c r="BH132" s="116" t="s">
        <v>4057</v>
      </c>
      <c r="BI132" s="116" t="s">
        <v>4181</v>
      </c>
      <c r="BJ132" s="116" t="s">
        <v>4181</v>
      </c>
      <c r="BK132" s="116">
        <v>3</v>
      </c>
      <c r="BL132" s="120">
        <v>13.636363636363637</v>
      </c>
      <c r="BM132" s="116">
        <v>0</v>
      </c>
      <c r="BN132" s="120">
        <v>0</v>
      </c>
      <c r="BO132" s="116">
        <v>0</v>
      </c>
      <c r="BP132" s="120">
        <v>0</v>
      </c>
      <c r="BQ132" s="116">
        <v>19</v>
      </c>
      <c r="BR132" s="120">
        <v>86.36363636363636</v>
      </c>
      <c r="BS132" s="116">
        <v>22</v>
      </c>
      <c r="BT132" s="2"/>
      <c r="BU132" s="3"/>
      <c r="BV132" s="3"/>
      <c r="BW132" s="3"/>
      <c r="BX132" s="3"/>
    </row>
    <row r="133" spans="1:76" ht="15">
      <c r="A133" s="64" t="s">
        <v>309</v>
      </c>
      <c r="B133" s="65"/>
      <c r="C133" s="65" t="s">
        <v>64</v>
      </c>
      <c r="D133" s="66">
        <v>162.11004446698485</v>
      </c>
      <c r="E133" s="68"/>
      <c r="F133" s="100" t="s">
        <v>969</v>
      </c>
      <c r="G133" s="65"/>
      <c r="H133" s="69" t="s">
        <v>309</v>
      </c>
      <c r="I133" s="70"/>
      <c r="J133" s="70"/>
      <c r="K133" s="69" t="s">
        <v>3285</v>
      </c>
      <c r="L133" s="73">
        <v>1</v>
      </c>
      <c r="M133" s="74">
        <v>1211.2406005859375</v>
      </c>
      <c r="N133" s="74">
        <v>9262.7998046875</v>
      </c>
      <c r="O133" s="75"/>
      <c r="P133" s="76"/>
      <c r="Q133" s="76"/>
      <c r="R133" s="86"/>
      <c r="S133" s="48">
        <v>1</v>
      </c>
      <c r="T133" s="48">
        <v>1</v>
      </c>
      <c r="U133" s="49">
        <v>0</v>
      </c>
      <c r="V133" s="49">
        <v>0</v>
      </c>
      <c r="W133" s="49">
        <v>0</v>
      </c>
      <c r="X133" s="49">
        <v>0.999998</v>
      </c>
      <c r="Y133" s="49">
        <v>0</v>
      </c>
      <c r="Z133" s="49" t="s">
        <v>3480</v>
      </c>
      <c r="AA133" s="71">
        <v>133</v>
      </c>
      <c r="AB133" s="71"/>
      <c r="AC133" s="72"/>
      <c r="AD133" s="78" t="s">
        <v>2019</v>
      </c>
      <c r="AE133" s="78">
        <v>266</v>
      </c>
      <c r="AF133" s="78">
        <v>29</v>
      </c>
      <c r="AG133" s="78">
        <v>325</v>
      </c>
      <c r="AH133" s="78">
        <v>48</v>
      </c>
      <c r="AI133" s="78"/>
      <c r="AJ133" s="78" t="s">
        <v>2239</v>
      </c>
      <c r="AK133" s="78" t="s">
        <v>2415</v>
      </c>
      <c r="AL133" s="83" t="s">
        <v>2555</v>
      </c>
      <c r="AM133" s="78"/>
      <c r="AN133" s="80">
        <v>42385.82638888889</v>
      </c>
      <c r="AO133" s="83" t="s">
        <v>2728</v>
      </c>
      <c r="AP133" s="78" t="b">
        <v>1</v>
      </c>
      <c r="AQ133" s="78" t="b">
        <v>0</v>
      </c>
      <c r="AR133" s="78" t="b">
        <v>1</v>
      </c>
      <c r="AS133" s="78"/>
      <c r="AT133" s="78">
        <v>1</v>
      </c>
      <c r="AU133" s="78"/>
      <c r="AV133" s="78" t="b">
        <v>0</v>
      </c>
      <c r="AW133" s="78" t="s">
        <v>2922</v>
      </c>
      <c r="AX133" s="83" t="s">
        <v>3053</v>
      </c>
      <c r="AY133" s="78" t="s">
        <v>66</v>
      </c>
      <c r="AZ133" s="78" t="str">
        <f>REPLACE(INDEX(GroupVertices[Group],MATCH(Vertices[[#This Row],[Vertex]],GroupVertices[Vertex],0)),1,1,"")</f>
        <v>1</v>
      </c>
      <c r="BA133" s="48" t="s">
        <v>665</v>
      </c>
      <c r="BB133" s="48" t="s">
        <v>665</v>
      </c>
      <c r="BC133" s="48" t="s">
        <v>738</v>
      </c>
      <c r="BD133" s="48" t="s">
        <v>738</v>
      </c>
      <c r="BE133" s="48" t="s">
        <v>3967</v>
      </c>
      <c r="BF133" s="48" t="s">
        <v>3967</v>
      </c>
      <c r="BG133" s="116" t="s">
        <v>4058</v>
      </c>
      <c r="BH133" s="116" t="s">
        <v>4058</v>
      </c>
      <c r="BI133" s="116" t="s">
        <v>4182</v>
      </c>
      <c r="BJ133" s="116" t="s">
        <v>4182</v>
      </c>
      <c r="BK133" s="116">
        <v>0</v>
      </c>
      <c r="BL133" s="120">
        <v>0</v>
      </c>
      <c r="BM133" s="116">
        <v>0</v>
      </c>
      <c r="BN133" s="120">
        <v>0</v>
      </c>
      <c r="BO133" s="116">
        <v>0</v>
      </c>
      <c r="BP133" s="120">
        <v>0</v>
      </c>
      <c r="BQ133" s="116">
        <v>15</v>
      </c>
      <c r="BR133" s="120">
        <v>100</v>
      </c>
      <c r="BS133" s="116">
        <v>15</v>
      </c>
      <c r="BT133" s="2"/>
      <c r="BU133" s="3"/>
      <c r="BV133" s="3"/>
      <c r="BW133" s="3"/>
      <c r="BX133" s="3"/>
    </row>
    <row r="134" spans="1:76" ht="15">
      <c r="A134" s="64" t="s">
        <v>310</v>
      </c>
      <c r="B134" s="65"/>
      <c r="C134" s="65" t="s">
        <v>64</v>
      </c>
      <c r="D134" s="66">
        <v>163.46093516514367</v>
      </c>
      <c r="E134" s="68"/>
      <c r="F134" s="100" t="s">
        <v>970</v>
      </c>
      <c r="G134" s="65"/>
      <c r="H134" s="69" t="s">
        <v>310</v>
      </c>
      <c r="I134" s="70"/>
      <c r="J134" s="70"/>
      <c r="K134" s="69" t="s">
        <v>3286</v>
      </c>
      <c r="L134" s="73">
        <v>38.871212121212125</v>
      </c>
      <c r="M134" s="74">
        <v>6495.45166015625</v>
      </c>
      <c r="N134" s="74">
        <v>3240.852294921875</v>
      </c>
      <c r="O134" s="75"/>
      <c r="P134" s="76"/>
      <c r="Q134" s="76"/>
      <c r="R134" s="86"/>
      <c r="S134" s="48">
        <v>0</v>
      </c>
      <c r="T134" s="48">
        <v>2</v>
      </c>
      <c r="U134" s="49">
        <v>2</v>
      </c>
      <c r="V134" s="49">
        <v>0.5</v>
      </c>
      <c r="W134" s="49">
        <v>0</v>
      </c>
      <c r="X134" s="49">
        <v>1.459456</v>
      </c>
      <c r="Y134" s="49">
        <v>0</v>
      </c>
      <c r="Z134" s="49">
        <v>0</v>
      </c>
      <c r="AA134" s="71">
        <v>134</v>
      </c>
      <c r="AB134" s="71"/>
      <c r="AC134" s="72"/>
      <c r="AD134" s="78" t="s">
        <v>2020</v>
      </c>
      <c r="AE134" s="78">
        <v>1069</v>
      </c>
      <c r="AF134" s="78">
        <v>385</v>
      </c>
      <c r="AG134" s="78">
        <v>15036</v>
      </c>
      <c r="AH134" s="78">
        <v>12460</v>
      </c>
      <c r="AI134" s="78"/>
      <c r="AJ134" s="78" t="s">
        <v>2240</v>
      </c>
      <c r="AK134" s="78" t="s">
        <v>2416</v>
      </c>
      <c r="AL134" s="78"/>
      <c r="AM134" s="78"/>
      <c r="AN134" s="80">
        <v>41063.63715277778</v>
      </c>
      <c r="AO134" s="83" t="s">
        <v>2729</v>
      </c>
      <c r="AP134" s="78" t="b">
        <v>1</v>
      </c>
      <c r="AQ134" s="78" t="b">
        <v>0</v>
      </c>
      <c r="AR134" s="78" t="b">
        <v>1</v>
      </c>
      <c r="AS134" s="78"/>
      <c r="AT134" s="78">
        <v>0</v>
      </c>
      <c r="AU134" s="83" t="s">
        <v>2819</v>
      </c>
      <c r="AV134" s="78" t="b">
        <v>0</v>
      </c>
      <c r="AW134" s="78" t="s">
        <v>2922</v>
      </c>
      <c r="AX134" s="83" t="s">
        <v>3054</v>
      </c>
      <c r="AY134" s="78" t="s">
        <v>66</v>
      </c>
      <c r="AZ134" s="78" t="str">
        <f>REPLACE(INDEX(GroupVertices[Group],MATCH(Vertices[[#This Row],[Vertex]],GroupVertices[Vertex],0)),1,1,"")</f>
        <v>14</v>
      </c>
      <c r="BA134" s="48" t="s">
        <v>666</v>
      </c>
      <c r="BB134" s="48" t="s">
        <v>666</v>
      </c>
      <c r="BC134" s="48" t="s">
        <v>738</v>
      </c>
      <c r="BD134" s="48" t="s">
        <v>738</v>
      </c>
      <c r="BE134" s="48" t="s">
        <v>813</v>
      </c>
      <c r="BF134" s="48" t="s">
        <v>813</v>
      </c>
      <c r="BG134" s="116" t="s">
        <v>4059</v>
      </c>
      <c r="BH134" s="116" t="s">
        <v>4059</v>
      </c>
      <c r="BI134" s="116" t="s">
        <v>4183</v>
      </c>
      <c r="BJ134" s="116" t="s">
        <v>4183</v>
      </c>
      <c r="BK134" s="116">
        <v>1</v>
      </c>
      <c r="BL134" s="120">
        <v>5.555555555555555</v>
      </c>
      <c r="BM134" s="116">
        <v>0</v>
      </c>
      <c r="BN134" s="120">
        <v>0</v>
      </c>
      <c r="BO134" s="116">
        <v>0</v>
      </c>
      <c r="BP134" s="120">
        <v>0</v>
      </c>
      <c r="BQ134" s="116">
        <v>17</v>
      </c>
      <c r="BR134" s="120">
        <v>94.44444444444444</v>
      </c>
      <c r="BS134" s="116">
        <v>18</v>
      </c>
      <c r="BT134" s="2"/>
      <c r="BU134" s="3"/>
      <c r="BV134" s="3"/>
      <c r="BW134" s="3"/>
      <c r="BX134" s="3"/>
    </row>
    <row r="135" spans="1:76" ht="15">
      <c r="A135" s="64" t="s">
        <v>421</v>
      </c>
      <c r="B135" s="65"/>
      <c r="C135" s="65" t="s">
        <v>64</v>
      </c>
      <c r="D135" s="66">
        <v>280.1536058105942</v>
      </c>
      <c r="E135" s="68"/>
      <c r="F135" s="100" t="s">
        <v>2886</v>
      </c>
      <c r="G135" s="65"/>
      <c r="H135" s="69" t="s">
        <v>421</v>
      </c>
      <c r="I135" s="70"/>
      <c r="J135" s="70"/>
      <c r="K135" s="69" t="s">
        <v>3287</v>
      </c>
      <c r="L135" s="73">
        <v>1</v>
      </c>
      <c r="M135" s="74">
        <v>6495.45166015625</v>
      </c>
      <c r="N135" s="74">
        <v>3840.792236328125</v>
      </c>
      <c r="O135" s="75"/>
      <c r="P135" s="76"/>
      <c r="Q135" s="76"/>
      <c r="R135" s="86"/>
      <c r="S135" s="48">
        <v>1</v>
      </c>
      <c r="T135" s="48">
        <v>0</v>
      </c>
      <c r="U135" s="49">
        <v>0</v>
      </c>
      <c r="V135" s="49">
        <v>0.333333</v>
      </c>
      <c r="W135" s="49">
        <v>0</v>
      </c>
      <c r="X135" s="49">
        <v>0.770269</v>
      </c>
      <c r="Y135" s="49">
        <v>0</v>
      </c>
      <c r="Z135" s="49">
        <v>0</v>
      </c>
      <c r="AA135" s="71">
        <v>135</v>
      </c>
      <c r="AB135" s="71"/>
      <c r="AC135" s="72"/>
      <c r="AD135" s="78" t="s">
        <v>2021</v>
      </c>
      <c r="AE135" s="78">
        <v>1151</v>
      </c>
      <c r="AF135" s="78">
        <v>31137</v>
      </c>
      <c r="AG135" s="78">
        <v>42854</v>
      </c>
      <c r="AH135" s="78">
        <v>26922</v>
      </c>
      <c r="AI135" s="78"/>
      <c r="AJ135" s="78" t="s">
        <v>2241</v>
      </c>
      <c r="AK135" s="78" t="s">
        <v>2417</v>
      </c>
      <c r="AL135" s="83" t="s">
        <v>2556</v>
      </c>
      <c r="AM135" s="78"/>
      <c r="AN135" s="80">
        <v>40125.629791666666</v>
      </c>
      <c r="AO135" s="83" t="s">
        <v>2730</v>
      </c>
      <c r="AP135" s="78" t="b">
        <v>0</v>
      </c>
      <c r="AQ135" s="78" t="b">
        <v>0</v>
      </c>
      <c r="AR135" s="78" t="b">
        <v>1</v>
      </c>
      <c r="AS135" s="78" t="s">
        <v>1774</v>
      </c>
      <c r="AT135" s="78">
        <v>840</v>
      </c>
      <c r="AU135" s="83" t="s">
        <v>2821</v>
      </c>
      <c r="AV135" s="78" t="b">
        <v>0</v>
      </c>
      <c r="AW135" s="78" t="s">
        <v>2922</v>
      </c>
      <c r="AX135" s="83" t="s">
        <v>3055</v>
      </c>
      <c r="AY135" s="78" t="s">
        <v>65</v>
      </c>
      <c r="AZ135" s="78" t="str">
        <f>REPLACE(INDEX(GroupVertices[Group],MATCH(Vertices[[#This Row],[Vertex]],GroupVertices[Vertex],0)),1,1,"")</f>
        <v>14</v>
      </c>
      <c r="BA135" s="48"/>
      <c r="BB135" s="48"/>
      <c r="BC135" s="48"/>
      <c r="BD135" s="48"/>
      <c r="BE135" s="48"/>
      <c r="BF135" s="48"/>
      <c r="BG135" s="48"/>
      <c r="BH135" s="48"/>
      <c r="BI135" s="48"/>
      <c r="BJ135" s="48"/>
      <c r="BK135" s="48"/>
      <c r="BL135" s="49"/>
      <c r="BM135" s="48"/>
      <c r="BN135" s="49"/>
      <c r="BO135" s="48"/>
      <c r="BP135" s="49"/>
      <c r="BQ135" s="48"/>
      <c r="BR135" s="49"/>
      <c r="BS135" s="48"/>
      <c r="BT135" s="2"/>
      <c r="BU135" s="3"/>
      <c r="BV135" s="3"/>
      <c r="BW135" s="3"/>
      <c r="BX135" s="3"/>
    </row>
    <row r="136" spans="1:76" ht="15">
      <c r="A136" s="64" t="s">
        <v>422</v>
      </c>
      <c r="B136" s="65"/>
      <c r="C136" s="65" t="s">
        <v>64</v>
      </c>
      <c r="D136" s="66">
        <v>166.0071364529655</v>
      </c>
      <c r="E136" s="68"/>
      <c r="F136" s="100" t="s">
        <v>2887</v>
      </c>
      <c r="G136" s="65"/>
      <c r="H136" s="69" t="s">
        <v>422</v>
      </c>
      <c r="I136" s="70"/>
      <c r="J136" s="70"/>
      <c r="K136" s="69" t="s">
        <v>3288</v>
      </c>
      <c r="L136" s="73">
        <v>1</v>
      </c>
      <c r="M136" s="74">
        <v>6791.06884765625</v>
      </c>
      <c r="N136" s="74">
        <v>3840.792236328125</v>
      </c>
      <c r="O136" s="75"/>
      <c r="P136" s="76"/>
      <c r="Q136" s="76"/>
      <c r="R136" s="86"/>
      <c r="S136" s="48">
        <v>1</v>
      </c>
      <c r="T136" s="48">
        <v>0</v>
      </c>
      <c r="U136" s="49">
        <v>0</v>
      </c>
      <c r="V136" s="49">
        <v>0.333333</v>
      </c>
      <c r="W136" s="49">
        <v>0</v>
      </c>
      <c r="X136" s="49">
        <v>0.770269</v>
      </c>
      <c r="Y136" s="49">
        <v>0</v>
      </c>
      <c r="Z136" s="49">
        <v>0</v>
      </c>
      <c r="AA136" s="71">
        <v>136</v>
      </c>
      <c r="AB136" s="71"/>
      <c r="AC136" s="72"/>
      <c r="AD136" s="78" t="s">
        <v>2022</v>
      </c>
      <c r="AE136" s="78">
        <v>349</v>
      </c>
      <c r="AF136" s="78">
        <v>1056</v>
      </c>
      <c r="AG136" s="78">
        <v>11086</v>
      </c>
      <c r="AH136" s="78">
        <v>1002</v>
      </c>
      <c r="AI136" s="78">
        <v>-25200</v>
      </c>
      <c r="AJ136" s="78" t="s">
        <v>2242</v>
      </c>
      <c r="AK136" s="78" t="s">
        <v>2418</v>
      </c>
      <c r="AL136" s="83" t="s">
        <v>2557</v>
      </c>
      <c r="AM136" s="78" t="s">
        <v>2611</v>
      </c>
      <c r="AN136" s="80">
        <v>39906.98065972222</v>
      </c>
      <c r="AO136" s="83" t="s">
        <v>2731</v>
      </c>
      <c r="AP136" s="78" t="b">
        <v>0</v>
      </c>
      <c r="AQ136" s="78" t="b">
        <v>0</v>
      </c>
      <c r="AR136" s="78" t="b">
        <v>1</v>
      </c>
      <c r="AS136" s="78" t="s">
        <v>1774</v>
      </c>
      <c r="AT136" s="78">
        <v>23</v>
      </c>
      <c r="AU136" s="83" t="s">
        <v>2829</v>
      </c>
      <c r="AV136" s="78" t="b">
        <v>0</v>
      </c>
      <c r="AW136" s="78" t="s">
        <v>2922</v>
      </c>
      <c r="AX136" s="83" t="s">
        <v>3056</v>
      </c>
      <c r="AY136" s="78" t="s">
        <v>65</v>
      </c>
      <c r="AZ136" s="78" t="str">
        <f>REPLACE(INDEX(GroupVertices[Group],MATCH(Vertices[[#This Row],[Vertex]],GroupVertices[Vertex],0)),1,1,"")</f>
        <v>14</v>
      </c>
      <c r="BA136" s="48"/>
      <c r="BB136" s="48"/>
      <c r="BC136" s="48"/>
      <c r="BD136" s="48"/>
      <c r="BE136" s="48"/>
      <c r="BF136" s="48"/>
      <c r="BG136" s="48"/>
      <c r="BH136" s="48"/>
      <c r="BI136" s="48"/>
      <c r="BJ136" s="48"/>
      <c r="BK136" s="48"/>
      <c r="BL136" s="49"/>
      <c r="BM136" s="48"/>
      <c r="BN136" s="49"/>
      <c r="BO136" s="48"/>
      <c r="BP136" s="49"/>
      <c r="BQ136" s="48"/>
      <c r="BR136" s="49"/>
      <c r="BS136" s="48"/>
      <c r="BT136" s="2"/>
      <c r="BU136" s="3"/>
      <c r="BV136" s="3"/>
      <c r="BW136" s="3"/>
      <c r="BX136" s="3"/>
    </row>
    <row r="137" spans="1:76" ht="15">
      <c r="A137" s="64" t="s">
        <v>311</v>
      </c>
      <c r="B137" s="65"/>
      <c r="C137" s="65" t="s">
        <v>64</v>
      </c>
      <c r="D137" s="66">
        <v>162.20111575000678</v>
      </c>
      <c r="E137" s="68"/>
      <c r="F137" s="100" t="s">
        <v>971</v>
      </c>
      <c r="G137" s="65"/>
      <c r="H137" s="69" t="s">
        <v>311</v>
      </c>
      <c r="I137" s="70"/>
      <c r="J137" s="70"/>
      <c r="K137" s="69" t="s">
        <v>3289</v>
      </c>
      <c r="L137" s="73">
        <v>1</v>
      </c>
      <c r="M137" s="74">
        <v>9544.205078125</v>
      </c>
      <c r="N137" s="74">
        <v>549.9450073242188</v>
      </c>
      <c r="O137" s="75"/>
      <c r="P137" s="76"/>
      <c r="Q137" s="76"/>
      <c r="R137" s="86"/>
      <c r="S137" s="48">
        <v>0</v>
      </c>
      <c r="T137" s="48">
        <v>1</v>
      </c>
      <c r="U137" s="49">
        <v>0</v>
      </c>
      <c r="V137" s="49">
        <v>1</v>
      </c>
      <c r="W137" s="49">
        <v>0</v>
      </c>
      <c r="X137" s="49">
        <v>0.999998</v>
      </c>
      <c r="Y137" s="49">
        <v>0</v>
      </c>
      <c r="Z137" s="49">
        <v>0</v>
      </c>
      <c r="AA137" s="71">
        <v>137</v>
      </c>
      <c r="AB137" s="71"/>
      <c r="AC137" s="72"/>
      <c r="AD137" s="78" t="s">
        <v>2023</v>
      </c>
      <c r="AE137" s="78">
        <v>41</v>
      </c>
      <c r="AF137" s="78">
        <v>53</v>
      </c>
      <c r="AG137" s="78">
        <v>4443</v>
      </c>
      <c r="AH137" s="78">
        <v>3569</v>
      </c>
      <c r="AI137" s="78"/>
      <c r="AJ137" s="78" t="s">
        <v>2243</v>
      </c>
      <c r="AK137" s="78" t="s">
        <v>2419</v>
      </c>
      <c r="AL137" s="78"/>
      <c r="AM137" s="78"/>
      <c r="AN137" s="80">
        <v>41973.097025462965</v>
      </c>
      <c r="AO137" s="83" t="s">
        <v>2732</v>
      </c>
      <c r="AP137" s="78" t="b">
        <v>1</v>
      </c>
      <c r="AQ137" s="78" t="b">
        <v>0</v>
      </c>
      <c r="AR137" s="78" t="b">
        <v>1</v>
      </c>
      <c r="AS137" s="78"/>
      <c r="AT137" s="78">
        <v>2</v>
      </c>
      <c r="AU137" s="83" t="s">
        <v>2819</v>
      </c>
      <c r="AV137" s="78" t="b">
        <v>0</v>
      </c>
      <c r="AW137" s="78" t="s">
        <v>2922</v>
      </c>
      <c r="AX137" s="83" t="s">
        <v>3057</v>
      </c>
      <c r="AY137" s="78" t="s">
        <v>66</v>
      </c>
      <c r="AZ137" s="78" t="str">
        <f>REPLACE(INDEX(GroupVertices[Group],MATCH(Vertices[[#This Row],[Vertex]],GroupVertices[Vertex],0)),1,1,"")</f>
        <v>25</v>
      </c>
      <c r="BA137" s="48"/>
      <c r="BB137" s="48"/>
      <c r="BC137" s="48"/>
      <c r="BD137" s="48"/>
      <c r="BE137" s="48" t="s">
        <v>403</v>
      </c>
      <c r="BF137" s="48" t="s">
        <v>403</v>
      </c>
      <c r="BG137" s="116" t="s">
        <v>423</v>
      </c>
      <c r="BH137" s="116" t="s">
        <v>423</v>
      </c>
      <c r="BI137" s="116" t="s">
        <v>4184</v>
      </c>
      <c r="BJ137" s="116" t="s">
        <v>4184</v>
      </c>
      <c r="BK137" s="116">
        <v>0</v>
      </c>
      <c r="BL137" s="120">
        <v>0</v>
      </c>
      <c r="BM137" s="116">
        <v>0</v>
      </c>
      <c r="BN137" s="120">
        <v>0</v>
      </c>
      <c r="BO137" s="116">
        <v>0</v>
      </c>
      <c r="BP137" s="120">
        <v>0</v>
      </c>
      <c r="BQ137" s="116">
        <v>2</v>
      </c>
      <c r="BR137" s="120">
        <v>100</v>
      </c>
      <c r="BS137" s="116">
        <v>2</v>
      </c>
      <c r="BT137" s="2"/>
      <c r="BU137" s="3"/>
      <c r="BV137" s="3"/>
      <c r="BW137" s="3"/>
      <c r="BX137" s="3"/>
    </row>
    <row r="138" spans="1:76" ht="15">
      <c r="A138" s="64" t="s">
        <v>423</v>
      </c>
      <c r="B138" s="65"/>
      <c r="C138" s="65" t="s">
        <v>64</v>
      </c>
      <c r="D138" s="66">
        <v>1000</v>
      </c>
      <c r="E138" s="68"/>
      <c r="F138" s="100" t="s">
        <v>2888</v>
      </c>
      <c r="G138" s="65"/>
      <c r="H138" s="69" t="s">
        <v>423</v>
      </c>
      <c r="I138" s="70"/>
      <c r="J138" s="70"/>
      <c r="K138" s="69" t="s">
        <v>3290</v>
      </c>
      <c r="L138" s="73">
        <v>1</v>
      </c>
      <c r="M138" s="74">
        <v>9544.205078125</v>
      </c>
      <c r="N138" s="74">
        <v>944.0232543945312</v>
      </c>
      <c r="O138" s="75"/>
      <c r="P138" s="76"/>
      <c r="Q138" s="76"/>
      <c r="R138" s="86"/>
      <c r="S138" s="48">
        <v>1</v>
      </c>
      <c r="T138" s="48">
        <v>0</v>
      </c>
      <c r="U138" s="49">
        <v>0</v>
      </c>
      <c r="V138" s="49">
        <v>1</v>
      </c>
      <c r="W138" s="49">
        <v>0</v>
      </c>
      <c r="X138" s="49">
        <v>0.999998</v>
      </c>
      <c r="Y138" s="49">
        <v>0</v>
      </c>
      <c r="Z138" s="49">
        <v>0</v>
      </c>
      <c r="AA138" s="71">
        <v>138</v>
      </c>
      <c r="AB138" s="71"/>
      <c r="AC138" s="72"/>
      <c r="AD138" s="78" t="s">
        <v>2024</v>
      </c>
      <c r="AE138" s="78">
        <v>854</v>
      </c>
      <c r="AF138" s="78">
        <v>220838</v>
      </c>
      <c r="AG138" s="78">
        <v>26898</v>
      </c>
      <c r="AH138" s="78">
        <v>3647</v>
      </c>
      <c r="AI138" s="78"/>
      <c r="AJ138" s="78" t="s">
        <v>2244</v>
      </c>
      <c r="AK138" s="78" t="s">
        <v>2420</v>
      </c>
      <c r="AL138" s="83" t="s">
        <v>2558</v>
      </c>
      <c r="AM138" s="78"/>
      <c r="AN138" s="80">
        <v>39932.20837962963</v>
      </c>
      <c r="AO138" s="83" t="s">
        <v>2733</v>
      </c>
      <c r="AP138" s="78" t="b">
        <v>0</v>
      </c>
      <c r="AQ138" s="78" t="b">
        <v>0</v>
      </c>
      <c r="AR138" s="78" t="b">
        <v>1</v>
      </c>
      <c r="AS138" s="78" t="s">
        <v>1774</v>
      </c>
      <c r="AT138" s="78">
        <v>1590</v>
      </c>
      <c r="AU138" s="83" t="s">
        <v>2819</v>
      </c>
      <c r="AV138" s="78" t="b">
        <v>1</v>
      </c>
      <c r="AW138" s="78" t="s">
        <v>2922</v>
      </c>
      <c r="AX138" s="83" t="s">
        <v>3058</v>
      </c>
      <c r="AY138" s="78" t="s">
        <v>65</v>
      </c>
      <c r="AZ138" s="78" t="str">
        <f>REPLACE(INDEX(GroupVertices[Group],MATCH(Vertices[[#This Row],[Vertex]],GroupVertices[Vertex],0)),1,1,"")</f>
        <v>25</v>
      </c>
      <c r="BA138" s="48"/>
      <c r="BB138" s="48"/>
      <c r="BC138" s="48"/>
      <c r="BD138" s="48"/>
      <c r="BE138" s="48"/>
      <c r="BF138" s="48"/>
      <c r="BG138" s="48"/>
      <c r="BH138" s="48"/>
      <c r="BI138" s="48"/>
      <c r="BJ138" s="48"/>
      <c r="BK138" s="48"/>
      <c r="BL138" s="49"/>
      <c r="BM138" s="48"/>
      <c r="BN138" s="49"/>
      <c r="BO138" s="48"/>
      <c r="BP138" s="49"/>
      <c r="BQ138" s="48"/>
      <c r="BR138" s="49"/>
      <c r="BS138" s="48"/>
      <c r="BT138" s="2"/>
      <c r="BU138" s="3"/>
      <c r="BV138" s="3"/>
      <c r="BW138" s="3"/>
      <c r="BX138" s="3"/>
    </row>
    <row r="139" spans="1:76" ht="15">
      <c r="A139" s="64" t="s">
        <v>312</v>
      </c>
      <c r="B139" s="65"/>
      <c r="C139" s="65" t="s">
        <v>64</v>
      </c>
      <c r="D139" s="66">
        <v>162.45156177831714</v>
      </c>
      <c r="E139" s="68"/>
      <c r="F139" s="100" t="s">
        <v>972</v>
      </c>
      <c r="G139" s="65"/>
      <c r="H139" s="69" t="s">
        <v>312</v>
      </c>
      <c r="I139" s="70"/>
      <c r="J139" s="70"/>
      <c r="K139" s="69" t="s">
        <v>3291</v>
      </c>
      <c r="L139" s="73">
        <v>1</v>
      </c>
      <c r="M139" s="74">
        <v>804.709228515625</v>
      </c>
      <c r="N139" s="74">
        <v>7729.61865234375</v>
      </c>
      <c r="O139" s="75"/>
      <c r="P139" s="76"/>
      <c r="Q139" s="76"/>
      <c r="R139" s="86"/>
      <c r="S139" s="48">
        <v>1</v>
      </c>
      <c r="T139" s="48">
        <v>1</v>
      </c>
      <c r="U139" s="49">
        <v>0</v>
      </c>
      <c r="V139" s="49">
        <v>0</v>
      </c>
      <c r="W139" s="49">
        <v>0</v>
      </c>
      <c r="X139" s="49">
        <v>0.999998</v>
      </c>
      <c r="Y139" s="49">
        <v>0</v>
      </c>
      <c r="Z139" s="49" t="s">
        <v>3480</v>
      </c>
      <c r="AA139" s="71">
        <v>139</v>
      </c>
      <c r="AB139" s="71"/>
      <c r="AC139" s="72"/>
      <c r="AD139" s="78" t="s">
        <v>2025</v>
      </c>
      <c r="AE139" s="78">
        <v>181</v>
      </c>
      <c r="AF139" s="78">
        <v>119</v>
      </c>
      <c r="AG139" s="78">
        <v>1557</v>
      </c>
      <c r="AH139" s="78">
        <v>439</v>
      </c>
      <c r="AI139" s="78"/>
      <c r="AJ139" s="78" t="s">
        <v>2245</v>
      </c>
      <c r="AK139" s="78" t="s">
        <v>2421</v>
      </c>
      <c r="AL139" s="83" t="s">
        <v>2559</v>
      </c>
      <c r="AM139" s="78"/>
      <c r="AN139" s="80">
        <v>41110.83458333334</v>
      </c>
      <c r="AO139" s="83" t="s">
        <v>2734</v>
      </c>
      <c r="AP139" s="78" t="b">
        <v>1</v>
      </c>
      <c r="AQ139" s="78" t="b">
        <v>0</v>
      </c>
      <c r="AR139" s="78" t="b">
        <v>1</v>
      </c>
      <c r="AS139" s="78"/>
      <c r="AT139" s="78">
        <v>9</v>
      </c>
      <c r="AU139" s="83" t="s">
        <v>2819</v>
      </c>
      <c r="AV139" s="78" t="b">
        <v>0</v>
      </c>
      <c r="AW139" s="78" t="s">
        <v>2922</v>
      </c>
      <c r="AX139" s="83" t="s">
        <v>3059</v>
      </c>
      <c r="AY139" s="78" t="s">
        <v>66</v>
      </c>
      <c r="AZ139" s="78" t="str">
        <f>REPLACE(INDEX(GroupVertices[Group],MATCH(Vertices[[#This Row],[Vertex]],GroupVertices[Vertex],0)),1,1,"")</f>
        <v>1</v>
      </c>
      <c r="BA139" s="48" t="s">
        <v>667</v>
      </c>
      <c r="BB139" s="48" t="s">
        <v>667</v>
      </c>
      <c r="BC139" s="48" t="s">
        <v>743</v>
      </c>
      <c r="BD139" s="48" t="s">
        <v>743</v>
      </c>
      <c r="BE139" s="48" t="s">
        <v>782</v>
      </c>
      <c r="BF139" s="48" t="s">
        <v>782</v>
      </c>
      <c r="BG139" s="116" t="s">
        <v>4060</v>
      </c>
      <c r="BH139" s="116" t="s">
        <v>4060</v>
      </c>
      <c r="BI139" s="116" t="s">
        <v>4185</v>
      </c>
      <c r="BJ139" s="116" t="s">
        <v>4185</v>
      </c>
      <c r="BK139" s="116">
        <v>0</v>
      </c>
      <c r="BL139" s="120">
        <v>0</v>
      </c>
      <c r="BM139" s="116">
        <v>1</v>
      </c>
      <c r="BN139" s="120">
        <v>3.3333333333333335</v>
      </c>
      <c r="BO139" s="116">
        <v>0</v>
      </c>
      <c r="BP139" s="120">
        <v>0</v>
      </c>
      <c r="BQ139" s="116">
        <v>29</v>
      </c>
      <c r="BR139" s="120">
        <v>96.66666666666667</v>
      </c>
      <c r="BS139" s="116">
        <v>30</v>
      </c>
      <c r="BT139" s="2"/>
      <c r="BU139" s="3"/>
      <c r="BV139" s="3"/>
      <c r="BW139" s="3"/>
      <c r="BX139" s="3"/>
    </row>
    <row r="140" spans="1:76" ht="15">
      <c r="A140" s="64" t="s">
        <v>313</v>
      </c>
      <c r="B140" s="65"/>
      <c r="C140" s="65" t="s">
        <v>64</v>
      </c>
      <c r="D140" s="66">
        <v>170.24954038707108</v>
      </c>
      <c r="E140" s="68"/>
      <c r="F140" s="100" t="s">
        <v>2889</v>
      </c>
      <c r="G140" s="65"/>
      <c r="H140" s="69" t="s">
        <v>313</v>
      </c>
      <c r="I140" s="70"/>
      <c r="J140" s="70"/>
      <c r="K140" s="69" t="s">
        <v>3292</v>
      </c>
      <c r="L140" s="73">
        <v>1</v>
      </c>
      <c r="M140" s="74">
        <v>6791.06884765625</v>
      </c>
      <c r="N140" s="74">
        <v>5393.578125</v>
      </c>
      <c r="O140" s="75"/>
      <c r="P140" s="76"/>
      <c r="Q140" s="76"/>
      <c r="R140" s="86"/>
      <c r="S140" s="48">
        <v>1</v>
      </c>
      <c r="T140" s="48">
        <v>1</v>
      </c>
      <c r="U140" s="49">
        <v>0</v>
      </c>
      <c r="V140" s="49">
        <v>0.5</v>
      </c>
      <c r="W140" s="49">
        <v>0</v>
      </c>
      <c r="X140" s="49">
        <v>0.999998</v>
      </c>
      <c r="Y140" s="49">
        <v>0.5</v>
      </c>
      <c r="Z140" s="49">
        <v>0</v>
      </c>
      <c r="AA140" s="71">
        <v>140</v>
      </c>
      <c r="AB140" s="71"/>
      <c r="AC140" s="72"/>
      <c r="AD140" s="78" t="s">
        <v>2026</v>
      </c>
      <c r="AE140" s="78">
        <v>24</v>
      </c>
      <c r="AF140" s="78">
        <v>2174</v>
      </c>
      <c r="AG140" s="78">
        <v>118</v>
      </c>
      <c r="AH140" s="78">
        <v>84</v>
      </c>
      <c r="AI140" s="78"/>
      <c r="AJ140" s="78" t="s">
        <v>2246</v>
      </c>
      <c r="AK140" s="78"/>
      <c r="AL140" s="83" t="s">
        <v>2560</v>
      </c>
      <c r="AM140" s="78"/>
      <c r="AN140" s="80">
        <v>43241.97568287037</v>
      </c>
      <c r="AO140" s="83" t="s">
        <v>2735</v>
      </c>
      <c r="AP140" s="78" t="b">
        <v>1</v>
      </c>
      <c r="AQ140" s="78" t="b">
        <v>0</v>
      </c>
      <c r="AR140" s="78" t="b">
        <v>0</v>
      </c>
      <c r="AS140" s="78" t="s">
        <v>1774</v>
      </c>
      <c r="AT140" s="78">
        <v>3</v>
      </c>
      <c r="AU140" s="78"/>
      <c r="AV140" s="78" t="b">
        <v>0</v>
      </c>
      <c r="AW140" s="78" t="s">
        <v>2922</v>
      </c>
      <c r="AX140" s="83" t="s">
        <v>3060</v>
      </c>
      <c r="AY140" s="78" t="s">
        <v>66</v>
      </c>
      <c r="AZ140" s="78" t="str">
        <f>REPLACE(INDEX(GroupVertices[Group],MATCH(Vertices[[#This Row],[Vertex]],GroupVertices[Vertex],0)),1,1,"")</f>
        <v>13</v>
      </c>
      <c r="BA140" s="48" t="s">
        <v>668</v>
      </c>
      <c r="BB140" s="48" t="s">
        <v>668</v>
      </c>
      <c r="BC140" s="48" t="s">
        <v>750</v>
      </c>
      <c r="BD140" s="48" t="s">
        <v>750</v>
      </c>
      <c r="BE140" s="48" t="s">
        <v>814</v>
      </c>
      <c r="BF140" s="48" t="s">
        <v>814</v>
      </c>
      <c r="BG140" s="116" t="s">
        <v>4061</v>
      </c>
      <c r="BH140" s="116" t="s">
        <v>4061</v>
      </c>
      <c r="BI140" s="116" t="s">
        <v>3832</v>
      </c>
      <c r="BJ140" s="116" t="s">
        <v>3832</v>
      </c>
      <c r="BK140" s="116">
        <v>0</v>
      </c>
      <c r="BL140" s="120">
        <v>0</v>
      </c>
      <c r="BM140" s="116">
        <v>0</v>
      </c>
      <c r="BN140" s="120">
        <v>0</v>
      </c>
      <c r="BO140" s="116">
        <v>0</v>
      </c>
      <c r="BP140" s="120">
        <v>0</v>
      </c>
      <c r="BQ140" s="116">
        <v>17</v>
      </c>
      <c r="BR140" s="120">
        <v>100</v>
      </c>
      <c r="BS140" s="116">
        <v>17</v>
      </c>
      <c r="BT140" s="2"/>
      <c r="BU140" s="3"/>
      <c r="BV140" s="3"/>
      <c r="BW140" s="3"/>
      <c r="BX140" s="3"/>
    </row>
    <row r="141" spans="1:76" ht="15">
      <c r="A141" s="64" t="s">
        <v>424</v>
      </c>
      <c r="B141" s="65"/>
      <c r="C141" s="65" t="s">
        <v>64</v>
      </c>
      <c r="D141" s="66">
        <v>434.78505510826943</v>
      </c>
      <c r="E141" s="68"/>
      <c r="F141" s="100" t="s">
        <v>2890</v>
      </c>
      <c r="G141" s="65"/>
      <c r="H141" s="69" t="s">
        <v>424</v>
      </c>
      <c r="I141" s="70"/>
      <c r="J141" s="70"/>
      <c r="K141" s="69" t="s">
        <v>3293</v>
      </c>
      <c r="L141" s="73">
        <v>1</v>
      </c>
      <c r="M141" s="74">
        <v>6495.45166015625</v>
      </c>
      <c r="N141" s="74">
        <v>5393.578125</v>
      </c>
      <c r="O141" s="75"/>
      <c r="P141" s="76"/>
      <c r="Q141" s="76"/>
      <c r="R141" s="86"/>
      <c r="S141" s="48">
        <v>2</v>
      </c>
      <c r="T141" s="48">
        <v>0</v>
      </c>
      <c r="U141" s="49">
        <v>0</v>
      </c>
      <c r="V141" s="49">
        <v>0.5</v>
      </c>
      <c r="W141" s="49">
        <v>0</v>
      </c>
      <c r="X141" s="49">
        <v>0.999998</v>
      </c>
      <c r="Y141" s="49">
        <v>0.5</v>
      </c>
      <c r="Z141" s="49">
        <v>0</v>
      </c>
      <c r="AA141" s="71">
        <v>141</v>
      </c>
      <c r="AB141" s="71"/>
      <c r="AC141" s="72"/>
      <c r="AD141" s="78" t="s">
        <v>2027</v>
      </c>
      <c r="AE141" s="78">
        <v>1044</v>
      </c>
      <c r="AF141" s="78">
        <v>71887</v>
      </c>
      <c r="AG141" s="78">
        <v>20709</v>
      </c>
      <c r="AH141" s="78">
        <v>13937</v>
      </c>
      <c r="AI141" s="78"/>
      <c r="AJ141" s="78" t="s">
        <v>2247</v>
      </c>
      <c r="AK141" s="78" t="s">
        <v>2422</v>
      </c>
      <c r="AL141" s="83" t="s">
        <v>2560</v>
      </c>
      <c r="AM141" s="78"/>
      <c r="AN141" s="80">
        <v>39708.68344907407</v>
      </c>
      <c r="AO141" s="83" t="s">
        <v>2736</v>
      </c>
      <c r="AP141" s="78" t="b">
        <v>0</v>
      </c>
      <c r="AQ141" s="78" t="b">
        <v>0</v>
      </c>
      <c r="AR141" s="78" t="b">
        <v>1</v>
      </c>
      <c r="AS141" s="78" t="s">
        <v>1774</v>
      </c>
      <c r="AT141" s="78">
        <v>1332</v>
      </c>
      <c r="AU141" s="83" t="s">
        <v>2819</v>
      </c>
      <c r="AV141" s="78" t="b">
        <v>1</v>
      </c>
      <c r="AW141" s="78" t="s">
        <v>2922</v>
      </c>
      <c r="AX141" s="83" t="s">
        <v>3061</v>
      </c>
      <c r="AY141" s="78" t="s">
        <v>65</v>
      </c>
      <c r="AZ141" s="78" t="str">
        <f>REPLACE(INDEX(GroupVertices[Group],MATCH(Vertices[[#This Row],[Vertex]],GroupVertices[Vertex],0)),1,1,"")</f>
        <v>13</v>
      </c>
      <c r="BA141" s="48"/>
      <c r="BB141" s="48"/>
      <c r="BC141" s="48"/>
      <c r="BD141" s="48"/>
      <c r="BE141" s="48"/>
      <c r="BF141" s="48"/>
      <c r="BG141" s="48"/>
      <c r="BH141" s="48"/>
      <c r="BI141" s="48"/>
      <c r="BJ141" s="48"/>
      <c r="BK141" s="48"/>
      <c r="BL141" s="49"/>
      <c r="BM141" s="48"/>
      <c r="BN141" s="49"/>
      <c r="BO141" s="48"/>
      <c r="BP141" s="49"/>
      <c r="BQ141" s="48"/>
      <c r="BR141" s="49"/>
      <c r="BS141" s="48"/>
      <c r="BT141" s="2"/>
      <c r="BU141" s="3"/>
      <c r="BV141" s="3"/>
      <c r="BW141" s="3"/>
      <c r="BX141" s="3"/>
    </row>
    <row r="142" spans="1:76" ht="15">
      <c r="A142" s="64" t="s">
        <v>314</v>
      </c>
      <c r="B142" s="65"/>
      <c r="C142" s="65" t="s">
        <v>64</v>
      </c>
      <c r="D142" s="66">
        <v>162.23526748114003</v>
      </c>
      <c r="E142" s="68"/>
      <c r="F142" s="100" t="s">
        <v>973</v>
      </c>
      <c r="G142" s="65"/>
      <c r="H142" s="69" t="s">
        <v>314</v>
      </c>
      <c r="I142" s="70"/>
      <c r="J142" s="70"/>
      <c r="K142" s="69" t="s">
        <v>3294</v>
      </c>
      <c r="L142" s="73">
        <v>1</v>
      </c>
      <c r="M142" s="74">
        <v>6495.45166015625</v>
      </c>
      <c r="N142" s="74">
        <v>4793.63818359375</v>
      </c>
      <c r="O142" s="75"/>
      <c r="P142" s="76"/>
      <c r="Q142" s="76"/>
      <c r="R142" s="86"/>
      <c r="S142" s="48">
        <v>0</v>
      </c>
      <c r="T142" s="48">
        <v>2</v>
      </c>
      <c r="U142" s="49">
        <v>0</v>
      </c>
      <c r="V142" s="49">
        <v>0.5</v>
      </c>
      <c r="W142" s="49">
        <v>0</v>
      </c>
      <c r="X142" s="49">
        <v>0.999998</v>
      </c>
      <c r="Y142" s="49">
        <v>0.5</v>
      </c>
      <c r="Z142" s="49">
        <v>0</v>
      </c>
      <c r="AA142" s="71">
        <v>142</v>
      </c>
      <c r="AB142" s="71"/>
      <c r="AC142" s="72"/>
      <c r="AD142" s="78" t="s">
        <v>2028</v>
      </c>
      <c r="AE142" s="78">
        <v>917</v>
      </c>
      <c r="AF142" s="78">
        <v>62</v>
      </c>
      <c r="AG142" s="78">
        <v>1536</v>
      </c>
      <c r="AH142" s="78">
        <v>2510</v>
      </c>
      <c r="AI142" s="78"/>
      <c r="AJ142" s="78" t="s">
        <v>2248</v>
      </c>
      <c r="AK142" s="78" t="s">
        <v>2423</v>
      </c>
      <c r="AL142" s="78"/>
      <c r="AM142" s="78"/>
      <c r="AN142" s="80">
        <v>43480.486712962964</v>
      </c>
      <c r="AO142" s="78"/>
      <c r="AP142" s="78" t="b">
        <v>1</v>
      </c>
      <c r="AQ142" s="78" t="b">
        <v>0</v>
      </c>
      <c r="AR142" s="78" t="b">
        <v>0</v>
      </c>
      <c r="AS142" s="78"/>
      <c r="AT142" s="78">
        <v>1</v>
      </c>
      <c r="AU142" s="78"/>
      <c r="AV142" s="78" t="b">
        <v>0</v>
      </c>
      <c r="AW142" s="78" t="s">
        <v>2922</v>
      </c>
      <c r="AX142" s="83" t="s">
        <v>3062</v>
      </c>
      <c r="AY142" s="78" t="s">
        <v>66</v>
      </c>
      <c r="AZ142" s="78" t="str">
        <f>REPLACE(INDEX(GroupVertices[Group],MATCH(Vertices[[#This Row],[Vertex]],GroupVertices[Vertex],0)),1,1,"")</f>
        <v>13</v>
      </c>
      <c r="BA142" s="48"/>
      <c r="BB142" s="48"/>
      <c r="BC142" s="48"/>
      <c r="BD142" s="48"/>
      <c r="BE142" s="48" t="s">
        <v>815</v>
      </c>
      <c r="BF142" s="48" t="s">
        <v>815</v>
      </c>
      <c r="BG142" s="116" t="s">
        <v>4062</v>
      </c>
      <c r="BH142" s="116" t="s">
        <v>4062</v>
      </c>
      <c r="BI142" s="116" t="s">
        <v>4186</v>
      </c>
      <c r="BJ142" s="116" t="s">
        <v>4186</v>
      </c>
      <c r="BK142" s="116">
        <v>0</v>
      </c>
      <c r="BL142" s="120">
        <v>0</v>
      </c>
      <c r="BM142" s="116">
        <v>0</v>
      </c>
      <c r="BN142" s="120">
        <v>0</v>
      </c>
      <c r="BO142" s="116">
        <v>0</v>
      </c>
      <c r="BP142" s="120">
        <v>0</v>
      </c>
      <c r="BQ142" s="116">
        <v>19</v>
      </c>
      <c r="BR142" s="120">
        <v>100</v>
      </c>
      <c r="BS142" s="116">
        <v>19</v>
      </c>
      <c r="BT142" s="2"/>
      <c r="BU142" s="3"/>
      <c r="BV142" s="3"/>
      <c r="BW142" s="3"/>
      <c r="BX142" s="3"/>
    </row>
    <row r="143" spans="1:76" ht="15">
      <c r="A143" s="64" t="s">
        <v>315</v>
      </c>
      <c r="B143" s="65"/>
      <c r="C143" s="65" t="s">
        <v>64</v>
      </c>
      <c r="D143" s="66">
        <v>186.06179190175604</v>
      </c>
      <c r="E143" s="68"/>
      <c r="F143" s="100" t="s">
        <v>974</v>
      </c>
      <c r="G143" s="65"/>
      <c r="H143" s="69" t="s">
        <v>315</v>
      </c>
      <c r="I143" s="70"/>
      <c r="J143" s="70"/>
      <c r="K143" s="69" t="s">
        <v>3295</v>
      </c>
      <c r="L143" s="73">
        <v>1</v>
      </c>
      <c r="M143" s="74">
        <v>9544.205078125</v>
      </c>
      <c r="N143" s="74">
        <v>2085.085693359375</v>
      </c>
      <c r="O143" s="75"/>
      <c r="P143" s="76"/>
      <c r="Q143" s="76"/>
      <c r="R143" s="86"/>
      <c r="S143" s="48">
        <v>0</v>
      </c>
      <c r="T143" s="48">
        <v>1</v>
      </c>
      <c r="U143" s="49">
        <v>0</v>
      </c>
      <c r="V143" s="49">
        <v>1</v>
      </c>
      <c r="W143" s="49">
        <v>0</v>
      </c>
      <c r="X143" s="49">
        <v>0.701753</v>
      </c>
      <c r="Y143" s="49">
        <v>0</v>
      </c>
      <c r="Z143" s="49">
        <v>0</v>
      </c>
      <c r="AA143" s="71">
        <v>143</v>
      </c>
      <c r="AB143" s="71"/>
      <c r="AC143" s="72"/>
      <c r="AD143" s="78" t="s">
        <v>2029</v>
      </c>
      <c r="AE143" s="78">
        <v>2971</v>
      </c>
      <c r="AF143" s="78">
        <v>6341</v>
      </c>
      <c r="AG143" s="78">
        <v>164232</v>
      </c>
      <c r="AH143" s="78">
        <v>132</v>
      </c>
      <c r="AI143" s="78"/>
      <c r="AJ143" s="78" t="s">
        <v>2249</v>
      </c>
      <c r="AK143" s="78" t="s">
        <v>2424</v>
      </c>
      <c r="AL143" s="78"/>
      <c r="AM143" s="78"/>
      <c r="AN143" s="80">
        <v>43251.77072916667</v>
      </c>
      <c r="AO143" s="83" t="s">
        <v>2737</v>
      </c>
      <c r="AP143" s="78" t="b">
        <v>0</v>
      </c>
      <c r="AQ143" s="78" t="b">
        <v>0</v>
      </c>
      <c r="AR143" s="78" t="b">
        <v>0</v>
      </c>
      <c r="AS143" s="78"/>
      <c r="AT143" s="78">
        <v>25</v>
      </c>
      <c r="AU143" s="83" t="s">
        <v>2819</v>
      </c>
      <c r="AV143" s="78" t="b">
        <v>0</v>
      </c>
      <c r="AW143" s="78" t="s">
        <v>2922</v>
      </c>
      <c r="AX143" s="83" t="s">
        <v>3063</v>
      </c>
      <c r="AY143" s="78" t="s">
        <v>66</v>
      </c>
      <c r="AZ143" s="78" t="str">
        <f>REPLACE(INDEX(GroupVertices[Group],MATCH(Vertices[[#This Row],[Vertex]],GroupVertices[Vertex],0)),1,1,"")</f>
        <v>24</v>
      </c>
      <c r="BA143" s="48" t="s">
        <v>669</v>
      </c>
      <c r="BB143" s="48" t="s">
        <v>669</v>
      </c>
      <c r="BC143" s="48" t="s">
        <v>751</v>
      </c>
      <c r="BD143" s="48" t="s">
        <v>751</v>
      </c>
      <c r="BE143" s="48" t="s">
        <v>816</v>
      </c>
      <c r="BF143" s="48" t="s">
        <v>816</v>
      </c>
      <c r="BG143" s="116" t="s">
        <v>4063</v>
      </c>
      <c r="BH143" s="116" t="s">
        <v>4063</v>
      </c>
      <c r="BI143" s="116" t="s">
        <v>4187</v>
      </c>
      <c r="BJ143" s="116" t="s">
        <v>4187</v>
      </c>
      <c r="BK143" s="116">
        <v>0</v>
      </c>
      <c r="BL143" s="120">
        <v>0</v>
      </c>
      <c r="BM143" s="116">
        <v>1</v>
      </c>
      <c r="BN143" s="120">
        <v>6.25</v>
      </c>
      <c r="BO143" s="116">
        <v>0</v>
      </c>
      <c r="BP143" s="120">
        <v>0</v>
      </c>
      <c r="BQ143" s="116">
        <v>15</v>
      </c>
      <c r="BR143" s="120">
        <v>93.75</v>
      </c>
      <c r="BS143" s="116">
        <v>16</v>
      </c>
      <c r="BT143" s="2"/>
      <c r="BU143" s="3"/>
      <c r="BV143" s="3"/>
      <c r="BW143" s="3"/>
      <c r="BX143" s="3"/>
    </row>
    <row r="144" spans="1:76" ht="15">
      <c r="A144" s="64" t="s">
        <v>384</v>
      </c>
      <c r="B144" s="65"/>
      <c r="C144" s="65" t="s">
        <v>64</v>
      </c>
      <c r="D144" s="66">
        <v>162.11383910377742</v>
      </c>
      <c r="E144" s="68"/>
      <c r="F144" s="100" t="s">
        <v>1033</v>
      </c>
      <c r="G144" s="65"/>
      <c r="H144" s="69" t="s">
        <v>384</v>
      </c>
      <c r="I144" s="70"/>
      <c r="J144" s="70"/>
      <c r="K144" s="69" t="s">
        <v>3296</v>
      </c>
      <c r="L144" s="73">
        <v>1</v>
      </c>
      <c r="M144" s="74">
        <v>9544.205078125</v>
      </c>
      <c r="N144" s="74">
        <v>1691.00732421875</v>
      </c>
      <c r="O144" s="75"/>
      <c r="P144" s="76"/>
      <c r="Q144" s="76"/>
      <c r="R144" s="86"/>
      <c r="S144" s="48">
        <v>2</v>
      </c>
      <c r="T144" s="48">
        <v>1</v>
      </c>
      <c r="U144" s="49">
        <v>0</v>
      </c>
      <c r="V144" s="49">
        <v>1</v>
      </c>
      <c r="W144" s="49">
        <v>0</v>
      </c>
      <c r="X144" s="49">
        <v>1.298243</v>
      </c>
      <c r="Y144" s="49">
        <v>0</v>
      </c>
      <c r="Z144" s="49">
        <v>0</v>
      </c>
      <c r="AA144" s="71">
        <v>144</v>
      </c>
      <c r="AB144" s="71"/>
      <c r="AC144" s="72"/>
      <c r="AD144" s="78" t="s">
        <v>2030</v>
      </c>
      <c r="AE144" s="78">
        <v>69</v>
      </c>
      <c r="AF144" s="78">
        <v>30</v>
      </c>
      <c r="AG144" s="78">
        <v>80</v>
      </c>
      <c r="AH144" s="78">
        <v>9</v>
      </c>
      <c r="AI144" s="78"/>
      <c r="AJ144" s="78" t="s">
        <v>2250</v>
      </c>
      <c r="AK144" s="78" t="s">
        <v>2425</v>
      </c>
      <c r="AL144" s="78"/>
      <c r="AM144" s="78"/>
      <c r="AN144" s="80">
        <v>41929.08096064815</v>
      </c>
      <c r="AO144" s="83" t="s">
        <v>2738</v>
      </c>
      <c r="AP144" s="78" t="b">
        <v>0</v>
      </c>
      <c r="AQ144" s="78" t="b">
        <v>0</v>
      </c>
      <c r="AR144" s="78" t="b">
        <v>0</v>
      </c>
      <c r="AS144" s="78"/>
      <c r="AT144" s="78">
        <v>1</v>
      </c>
      <c r="AU144" s="83" t="s">
        <v>2819</v>
      </c>
      <c r="AV144" s="78" t="b">
        <v>0</v>
      </c>
      <c r="AW144" s="78" t="s">
        <v>2922</v>
      </c>
      <c r="AX144" s="83" t="s">
        <v>3064</v>
      </c>
      <c r="AY144" s="78" t="s">
        <v>66</v>
      </c>
      <c r="AZ144" s="78" t="str">
        <f>REPLACE(INDEX(GroupVertices[Group],MATCH(Vertices[[#This Row],[Vertex]],GroupVertices[Vertex],0)),1,1,"")</f>
        <v>24</v>
      </c>
      <c r="BA144" s="48" t="s">
        <v>3513</v>
      </c>
      <c r="BB144" s="48" t="s">
        <v>3950</v>
      </c>
      <c r="BC144" s="48" t="s">
        <v>762</v>
      </c>
      <c r="BD144" s="48" t="s">
        <v>762</v>
      </c>
      <c r="BE144" s="48" t="s">
        <v>3968</v>
      </c>
      <c r="BF144" s="48" t="s">
        <v>3978</v>
      </c>
      <c r="BG144" s="116" t="s">
        <v>4064</v>
      </c>
      <c r="BH144" s="116" t="s">
        <v>4105</v>
      </c>
      <c r="BI144" s="116" t="s">
        <v>4188</v>
      </c>
      <c r="BJ144" s="116" t="s">
        <v>4224</v>
      </c>
      <c r="BK144" s="116">
        <v>1</v>
      </c>
      <c r="BL144" s="120">
        <v>2.5641025641025643</v>
      </c>
      <c r="BM144" s="116">
        <v>2</v>
      </c>
      <c r="BN144" s="120">
        <v>5.128205128205129</v>
      </c>
      <c r="BO144" s="116">
        <v>0</v>
      </c>
      <c r="BP144" s="120">
        <v>0</v>
      </c>
      <c r="BQ144" s="116">
        <v>36</v>
      </c>
      <c r="BR144" s="120">
        <v>92.3076923076923</v>
      </c>
      <c r="BS144" s="116">
        <v>39</v>
      </c>
      <c r="BT144" s="2"/>
      <c r="BU144" s="3"/>
      <c r="BV144" s="3"/>
      <c r="BW144" s="3"/>
      <c r="BX144" s="3"/>
    </row>
    <row r="145" spans="1:76" ht="15">
      <c r="A145" s="64" t="s">
        <v>316</v>
      </c>
      <c r="B145" s="65"/>
      <c r="C145" s="65" t="s">
        <v>64</v>
      </c>
      <c r="D145" s="66">
        <v>162.55022233492426</v>
      </c>
      <c r="E145" s="68"/>
      <c r="F145" s="100" t="s">
        <v>975</v>
      </c>
      <c r="G145" s="65"/>
      <c r="H145" s="69" t="s">
        <v>316</v>
      </c>
      <c r="I145" s="70"/>
      <c r="J145" s="70"/>
      <c r="K145" s="69" t="s">
        <v>3297</v>
      </c>
      <c r="L145" s="73">
        <v>1</v>
      </c>
      <c r="M145" s="74">
        <v>8384.3662109375</v>
      </c>
      <c r="N145" s="74">
        <v>9433.51953125</v>
      </c>
      <c r="O145" s="75"/>
      <c r="P145" s="76"/>
      <c r="Q145" s="76"/>
      <c r="R145" s="86"/>
      <c r="S145" s="48">
        <v>0</v>
      </c>
      <c r="T145" s="48">
        <v>1</v>
      </c>
      <c r="U145" s="49">
        <v>0</v>
      </c>
      <c r="V145" s="49">
        <v>0.014493</v>
      </c>
      <c r="W145" s="49">
        <v>0</v>
      </c>
      <c r="X145" s="49">
        <v>0.540561</v>
      </c>
      <c r="Y145" s="49">
        <v>0</v>
      </c>
      <c r="Z145" s="49">
        <v>0</v>
      </c>
      <c r="AA145" s="71">
        <v>145</v>
      </c>
      <c r="AB145" s="71"/>
      <c r="AC145" s="72"/>
      <c r="AD145" s="78" t="s">
        <v>2031</v>
      </c>
      <c r="AE145" s="78">
        <v>154</v>
      </c>
      <c r="AF145" s="78">
        <v>145</v>
      </c>
      <c r="AG145" s="78">
        <v>650</v>
      </c>
      <c r="AH145" s="78">
        <v>1260</v>
      </c>
      <c r="AI145" s="78"/>
      <c r="AJ145" s="78" t="s">
        <v>2251</v>
      </c>
      <c r="AK145" s="78"/>
      <c r="AL145" s="83" t="s">
        <v>2561</v>
      </c>
      <c r="AM145" s="78"/>
      <c r="AN145" s="80">
        <v>42528.3903125</v>
      </c>
      <c r="AO145" s="78"/>
      <c r="AP145" s="78" t="b">
        <v>1</v>
      </c>
      <c r="AQ145" s="78" t="b">
        <v>0</v>
      </c>
      <c r="AR145" s="78" t="b">
        <v>0</v>
      </c>
      <c r="AS145" s="78"/>
      <c r="AT145" s="78">
        <v>5</v>
      </c>
      <c r="AU145" s="78"/>
      <c r="AV145" s="78" t="b">
        <v>0</v>
      </c>
      <c r="AW145" s="78" t="s">
        <v>2922</v>
      </c>
      <c r="AX145" s="83" t="s">
        <v>3065</v>
      </c>
      <c r="AY145" s="78" t="s">
        <v>66</v>
      </c>
      <c r="AZ145" s="78" t="str">
        <f>REPLACE(INDEX(GroupVertices[Group],MATCH(Vertices[[#This Row],[Vertex]],GroupVertices[Vertex],0)),1,1,"")</f>
        <v>7</v>
      </c>
      <c r="BA145" s="48" t="s">
        <v>670</v>
      </c>
      <c r="BB145" s="48" t="s">
        <v>670</v>
      </c>
      <c r="BC145" s="48" t="s">
        <v>751</v>
      </c>
      <c r="BD145" s="48" t="s">
        <v>751</v>
      </c>
      <c r="BE145" s="48" t="s">
        <v>817</v>
      </c>
      <c r="BF145" s="48" t="s">
        <v>817</v>
      </c>
      <c r="BG145" s="116" t="s">
        <v>4065</v>
      </c>
      <c r="BH145" s="116" t="s">
        <v>4065</v>
      </c>
      <c r="BI145" s="116" t="s">
        <v>4189</v>
      </c>
      <c r="BJ145" s="116" t="s">
        <v>4189</v>
      </c>
      <c r="BK145" s="116">
        <v>0</v>
      </c>
      <c r="BL145" s="120">
        <v>0</v>
      </c>
      <c r="BM145" s="116">
        <v>0</v>
      </c>
      <c r="BN145" s="120">
        <v>0</v>
      </c>
      <c r="BO145" s="116">
        <v>0</v>
      </c>
      <c r="BP145" s="120">
        <v>0</v>
      </c>
      <c r="BQ145" s="116">
        <v>15</v>
      </c>
      <c r="BR145" s="120">
        <v>100</v>
      </c>
      <c r="BS145" s="116">
        <v>15</v>
      </c>
      <c r="BT145" s="2"/>
      <c r="BU145" s="3"/>
      <c r="BV145" s="3"/>
      <c r="BW145" s="3"/>
      <c r="BX145" s="3"/>
    </row>
    <row r="146" spans="1:76" ht="15">
      <c r="A146" s="64" t="s">
        <v>317</v>
      </c>
      <c r="B146" s="65"/>
      <c r="C146" s="65" t="s">
        <v>64</v>
      </c>
      <c r="D146" s="66">
        <v>162.46674032548745</v>
      </c>
      <c r="E146" s="68"/>
      <c r="F146" s="100" t="s">
        <v>893</v>
      </c>
      <c r="G146" s="65"/>
      <c r="H146" s="69" t="s">
        <v>317</v>
      </c>
      <c r="I146" s="70"/>
      <c r="J146" s="70"/>
      <c r="K146" s="69" t="s">
        <v>3298</v>
      </c>
      <c r="L146" s="73">
        <v>1</v>
      </c>
      <c r="M146" s="74">
        <v>7451.62060546875</v>
      </c>
      <c r="N146" s="74">
        <v>9337.69140625</v>
      </c>
      <c r="O146" s="75"/>
      <c r="P146" s="76"/>
      <c r="Q146" s="76"/>
      <c r="R146" s="86"/>
      <c r="S146" s="48">
        <v>0</v>
      </c>
      <c r="T146" s="48">
        <v>1</v>
      </c>
      <c r="U146" s="49">
        <v>0</v>
      </c>
      <c r="V146" s="49">
        <v>0.014493</v>
      </c>
      <c r="W146" s="49">
        <v>0</v>
      </c>
      <c r="X146" s="49">
        <v>0.540561</v>
      </c>
      <c r="Y146" s="49">
        <v>0</v>
      </c>
      <c r="Z146" s="49">
        <v>0</v>
      </c>
      <c r="AA146" s="71">
        <v>146</v>
      </c>
      <c r="AB146" s="71"/>
      <c r="AC146" s="72"/>
      <c r="AD146" s="78" t="s">
        <v>2032</v>
      </c>
      <c r="AE146" s="78">
        <v>1755</v>
      </c>
      <c r="AF146" s="78">
        <v>123</v>
      </c>
      <c r="AG146" s="78">
        <v>10106</v>
      </c>
      <c r="AH146" s="78">
        <v>1613</v>
      </c>
      <c r="AI146" s="78"/>
      <c r="AJ146" s="78" t="s">
        <v>2252</v>
      </c>
      <c r="AK146" s="78"/>
      <c r="AL146" s="78"/>
      <c r="AM146" s="78"/>
      <c r="AN146" s="80">
        <v>40875.898831018516</v>
      </c>
      <c r="AO146" s="78"/>
      <c r="AP146" s="78" t="b">
        <v>1</v>
      </c>
      <c r="AQ146" s="78" t="b">
        <v>1</v>
      </c>
      <c r="AR146" s="78" t="b">
        <v>0</v>
      </c>
      <c r="AS146" s="78"/>
      <c r="AT146" s="78">
        <v>0</v>
      </c>
      <c r="AU146" s="83" t="s">
        <v>2819</v>
      </c>
      <c r="AV146" s="78" t="b">
        <v>0</v>
      </c>
      <c r="AW146" s="78" t="s">
        <v>2922</v>
      </c>
      <c r="AX146" s="83" t="s">
        <v>3066</v>
      </c>
      <c r="AY146" s="78" t="s">
        <v>66</v>
      </c>
      <c r="AZ146" s="78" t="str">
        <f>REPLACE(INDEX(GroupVertices[Group],MATCH(Vertices[[#This Row],[Vertex]],GroupVertices[Vertex],0)),1,1,"")</f>
        <v>7</v>
      </c>
      <c r="BA146" s="48" t="s">
        <v>670</v>
      </c>
      <c r="BB146" s="48" t="s">
        <v>670</v>
      </c>
      <c r="BC146" s="48" t="s">
        <v>751</v>
      </c>
      <c r="BD146" s="48" t="s">
        <v>751</v>
      </c>
      <c r="BE146" s="48" t="s">
        <v>817</v>
      </c>
      <c r="BF146" s="48" t="s">
        <v>817</v>
      </c>
      <c r="BG146" s="116" t="s">
        <v>4065</v>
      </c>
      <c r="BH146" s="116" t="s">
        <v>4065</v>
      </c>
      <c r="BI146" s="116" t="s">
        <v>4189</v>
      </c>
      <c r="BJ146" s="116" t="s">
        <v>4189</v>
      </c>
      <c r="BK146" s="116">
        <v>0</v>
      </c>
      <c r="BL146" s="120">
        <v>0</v>
      </c>
      <c r="BM146" s="116">
        <v>0</v>
      </c>
      <c r="BN146" s="120">
        <v>0</v>
      </c>
      <c r="BO146" s="116">
        <v>0</v>
      </c>
      <c r="BP146" s="120">
        <v>0</v>
      </c>
      <c r="BQ146" s="116">
        <v>15</v>
      </c>
      <c r="BR146" s="120">
        <v>100</v>
      </c>
      <c r="BS146" s="116">
        <v>15</v>
      </c>
      <c r="BT146" s="2"/>
      <c r="BU146" s="3"/>
      <c r="BV146" s="3"/>
      <c r="BW146" s="3"/>
      <c r="BX146" s="3"/>
    </row>
    <row r="147" spans="1:76" ht="15">
      <c r="A147" s="64" t="s">
        <v>318</v>
      </c>
      <c r="B147" s="65"/>
      <c r="C147" s="65" t="s">
        <v>64</v>
      </c>
      <c r="D147" s="66">
        <v>163.51026544344722</v>
      </c>
      <c r="E147" s="68"/>
      <c r="F147" s="100" t="s">
        <v>976</v>
      </c>
      <c r="G147" s="65"/>
      <c r="H147" s="69" t="s">
        <v>318</v>
      </c>
      <c r="I147" s="70"/>
      <c r="J147" s="70"/>
      <c r="K147" s="69" t="s">
        <v>3299</v>
      </c>
      <c r="L147" s="73">
        <v>1</v>
      </c>
      <c r="M147" s="74">
        <v>7350.57421875</v>
      </c>
      <c r="N147" s="74">
        <v>7943.166015625</v>
      </c>
      <c r="O147" s="75"/>
      <c r="P147" s="76"/>
      <c r="Q147" s="76"/>
      <c r="R147" s="86"/>
      <c r="S147" s="48">
        <v>0</v>
      </c>
      <c r="T147" s="48">
        <v>1</v>
      </c>
      <c r="U147" s="49">
        <v>0</v>
      </c>
      <c r="V147" s="49">
        <v>0.014493</v>
      </c>
      <c r="W147" s="49">
        <v>0</v>
      </c>
      <c r="X147" s="49">
        <v>0.540561</v>
      </c>
      <c r="Y147" s="49">
        <v>0</v>
      </c>
      <c r="Z147" s="49">
        <v>0</v>
      </c>
      <c r="AA147" s="71">
        <v>147</v>
      </c>
      <c r="AB147" s="71"/>
      <c r="AC147" s="72"/>
      <c r="AD147" s="78" t="s">
        <v>2033</v>
      </c>
      <c r="AE147" s="78">
        <v>400</v>
      </c>
      <c r="AF147" s="78">
        <v>398</v>
      </c>
      <c r="AG147" s="78">
        <v>23016</v>
      </c>
      <c r="AH147" s="78">
        <v>13</v>
      </c>
      <c r="AI147" s="78"/>
      <c r="AJ147" s="78" t="s">
        <v>2253</v>
      </c>
      <c r="AK147" s="78" t="s">
        <v>2426</v>
      </c>
      <c r="AL147" s="83" t="s">
        <v>2562</v>
      </c>
      <c r="AM147" s="78"/>
      <c r="AN147" s="80">
        <v>41751.79903935185</v>
      </c>
      <c r="AO147" s="83" t="s">
        <v>2739</v>
      </c>
      <c r="AP147" s="78" t="b">
        <v>0</v>
      </c>
      <c r="AQ147" s="78" t="b">
        <v>0</v>
      </c>
      <c r="AR147" s="78" t="b">
        <v>1</v>
      </c>
      <c r="AS147" s="78"/>
      <c r="AT147" s="78">
        <v>47</v>
      </c>
      <c r="AU147" s="83" t="s">
        <v>2819</v>
      </c>
      <c r="AV147" s="78" t="b">
        <v>0</v>
      </c>
      <c r="AW147" s="78" t="s">
        <v>2922</v>
      </c>
      <c r="AX147" s="83" t="s">
        <v>3067</v>
      </c>
      <c r="AY147" s="78" t="s">
        <v>66</v>
      </c>
      <c r="AZ147" s="78" t="str">
        <f>REPLACE(INDEX(GroupVertices[Group],MATCH(Vertices[[#This Row],[Vertex]],GroupVertices[Vertex],0)),1,1,"")</f>
        <v>7</v>
      </c>
      <c r="BA147" s="48" t="s">
        <v>670</v>
      </c>
      <c r="BB147" s="48" t="s">
        <v>670</v>
      </c>
      <c r="BC147" s="48" t="s">
        <v>751</v>
      </c>
      <c r="BD147" s="48" t="s">
        <v>751</v>
      </c>
      <c r="BE147" s="48" t="s">
        <v>817</v>
      </c>
      <c r="BF147" s="48" t="s">
        <v>817</v>
      </c>
      <c r="BG147" s="116" t="s">
        <v>4066</v>
      </c>
      <c r="BH147" s="116" t="s">
        <v>4104</v>
      </c>
      <c r="BI147" s="116" t="s">
        <v>4190</v>
      </c>
      <c r="BJ147" s="116" t="s">
        <v>4225</v>
      </c>
      <c r="BK147" s="116">
        <v>0</v>
      </c>
      <c r="BL147" s="120">
        <v>0</v>
      </c>
      <c r="BM147" s="116">
        <v>1</v>
      </c>
      <c r="BN147" s="120">
        <v>2.5</v>
      </c>
      <c r="BO147" s="116">
        <v>0</v>
      </c>
      <c r="BP147" s="120">
        <v>0</v>
      </c>
      <c r="BQ147" s="116">
        <v>39</v>
      </c>
      <c r="BR147" s="120">
        <v>97.5</v>
      </c>
      <c r="BS147" s="116">
        <v>40</v>
      </c>
      <c r="BT147" s="2"/>
      <c r="BU147" s="3"/>
      <c r="BV147" s="3"/>
      <c r="BW147" s="3"/>
      <c r="BX147" s="3"/>
    </row>
    <row r="148" spans="1:76" ht="15">
      <c r="A148" s="64" t="s">
        <v>319</v>
      </c>
      <c r="B148" s="65"/>
      <c r="C148" s="65" t="s">
        <v>64</v>
      </c>
      <c r="D148" s="66">
        <v>162.08727664622936</v>
      </c>
      <c r="E148" s="68"/>
      <c r="F148" s="100" t="s">
        <v>977</v>
      </c>
      <c r="G148" s="65"/>
      <c r="H148" s="69" t="s">
        <v>319</v>
      </c>
      <c r="I148" s="70"/>
      <c r="J148" s="70"/>
      <c r="K148" s="69" t="s">
        <v>3300</v>
      </c>
      <c r="L148" s="73">
        <v>1</v>
      </c>
      <c r="M148" s="74">
        <v>7906.8349609375</v>
      </c>
      <c r="N148" s="74">
        <v>9646.09375</v>
      </c>
      <c r="O148" s="75"/>
      <c r="P148" s="76"/>
      <c r="Q148" s="76"/>
      <c r="R148" s="86"/>
      <c r="S148" s="48">
        <v>0</v>
      </c>
      <c r="T148" s="48">
        <v>1</v>
      </c>
      <c r="U148" s="49">
        <v>0</v>
      </c>
      <c r="V148" s="49">
        <v>0.014493</v>
      </c>
      <c r="W148" s="49">
        <v>0</v>
      </c>
      <c r="X148" s="49">
        <v>0.540561</v>
      </c>
      <c r="Y148" s="49">
        <v>0</v>
      </c>
      <c r="Z148" s="49">
        <v>0</v>
      </c>
      <c r="AA148" s="71">
        <v>148</v>
      </c>
      <c r="AB148" s="71"/>
      <c r="AC148" s="72"/>
      <c r="AD148" s="78" t="s">
        <v>2034</v>
      </c>
      <c r="AE148" s="78">
        <v>375</v>
      </c>
      <c r="AF148" s="78">
        <v>23</v>
      </c>
      <c r="AG148" s="78">
        <v>532</v>
      </c>
      <c r="AH148" s="78">
        <v>11929</v>
      </c>
      <c r="AI148" s="78"/>
      <c r="AJ148" s="78" t="s">
        <v>2254</v>
      </c>
      <c r="AK148" s="78"/>
      <c r="AL148" s="78"/>
      <c r="AM148" s="78"/>
      <c r="AN148" s="80">
        <v>42087.89048611111</v>
      </c>
      <c r="AO148" s="78"/>
      <c r="AP148" s="78" t="b">
        <v>0</v>
      </c>
      <c r="AQ148" s="78" t="b">
        <v>0</v>
      </c>
      <c r="AR148" s="78" t="b">
        <v>0</v>
      </c>
      <c r="AS148" s="78"/>
      <c r="AT148" s="78">
        <v>0</v>
      </c>
      <c r="AU148" s="83" t="s">
        <v>2819</v>
      </c>
      <c r="AV148" s="78" t="b">
        <v>0</v>
      </c>
      <c r="AW148" s="78" t="s">
        <v>2922</v>
      </c>
      <c r="AX148" s="83" t="s">
        <v>3068</v>
      </c>
      <c r="AY148" s="78" t="s">
        <v>66</v>
      </c>
      <c r="AZ148" s="78" t="str">
        <f>REPLACE(INDEX(GroupVertices[Group],MATCH(Vertices[[#This Row],[Vertex]],GroupVertices[Vertex],0)),1,1,"")</f>
        <v>7</v>
      </c>
      <c r="BA148" s="48" t="s">
        <v>670</v>
      </c>
      <c r="BB148" s="48" t="s">
        <v>670</v>
      </c>
      <c r="BC148" s="48" t="s">
        <v>751</v>
      </c>
      <c r="BD148" s="48" t="s">
        <v>751</v>
      </c>
      <c r="BE148" s="48" t="s">
        <v>817</v>
      </c>
      <c r="BF148" s="48" t="s">
        <v>817</v>
      </c>
      <c r="BG148" s="116" t="s">
        <v>4065</v>
      </c>
      <c r="BH148" s="116" t="s">
        <v>4065</v>
      </c>
      <c r="BI148" s="116" t="s">
        <v>4189</v>
      </c>
      <c r="BJ148" s="116" t="s">
        <v>4189</v>
      </c>
      <c r="BK148" s="116">
        <v>0</v>
      </c>
      <c r="BL148" s="120">
        <v>0</v>
      </c>
      <c r="BM148" s="116">
        <v>0</v>
      </c>
      <c r="BN148" s="120">
        <v>0</v>
      </c>
      <c r="BO148" s="116">
        <v>0</v>
      </c>
      <c r="BP148" s="120">
        <v>0</v>
      </c>
      <c r="BQ148" s="116">
        <v>15</v>
      </c>
      <c r="BR148" s="120">
        <v>100</v>
      </c>
      <c r="BS148" s="116">
        <v>15</v>
      </c>
      <c r="BT148" s="2"/>
      <c r="BU148" s="3"/>
      <c r="BV148" s="3"/>
      <c r="BW148" s="3"/>
      <c r="BX148" s="3"/>
    </row>
    <row r="149" spans="1:76" ht="15">
      <c r="A149" s="64" t="s">
        <v>320</v>
      </c>
      <c r="B149" s="65"/>
      <c r="C149" s="65" t="s">
        <v>64</v>
      </c>
      <c r="D149" s="66">
        <v>172.0595821371322</v>
      </c>
      <c r="E149" s="68"/>
      <c r="F149" s="100" t="s">
        <v>978</v>
      </c>
      <c r="G149" s="65"/>
      <c r="H149" s="69" t="s">
        <v>320</v>
      </c>
      <c r="I149" s="70"/>
      <c r="J149" s="70"/>
      <c r="K149" s="69" t="s">
        <v>3301</v>
      </c>
      <c r="L149" s="73">
        <v>1</v>
      </c>
      <c r="M149" s="74">
        <v>398.1779479980469</v>
      </c>
      <c r="N149" s="74">
        <v>7729.61865234375</v>
      </c>
      <c r="O149" s="75"/>
      <c r="P149" s="76"/>
      <c r="Q149" s="76"/>
      <c r="R149" s="86"/>
      <c r="S149" s="48">
        <v>1</v>
      </c>
      <c r="T149" s="48">
        <v>1</v>
      </c>
      <c r="U149" s="49">
        <v>0</v>
      </c>
      <c r="V149" s="49">
        <v>0</v>
      </c>
      <c r="W149" s="49">
        <v>0</v>
      </c>
      <c r="X149" s="49">
        <v>0.999998</v>
      </c>
      <c r="Y149" s="49">
        <v>0</v>
      </c>
      <c r="Z149" s="49" t="s">
        <v>3480</v>
      </c>
      <c r="AA149" s="71">
        <v>149</v>
      </c>
      <c r="AB149" s="71"/>
      <c r="AC149" s="72"/>
      <c r="AD149" s="78" t="s">
        <v>2035</v>
      </c>
      <c r="AE149" s="78">
        <v>1902</v>
      </c>
      <c r="AF149" s="78">
        <v>2651</v>
      </c>
      <c r="AG149" s="78">
        <v>11602</v>
      </c>
      <c r="AH149" s="78">
        <v>70085</v>
      </c>
      <c r="AI149" s="78"/>
      <c r="AJ149" s="78" t="s">
        <v>2255</v>
      </c>
      <c r="AK149" s="78" t="s">
        <v>2344</v>
      </c>
      <c r="AL149" s="83" t="s">
        <v>2563</v>
      </c>
      <c r="AM149" s="78"/>
      <c r="AN149" s="80">
        <v>42446.93017361111</v>
      </c>
      <c r="AO149" s="83" t="s">
        <v>2740</v>
      </c>
      <c r="AP149" s="78" t="b">
        <v>0</v>
      </c>
      <c r="AQ149" s="78" t="b">
        <v>0</v>
      </c>
      <c r="AR149" s="78" t="b">
        <v>0</v>
      </c>
      <c r="AS149" s="78"/>
      <c r="AT149" s="78">
        <v>31</v>
      </c>
      <c r="AU149" s="83" t="s">
        <v>2820</v>
      </c>
      <c r="AV149" s="78" t="b">
        <v>0</v>
      </c>
      <c r="AW149" s="78" t="s">
        <v>2922</v>
      </c>
      <c r="AX149" s="83" t="s">
        <v>3069</v>
      </c>
      <c r="AY149" s="78" t="s">
        <v>66</v>
      </c>
      <c r="AZ149" s="78" t="str">
        <f>REPLACE(INDEX(GroupVertices[Group],MATCH(Vertices[[#This Row],[Vertex]],GroupVertices[Vertex],0)),1,1,"")</f>
        <v>1</v>
      </c>
      <c r="BA149" s="48" t="s">
        <v>671</v>
      </c>
      <c r="BB149" s="48" t="s">
        <v>671</v>
      </c>
      <c r="BC149" s="48" t="s">
        <v>752</v>
      </c>
      <c r="BD149" s="48" t="s">
        <v>752</v>
      </c>
      <c r="BE149" s="48" t="s">
        <v>818</v>
      </c>
      <c r="BF149" s="48" t="s">
        <v>818</v>
      </c>
      <c r="BG149" s="116" t="s">
        <v>4067</v>
      </c>
      <c r="BH149" s="116" t="s">
        <v>4067</v>
      </c>
      <c r="BI149" s="116" t="s">
        <v>4191</v>
      </c>
      <c r="BJ149" s="116" t="s">
        <v>4191</v>
      </c>
      <c r="BK149" s="116">
        <v>1</v>
      </c>
      <c r="BL149" s="120">
        <v>9.090909090909092</v>
      </c>
      <c r="BM149" s="116">
        <v>0</v>
      </c>
      <c r="BN149" s="120">
        <v>0</v>
      </c>
      <c r="BO149" s="116">
        <v>0</v>
      </c>
      <c r="BP149" s="120">
        <v>0</v>
      </c>
      <c r="BQ149" s="116">
        <v>10</v>
      </c>
      <c r="BR149" s="120">
        <v>90.9090909090909</v>
      </c>
      <c r="BS149" s="116">
        <v>11</v>
      </c>
      <c r="BT149" s="2"/>
      <c r="BU149" s="3"/>
      <c r="BV149" s="3"/>
      <c r="BW149" s="3"/>
      <c r="BX149" s="3"/>
    </row>
    <row r="150" spans="1:76" ht="15">
      <c r="A150" s="64" t="s">
        <v>321</v>
      </c>
      <c r="B150" s="65"/>
      <c r="C150" s="65" t="s">
        <v>64</v>
      </c>
      <c r="D150" s="66">
        <v>166.43593041052716</v>
      </c>
      <c r="E150" s="68"/>
      <c r="F150" s="100" t="s">
        <v>979</v>
      </c>
      <c r="G150" s="65"/>
      <c r="H150" s="69" t="s">
        <v>321</v>
      </c>
      <c r="I150" s="70"/>
      <c r="J150" s="70"/>
      <c r="K150" s="69" t="s">
        <v>3302</v>
      </c>
      <c r="L150" s="73">
        <v>1</v>
      </c>
      <c r="M150" s="74">
        <v>1617.77197265625</v>
      </c>
      <c r="N150" s="74">
        <v>7729.61865234375</v>
      </c>
      <c r="O150" s="75"/>
      <c r="P150" s="76"/>
      <c r="Q150" s="76"/>
      <c r="R150" s="86"/>
      <c r="S150" s="48">
        <v>1</v>
      </c>
      <c r="T150" s="48">
        <v>1</v>
      </c>
      <c r="U150" s="49">
        <v>0</v>
      </c>
      <c r="V150" s="49">
        <v>0</v>
      </c>
      <c r="W150" s="49">
        <v>0</v>
      </c>
      <c r="X150" s="49">
        <v>0.999998</v>
      </c>
      <c r="Y150" s="49">
        <v>0</v>
      </c>
      <c r="Z150" s="49" t="s">
        <v>3480</v>
      </c>
      <c r="AA150" s="71">
        <v>150</v>
      </c>
      <c r="AB150" s="71"/>
      <c r="AC150" s="72"/>
      <c r="AD150" s="78" t="s">
        <v>2036</v>
      </c>
      <c r="AE150" s="78">
        <v>1946</v>
      </c>
      <c r="AF150" s="78">
        <v>1169</v>
      </c>
      <c r="AG150" s="78">
        <v>10774</v>
      </c>
      <c r="AH150" s="78">
        <v>740</v>
      </c>
      <c r="AI150" s="78"/>
      <c r="AJ150" s="78" t="s">
        <v>2256</v>
      </c>
      <c r="AK150" s="78" t="s">
        <v>2427</v>
      </c>
      <c r="AL150" s="83" t="s">
        <v>2564</v>
      </c>
      <c r="AM150" s="78"/>
      <c r="AN150" s="80">
        <v>39924.36414351852</v>
      </c>
      <c r="AO150" s="83" t="s">
        <v>2741</v>
      </c>
      <c r="AP150" s="78" t="b">
        <v>0</v>
      </c>
      <c r="AQ150" s="78" t="b">
        <v>0</v>
      </c>
      <c r="AR150" s="78" t="b">
        <v>1</v>
      </c>
      <c r="AS150" s="78"/>
      <c r="AT150" s="78">
        <v>52</v>
      </c>
      <c r="AU150" s="83" t="s">
        <v>2819</v>
      </c>
      <c r="AV150" s="78" t="b">
        <v>0</v>
      </c>
      <c r="AW150" s="78" t="s">
        <v>2922</v>
      </c>
      <c r="AX150" s="83" t="s">
        <v>3070</v>
      </c>
      <c r="AY150" s="78" t="s">
        <v>66</v>
      </c>
      <c r="AZ150" s="78" t="str">
        <f>REPLACE(INDEX(GroupVertices[Group],MATCH(Vertices[[#This Row],[Vertex]],GroupVertices[Vertex],0)),1,1,"")</f>
        <v>1</v>
      </c>
      <c r="BA150" s="48" t="s">
        <v>3947</v>
      </c>
      <c r="BB150" s="48" t="s">
        <v>3951</v>
      </c>
      <c r="BC150" s="48" t="s">
        <v>753</v>
      </c>
      <c r="BD150" s="48" t="s">
        <v>3957</v>
      </c>
      <c r="BE150" s="48" t="s">
        <v>3969</v>
      </c>
      <c r="BF150" s="48" t="s">
        <v>3979</v>
      </c>
      <c r="BG150" s="116" t="s">
        <v>4068</v>
      </c>
      <c r="BH150" s="116" t="s">
        <v>4106</v>
      </c>
      <c r="BI150" s="116" t="s">
        <v>4192</v>
      </c>
      <c r="BJ150" s="116" t="s">
        <v>4226</v>
      </c>
      <c r="BK150" s="116">
        <v>5</v>
      </c>
      <c r="BL150" s="120">
        <v>6.410256410256411</v>
      </c>
      <c r="BM150" s="116">
        <v>3</v>
      </c>
      <c r="BN150" s="120">
        <v>3.8461538461538463</v>
      </c>
      <c r="BO150" s="116">
        <v>0</v>
      </c>
      <c r="BP150" s="120">
        <v>0</v>
      </c>
      <c r="BQ150" s="116">
        <v>70</v>
      </c>
      <c r="BR150" s="120">
        <v>89.74358974358974</v>
      </c>
      <c r="BS150" s="116">
        <v>78</v>
      </c>
      <c r="BT150" s="2"/>
      <c r="BU150" s="3"/>
      <c r="BV150" s="3"/>
      <c r="BW150" s="3"/>
      <c r="BX150" s="3"/>
    </row>
    <row r="151" spans="1:76" ht="15">
      <c r="A151" s="64" t="s">
        <v>322</v>
      </c>
      <c r="B151" s="65"/>
      <c r="C151" s="65" t="s">
        <v>64</v>
      </c>
      <c r="D151" s="66">
        <v>187.57585198199587</v>
      </c>
      <c r="E151" s="68"/>
      <c r="F151" s="100" t="s">
        <v>980</v>
      </c>
      <c r="G151" s="65"/>
      <c r="H151" s="69" t="s">
        <v>322</v>
      </c>
      <c r="I151" s="70"/>
      <c r="J151" s="70"/>
      <c r="K151" s="69" t="s">
        <v>3303</v>
      </c>
      <c r="L151" s="73">
        <v>1</v>
      </c>
      <c r="M151" s="74">
        <v>8111.599609375</v>
      </c>
      <c r="N151" s="74">
        <v>2829.12890625</v>
      </c>
      <c r="O151" s="75"/>
      <c r="P151" s="76"/>
      <c r="Q151" s="76"/>
      <c r="R151" s="86"/>
      <c r="S151" s="48">
        <v>0</v>
      </c>
      <c r="T151" s="48">
        <v>1</v>
      </c>
      <c r="U151" s="49">
        <v>0</v>
      </c>
      <c r="V151" s="49">
        <v>1</v>
      </c>
      <c r="W151" s="49">
        <v>0</v>
      </c>
      <c r="X151" s="49">
        <v>0.999998</v>
      </c>
      <c r="Y151" s="49">
        <v>0</v>
      </c>
      <c r="Z151" s="49">
        <v>0</v>
      </c>
      <c r="AA151" s="71">
        <v>151</v>
      </c>
      <c r="AB151" s="71"/>
      <c r="AC151" s="72"/>
      <c r="AD151" s="78" t="s">
        <v>2037</v>
      </c>
      <c r="AE151" s="78">
        <v>5600</v>
      </c>
      <c r="AF151" s="78">
        <v>6740</v>
      </c>
      <c r="AG151" s="78">
        <v>481934</v>
      </c>
      <c r="AH151" s="78">
        <v>227520</v>
      </c>
      <c r="AI151" s="78"/>
      <c r="AJ151" s="78" t="s">
        <v>2257</v>
      </c>
      <c r="AK151" s="78" t="s">
        <v>2428</v>
      </c>
      <c r="AL151" s="78"/>
      <c r="AM151" s="78"/>
      <c r="AN151" s="80">
        <v>41327.87980324074</v>
      </c>
      <c r="AO151" s="83" t="s">
        <v>2742</v>
      </c>
      <c r="AP151" s="78" t="b">
        <v>0</v>
      </c>
      <c r="AQ151" s="78" t="b">
        <v>0</v>
      </c>
      <c r="AR151" s="78" t="b">
        <v>1</v>
      </c>
      <c r="AS151" s="78"/>
      <c r="AT151" s="78">
        <v>310</v>
      </c>
      <c r="AU151" s="83" t="s">
        <v>2819</v>
      </c>
      <c r="AV151" s="78" t="b">
        <v>0</v>
      </c>
      <c r="AW151" s="78" t="s">
        <v>2922</v>
      </c>
      <c r="AX151" s="83" t="s">
        <v>3071</v>
      </c>
      <c r="AY151" s="78" t="s">
        <v>66</v>
      </c>
      <c r="AZ151" s="78" t="str">
        <f>REPLACE(INDEX(GroupVertices[Group],MATCH(Vertices[[#This Row],[Vertex]],GroupVertices[Vertex],0)),1,1,"")</f>
        <v>23</v>
      </c>
      <c r="BA151" s="48"/>
      <c r="BB151" s="48"/>
      <c r="BC151" s="48"/>
      <c r="BD151" s="48"/>
      <c r="BE151" s="48" t="s">
        <v>403</v>
      </c>
      <c r="BF151" s="48" t="s">
        <v>403</v>
      </c>
      <c r="BG151" s="116" t="s">
        <v>4069</v>
      </c>
      <c r="BH151" s="116" t="s">
        <v>4069</v>
      </c>
      <c r="BI151" s="116" t="s">
        <v>4193</v>
      </c>
      <c r="BJ151" s="116" t="s">
        <v>4193</v>
      </c>
      <c r="BK151" s="116">
        <v>0</v>
      </c>
      <c r="BL151" s="120">
        <v>0</v>
      </c>
      <c r="BM151" s="116">
        <v>0</v>
      </c>
      <c r="BN151" s="120">
        <v>0</v>
      </c>
      <c r="BO151" s="116">
        <v>0</v>
      </c>
      <c r="BP151" s="120">
        <v>0</v>
      </c>
      <c r="BQ151" s="116">
        <v>10</v>
      </c>
      <c r="BR151" s="120">
        <v>100</v>
      </c>
      <c r="BS151" s="116">
        <v>10</v>
      </c>
      <c r="BT151" s="2"/>
      <c r="BU151" s="3"/>
      <c r="BV151" s="3"/>
      <c r="BW151" s="3"/>
      <c r="BX151" s="3"/>
    </row>
    <row r="152" spans="1:76" ht="15">
      <c r="A152" s="64" t="s">
        <v>425</v>
      </c>
      <c r="B152" s="65"/>
      <c r="C152" s="65" t="s">
        <v>64</v>
      </c>
      <c r="D152" s="66">
        <v>172.10511777864318</v>
      </c>
      <c r="E152" s="68"/>
      <c r="F152" s="100" t="s">
        <v>2891</v>
      </c>
      <c r="G152" s="65"/>
      <c r="H152" s="69" t="s">
        <v>425</v>
      </c>
      <c r="I152" s="70"/>
      <c r="J152" s="70"/>
      <c r="K152" s="69" t="s">
        <v>3304</v>
      </c>
      <c r="L152" s="73">
        <v>1</v>
      </c>
      <c r="M152" s="74">
        <v>8111.599609375</v>
      </c>
      <c r="N152" s="74">
        <v>3217.3251953125</v>
      </c>
      <c r="O152" s="75"/>
      <c r="P152" s="76"/>
      <c r="Q152" s="76"/>
      <c r="R152" s="86"/>
      <c r="S152" s="48">
        <v>1</v>
      </c>
      <c r="T152" s="48">
        <v>0</v>
      </c>
      <c r="U152" s="49">
        <v>0</v>
      </c>
      <c r="V152" s="49">
        <v>1</v>
      </c>
      <c r="W152" s="49">
        <v>0</v>
      </c>
      <c r="X152" s="49">
        <v>0.999998</v>
      </c>
      <c r="Y152" s="49">
        <v>0</v>
      </c>
      <c r="Z152" s="49">
        <v>0</v>
      </c>
      <c r="AA152" s="71">
        <v>152</v>
      </c>
      <c r="AB152" s="71"/>
      <c r="AC152" s="72"/>
      <c r="AD152" s="78" t="s">
        <v>2038</v>
      </c>
      <c r="AE152" s="78">
        <v>1518</v>
      </c>
      <c r="AF152" s="78">
        <v>2663</v>
      </c>
      <c r="AG152" s="78">
        <v>9848</v>
      </c>
      <c r="AH152" s="78">
        <v>9401</v>
      </c>
      <c r="AI152" s="78"/>
      <c r="AJ152" s="78" t="s">
        <v>2258</v>
      </c>
      <c r="AK152" s="78"/>
      <c r="AL152" s="78"/>
      <c r="AM152" s="78"/>
      <c r="AN152" s="80">
        <v>41690.93625</v>
      </c>
      <c r="AO152" s="83" t="s">
        <v>2743</v>
      </c>
      <c r="AP152" s="78" t="b">
        <v>1</v>
      </c>
      <c r="AQ152" s="78" t="b">
        <v>0</v>
      </c>
      <c r="AR152" s="78" t="b">
        <v>0</v>
      </c>
      <c r="AS152" s="78" t="s">
        <v>1782</v>
      </c>
      <c r="AT152" s="78">
        <v>15</v>
      </c>
      <c r="AU152" s="83" t="s">
        <v>2819</v>
      </c>
      <c r="AV152" s="78" t="b">
        <v>0</v>
      </c>
      <c r="AW152" s="78" t="s">
        <v>2922</v>
      </c>
      <c r="AX152" s="83" t="s">
        <v>3072</v>
      </c>
      <c r="AY152" s="78" t="s">
        <v>65</v>
      </c>
      <c r="AZ152" s="78" t="str">
        <f>REPLACE(INDEX(GroupVertices[Group],MATCH(Vertices[[#This Row],[Vertex]],GroupVertices[Vertex],0)),1,1,"")</f>
        <v>23</v>
      </c>
      <c r="BA152" s="48"/>
      <c r="BB152" s="48"/>
      <c r="BC152" s="48"/>
      <c r="BD152" s="48"/>
      <c r="BE152" s="48"/>
      <c r="BF152" s="48"/>
      <c r="BG152" s="48"/>
      <c r="BH152" s="48"/>
      <c r="BI152" s="48"/>
      <c r="BJ152" s="48"/>
      <c r="BK152" s="48"/>
      <c r="BL152" s="49"/>
      <c r="BM152" s="48"/>
      <c r="BN152" s="49"/>
      <c r="BO152" s="48"/>
      <c r="BP152" s="49"/>
      <c r="BQ152" s="48"/>
      <c r="BR152" s="49"/>
      <c r="BS152" s="48"/>
      <c r="BT152" s="2"/>
      <c r="BU152" s="3"/>
      <c r="BV152" s="3"/>
      <c r="BW152" s="3"/>
      <c r="BX152" s="3"/>
    </row>
    <row r="153" spans="1:76" ht="15">
      <c r="A153" s="64" t="s">
        <v>323</v>
      </c>
      <c r="B153" s="65"/>
      <c r="C153" s="65" t="s">
        <v>64</v>
      </c>
      <c r="D153" s="66">
        <v>165.91985980673616</v>
      </c>
      <c r="E153" s="68"/>
      <c r="F153" s="100" t="s">
        <v>981</v>
      </c>
      <c r="G153" s="65"/>
      <c r="H153" s="69" t="s">
        <v>323</v>
      </c>
      <c r="I153" s="70"/>
      <c r="J153" s="70"/>
      <c r="K153" s="69" t="s">
        <v>3305</v>
      </c>
      <c r="L153" s="73">
        <v>1</v>
      </c>
      <c r="M153" s="74">
        <v>943.3206787109375</v>
      </c>
      <c r="N153" s="74">
        <v>612.6182250976562</v>
      </c>
      <c r="O153" s="75"/>
      <c r="P153" s="76"/>
      <c r="Q153" s="76"/>
      <c r="R153" s="86"/>
      <c r="S153" s="48">
        <v>0</v>
      </c>
      <c r="T153" s="48">
        <v>2</v>
      </c>
      <c r="U153" s="49">
        <v>0</v>
      </c>
      <c r="V153" s="49">
        <v>0.015152</v>
      </c>
      <c r="W153" s="49">
        <v>0.024016</v>
      </c>
      <c r="X153" s="49">
        <v>0.561643</v>
      </c>
      <c r="Y153" s="49">
        <v>0.5</v>
      </c>
      <c r="Z153" s="49">
        <v>0</v>
      </c>
      <c r="AA153" s="71">
        <v>153</v>
      </c>
      <c r="AB153" s="71"/>
      <c r="AC153" s="72"/>
      <c r="AD153" s="78" t="s">
        <v>2039</v>
      </c>
      <c r="AE153" s="78">
        <v>3163</v>
      </c>
      <c r="AF153" s="78">
        <v>1033</v>
      </c>
      <c r="AG153" s="78">
        <v>18432</v>
      </c>
      <c r="AH153" s="78">
        <v>85174</v>
      </c>
      <c r="AI153" s="78"/>
      <c r="AJ153" s="78" t="s">
        <v>2259</v>
      </c>
      <c r="AK153" s="78" t="s">
        <v>2429</v>
      </c>
      <c r="AL153" s="78"/>
      <c r="AM153" s="78"/>
      <c r="AN153" s="80">
        <v>42005.87563657408</v>
      </c>
      <c r="AO153" s="83" t="s">
        <v>2744</v>
      </c>
      <c r="AP153" s="78" t="b">
        <v>0</v>
      </c>
      <c r="AQ153" s="78" t="b">
        <v>0</v>
      </c>
      <c r="AR153" s="78" t="b">
        <v>1</v>
      </c>
      <c r="AS153" s="78"/>
      <c r="AT153" s="78">
        <v>2</v>
      </c>
      <c r="AU153" s="83" t="s">
        <v>2819</v>
      </c>
      <c r="AV153" s="78" t="b">
        <v>0</v>
      </c>
      <c r="AW153" s="78" t="s">
        <v>2922</v>
      </c>
      <c r="AX153" s="83" t="s">
        <v>3073</v>
      </c>
      <c r="AY153" s="78" t="s">
        <v>66</v>
      </c>
      <c r="AZ153" s="78" t="str">
        <f>REPLACE(INDEX(GroupVertices[Group],MATCH(Vertices[[#This Row],[Vertex]],GroupVertices[Vertex],0)),1,1,"")</f>
        <v>2</v>
      </c>
      <c r="BA153" s="48"/>
      <c r="BB153" s="48"/>
      <c r="BC153" s="48"/>
      <c r="BD153" s="48"/>
      <c r="BE153" s="48" t="s">
        <v>403</v>
      </c>
      <c r="BF153" s="48" t="s">
        <v>403</v>
      </c>
      <c r="BG153" s="116" t="s">
        <v>4070</v>
      </c>
      <c r="BH153" s="116" t="s">
        <v>4070</v>
      </c>
      <c r="BI153" s="116" t="s">
        <v>4194</v>
      </c>
      <c r="BJ153" s="116" t="s">
        <v>4194</v>
      </c>
      <c r="BK153" s="116">
        <v>4</v>
      </c>
      <c r="BL153" s="120">
        <v>20</v>
      </c>
      <c r="BM153" s="116">
        <v>1</v>
      </c>
      <c r="BN153" s="120">
        <v>5</v>
      </c>
      <c r="BO153" s="116">
        <v>0</v>
      </c>
      <c r="BP153" s="120">
        <v>0</v>
      </c>
      <c r="BQ153" s="116">
        <v>15</v>
      </c>
      <c r="BR153" s="120">
        <v>75</v>
      </c>
      <c r="BS153" s="116">
        <v>20</v>
      </c>
      <c r="BT153" s="2"/>
      <c r="BU153" s="3"/>
      <c r="BV153" s="3"/>
      <c r="BW153" s="3"/>
      <c r="BX153" s="3"/>
    </row>
    <row r="154" spans="1:76" ht="15">
      <c r="A154" s="64" t="s">
        <v>426</v>
      </c>
      <c r="B154" s="65"/>
      <c r="C154" s="65" t="s">
        <v>64</v>
      </c>
      <c r="D154" s="66">
        <v>1000</v>
      </c>
      <c r="E154" s="68"/>
      <c r="F154" s="100" t="s">
        <v>2892</v>
      </c>
      <c r="G154" s="65"/>
      <c r="H154" s="69" t="s">
        <v>426</v>
      </c>
      <c r="I154" s="70"/>
      <c r="J154" s="70"/>
      <c r="K154" s="69" t="s">
        <v>3306</v>
      </c>
      <c r="L154" s="73">
        <v>9999</v>
      </c>
      <c r="M154" s="74">
        <v>1644.8310546875</v>
      </c>
      <c r="N154" s="74">
        <v>2555.22314453125</v>
      </c>
      <c r="O154" s="75"/>
      <c r="P154" s="76"/>
      <c r="Q154" s="76"/>
      <c r="R154" s="86"/>
      <c r="S154" s="48">
        <v>34</v>
      </c>
      <c r="T154" s="48">
        <v>0</v>
      </c>
      <c r="U154" s="49">
        <v>528</v>
      </c>
      <c r="V154" s="49">
        <v>0.029412</v>
      </c>
      <c r="W154" s="49">
        <v>0.10374</v>
      </c>
      <c r="X154" s="49">
        <v>8.232857</v>
      </c>
      <c r="Y154" s="49">
        <v>0.029411764705882353</v>
      </c>
      <c r="Z154" s="49">
        <v>0</v>
      </c>
      <c r="AA154" s="71">
        <v>154</v>
      </c>
      <c r="AB154" s="71"/>
      <c r="AC154" s="72"/>
      <c r="AD154" s="78" t="s">
        <v>2040</v>
      </c>
      <c r="AE154" s="78">
        <v>95</v>
      </c>
      <c r="AF154" s="78">
        <v>19016374</v>
      </c>
      <c r="AG154" s="78">
        <v>2984</v>
      </c>
      <c r="AH154" s="78">
        <v>41</v>
      </c>
      <c r="AI154" s="78">
        <v>-25200</v>
      </c>
      <c r="AJ154" s="78" t="s">
        <v>2260</v>
      </c>
      <c r="AK154" s="78"/>
      <c r="AL154" s="83" t="s">
        <v>2565</v>
      </c>
      <c r="AM154" s="78" t="s">
        <v>2611</v>
      </c>
      <c r="AN154" s="80">
        <v>40069.94652777778</v>
      </c>
      <c r="AO154" s="83" t="s">
        <v>2745</v>
      </c>
      <c r="AP154" s="78" t="b">
        <v>0</v>
      </c>
      <c r="AQ154" s="78" t="b">
        <v>0</v>
      </c>
      <c r="AR154" s="78" t="b">
        <v>1</v>
      </c>
      <c r="AS154" s="78" t="s">
        <v>1774</v>
      </c>
      <c r="AT154" s="78">
        <v>49461</v>
      </c>
      <c r="AU154" s="83" t="s">
        <v>2830</v>
      </c>
      <c r="AV154" s="78" t="b">
        <v>1</v>
      </c>
      <c r="AW154" s="78" t="s">
        <v>2922</v>
      </c>
      <c r="AX154" s="83" t="s">
        <v>3074</v>
      </c>
      <c r="AY154" s="78" t="s">
        <v>65</v>
      </c>
      <c r="AZ154" s="78" t="str">
        <f>REPLACE(INDEX(GroupVertices[Group],MATCH(Vertices[[#This Row],[Vertex]],GroupVertices[Vertex],0)),1,1,"")</f>
        <v>2</v>
      </c>
      <c r="BA154" s="48"/>
      <c r="BB154" s="48"/>
      <c r="BC154" s="48"/>
      <c r="BD154" s="48"/>
      <c r="BE154" s="48"/>
      <c r="BF154" s="48"/>
      <c r="BG154" s="48"/>
      <c r="BH154" s="48"/>
      <c r="BI154" s="48"/>
      <c r="BJ154" s="48"/>
      <c r="BK154" s="48"/>
      <c r="BL154" s="49"/>
      <c r="BM154" s="48"/>
      <c r="BN154" s="49"/>
      <c r="BO154" s="48"/>
      <c r="BP154" s="49"/>
      <c r="BQ154" s="48"/>
      <c r="BR154" s="49"/>
      <c r="BS154" s="48"/>
      <c r="BT154" s="2"/>
      <c r="BU154" s="3"/>
      <c r="BV154" s="3"/>
      <c r="BW154" s="3"/>
      <c r="BX154" s="3"/>
    </row>
    <row r="155" spans="1:76" ht="15">
      <c r="A155" s="64" t="s">
        <v>382</v>
      </c>
      <c r="B155" s="65"/>
      <c r="C155" s="65" t="s">
        <v>64</v>
      </c>
      <c r="D155" s="66">
        <v>1000</v>
      </c>
      <c r="E155" s="68"/>
      <c r="F155" s="100" t="s">
        <v>2893</v>
      </c>
      <c r="G155" s="65"/>
      <c r="H155" s="69" t="s">
        <v>382</v>
      </c>
      <c r="I155" s="70"/>
      <c r="J155" s="70"/>
      <c r="K155" s="69" t="s">
        <v>3307</v>
      </c>
      <c r="L155" s="73">
        <v>9999</v>
      </c>
      <c r="M155" s="74">
        <v>1563.22900390625</v>
      </c>
      <c r="N155" s="74">
        <v>2471.375</v>
      </c>
      <c r="O155" s="75"/>
      <c r="P155" s="76"/>
      <c r="Q155" s="76"/>
      <c r="R155" s="86"/>
      <c r="S155" s="48">
        <v>33</v>
      </c>
      <c r="T155" s="48">
        <v>1</v>
      </c>
      <c r="U155" s="49">
        <v>528</v>
      </c>
      <c r="V155" s="49">
        <v>0.029412</v>
      </c>
      <c r="W155" s="49">
        <v>0.10374</v>
      </c>
      <c r="X155" s="49">
        <v>8.232857</v>
      </c>
      <c r="Y155" s="49">
        <v>0.029411764705882353</v>
      </c>
      <c r="Z155" s="49">
        <v>0</v>
      </c>
      <c r="AA155" s="71">
        <v>155</v>
      </c>
      <c r="AB155" s="71"/>
      <c r="AC155" s="72"/>
      <c r="AD155" s="78" t="s">
        <v>2041</v>
      </c>
      <c r="AE155" s="78">
        <v>121</v>
      </c>
      <c r="AF155" s="78">
        <v>2237538</v>
      </c>
      <c r="AG155" s="78">
        <v>3906</v>
      </c>
      <c r="AH155" s="78">
        <v>193</v>
      </c>
      <c r="AI155" s="78"/>
      <c r="AJ155" s="78" t="s">
        <v>2261</v>
      </c>
      <c r="AK155" s="78" t="s">
        <v>2430</v>
      </c>
      <c r="AL155" s="83" t="s">
        <v>2566</v>
      </c>
      <c r="AM155" s="78"/>
      <c r="AN155" s="80">
        <v>39898.993935185186</v>
      </c>
      <c r="AO155" s="83" t="s">
        <v>2746</v>
      </c>
      <c r="AP155" s="78" t="b">
        <v>0</v>
      </c>
      <c r="AQ155" s="78" t="b">
        <v>0</v>
      </c>
      <c r="AR155" s="78" t="b">
        <v>0</v>
      </c>
      <c r="AS155" s="78"/>
      <c r="AT155" s="78">
        <v>6525</v>
      </c>
      <c r="AU155" s="83" t="s">
        <v>2819</v>
      </c>
      <c r="AV155" s="78" t="b">
        <v>1</v>
      </c>
      <c r="AW155" s="78" t="s">
        <v>2922</v>
      </c>
      <c r="AX155" s="83" t="s">
        <v>3075</v>
      </c>
      <c r="AY155" s="78" t="s">
        <v>66</v>
      </c>
      <c r="AZ155" s="78" t="str">
        <f>REPLACE(INDEX(GroupVertices[Group],MATCH(Vertices[[#This Row],[Vertex]],GroupVertices[Vertex],0)),1,1,"")</f>
        <v>2</v>
      </c>
      <c r="BA155" s="48"/>
      <c r="BB155" s="48"/>
      <c r="BC155" s="48"/>
      <c r="BD155" s="48"/>
      <c r="BE155" s="48" t="s">
        <v>403</v>
      </c>
      <c r="BF155" s="48" t="s">
        <v>403</v>
      </c>
      <c r="BG155" s="116" t="s">
        <v>4071</v>
      </c>
      <c r="BH155" s="116" t="s">
        <v>4071</v>
      </c>
      <c r="BI155" s="116" t="s">
        <v>3823</v>
      </c>
      <c r="BJ155" s="116" t="s">
        <v>3823</v>
      </c>
      <c r="BK155" s="116">
        <v>4</v>
      </c>
      <c r="BL155" s="120">
        <v>22.22222222222222</v>
      </c>
      <c r="BM155" s="116">
        <v>1</v>
      </c>
      <c r="BN155" s="120">
        <v>5.555555555555555</v>
      </c>
      <c r="BO155" s="116">
        <v>0</v>
      </c>
      <c r="BP155" s="120">
        <v>0</v>
      </c>
      <c r="BQ155" s="116">
        <v>13</v>
      </c>
      <c r="BR155" s="120">
        <v>72.22222222222223</v>
      </c>
      <c r="BS155" s="116">
        <v>18</v>
      </c>
      <c r="BT155" s="2"/>
      <c r="BU155" s="3"/>
      <c r="BV155" s="3"/>
      <c r="BW155" s="3"/>
      <c r="BX155" s="3"/>
    </row>
    <row r="156" spans="1:76" ht="15">
      <c r="A156" s="64" t="s">
        <v>324</v>
      </c>
      <c r="B156" s="65"/>
      <c r="C156" s="65" t="s">
        <v>64</v>
      </c>
      <c r="D156" s="66">
        <v>162.66406143870168</v>
      </c>
      <c r="E156" s="68"/>
      <c r="F156" s="100" t="s">
        <v>982</v>
      </c>
      <c r="G156" s="65"/>
      <c r="H156" s="69" t="s">
        <v>324</v>
      </c>
      <c r="I156" s="70"/>
      <c r="J156" s="70"/>
      <c r="K156" s="69" t="s">
        <v>3308</v>
      </c>
      <c r="L156" s="73">
        <v>1</v>
      </c>
      <c r="M156" s="74">
        <v>1211.2406005859375</v>
      </c>
      <c r="N156" s="74">
        <v>7729.61865234375</v>
      </c>
      <c r="O156" s="75"/>
      <c r="P156" s="76"/>
      <c r="Q156" s="76"/>
      <c r="R156" s="86"/>
      <c r="S156" s="48">
        <v>1</v>
      </c>
      <c r="T156" s="48">
        <v>1</v>
      </c>
      <c r="U156" s="49">
        <v>0</v>
      </c>
      <c r="V156" s="49">
        <v>0</v>
      </c>
      <c r="W156" s="49">
        <v>0</v>
      </c>
      <c r="X156" s="49">
        <v>0.999998</v>
      </c>
      <c r="Y156" s="49">
        <v>0</v>
      </c>
      <c r="Z156" s="49" t="s">
        <v>3480</v>
      </c>
      <c r="AA156" s="71">
        <v>156</v>
      </c>
      <c r="AB156" s="71"/>
      <c r="AC156" s="72"/>
      <c r="AD156" s="78" t="s">
        <v>2042</v>
      </c>
      <c r="AE156" s="78">
        <v>952</v>
      </c>
      <c r="AF156" s="78">
        <v>175</v>
      </c>
      <c r="AG156" s="78">
        <v>5959</v>
      </c>
      <c r="AH156" s="78">
        <v>2810</v>
      </c>
      <c r="AI156" s="78"/>
      <c r="AJ156" s="78"/>
      <c r="AK156" s="78" t="s">
        <v>2335</v>
      </c>
      <c r="AL156" s="78"/>
      <c r="AM156" s="78"/>
      <c r="AN156" s="80">
        <v>40025.35071759259</v>
      </c>
      <c r="AO156" s="83" t="s">
        <v>2747</v>
      </c>
      <c r="AP156" s="78" t="b">
        <v>0</v>
      </c>
      <c r="AQ156" s="78" t="b">
        <v>0</v>
      </c>
      <c r="AR156" s="78" t="b">
        <v>1</v>
      </c>
      <c r="AS156" s="78"/>
      <c r="AT156" s="78">
        <v>7</v>
      </c>
      <c r="AU156" s="83" t="s">
        <v>2819</v>
      </c>
      <c r="AV156" s="78" t="b">
        <v>0</v>
      </c>
      <c r="AW156" s="78" t="s">
        <v>2922</v>
      </c>
      <c r="AX156" s="83" t="s">
        <v>3076</v>
      </c>
      <c r="AY156" s="78" t="s">
        <v>66</v>
      </c>
      <c r="AZ156" s="78" t="str">
        <f>REPLACE(INDEX(GroupVertices[Group],MATCH(Vertices[[#This Row],[Vertex]],GroupVertices[Vertex],0)),1,1,"")</f>
        <v>1</v>
      </c>
      <c r="BA156" s="48" t="s">
        <v>675</v>
      </c>
      <c r="BB156" s="48" t="s">
        <v>675</v>
      </c>
      <c r="BC156" s="48" t="s">
        <v>737</v>
      </c>
      <c r="BD156" s="48" t="s">
        <v>737</v>
      </c>
      <c r="BE156" s="48" t="s">
        <v>782</v>
      </c>
      <c r="BF156" s="48" t="s">
        <v>782</v>
      </c>
      <c r="BG156" s="116" t="s">
        <v>4072</v>
      </c>
      <c r="BH156" s="116" t="s">
        <v>4072</v>
      </c>
      <c r="BI156" s="116" t="s">
        <v>4195</v>
      </c>
      <c r="BJ156" s="116" t="s">
        <v>4195</v>
      </c>
      <c r="BK156" s="116">
        <v>0</v>
      </c>
      <c r="BL156" s="120">
        <v>0</v>
      </c>
      <c r="BM156" s="116">
        <v>1</v>
      </c>
      <c r="BN156" s="120">
        <v>3.5714285714285716</v>
      </c>
      <c r="BO156" s="116">
        <v>0</v>
      </c>
      <c r="BP156" s="120">
        <v>0</v>
      </c>
      <c r="BQ156" s="116">
        <v>27</v>
      </c>
      <c r="BR156" s="120">
        <v>96.42857142857143</v>
      </c>
      <c r="BS156" s="116">
        <v>28</v>
      </c>
      <c r="BT156" s="2"/>
      <c r="BU156" s="3"/>
      <c r="BV156" s="3"/>
      <c r="BW156" s="3"/>
      <c r="BX156" s="3"/>
    </row>
    <row r="157" spans="1:76" ht="15">
      <c r="A157" s="64" t="s">
        <v>325</v>
      </c>
      <c r="B157" s="65"/>
      <c r="C157" s="65" t="s">
        <v>64</v>
      </c>
      <c r="D157" s="66">
        <v>172.2569032503464</v>
      </c>
      <c r="E157" s="68"/>
      <c r="F157" s="100" t="s">
        <v>983</v>
      </c>
      <c r="G157" s="65"/>
      <c r="H157" s="69" t="s">
        <v>325</v>
      </c>
      <c r="I157" s="70"/>
      <c r="J157" s="70"/>
      <c r="K157" s="69" t="s">
        <v>3309</v>
      </c>
      <c r="L157" s="73">
        <v>1705.2045454545455</v>
      </c>
      <c r="M157" s="74">
        <v>3729.203125</v>
      </c>
      <c r="N157" s="74">
        <v>1538.184814453125</v>
      </c>
      <c r="O157" s="75"/>
      <c r="P157" s="76"/>
      <c r="Q157" s="76"/>
      <c r="R157" s="86"/>
      <c r="S157" s="48">
        <v>1</v>
      </c>
      <c r="T157" s="48">
        <v>2</v>
      </c>
      <c r="U157" s="49">
        <v>90</v>
      </c>
      <c r="V157" s="49">
        <v>0.016667</v>
      </c>
      <c r="W157" s="49">
        <v>0</v>
      </c>
      <c r="X157" s="49">
        <v>1.511518</v>
      </c>
      <c r="Y157" s="49">
        <v>0</v>
      </c>
      <c r="Z157" s="49">
        <v>0</v>
      </c>
      <c r="AA157" s="71">
        <v>157</v>
      </c>
      <c r="AB157" s="71"/>
      <c r="AC157" s="72"/>
      <c r="AD157" s="78" t="s">
        <v>2043</v>
      </c>
      <c r="AE157" s="78">
        <v>2298</v>
      </c>
      <c r="AF157" s="78">
        <v>2703</v>
      </c>
      <c r="AG157" s="78">
        <v>8648</v>
      </c>
      <c r="AH157" s="78">
        <v>8879</v>
      </c>
      <c r="AI157" s="78"/>
      <c r="AJ157" s="78" t="s">
        <v>2262</v>
      </c>
      <c r="AK157" s="78" t="s">
        <v>2431</v>
      </c>
      <c r="AL157" s="83" t="s">
        <v>2567</v>
      </c>
      <c r="AM157" s="78"/>
      <c r="AN157" s="80">
        <v>40940.65871527778</v>
      </c>
      <c r="AO157" s="83" t="s">
        <v>2748</v>
      </c>
      <c r="AP157" s="78" t="b">
        <v>0</v>
      </c>
      <c r="AQ157" s="78" t="b">
        <v>0</v>
      </c>
      <c r="AR157" s="78" t="b">
        <v>1</v>
      </c>
      <c r="AS157" s="78"/>
      <c r="AT157" s="78">
        <v>257</v>
      </c>
      <c r="AU157" s="83" t="s">
        <v>2819</v>
      </c>
      <c r="AV157" s="78" t="b">
        <v>0</v>
      </c>
      <c r="AW157" s="78" t="s">
        <v>2922</v>
      </c>
      <c r="AX157" s="83" t="s">
        <v>3077</v>
      </c>
      <c r="AY157" s="78" t="s">
        <v>66</v>
      </c>
      <c r="AZ157" s="78" t="str">
        <f>REPLACE(INDEX(GroupVertices[Group],MATCH(Vertices[[#This Row],[Vertex]],GroupVertices[Vertex],0)),1,1,"")</f>
        <v>5</v>
      </c>
      <c r="BA157" s="48"/>
      <c r="BB157" s="48"/>
      <c r="BC157" s="48"/>
      <c r="BD157" s="48"/>
      <c r="BE157" s="48" t="s">
        <v>821</v>
      </c>
      <c r="BF157" s="48" t="s">
        <v>821</v>
      </c>
      <c r="BG157" s="116" t="s">
        <v>4073</v>
      </c>
      <c r="BH157" s="116" t="s">
        <v>4073</v>
      </c>
      <c r="BI157" s="116" t="s">
        <v>4196</v>
      </c>
      <c r="BJ157" s="116" t="s">
        <v>4196</v>
      </c>
      <c r="BK157" s="116">
        <v>1</v>
      </c>
      <c r="BL157" s="120">
        <v>3.5714285714285716</v>
      </c>
      <c r="BM157" s="116">
        <v>2</v>
      </c>
      <c r="BN157" s="120">
        <v>7.142857142857143</v>
      </c>
      <c r="BO157" s="116">
        <v>0</v>
      </c>
      <c r="BP157" s="120">
        <v>0</v>
      </c>
      <c r="BQ157" s="116">
        <v>25</v>
      </c>
      <c r="BR157" s="120">
        <v>89.28571428571429</v>
      </c>
      <c r="BS157" s="116">
        <v>28</v>
      </c>
      <c r="BT157" s="2"/>
      <c r="BU157" s="3"/>
      <c r="BV157" s="3"/>
      <c r="BW157" s="3"/>
      <c r="BX157" s="3"/>
    </row>
    <row r="158" spans="1:76" ht="15">
      <c r="A158" s="64" t="s">
        <v>427</v>
      </c>
      <c r="B158" s="65"/>
      <c r="C158" s="65" t="s">
        <v>64</v>
      </c>
      <c r="D158" s="66">
        <v>218.9802660773961</v>
      </c>
      <c r="E158" s="68"/>
      <c r="F158" s="100" t="s">
        <v>2894</v>
      </c>
      <c r="G158" s="65"/>
      <c r="H158" s="69" t="s">
        <v>427</v>
      </c>
      <c r="I158" s="70"/>
      <c r="J158" s="70"/>
      <c r="K158" s="69" t="s">
        <v>3310</v>
      </c>
      <c r="L158" s="73">
        <v>1</v>
      </c>
      <c r="M158" s="74">
        <v>3251.234619140625</v>
      </c>
      <c r="N158" s="74">
        <v>1912.369140625</v>
      </c>
      <c r="O158" s="75"/>
      <c r="P158" s="76"/>
      <c r="Q158" s="76"/>
      <c r="R158" s="86"/>
      <c r="S158" s="48">
        <v>1</v>
      </c>
      <c r="T158" s="48">
        <v>0</v>
      </c>
      <c r="U158" s="49">
        <v>0</v>
      </c>
      <c r="V158" s="49">
        <v>0.012048</v>
      </c>
      <c r="W158" s="49">
        <v>0</v>
      </c>
      <c r="X158" s="49">
        <v>0.578263</v>
      </c>
      <c r="Y158" s="49">
        <v>0</v>
      </c>
      <c r="Z158" s="49">
        <v>0</v>
      </c>
      <c r="AA158" s="71">
        <v>158</v>
      </c>
      <c r="AB158" s="71"/>
      <c r="AC158" s="72"/>
      <c r="AD158" s="78" t="s">
        <v>2044</v>
      </c>
      <c r="AE158" s="78">
        <v>2401</v>
      </c>
      <c r="AF158" s="78">
        <v>15016</v>
      </c>
      <c r="AG158" s="78">
        <v>22839</v>
      </c>
      <c r="AH158" s="78">
        <v>6648</v>
      </c>
      <c r="AI158" s="78"/>
      <c r="AJ158" s="78" t="s">
        <v>2263</v>
      </c>
      <c r="AK158" s="78" t="s">
        <v>2360</v>
      </c>
      <c r="AL158" s="83" t="s">
        <v>2568</v>
      </c>
      <c r="AM158" s="78"/>
      <c r="AN158" s="80">
        <v>39969.11002314815</v>
      </c>
      <c r="AO158" s="83" t="s">
        <v>2749</v>
      </c>
      <c r="AP158" s="78" t="b">
        <v>0</v>
      </c>
      <c r="AQ158" s="78" t="b">
        <v>0</v>
      </c>
      <c r="AR158" s="78" t="b">
        <v>1</v>
      </c>
      <c r="AS158" s="78"/>
      <c r="AT158" s="78">
        <v>395</v>
      </c>
      <c r="AU158" s="83" t="s">
        <v>2819</v>
      </c>
      <c r="AV158" s="78" t="b">
        <v>1</v>
      </c>
      <c r="AW158" s="78" t="s">
        <v>2922</v>
      </c>
      <c r="AX158" s="83" t="s">
        <v>3078</v>
      </c>
      <c r="AY158" s="78" t="s">
        <v>65</v>
      </c>
      <c r="AZ158" s="78" t="str">
        <f>REPLACE(INDEX(GroupVertices[Group],MATCH(Vertices[[#This Row],[Vertex]],GroupVertices[Vertex],0)),1,1,"")</f>
        <v>5</v>
      </c>
      <c r="BA158" s="48"/>
      <c r="BB158" s="48"/>
      <c r="BC158" s="48"/>
      <c r="BD158" s="48"/>
      <c r="BE158" s="48"/>
      <c r="BF158" s="48"/>
      <c r="BG158" s="48"/>
      <c r="BH158" s="48"/>
      <c r="BI158" s="48"/>
      <c r="BJ158" s="48"/>
      <c r="BK158" s="48"/>
      <c r="BL158" s="49"/>
      <c r="BM158" s="48"/>
      <c r="BN158" s="49"/>
      <c r="BO158" s="48"/>
      <c r="BP158" s="49"/>
      <c r="BQ158" s="48"/>
      <c r="BR158" s="49"/>
      <c r="BS158" s="48"/>
      <c r="BT158" s="2"/>
      <c r="BU158" s="3"/>
      <c r="BV158" s="3"/>
      <c r="BW158" s="3"/>
      <c r="BX158" s="3"/>
    </row>
    <row r="159" spans="1:76" ht="15">
      <c r="A159" s="64" t="s">
        <v>326</v>
      </c>
      <c r="B159" s="65"/>
      <c r="C159" s="65" t="s">
        <v>64</v>
      </c>
      <c r="D159" s="66">
        <v>171.55489544371892</v>
      </c>
      <c r="E159" s="68"/>
      <c r="F159" s="100" t="s">
        <v>984</v>
      </c>
      <c r="G159" s="65"/>
      <c r="H159" s="69" t="s">
        <v>326</v>
      </c>
      <c r="I159" s="70"/>
      <c r="J159" s="70"/>
      <c r="K159" s="69" t="s">
        <v>3311</v>
      </c>
      <c r="L159" s="73">
        <v>1</v>
      </c>
      <c r="M159" s="74">
        <v>3235.5439453125</v>
      </c>
      <c r="N159" s="74">
        <v>1299.0687255859375</v>
      </c>
      <c r="O159" s="75"/>
      <c r="P159" s="76"/>
      <c r="Q159" s="76"/>
      <c r="R159" s="86"/>
      <c r="S159" s="48">
        <v>0</v>
      </c>
      <c r="T159" s="48">
        <v>1</v>
      </c>
      <c r="U159" s="49">
        <v>0</v>
      </c>
      <c r="V159" s="49">
        <v>0.012048</v>
      </c>
      <c r="W159" s="49">
        <v>0</v>
      </c>
      <c r="X159" s="49">
        <v>0.578263</v>
      </c>
      <c r="Y159" s="49">
        <v>0</v>
      </c>
      <c r="Z159" s="49">
        <v>0</v>
      </c>
      <c r="AA159" s="71">
        <v>159</v>
      </c>
      <c r="AB159" s="71"/>
      <c r="AC159" s="72"/>
      <c r="AD159" s="78" t="s">
        <v>2045</v>
      </c>
      <c r="AE159" s="78">
        <v>2000</v>
      </c>
      <c r="AF159" s="78">
        <v>2518</v>
      </c>
      <c r="AG159" s="78">
        <v>86279</v>
      </c>
      <c r="AH159" s="78">
        <v>91178</v>
      </c>
      <c r="AI159" s="78"/>
      <c r="AJ159" s="78" t="s">
        <v>2264</v>
      </c>
      <c r="AK159" s="78" t="s">
        <v>2432</v>
      </c>
      <c r="AL159" s="78"/>
      <c r="AM159" s="78"/>
      <c r="AN159" s="80">
        <v>41187.30236111111</v>
      </c>
      <c r="AO159" s="83" t="s">
        <v>2750</v>
      </c>
      <c r="AP159" s="78" t="b">
        <v>0</v>
      </c>
      <c r="AQ159" s="78" t="b">
        <v>0</v>
      </c>
      <c r="AR159" s="78" t="b">
        <v>1</v>
      </c>
      <c r="AS159" s="78"/>
      <c r="AT159" s="78">
        <v>409</v>
      </c>
      <c r="AU159" s="83" t="s">
        <v>2831</v>
      </c>
      <c r="AV159" s="78" t="b">
        <v>0</v>
      </c>
      <c r="AW159" s="78" t="s">
        <v>2922</v>
      </c>
      <c r="AX159" s="83" t="s">
        <v>3079</v>
      </c>
      <c r="AY159" s="78" t="s">
        <v>66</v>
      </c>
      <c r="AZ159" s="78" t="str">
        <f>REPLACE(INDEX(GroupVertices[Group],MATCH(Vertices[[#This Row],[Vertex]],GroupVertices[Vertex],0)),1,1,"")</f>
        <v>5</v>
      </c>
      <c r="BA159" s="48"/>
      <c r="BB159" s="48"/>
      <c r="BC159" s="48"/>
      <c r="BD159" s="48"/>
      <c r="BE159" s="48"/>
      <c r="BF159" s="48"/>
      <c r="BG159" s="116" t="s">
        <v>4074</v>
      </c>
      <c r="BH159" s="116" t="s">
        <v>4074</v>
      </c>
      <c r="BI159" s="116" t="s">
        <v>4197</v>
      </c>
      <c r="BJ159" s="116" t="s">
        <v>4197</v>
      </c>
      <c r="BK159" s="116">
        <v>1</v>
      </c>
      <c r="BL159" s="120">
        <v>4.166666666666667</v>
      </c>
      <c r="BM159" s="116">
        <v>1</v>
      </c>
      <c r="BN159" s="120">
        <v>4.166666666666667</v>
      </c>
      <c r="BO159" s="116">
        <v>0</v>
      </c>
      <c r="BP159" s="120">
        <v>0</v>
      </c>
      <c r="BQ159" s="116">
        <v>22</v>
      </c>
      <c r="BR159" s="120">
        <v>91.66666666666667</v>
      </c>
      <c r="BS159" s="116">
        <v>24</v>
      </c>
      <c r="BT159" s="2"/>
      <c r="BU159" s="3"/>
      <c r="BV159" s="3"/>
      <c r="BW159" s="3"/>
      <c r="BX159" s="3"/>
    </row>
    <row r="160" spans="1:76" ht="15">
      <c r="A160" s="64" t="s">
        <v>327</v>
      </c>
      <c r="B160" s="65"/>
      <c r="C160" s="65" t="s">
        <v>64</v>
      </c>
      <c r="D160" s="66">
        <v>162.04553564151098</v>
      </c>
      <c r="E160" s="68"/>
      <c r="F160" s="100" t="s">
        <v>985</v>
      </c>
      <c r="G160" s="65"/>
      <c r="H160" s="69" t="s">
        <v>327</v>
      </c>
      <c r="I160" s="70"/>
      <c r="J160" s="70"/>
      <c r="K160" s="69" t="s">
        <v>3312</v>
      </c>
      <c r="L160" s="73">
        <v>1</v>
      </c>
      <c r="M160" s="74">
        <v>9544.205078125</v>
      </c>
      <c r="N160" s="74">
        <v>4355.44677734375</v>
      </c>
      <c r="O160" s="75"/>
      <c r="P160" s="76"/>
      <c r="Q160" s="76"/>
      <c r="R160" s="86"/>
      <c r="S160" s="48">
        <v>2</v>
      </c>
      <c r="T160" s="48">
        <v>1</v>
      </c>
      <c r="U160" s="49">
        <v>0</v>
      </c>
      <c r="V160" s="49">
        <v>1</v>
      </c>
      <c r="W160" s="49">
        <v>0</v>
      </c>
      <c r="X160" s="49">
        <v>1.298243</v>
      </c>
      <c r="Y160" s="49">
        <v>0</v>
      </c>
      <c r="Z160" s="49">
        <v>0</v>
      </c>
      <c r="AA160" s="71">
        <v>160</v>
      </c>
      <c r="AB160" s="71"/>
      <c r="AC160" s="72"/>
      <c r="AD160" s="78" t="s">
        <v>2046</v>
      </c>
      <c r="AE160" s="78">
        <v>95</v>
      </c>
      <c r="AF160" s="78">
        <v>12</v>
      </c>
      <c r="AG160" s="78">
        <v>20</v>
      </c>
      <c r="AH160" s="78">
        <v>21</v>
      </c>
      <c r="AI160" s="78"/>
      <c r="AJ160" s="78" t="s">
        <v>2265</v>
      </c>
      <c r="AK160" s="78" t="s">
        <v>2433</v>
      </c>
      <c r="AL160" s="78"/>
      <c r="AM160" s="78"/>
      <c r="AN160" s="80">
        <v>41324.36613425926</v>
      </c>
      <c r="AO160" s="83" t="s">
        <v>2751</v>
      </c>
      <c r="AP160" s="78" t="b">
        <v>0</v>
      </c>
      <c r="AQ160" s="78" t="b">
        <v>0</v>
      </c>
      <c r="AR160" s="78" t="b">
        <v>0</v>
      </c>
      <c r="AS160" s="78"/>
      <c r="AT160" s="78">
        <v>1</v>
      </c>
      <c r="AU160" s="83" t="s">
        <v>2819</v>
      </c>
      <c r="AV160" s="78" t="b">
        <v>0</v>
      </c>
      <c r="AW160" s="78" t="s">
        <v>2922</v>
      </c>
      <c r="AX160" s="83" t="s">
        <v>3080</v>
      </c>
      <c r="AY160" s="78" t="s">
        <v>66</v>
      </c>
      <c r="AZ160" s="78" t="str">
        <f>REPLACE(INDEX(GroupVertices[Group],MATCH(Vertices[[#This Row],[Vertex]],GroupVertices[Vertex],0)),1,1,"")</f>
        <v>22</v>
      </c>
      <c r="BA160" s="48"/>
      <c r="BB160" s="48"/>
      <c r="BC160" s="48"/>
      <c r="BD160" s="48"/>
      <c r="BE160" s="48" t="s">
        <v>403</v>
      </c>
      <c r="BF160" s="48" t="s">
        <v>403</v>
      </c>
      <c r="BG160" s="116" t="s">
        <v>4075</v>
      </c>
      <c r="BH160" s="116" t="s">
        <v>4075</v>
      </c>
      <c r="BI160" s="116" t="s">
        <v>3837</v>
      </c>
      <c r="BJ160" s="116" t="s">
        <v>3837</v>
      </c>
      <c r="BK160" s="116">
        <v>0</v>
      </c>
      <c r="BL160" s="120">
        <v>0</v>
      </c>
      <c r="BM160" s="116">
        <v>0</v>
      </c>
      <c r="BN160" s="120">
        <v>0</v>
      </c>
      <c r="BO160" s="116">
        <v>0</v>
      </c>
      <c r="BP160" s="120">
        <v>0</v>
      </c>
      <c r="BQ160" s="116">
        <v>4</v>
      </c>
      <c r="BR160" s="120">
        <v>100</v>
      </c>
      <c r="BS160" s="116">
        <v>4</v>
      </c>
      <c r="BT160" s="2"/>
      <c r="BU160" s="3"/>
      <c r="BV160" s="3"/>
      <c r="BW160" s="3"/>
      <c r="BX160" s="3"/>
    </row>
    <row r="161" spans="1:76" ht="15">
      <c r="A161" s="64" t="s">
        <v>328</v>
      </c>
      <c r="B161" s="65"/>
      <c r="C161" s="65" t="s">
        <v>64</v>
      </c>
      <c r="D161" s="66">
        <v>205.79769785996976</v>
      </c>
      <c r="E161" s="68"/>
      <c r="F161" s="100" t="s">
        <v>986</v>
      </c>
      <c r="G161" s="65"/>
      <c r="H161" s="69" t="s">
        <v>328</v>
      </c>
      <c r="I161" s="70"/>
      <c r="J161" s="70"/>
      <c r="K161" s="69" t="s">
        <v>3313</v>
      </c>
      <c r="L161" s="73">
        <v>1</v>
      </c>
      <c r="M161" s="74">
        <v>9544.205078125</v>
      </c>
      <c r="N161" s="74">
        <v>3961.368408203125</v>
      </c>
      <c r="O161" s="75"/>
      <c r="P161" s="76"/>
      <c r="Q161" s="76"/>
      <c r="R161" s="86"/>
      <c r="S161" s="48">
        <v>0</v>
      </c>
      <c r="T161" s="48">
        <v>1</v>
      </c>
      <c r="U161" s="49">
        <v>0</v>
      </c>
      <c r="V161" s="49">
        <v>1</v>
      </c>
      <c r="W161" s="49">
        <v>0</v>
      </c>
      <c r="X161" s="49">
        <v>0.701753</v>
      </c>
      <c r="Y161" s="49">
        <v>0</v>
      </c>
      <c r="Z161" s="49">
        <v>0</v>
      </c>
      <c r="AA161" s="71">
        <v>161</v>
      </c>
      <c r="AB161" s="71"/>
      <c r="AC161" s="72"/>
      <c r="AD161" s="78" t="s">
        <v>2047</v>
      </c>
      <c r="AE161" s="78">
        <v>3</v>
      </c>
      <c r="AF161" s="78">
        <v>11542</v>
      </c>
      <c r="AG161" s="78">
        <v>2053</v>
      </c>
      <c r="AH161" s="78">
        <v>2618</v>
      </c>
      <c r="AI161" s="78"/>
      <c r="AJ161" s="78" t="s">
        <v>2266</v>
      </c>
      <c r="AK161" s="78" t="s">
        <v>2434</v>
      </c>
      <c r="AL161" s="83" t="s">
        <v>2569</v>
      </c>
      <c r="AM161" s="78"/>
      <c r="AN161" s="80">
        <v>41642.42618055556</v>
      </c>
      <c r="AO161" s="83" t="s">
        <v>2752</v>
      </c>
      <c r="AP161" s="78" t="b">
        <v>0</v>
      </c>
      <c r="AQ161" s="78" t="b">
        <v>0</v>
      </c>
      <c r="AR161" s="78" t="b">
        <v>1</v>
      </c>
      <c r="AS161" s="78"/>
      <c r="AT161" s="78">
        <v>12</v>
      </c>
      <c r="AU161" s="83" t="s">
        <v>2832</v>
      </c>
      <c r="AV161" s="78" t="b">
        <v>0</v>
      </c>
      <c r="AW161" s="78" t="s">
        <v>2922</v>
      </c>
      <c r="AX161" s="83" t="s">
        <v>3081</v>
      </c>
      <c r="AY161" s="78" t="s">
        <v>66</v>
      </c>
      <c r="AZ161" s="78" t="str">
        <f>REPLACE(INDEX(GroupVertices[Group],MATCH(Vertices[[#This Row],[Vertex]],GroupVertices[Vertex],0)),1,1,"")</f>
        <v>22</v>
      </c>
      <c r="BA161" s="48"/>
      <c r="BB161" s="48"/>
      <c r="BC161" s="48"/>
      <c r="BD161" s="48"/>
      <c r="BE161" s="48" t="s">
        <v>403</v>
      </c>
      <c r="BF161" s="48" t="s">
        <v>403</v>
      </c>
      <c r="BG161" s="116" t="s">
        <v>4076</v>
      </c>
      <c r="BH161" s="116" t="s">
        <v>4076</v>
      </c>
      <c r="BI161" s="116" t="s">
        <v>4198</v>
      </c>
      <c r="BJ161" s="116" t="s">
        <v>4198</v>
      </c>
      <c r="BK161" s="116">
        <v>0</v>
      </c>
      <c r="BL161" s="120">
        <v>0</v>
      </c>
      <c r="BM161" s="116">
        <v>0</v>
      </c>
      <c r="BN161" s="120">
        <v>0</v>
      </c>
      <c r="BO161" s="116">
        <v>0</v>
      </c>
      <c r="BP161" s="120">
        <v>0</v>
      </c>
      <c r="BQ161" s="116">
        <v>6</v>
      </c>
      <c r="BR161" s="120">
        <v>100</v>
      </c>
      <c r="BS161" s="116">
        <v>6</v>
      </c>
      <c r="BT161" s="2"/>
      <c r="BU161" s="3"/>
      <c r="BV161" s="3"/>
      <c r="BW161" s="3"/>
      <c r="BX161" s="3"/>
    </row>
    <row r="162" spans="1:76" ht="15">
      <c r="A162" s="64" t="s">
        <v>329</v>
      </c>
      <c r="B162" s="65"/>
      <c r="C162" s="65" t="s">
        <v>64</v>
      </c>
      <c r="D162" s="66">
        <v>179.48948097700577</v>
      </c>
      <c r="E162" s="68"/>
      <c r="F162" s="100" t="s">
        <v>987</v>
      </c>
      <c r="G162" s="65"/>
      <c r="H162" s="69" t="s">
        <v>329</v>
      </c>
      <c r="I162" s="70"/>
      <c r="J162" s="70"/>
      <c r="K162" s="69" t="s">
        <v>3314</v>
      </c>
      <c r="L162" s="73">
        <v>1</v>
      </c>
      <c r="M162" s="74">
        <v>1541.298095703125</v>
      </c>
      <c r="N162" s="74">
        <v>1213.3465576171875</v>
      </c>
      <c r="O162" s="75"/>
      <c r="P162" s="76"/>
      <c r="Q162" s="76"/>
      <c r="R162" s="86"/>
      <c r="S162" s="48">
        <v>0</v>
      </c>
      <c r="T162" s="48">
        <v>2</v>
      </c>
      <c r="U162" s="49">
        <v>0</v>
      </c>
      <c r="V162" s="49">
        <v>0.015152</v>
      </c>
      <c r="W162" s="49">
        <v>0.024016</v>
      </c>
      <c r="X162" s="49">
        <v>0.561643</v>
      </c>
      <c r="Y162" s="49">
        <v>0.5</v>
      </c>
      <c r="Z162" s="49">
        <v>0</v>
      </c>
      <c r="AA162" s="71">
        <v>162</v>
      </c>
      <c r="AB162" s="71"/>
      <c r="AC162" s="72"/>
      <c r="AD162" s="78" t="s">
        <v>2048</v>
      </c>
      <c r="AE162" s="78">
        <v>2567</v>
      </c>
      <c r="AF162" s="78">
        <v>4609</v>
      </c>
      <c r="AG162" s="78">
        <v>58882</v>
      </c>
      <c r="AH162" s="78">
        <v>16981</v>
      </c>
      <c r="AI162" s="78"/>
      <c r="AJ162" s="78" t="s">
        <v>2267</v>
      </c>
      <c r="AK162" s="78"/>
      <c r="AL162" s="83" t="s">
        <v>2570</v>
      </c>
      <c r="AM162" s="78"/>
      <c r="AN162" s="80">
        <v>41044.56601851852</v>
      </c>
      <c r="AO162" s="83" t="s">
        <v>2753</v>
      </c>
      <c r="AP162" s="78" t="b">
        <v>0</v>
      </c>
      <c r="AQ162" s="78" t="b">
        <v>0</v>
      </c>
      <c r="AR162" s="78" t="b">
        <v>1</v>
      </c>
      <c r="AS162" s="78"/>
      <c r="AT162" s="78">
        <v>65</v>
      </c>
      <c r="AU162" s="83" t="s">
        <v>2833</v>
      </c>
      <c r="AV162" s="78" t="b">
        <v>0</v>
      </c>
      <c r="AW162" s="78" t="s">
        <v>2922</v>
      </c>
      <c r="AX162" s="83" t="s">
        <v>3082</v>
      </c>
      <c r="AY162" s="78" t="s">
        <v>66</v>
      </c>
      <c r="AZ162" s="78" t="str">
        <f>REPLACE(INDEX(GroupVertices[Group],MATCH(Vertices[[#This Row],[Vertex]],GroupVertices[Vertex],0)),1,1,"")</f>
        <v>2</v>
      </c>
      <c r="BA162" s="48"/>
      <c r="BB162" s="48"/>
      <c r="BC162" s="48"/>
      <c r="BD162" s="48"/>
      <c r="BE162" s="48" t="s">
        <v>403</v>
      </c>
      <c r="BF162" s="48" t="s">
        <v>403</v>
      </c>
      <c r="BG162" s="116" t="s">
        <v>4070</v>
      </c>
      <c r="BH162" s="116" t="s">
        <v>4070</v>
      </c>
      <c r="BI162" s="116" t="s">
        <v>4194</v>
      </c>
      <c r="BJ162" s="116" t="s">
        <v>4194</v>
      </c>
      <c r="BK162" s="116">
        <v>4</v>
      </c>
      <c r="BL162" s="120">
        <v>20</v>
      </c>
      <c r="BM162" s="116">
        <v>1</v>
      </c>
      <c r="BN162" s="120">
        <v>5</v>
      </c>
      <c r="BO162" s="116">
        <v>0</v>
      </c>
      <c r="BP162" s="120">
        <v>0</v>
      </c>
      <c r="BQ162" s="116">
        <v>15</v>
      </c>
      <c r="BR162" s="120">
        <v>75</v>
      </c>
      <c r="BS162" s="116">
        <v>20</v>
      </c>
      <c r="BT162" s="2"/>
      <c r="BU162" s="3"/>
      <c r="BV162" s="3"/>
      <c r="BW162" s="3"/>
      <c r="BX162" s="3"/>
    </row>
    <row r="163" spans="1:76" ht="15">
      <c r="A163" s="64" t="s">
        <v>330</v>
      </c>
      <c r="B163" s="65"/>
      <c r="C163" s="65" t="s">
        <v>64</v>
      </c>
      <c r="D163" s="66">
        <v>169.17186353797806</v>
      </c>
      <c r="E163" s="68"/>
      <c r="F163" s="100" t="s">
        <v>988</v>
      </c>
      <c r="G163" s="65"/>
      <c r="H163" s="69" t="s">
        <v>330</v>
      </c>
      <c r="I163" s="70"/>
      <c r="J163" s="70"/>
      <c r="K163" s="69" t="s">
        <v>3315</v>
      </c>
      <c r="L163" s="73">
        <v>1</v>
      </c>
      <c r="M163" s="74">
        <v>2090.46484375</v>
      </c>
      <c r="N163" s="74">
        <v>1044.5882568359375</v>
      </c>
      <c r="O163" s="75"/>
      <c r="P163" s="76"/>
      <c r="Q163" s="76"/>
      <c r="R163" s="86"/>
      <c r="S163" s="48">
        <v>0</v>
      </c>
      <c r="T163" s="48">
        <v>2</v>
      </c>
      <c r="U163" s="49">
        <v>0</v>
      </c>
      <c r="V163" s="49">
        <v>0.015152</v>
      </c>
      <c r="W163" s="49">
        <v>0.024016</v>
      </c>
      <c r="X163" s="49">
        <v>0.561643</v>
      </c>
      <c r="Y163" s="49">
        <v>0.5</v>
      </c>
      <c r="Z163" s="49">
        <v>0</v>
      </c>
      <c r="AA163" s="71">
        <v>163</v>
      </c>
      <c r="AB163" s="71"/>
      <c r="AC163" s="72"/>
      <c r="AD163" s="78" t="s">
        <v>2049</v>
      </c>
      <c r="AE163" s="78">
        <v>411</v>
      </c>
      <c r="AF163" s="78">
        <v>1890</v>
      </c>
      <c r="AG163" s="78">
        <v>8996</v>
      </c>
      <c r="AH163" s="78">
        <v>24227</v>
      </c>
      <c r="AI163" s="78"/>
      <c r="AJ163" s="78" t="s">
        <v>2268</v>
      </c>
      <c r="AK163" s="78" t="s">
        <v>2435</v>
      </c>
      <c r="AL163" s="78"/>
      <c r="AM163" s="78"/>
      <c r="AN163" s="80">
        <v>41935.78119212963</v>
      </c>
      <c r="AO163" s="83" t="s">
        <v>2754</v>
      </c>
      <c r="AP163" s="78" t="b">
        <v>0</v>
      </c>
      <c r="AQ163" s="78" t="b">
        <v>0</v>
      </c>
      <c r="AR163" s="78" t="b">
        <v>1</v>
      </c>
      <c r="AS163" s="78"/>
      <c r="AT163" s="78">
        <v>20</v>
      </c>
      <c r="AU163" s="83" t="s">
        <v>2819</v>
      </c>
      <c r="AV163" s="78" t="b">
        <v>0</v>
      </c>
      <c r="AW163" s="78" t="s">
        <v>2922</v>
      </c>
      <c r="AX163" s="83" t="s">
        <v>3083</v>
      </c>
      <c r="AY163" s="78" t="s">
        <v>66</v>
      </c>
      <c r="AZ163" s="78" t="str">
        <f>REPLACE(INDEX(GroupVertices[Group],MATCH(Vertices[[#This Row],[Vertex]],GroupVertices[Vertex],0)),1,1,"")</f>
        <v>2</v>
      </c>
      <c r="BA163" s="48"/>
      <c r="BB163" s="48"/>
      <c r="BC163" s="48"/>
      <c r="BD163" s="48"/>
      <c r="BE163" s="48" t="s">
        <v>403</v>
      </c>
      <c r="BF163" s="48" t="s">
        <v>403</v>
      </c>
      <c r="BG163" s="116" t="s">
        <v>4070</v>
      </c>
      <c r="BH163" s="116" t="s">
        <v>4070</v>
      </c>
      <c r="BI163" s="116" t="s">
        <v>4194</v>
      </c>
      <c r="BJ163" s="116" t="s">
        <v>4194</v>
      </c>
      <c r="BK163" s="116">
        <v>4</v>
      </c>
      <c r="BL163" s="120">
        <v>20</v>
      </c>
      <c r="BM163" s="116">
        <v>1</v>
      </c>
      <c r="BN163" s="120">
        <v>5</v>
      </c>
      <c r="BO163" s="116">
        <v>0</v>
      </c>
      <c r="BP163" s="120">
        <v>0</v>
      </c>
      <c r="BQ163" s="116">
        <v>15</v>
      </c>
      <c r="BR163" s="120">
        <v>75</v>
      </c>
      <c r="BS163" s="116">
        <v>20</v>
      </c>
      <c r="BT163" s="2"/>
      <c r="BU163" s="3"/>
      <c r="BV163" s="3"/>
      <c r="BW163" s="3"/>
      <c r="BX163" s="3"/>
    </row>
    <row r="164" spans="1:76" ht="15">
      <c r="A164" s="64" t="s">
        <v>331</v>
      </c>
      <c r="B164" s="65"/>
      <c r="C164" s="65" t="s">
        <v>64</v>
      </c>
      <c r="D164" s="66">
        <v>165.24820909444932</v>
      </c>
      <c r="E164" s="68"/>
      <c r="F164" s="100" t="s">
        <v>989</v>
      </c>
      <c r="G164" s="65"/>
      <c r="H164" s="69" t="s">
        <v>331</v>
      </c>
      <c r="I164" s="70"/>
      <c r="J164" s="70"/>
      <c r="K164" s="69" t="s">
        <v>3316</v>
      </c>
      <c r="L164" s="73">
        <v>1</v>
      </c>
      <c r="M164" s="74">
        <v>1153.0323486328125</v>
      </c>
      <c r="N164" s="74">
        <v>3602.49755859375</v>
      </c>
      <c r="O164" s="75"/>
      <c r="P164" s="76"/>
      <c r="Q164" s="76"/>
      <c r="R164" s="86"/>
      <c r="S164" s="48">
        <v>0</v>
      </c>
      <c r="T164" s="48">
        <v>2</v>
      </c>
      <c r="U164" s="49">
        <v>0</v>
      </c>
      <c r="V164" s="49">
        <v>0.015152</v>
      </c>
      <c r="W164" s="49">
        <v>0.024016</v>
      </c>
      <c r="X164" s="49">
        <v>0.561643</v>
      </c>
      <c r="Y164" s="49">
        <v>0.5</v>
      </c>
      <c r="Z164" s="49">
        <v>0</v>
      </c>
      <c r="AA164" s="71">
        <v>164</v>
      </c>
      <c r="AB164" s="71"/>
      <c r="AC164" s="72"/>
      <c r="AD164" s="78" t="s">
        <v>2050</v>
      </c>
      <c r="AE164" s="78">
        <v>1508</v>
      </c>
      <c r="AF164" s="78">
        <v>856</v>
      </c>
      <c r="AG164" s="78">
        <v>15851</v>
      </c>
      <c r="AH164" s="78">
        <v>88635</v>
      </c>
      <c r="AI164" s="78"/>
      <c r="AJ164" s="78" t="s">
        <v>2269</v>
      </c>
      <c r="AK164" s="78" t="s">
        <v>2388</v>
      </c>
      <c r="AL164" s="78"/>
      <c r="AM164" s="78"/>
      <c r="AN164" s="80">
        <v>41893.73710648148</v>
      </c>
      <c r="AO164" s="83" t="s">
        <v>2755</v>
      </c>
      <c r="AP164" s="78" t="b">
        <v>1</v>
      </c>
      <c r="AQ164" s="78" t="b">
        <v>0</v>
      </c>
      <c r="AR164" s="78" t="b">
        <v>0</v>
      </c>
      <c r="AS164" s="78"/>
      <c r="AT164" s="78">
        <v>0</v>
      </c>
      <c r="AU164" s="83" t="s">
        <v>2819</v>
      </c>
      <c r="AV164" s="78" t="b">
        <v>0</v>
      </c>
      <c r="AW164" s="78" t="s">
        <v>2922</v>
      </c>
      <c r="AX164" s="83" t="s">
        <v>3084</v>
      </c>
      <c r="AY164" s="78" t="s">
        <v>66</v>
      </c>
      <c r="AZ164" s="78" t="str">
        <f>REPLACE(INDEX(GroupVertices[Group],MATCH(Vertices[[#This Row],[Vertex]],GroupVertices[Vertex],0)),1,1,"")</f>
        <v>2</v>
      </c>
      <c r="BA164" s="48"/>
      <c r="BB164" s="48"/>
      <c r="BC164" s="48"/>
      <c r="BD164" s="48"/>
      <c r="BE164" s="48" t="s">
        <v>403</v>
      </c>
      <c r="BF164" s="48" t="s">
        <v>403</v>
      </c>
      <c r="BG164" s="116" t="s">
        <v>4070</v>
      </c>
      <c r="BH164" s="116" t="s">
        <v>4070</v>
      </c>
      <c r="BI164" s="116" t="s">
        <v>4194</v>
      </c>
      <c r="BJ164" s="116" t="s">
        <v>4194</v>
      </c>
      <c r="BK164" s="116">
        <v>4</v>
      </c>
      <c r="BL164" s="120">
        <v>20</v>
      </c>
      <c r="BM164" s="116">
        <v>1</v>
      </c>
      <c r="BN164" s="120">
        <v>5</v>
      </c>
      <c r="BO164" s="116">
        <v>0</v>
      </c>
      <c r="BP164" s="120">
        <v>0</v>
      </c>
      <c r="BQ164" s="116">
        <v>15</v>
      </c>
      <c r="BR164" s="120">
        <v>75</v>
      </c>
      <c r="BS164" s="116">
        <v>20</v>
      </c>
      <c r="BT164" s="2"/>
      <c r="BU164" s="3"/>
      <c r="BV164" s="3"/>
      <c r="BW164" s="3"/>
      <c r="BX164" s="3"/>
    </row>
    <row r="165" spans="1:76" ht="15">
      <c r="A165" s="64" t="s">
        <v>332</v>
      </c>
      <c r="B165" s="65"/>
      <c r="C165" s="65" t="s">
        <v>64</v>
      </c>
      <c r="D165" s="66">
        <v>166.51941241996394</v>
      </c>
      <c r="E165" s="68"/>
      <c r="F165" s="100" t="s">
        <v>990</v>
      </c>
      <c r="G165" s="65"/>
      <c r="H165" s="69" t="s">
        <v>332</v>
      </c>
      <c r="I165" s="70"/>
      <c r="J165" s="70"/>
      <c r="K165" s="69" t="s">
        <v>3317</v>
      </c>
      <c r="L165" s="73">
        <v>1</v>
      </c>
      <c r="M165" s="74">
        <v>624.1543579101562</v>
      </c>
      <c r="N165" s="74">
        <v>944.2127685546875</v>
      </c>
      <c r="O165" s="75"/>
      <c r="P165" s="76"/>
      <c r="Q165" s="76"/>
      <c r="R165" s="86"/>
      <c r="S165" s="48">
        <v>0</v>
      </c>
      <c r="T165" s="48">
        <v>2</v>
      </c>
      <c r="U165" s="49">
        <v>0</v>
      </c>
      <c r="V165" s="49">
        <v>0.015152</v>
      </c>
      <c r="W165" s="49">
        <v>0.024016</v>
      </c>
      <c r="X165" s="49">
        <v>0.561643</v>
      </c>
      <c r="Y165" s="49">
        <v>0.5</v>
      </c>
      <c r="Z165" s="49">
        <v>0</v>
      </c>
      <c r="AA165" s="71">
        <v>165</v>
      </c>
      <c r="AB165" s="71"/>
      <c r="AC165" s="72"/>
      <c r="AD165" s="78" t="s">
        <v>2051</v>
      </c>
      <c r="AE165" s="78">
        <v>927</v>
      </c>
      <c r="AF165" s="78">
        <v>1191</v>
      </c>
      <c r="AG165" s="78">
        <v>19225</v>
      </c>
      <c r="AH165" s="78">
        <v>7833</v>
      </c>
      <c r="AI165" s="78"/>
      <c r="AJ165" s="78" t="s">
        <v>2270</v>
      </c>
      <c r="AK165" s="78" t="s">
        <v>2436</v>
      </c>
      <c r="AL165" s="78"/>
      <c r="AM165" s="78"/>
      <c r="AN165" s="80">
        <v>41544.220671296294</v>
      </c>
      <c r="AO165" s="83" t="s">
        <v>2756</v>
      </c>
      <c r="AP165" s="78" t="b">
        <v>0</v>
      </c>
      <c r="AQ165" s="78" t="b">
        <v>0</v>
      </c>
      <c r="AR165" s="78" t="b">
        <v>1</v>
      </c>
      <c r="AS165" s="78"/>
      <c r="AT165" s="78">
        <v>9</v>
      </c>
      <c r="AU165" s="83" t="s">
        <v>2819</v>
      </c>
      <c r="AV165" s="78" t="b">
        <v>0</v>
      </c>
      <c r="AW165" s="78" t="s">
        <v>2922</v>
      </c>
      <c r="AX165" s="83" t="s">
        <v>3085</v>
      </c>
      <c r="AY165" s="78" t="s">
        <v>66</v>
      </c>
      <c r="AZ165" s="78" t="str">
        <f>REPLACE(INDEX(GroupVertices[Group],MATCH(Vertices[[#This Row],[Vertex]],GroupVertices[Vertex],0)),1,1,"")</f>
        <v>2</v>
      </c>
      <c r="BA165" s="48"/>
      <c r="BB165" s="48"/>
      <c r="BC165" s="48"/>
      <c r="BD165" s="48"/>
      <c r="BE165" s="48" t="s">
        <v>403</v>
      </c>
      <c r="BF165" s="48" t="s">
        <v>403</v>
      </c>
      <c r="BG165" s="116" t="s">
        <v>4070</v>
      </c>
      <c r="BH165" s="116" t="s">
        <v>4070</v>
      </c>
      <c r="BI165" s="116" t="s">
        <v>4194</v>
      </c>
      <c r="BJ165" s="116" t="s">
        <v>4194</v>
      </c>
      <c r="BK165" s="116">
        <v>4</v>
      </c>
      <c r="BL165" s="120">
        <v>20</v>
      </c>
      <c r="BM165" s="116">
        <v>1</v>
      </c>
      <c r="BN165" s="120">
        <v>5</v>
      </c>
      <c r="BO165" s="116">
        <v>0</v>
      </c>
      <c r="BP165" s="120">
        <v>0</v>
      </c>
      <c r="BQ165" s="116">
        <v>15</v>
      </c>
      <c r="BR165" s="120">
        <v>75</v>
      </c>
      <c r="BS165" s="116">
        <v>20</v>
      </c>
      <c r="BT165" s="2"/>
      <c r="BU165" s="3"/>
      <c r="BV165" s="3"/>
      <c r="BW165" s="3"/>
      <c r="BX165" s="3"/>
    </row>
    <row r="166" spans="1:76" ht="15">
      <c r="A166" s="64" t="s">
        <v>333</v>
      </c>
      <c r="B166" s="65"/>
      <c r="C166" s="65" t="s">
        <v>64</v>
      </c>
      <c r="D166" s="66">
        <v>173.87341852398592</v>
      </c>
      <c r="E166" s="68"/>
      <c r="F166" s="100" t="s">
        <v>991</v>
      </c>
      <c r="G166" s="65"/>
      <c r="H166" s="69" t="s">
        <v>333</v>
      </c>
      <c r="I166" s="70"/>
      <c r="J166" s="70"/>
      <c r="K166" s="69" t="s">
        <v>3318</v>
      </c>
      <c r="L166" s="73">
        <v>1</v>
      </c>
      <c r="M166" s="74">
        <v>985.1312255859375</v>
      </c>
      <c r="N166" s="74">
        <v>4454.46484375</v>
      </c>
      <c r="O166" s="75"/>
      <c r="P166" s="76"/>
      <c r="Q166" s="76"/>
      <c r="R166" s="86"/>
      <c r="S166" s="48">
        <v>0</v>
      </c>
      <c r="T166" s="48">
        <v>2</v>
      </c>
      <c r="U166" s="49">
        <v>0</v>
      </c>
      <c r="V166" s="49">
        <v>0.015152</v>
      </c>
      <c r="W166" s="49">
        <v>0.024016</v>
      </c>
      <c r="X166" s="49">
        <v>0.561643</v>
      </c>
      <c r="Y166" s="49">
        <v>0.5</v>
      </c>
      <c r="Z166" s="49">
        <v>0</v>
      </c>
      <c r="AA166" s="71">
        <v>166</v>
      </c>
      <c r="AB166" s="71"/>
      <c r="AC166" s="72"/>
      <c r="AD166" s="78" t="s">
        <v>2052</v>
      </c>
      <c r="AE166" s="78">
        <v>657</v>
      </c>
      <c r="AF166" s="78">
        <v>3129</v>
      </c>
      <c r="AG166" s="78">
        <v>320257</v>
      </c>
      <c r="AH166" s="78">
        <v>42174</v>
      </c>
      <c r="AI166" s="78"/>
      <c r="AJ166" s="78" t="s">
        <v>2271</v>
      </c>
      <c r="AK166" s="78" t="s">
        <v>2437</v>
      </c>
      <c r="AL166" s="83" t="s">
        <v>2571</v>
      </c>
      <c r="AM166" s="78"/>
      <c r="AN166" s="80">
        <v>41068.81795138889</v>
      </c>
      <c r="AO166" s="83" t="s">
        <v>2757</v>
      </c>
      <c r="AP166" s="78" t="b">
        <v>0</v>
      </c>
      <c r="AQ166" s="78" t="b">
        <v>0</v>
      </c>
      <c r="AR166" s="78" t="b">
        <v>1</v>
      </c>
      <c r="AS166" s="78"/>
      <c r="AT166" s="78">
        <v>43</v>
      </c>
      <c r="AU166" s="83" t="s">
        <v>2820</v>
      </c>
      <c r="AV166" s="78" t="b">
        <v>0</v>
      </c>
      <c r="AW166" s="78" t="s">
        <v>2922</v>
      </c>
      <c r="AX166" s="83" t="s">
        <v>3086</v>
      </c>
      <c r="AY166" s="78" t="s">
        <v>66</v>
      </c>
      <c r="AZ166" s="78" t="str">
        <f>REPLACE(INDEX(GroupVertices[Group],MATCH(Vertices[[#This Row],[Vertex]],GroupVertices[Vertex],0)),1,1,"")</f>
        <v>2</v>
      </c>
      <c r="BA166" s="48"/>
      <c r="BB166" s="48"/>
      <c r="BC166" s="48"/>
      <c r="BD166" s="48"/>
      <c r="BE166" s="48" t="s">
        <v>403</v>
      </c>
      <c r="BF166" s="48" t="s">
        <v>403</v>
      </c>
      <c r="BG166" s="116" t="s">
        <v>4070</v>
      </c>
      <c r="BH166" s="116" t="s">
        <v>4070</v>
      </c>
      <c r="BI166" s="116" t="s">
        <v>4194</v>
      </c>
      <c r="BJ166" s="116" t="s">
        <v>4194</v>
      </c>
      <c r="BK166" s="116">
        <v>4</v>
      </c>
      <c r="BL166" s="120">
        <v>20</v>
      </c>
      <c r="BM166" s="116">
        <v>1</v>
      </c>
      <c r="BN166" s="120">
        <v>5</v>
      </c>
      <c r="BO166" s="116">
        <v>0</v>
      </c>
      <c r="BP166" s="120">
        <v>0</v>
      </c>
      <c r="BQ166" s="116">
        <v>15</v>
      </c>
      <c r="BR166" s="120">
        <v>75</v>
      </c>
      <c r="BS166" s="116">
        <v>20</v>
      </c>
      <c r="BT166" s="2"/>
      <c r="BU166" s="3"/>
      <c r="BV166" s="3"/>
      <c r="BW166" s="3"/>
      <c r="BX166" s="3"/>
    </row>
    <row r="167" spans="1:76" ht="15">
      <c r="A167" s="64" t="s">
        <v>334</v>
      </c>
      <c r="B167" s="65"/>
      <c r="C167" s="65" t="s">
        <v>64</v>
      </c>
      <c r="D167" s="66">
        <v>167.06584011809562</v>
      </c>
      <c r="E167" s="68"/>
      <c r="F167" s="100" t="s">
        <v>992</v>
      </c>
      <c r="G167" s="65"/>
      <c r="H167" s="69" t="s">
        <v>334</v>
      </c>
      <c r="I167" s="70"/>
      <c r="J167" s="70"/>
      <c r="K167" s="69" t="s">
        <v>3319</v>
      </c>
      <c r="L167" s="73">
        <v>1</v>
      </c>
      <c r="M167" s="74">
        <v>1035.2132568359375</v>
      </c>
      <c r="N167" s="74">
        <v>1498.7191162109375</v>
      </c>
      <c r="O167" s="75"/>
      <c r="P167" s="76"/>
      <c r="Q167" s="76"/>
      <c r="R167" s="86"/>
      <c r="S167" s="48">
        <v>0</v>
      </c>
      <c r="T167" s="48">
        <v>2</v>
      </c>
      <c r="U167" s="49">
        <v>0</v>
      </c>
      <c r="V167" s="49">
        <v>0.015152</v>
      </c>
      <c r="W167" s="49">
        <v>0.024016</v>
      </c>
      <c r="X167" s="49">
        <v>0.561643</v>
      </c>
      <c r="Y167" s="49">
        <v>0.5</v>
      </c>
      <c r="Z167" s="49">
        <v>0</v>
      </c>
      <c r="AA167" s="71">
        <v>167</v>
      </c>
      <c r="AB167" s="71"/>
      <c r="AC167" s="72"/>
      <c r="AD167" s="78" t="s">
        <v>2053</v>
      </c>
      <c r="AE167" s="78">
        <v>124</v>
      </c>
      <c r="AF167" s="78">
        <v>1335</v>
      </c>
      <c r="AG167" s="78">
        <v>21579</v>
      </c>
      <c r="AH167" s="78">
        <v>15914</v>
      </c>
      <c r="AI167" s="78"/>
      <c r="AJ167" s="78" t="s">
        <v>2272</v>
      </c>
      <c r="AK167" s="78" t="s">
        <v>2438</v>
      </c>
      <c r="AL167" s="83" t="s">
        <v>2572</v>
      </c>
      <c r="AM167" s="78"/>
      <c r="AN167" s="80">
        <v>40951.690358796295</v>
      </c>
      <c r="AO167" s="83" t="s">
        <v>2758</v>
      </c>
      <c r="AP167" s="78" t="b">
        <v>0</v>
      </c>
      <c r="AQ167" s="78" t="b">
        <v>0</v>
      </c>
      <c r="AR167" s="78" t="b">
        <v>1</v>
      </c>
      <c r="AS167" s="78"/>
      <c r="AT167" s="78">
        <v>0</v>
      </c>
      <c r="AU167" s="83" t="s">
        <v>2822</v>
      </c>
      <c r="AV167" s="78" t="b">
        <v>0</v>
      </c>
      <c r="AW167" s="78" t="s">
        <v>2922</v>
      </c>
      <c r="AX167" s="83" t="s">
        <v>3087</v>
      </c>
      <c r="AY167" s="78" t="s">
        <v>66</v>
      </c>
      <c r="AZ167" s="78" t="str">
        <f>REPLACE(INDEX(GroupVertices[Group],MATCH(Vertices[[#This Row],[Vertex]],GroupVertices[Vertex],0)),1,1,"")</f>
        <v>2</v>
      </c>
      <c r="BA167" s="48"/>
      <c r="BB167" s="48"/>
      <c r="BC167" s="48"/>
      <c r="BD167" s="48"/>
      <c r="BE167" s="48" t="s">
        <v>403</v>
      </c>
      <c r="BF167" s="48" t="s">
        <v>403</v>
      </c>
      <c r="BG167" s="116" t="s">
        <v>4070</v>
      </c>
      <c r="BH167" s="116" t="s">
        <v>4070</v>
      </c>
      <c r="BI167" s="116" t="s">
        <v>4194</v>
      </c>
      <c r="BJ167" s="116" t="s">
        <v>4194</v>
      </c>
      <c r="BK167" s="116">
        <v>4</v>
      </c>
      <c r="BL167" s="120">
        <v>20</v>
      </c>
      <c r="BM167" s="116">
        <v>1</v>
      </c>
      <c r="BN167" s="120">
        <v>5</v>
      </c>
      <c r="BO167" s="116">
        <v>0</v>
      </c>
      <c r="BP167" s="120">
        <v>0</v>
      </c>
      <c r="BQ167" s="116">
        <v>15</v>
      </c>
      <c r="BR167" s="120">
        <v>75</v>
      </c>
      <c r="BS167" s="116">
        <v>20</v>
      </c>
      <c r="BT167" s="2"/>
      <c r="BU167" s="3"/>
      <c r="BV167" s="3"/>
      <c r="BW167" s="3"/>
      <c r="BX167" s="3"/>
    </row>
    <row r="168" spans="1:76" ht="15">
      <c r="A168" s="64" t="s">
        <v>335</v>
      </c>
      <c r="B168" s="65"/>
      <c r="C168" s="65" t="s">
        <v>64</v>
      </c>
      <c r="D168" s="66">
        <v>164.80803122650994</v>
      </c>
      <c r="E168" s="68"/>
      <c r="F168" s="100" t="s">
        <v>993</v>
      </c>
      <c r="G168" s="65"/>
      <c r="H168" s="69" t="s">
        <v>335</v>
      </c>
      <c r="I168" s="70"/>
      <c r="J168" s="70"/>
      <c r="K168" s="69" t="s">
        <v>3320</v>
      </c>
      <c r="L168" s="73">
        <v>1</v>
      </c>
      <c r="M168" s="74">
        <v>672.2721557617188</v>
      </c>
      <c r="N168" s="74">
        <v>4122.56591796875</v>
      </c>
      <c r="O168" s="75"/>
      <c r="P168" s="76"/>
      <c r="Q168" s="76"/>
      <c r="R168" s="86"/>
      <c r="S168" s="48">
        <v>0</v>
      </c>
      <c r="T168" s="48">
        <v>2</v>
      </c>
      <c r="U168" s="49">
        <v>0</v>
      </c>
      <c r="V168" s="49">
        <v>0.015152</v>
      </c>
      <c r="W168" s="49">
        <v>0.024016</v>
      </c>
      <c r="X168" s="49">
        <v>0.561643</v>
      </c>
      <c r="Y168" s="49">
        <v>0.5</v>
      </c>
      <c r="Z168" s="49">
        <v>0</v>
      </c>
      <c r="AA168" s="71">
        <v>168</v>
      </c>
      <c r="AB168" s="71"/>
      <c r="AC168" s="72"/>
      <c r="AD168" s="78" t="s">
        <v>2054</v>
      </c>
      <c r="AE168" s="78">
        <v>32</v>
      </c>
      <c r="AF168" s="78">
        <v>740</v>
      </c>
      <c r="AG168" s="78">
        <v>20839</v>
      </c>
      <c r="AH168" s="78">
        <v>74</v>
      </c>
      <c r="AI168" s="78"/>
      <c r="AJ168" s="78" t="s">
        <v>2273</v>
      </c>
      <c r="AK168" s="78" t="s">
        <v>2438</v>
      </c>
      <c r="AL168" s="83" t="s">
        <v>2573</v>
      </c>
      <c r="AM168" s="78"/>
      <c r="AN168" s="80">
        <v>41597.15033564815</v>
      </c>
      <c r="AO168" s="83" t="s">
        <v>2759</v>
      </c>
      <c r="AP168" s="78" t="b">
        <v>0</v>
      </c>
      <c r="AQ168" s="78" t="b">
        <v>0</v>
      </c>
      <c r="AR168" s="78" t="b">
        <v>1</v>
      </c>
      <c r="AS168" s="78"/>
      <c r="AT168" s="78">
        <v>13</v>
      </c>
      <c r="AU168" s="83" t="s">
        <v>2819</v>
      </c>
      <c r="AV168" s="78" t="b">
        <v>0</v>
      </c>
      <c r="AW168" s="78" t="s">
        <v>2922</v>
      </c>
      <c r="AX168" s="83" t="s">
        <v>3088</v>
      </c>
      <c r="AY168" s="78" t="s">
        <v>66</v>
      </c>
      <c r="AZ168" s="78" t="str">
        <f>REPLACE(INDEX(GroupVertices[Group],MATCH(Vertices[[#This Row],[Vertex]],GroupVertices[Vertex],0)),1,1,"")</f>
        <v>2</v>
      </c>
      <c r="BA168" s="48"/>
      <c r="BB168" s="48"/>
      <c r="BC168" s="48"/>
      <c r="BD168" s="48"/>
      <c r="BE168" s="48" t="s">
        <v>403</v>
      </c>
      <c r="BF168" s="48" t="s">
        <v>403</v>
      </c>
      <c r="BG168" s="116" t="s">
        <v>4070</v>
      </c>
      <c r="BH168" s="116" t="s">
        <v>4070</v>
      </c>
      <c r="BI168" s="116" t="s">
        <v>4194</v>
      </c>
      <c r="BJ168" s="116" t="s">
        <v>4194</v>
      </c>
      <c r="BK168" s="116">
        <v>4</v>
      </c>
      <c r="BL168" s="120">
        <v>20</v>
      </c>
      <c r="BM168" s="116">
        <v>1</v>
      </c>
      <c r="BN168" s="120">
        <v>5</v>
      </c>
      <c r="BO168" s="116">
        <v>0</v>
      </c>
      <c r="BP168" s="120">
        <v>0</v>
      </c>
      <c r="BQ168" s="116">
        <v>15</v>
      </c>
      <c r="BR168" s="120">
        <v>75</v>
      </c>
      <c r="BS168" s="116">
        <v>20</v>
      </c>
      <c r="BT168" s="2"/>
      <c r="BU168" s="3"/>
      <c r="BV168" s="3"/>
      <c r="BW168" s="3"/>
      <c r="BX168" s="3"/>
    </row>
    <row r="169" spans="1:76" ht="15">
      <c r="A169" s="64" t="s">
        <v>336</v>
      </c>
      <c r="B169" s="65"/>
      <c r="C169" s="65" t="s">
        <v>64</v>
      </c>
      <c r="D169" s="66">
        <v>174.04417717965205</v>
      </c>
      <c r="E169" s="68"/>
      <c r="F169" s="100" t="s">
        <v>994</v>
      </c>
      <c r="G169" s="65"/>
      <c r="H169" s="69" t="s">
        <v>336</v>
      </c>
      <c r="I169" s="70"/>
      <c r="J169" s="70"/>
      <c r="K169" s="69" t="s">
        <v>3321</v>
      </c>
      <c r="L169" s="73">
        <v>1</v>
      </c>
      <c r="M169" s="74">
        <v>233.56251525878906</v>
      </c>
      <c r="N169" s="74">
        <v>1948.906005859375</v>
      </c>
      <c r="O169" s="75"/>
      <c r="P169" s="76"/>
      <c r="Q169" s="76"/>
      <c r="R169" s="86"/>
      <c r="S169" s="48">
        <v>0</v>
      </c>
      <c r="T169" s="48">
        <v>2</v>
      </c>
      <c r="U169" s="49">
        <v>0</v>
      </c>
      <c r="V169" s="49">
        <v>0.015152</v>
      </c>
      <c r="W169" s="49">
        <v>0.024016</v>
      </c>
      <c r="X169" s="49">
        <v>0.561643</v>
      </c>
      <c r="Y169" s="49">
        <v>0.5</v>
      </c>
      <c r="Z169" s="49">
        <v>0</v>
      </c>
      <c r="AA169" s="71">
        <v>169</v>
      </c>
      <c r="AB169" s="71"/>
      <c r="AC169" s="72"/>
      <c r="AD169" s="78" t="s">
        <v>2055</v>
      </c>
      <c r="AE169" s="78">
        <v>1551</v>
      </c>
      <c r="AF169" s="78">
        <v>3174</v>
      </c>
      <c r="AG169" s="78">
        <v>6287</v>
      </c>
      <c r="AH169" s="78">
        <v>4372</v>
      </c>
      <c r="AI169" s="78"/>
      <c r="AJ169" s="78"/>
      <c r="AK169" s="78"/>
      <c r="AL169" s="78"/>
      <c r="AM169" s="78"/>
      <c r="AN169" s="80">
        <v>41223.4803125</v>
      </c>
      <c r="AO169" s="83" t="s">
        <v>2760</v>
      </c>
      <c r="AP169" s="78" t="b">
        <v>0</v>
      </c>
      <c r="AQ169" s="78" t="b">
        <v>0</v>
      </c>
      <c r="AR169" s="78" t="b">
        <v>0</v>
      </c>
      <c r="AS169" s="78"/>
      <c r="AT169" s="78">
        <v>13</v>
      </c>
      <c r="AU169" s="83" t="s">
        <v>2819</v>
      </c>
      <c r="AV169" s="78" t="b">
        <v>0</v>
      </c>
      <c r="AW169" s="78" t="s">
        <v>2922</v>
      </c>
      <c r="AX169" s="83" t="s">
        <v>3089</v>
      </c>
      <c r="AY169" s="78" t="s">
        <v>66</v>
      </c>
      <c r="AZ169" s="78" t="str">
        <f>REPLACE(INDEX(GroupVertices[Group],MATCH(Vertices[[#This Row],[Vertex]],GroupVertices[Vertex],0)),1,1,"")</f>
        <v>2</v>
      </c>
      <c r="BA169" s="48"/>
      <c r="BB169" s="48"/>
      <c r="BC169" s="48"/>
      <c r="BD169" s="48"/>
      <c r="BE169" s="48" t="s">
        <v>403</v>
      </c>
      <c r="BF169" s="48" t="s">
        <v>403</v>
      </c>
      <c r="BG169" s="116" t="s">
        <v>4070</v>
      </c>
      <c r="BH169" s="116" t="s">
        <v>4070</v>
      </c>
      <c r="BI169" s="116" t="s">
        <v>4194</v>
      </c>
      <c r="BJ169" s="116" t="s">
        <v>4194</v>
      </c>
      <c r="BK169" s="116">
        <v>4</v>
      </c>
      <c r="BL169" s="120">
        <v>20</v>
      </c>
      <c r="BM169" s="116">
        <v>1</v>
      </c>
      <c r="BN169" s="120">
        <v>5</v>
      </c>
      <c r="BO169" s="116">
        <v>0</v>
      </c>
      <c r="BP169" s="120">
        <v>0</v>
      </c>
      <c r="BQ169" s="116">
        <v>15</v>
      </c>
      <c r="BR169" s="120">
        <v>75</v>
      </c>
      <c r="BS169" s="116">
        <v>20</v>
      </c>
      <c r="BT169" s="2"/>
      <c r="BU169" s="3"/>
      <c r="BV169" s="3"/>
      <c r="BW169" s="3"/>
      <c r="BX169" s="3"/>
    </row>
    <row r="170" spans="1:76" ht="15">
      <c r="A170" s="64" t="s">
        <v>337</v>
      </c>
      <c r="B170" s="65"/>
      <c r="C170" s="65" t="s">
        <v>64</v>
      </c>
      <c r="D170" s="66">
        <v>163.21807841041849</v>
      </c>
      <c r="E170" s="68"/>
      <c r="F170" s="100" t="s">
        <v>995</v>
      </c>
      <c r="G170" s="65"/>
      <c r="H170" s="69" t="s">
        <v>337</v>
      </c>
      <c r="I170" s="70"/>
      <c r="J170" s="70"/>
      <c r="K170" s="69" t="s">
        <v>3322</v>
      </c>
      <c r="L170" s="73">
        <v>1</v>
      </c>
      <c r="M170" s="74">
        <v>2990.228515625</v>
      </c>
      <c r="N170" s="74">
        <v>3128.152587890625</v>
      </c>
      <c r="O170" s="75"/>
      <c r="P170" s="76"/>
      <c r="Q170" s="76"/>
      <c r="R170" s="86"/>
      <c r="S170" s="48">
        <v>0</v>
      </c>
      <c r="T170" s="48">
        <v>2</v>
      </c>
      <c r="U170" s="49">
        <v>0</v>
      </c>
      <c r="V170" s="49">
        <v>0.015152</v>
      </c>
      <c r="W170" s="49">
        <v>0.024016</v>
      </c>
      <c r="X170" s="49">
        <v>0.561643</v>
      </c>
      <c r="Y170" s="49">
        <v>0.5</v>
      </c>
      <c r="Z170" s="49">
        <v>0</v>
      </c>
      <c r="AA170" s="71">
        <v>170</v>
      </c>
      <c r="AB170" s="71"/>
      <c r="AC170" s="72"/>
      <c r="AD170" s="78" t="s">
        <v>2056</v>
      </c>
      <c r="AE170" s="78">
        <v>292</v>
      </c>
      <c r="AF170" s="78">
        <v>321</v>
      </c>
      <c r="AG170" s="78">
        <v>17636</v>
      </c>
      <c r="AH170" s="78">
        <v>9603</v>
      </c>
      <c r="AI170" s="78"/>
      <c r="AJ170" s="78" t="s">
        <v>2274</v>
      </c>
      <c r="AK170" s="78" t="s">
        <v>2439</v>
      </c>
      <c r="AL170" s="83" t="s">
        <v>2574</v>
      </c>
      <c r="AM170" s="78"/>
      <c r="AN170" s="80">
        <v>40898.49532407407</v>
      </c>
      <c r="AO170" s="83" t="s">
        <v>2761</v>
      </c>
      <c r="AP170" s="78" t="b">
        <v>0</v>
      </c>
      <c r="AQ170" s="78" t="b">
        <v>0</v>
      </c>
      <c r="AR170" s="78" t="b">
        <v>1</v>
      </c>
      <c r="AS170" s="78"/>
      <c r="AT170" s="78">
        <v>2</v>
      </c>
      <c r="AU170" s="83" t="s">
        <v>2833</v>
      </c>
      <c r="AV170" s="78" t="b">
        <v>0</v>
      </c>
      <c r="AW170" s="78" t="s">
        <v>2922</v>
      </c>
      <c r="AX170" s="83" t="s">
        <v>3090</v>
      </c>
      <c r="AY170" s="78" t="s">
        <v>66</v>
      </c>
      <c r="AZ170" s="78" t="str">
        <f>REPLACE(INDEX(GroupVertices[Group],MATCH(Vertices[[#This Row],[Vertex]],GroupVertices[Vertex],0)),1,1,"")</f>
        <v>2</v>
      </c>
      <c r="BA170" s="48"/>
      <c r="BB170" s="48"/>
      <c r="BC170" s="48"/>
      <c r="BD170" s="48"/>
      <c r="BE170" s="48" t="s">
        <v>403</v>
      </c>
      <c r="BF170" s="48" t="s">
        <v>403</v>
      </c>
      <c r="BG170" s="116" t="s">
        <v>4070</v>
      </c>
      <c r="BH170" s="116" t="s">
        <v>4070</v>
      </c>
      <c r="BI170" s="116" t="s">
        <v>4194</v>
      </c>
      <c r="BJ170" s="116" t="s">
        <v>4194</v>
      </c>
      <c r="BK170" s="116">
        <v>4</v>
      </c>
      <c r="BL170" s="120">
        <v>20</v>
      </c>
      <c r="BM170" s="116">
        <v>1</v>
      </c>
      <c r="BN170" s="120">
        <v>5</v>
      </c>
      <c r="BO170" s="116">
        <v>0</v>
      </c>
      <c r="BP170" s="120">
        <v>0</v>
      </c>
      <c r="BQ170" s="116">
        <v>15</v>
      </c>
      <c r="BR170" s="120">
        <v>75</v>
      </c>
      <c r="BS170" s="116">
        <v>20</v>
      </c>
      <c r="BT170" s="2"/>
      <c r="BU170" s="3"/>
      <c r="BV170" s="3"/>
      <c r="BW170" s="3"/>
      <c r="BX170" s="3"/>
    </row>
    <row r="171" spans="1:76" ht="15">
      <c r="A171" s="64" t="s">
        <v>338</v>
      </c>
      <c r="B171" s="65"/>
      <c r="C171" s="65" t="s">
        <v>64</v>
      </c>
      <c r="D171" s="66">
        <v>162.07589273585162</v>
      </c>
      <c r="E171" s="68"/>
      <c r="F171" s="100" t="s">
        <v>996</v>
      </c>
      <c r="G171" s="65"/>
      <c r="H171" s="69" t="s">
        <v>338</v>
      </c>
      <c r="I171" s="70"/>
      <c r="J171" s="70"/>
      <c r="K171" s="69" t="s">
        <v>3323</v>
      </c>
      <c r="L171" s="73">
        <v>1</v>
      </c>
      <c r="M171" s="74">
        <v>768.7872924804688</v>
      </c>
      <c r="N171" s="74">
        <v>3032.0361328125</v>
      </c>
      <c r="O171" s="75"/>
      <c r="P171" s="76"/>
      <c r="Q171" s="76"/>
      <c r="R171" s="86"/>
      <c r="S171" s="48">
        <v>0</v>
      </c>
      <c r="T171" s="48">
        <v>2</v>
      </c>
      <c r="U171" s="49">
        <v>0</v>
      </c>
      <c r="V171" s="49">
        <v>0.015152</v>
      </c>
      <c r="W171" s="49">
        <v>0.024016</v>
      </c>
      <c r="X171" s="49">
        <v>0.561643</v>
      </c>
      <c r="Y171" s="49">
        <v>0.5</v>
      </c>
      <c r="Z171" s="49">
        <v>0</v>
      </c>
      <c r="AA171" s="71">
        <v>171</v>
      </c>
      <c r="AB171" s="71"/>
      <c r="AC171" s="72"/>
      <c r="AD171" s="78" t="s">
        <v>2057</v>
      </c>
      <c r="AE171" s="78">
        <v>327</v>
      </c>
      <c r="AF171" s="78">
        <v>20</v>
      </c>
      <c r="AG171" s="78">
        <v>222</v>
      </c>
      <c r="AH171" s="78">
        <v>238</v>
      </c>
      <c r="AI171" s="78"/>
      <c r="AJ171" s="78" t="s">
        <v>2275</v>
      </c>
      <c r="AK171" s="78"/>
      <c r="AL171" s="78"/>
      <c r="AM171" s="78"/>
      <c r="AN171" s="80">
        <v>43673.458020833335</v>
      </c>
      <c r="AO171" s="83" t="s">
        <v>2762</v>
      </c>
      <c r="AP171" s="78" t="b">
        <v>1</v>
      </c>
      <c r="AQ171" s="78" t="b">
        <v>0</v>
      </c>
      <c r="AR171" s="78" t="b">
        <v>0</v>
      </c>
      <c r="AS171" s="78"/>
      <c r="AT171" s="78">
        <v>0</v>
      </c>
      <c r="AU171" s="78"/>
      <c r="AV171" s="78" t="b">
        <v>0</v>
      </c>
      <c r="AW171" s="78" t="s">
        <v>2922</v>
      </c>
      <c r="AX171" s="83" t="s">
        <v>3091</v>
      </c>
      <c r="AY171" s="78" t="s">
        <v>66</v>
      </c>
      <c r="AZ171" s="78" t="str">
        <f>REPLACE(INDEX(GroupVertices[Group],MATCH(Vertices[[#This Row],[Vertex]],GroupVertices[Vertex],0)),1,1,"")</f>
        <v>2</v>
      </c>
      <c r="BA171" s="48"/>
      <c r="BB171" s="48"/>
      <c r="BC171" s="48"/>
      <c r="BD171" s="48"/>
      <c r="BE171" s="48" t="s">
        <v>403</v>
      </c>
      <c r="BF171" s="48" t="s">
        <v>403</v>
      </c>
      <c r="BG171" s="116" t="s">
        <v>4070</v>
      </c>
      <c r="BH171" s="116" t="s">
        <v>4070</v>
      </c>
      <c r="BI171" s="116" t="s">
        <v>4194</v>
      </c>
      <c r="BJ171" s="116" t="s">
        <v>4194</v>
      </c>
      <c r="BK171" s="116">
        <v>4</v>
      </c>
      <c r="BL171" s="120">
        <v>20</v>
      </c>
      <c r="BM171" s="116">
        <v>1</v>
      </c>
      <c r="BN171" s="120">
        <v>5</v>
      </c>
      <c r="BO171" s="116">
        <v>0</v>
      </c>
      <c r="BP171" s="120">
        <v>0</v>
      </c>
      <c r="BQ171" s="116">
        <v>15</v>
      </c>
      <c r="BR171" s="120">
        <v>75</v>
      </c>
      <c r="BS171" s="116">
        <v>20</v>
      </c>
      <c r="BT171" s="2"/>
      <c r="BU171" s="3"/>
      <c r="BV171" s="3"/>
      <c r="BW171" s="3"/>
      <c r="BX171" s="3"/>
    </row>
    <row r="172" spans="1:76" ht="15">
      <c r="A172" s="64" t="s">
        <v>339</v>
      </c>
      <c r="B172" s="65"/>
      <c r="C172" s="65" t="s">
        <v>64</v>
      </c>
      <c r="D172" s="66">
        <v>169.55891649082133</v>
      </c>
      <c r="E172" s="68"/>
      <c r="F172" s="100" t="s">
        <v>2895</v>
      </c>
      <c r="G172" s="65"/>
      <c r="H172" s="69" t="s">
        <v>339</v>
      </c>
      <c r="I172" s="70"/>
      <c r="J172" s="70"/>
      <c r="K172" s="69" t="s">
        <v>3324</v>
      </c>
      <c r="L172" s="73">
        <v>1</v>
      </c>
      <c r="M172" s="74">
        <v>8111.599609375</v>
      </c>
      <c r="N172" s="74">
        <v>2085.085693359375</v>
      </c>
      <c r="O172" s="75"/>
      <c r="P172" s="76"/>
      <c r="Q172" s="76"/>
      <c r="R172" s="86"/>
      <c r="S172" s="48">
        <v>2</v>
      </c>
      <c r="T172" s="48">
        <v>1</v>
      </c>
      <c r="U172" s="49">
        <v>0</v>
      </c>
      <c r="V172" s="49">
        <v>1</v>
      </c>
      <c r="W172" s="49">
        <v>0</v>
      </c>
      <c r="X172" s="49">
        <v>1.298243</v>
      </c>
      <c r="Y172" s="49">
        <v>0</v>
      </c>
      <c r="Z172" s="49">
        <v>0</v>
      </c>
      <c r="AA172" s="71">
        <v>172</v>
      </c>
      <c r="AB172" s="71"/>
      <c r="AC172" s="72"/>
      <c r="AD172" s="78" t="s">
        <v>2058</v>
      </c>
      <c r="AE172" s="78">
        <v>1087</v>
      </c>
      <c r="AF172" s="78">
        <v>1992</v>
      </c>
      <c r="AG172" s="78">
        <v>9291</v>
      </c>
      <c r="AH172" s="78">
        <v>124</v>
      </c>
      <c r="AI172" s="78"/>
      <c r="AJ172" s="78" t="s">
        <v>2276</v>
      </c>
      <c r="AK172" s="78" t="s">
        <v>2344</v>
      </c>
      <c r="AL172" s="83" t="s">
        <v>2575</v>
      </c>
      <c r="AM172" s="78"/>
      <c r="AN172" s="80">
        <v>40339.418171296296</v>
      </c>
      <c r="AO172" s="83" t="s">
        <v>2763</v>
      </c>
      <c r="AP172" s="78" t="b">
        <v>0</v>
      </c>
      <c r="AQ172" s="78" t="b">
        <v>0</v>
      </c>
      <c r="AR172" s="78" t="b">
        <v>1</v>
      </c>
      <c r="AS172" s="78"/>
      <c r="AT172" s="78">
        <v>25</v>
      </c>
      <c r="AU172" s="83" t="s">
        <v>2819</v>
      </c>
      <c r="AV172" s="78" t="b">
        <v>0</v>
      </c>
      <c r="AW172" s="78" t="s">
        <v>2922</v>
      </c>
      <c r="AX172" s="83" t="s">
        <v>3092</v>
      </c>
      <c r="AY172" s="78" t="s">
        <v>66</v>
      </c>
      <c r="AZ172" s="78" t="str">
        <f>REPLACE(INDEX(GroupVertices[Group],MATCH(Vertices[[#This Row],[Vertex]],GroupVertices[Vertex],0)),1,1,"")</f>
        <v>21</v>
      </c>
      <c r="BA172" s="48" t="s">
        <v>676</v>
      </c>
      <c r="BB172" s="48" t="s">
        <v>676</v>
      </c>
      <c r="BC172" s="48" t="s">
        <v>739</v>
      </c>
      <c r="BD172" s="48" t="s">
        <v>739</v>
      </c>
      <c r="BE172" s="48" t="s">
        <v>822</v>
      </c>
      <c r="BF172" s="48" t="s">
        <v>822</v>
      </c>
      <c r="BG172" s="116" t="s">
        <v>3700</v>
      </c>
      <c r="BH172" s="116" t="s">
        <v>3700</v>
      </c>
      <c r="BI172" s="116" t="s">
        <v>3836</v>
      </c>
      <c r="BJ172" s="116" t="s">
        <v>3836</v>
      </c>
      <c r="BK172" s="116">
        <v>1</v>
      </c>
      <c r="BL172" s="120">
        <v>2.5641025641025643</v>
      </c>
      <c r="BM172" s="116">
        <v>1</v>
      </c>
      <c r="BN172" s="120">
        <v>2.5641025641025643</v>
      </c>
      <c r="BO172" s="116">
        <v>0</v>
      </c>
      <c r="BP172" s="120">
        <v>0</v>
      </c>
      <c r="BQ172" s="116">
        <v>37</v>
      </c>
      <c r="BR172" s="120">
        <v>94.87179487179488</v>
      </c>
      <c r="BS172" s="116">
        <v>39</v>
      </c>
      <c r="BT172" s="2"/>
      <c r="BU172" s="3"/>
      <c r="BV172" s="3"/>
      <c r="BW172" s="3"/>
      <c r="BX172" s="3"/>
    </row>
    <row r="173" spans="1:76" ht="15">
      <c r="A173" s="64" t="s">
        <v>340</v>
      </c>
      <c r="B173" s="65"/>
      <c r="C173" s="65" t="s">
        <v>64</v>
      </c>
      <c r="D173" s="66">
        <v>163.98838967931243</v>
      </c>
      <c r="E173" s="68"/>
      <c r="F173" s="100" t="s">
        <v>997</v>
      </c>
      <c r="G173" s="65"/>
      <c r="H173" s="69" t="s">
        <v>340</v>
      </c>
      <c r="I173" s="70"/>
      <c r="J173" s="70"/>
      <c r="K173" s="69" t="s">
        <v>3325</v>
      </c>
      <c r="L173" s="73">
        <v>1</v>
      </c>
      <c r="M173" s="74">
        <v>8111.599609375</v>
      </c>
      <c r="N173" s="74">
        <v>1691.00732421875</v>
      </c>
      <c r="O173" s="75"/>
      <c r="P173" s="76"/>
      <c r="Q173" s="76"/>
      <c r="R173" s="86"/>
      <c r="S173" s="48">
        <v>0</v>
      </c>
      <c r="T173" s="48">
        <v>1</v>
      </c>
      <c r="U173" s="49">
        <v>0</v>
      </c>
      <c r="V173" s="49">
        <v>1</v>
      </c>
      <c r="W173" s="49">
        <v>0</v>
      </c>
      <c r="X173" s="49">
        <v>0.701753</v>
      </c>
      <c r="Y173" s="49">
        <v>0</v>
      </c>
      <c r="Z173" s="49">
        <v>0</v>
      </c>
      <c r="AA173" s="71">
        <v>173</v>
      </c>
      <c r="AB173" s="71"/>
      <c r="AC173" s="72"/>
      <c r="AD173" s="78" t="s">
        <v>2059</v>
      </c>
      <c r="AE173" s="78">
        <v>72</v>
      </c>
      <c r="AF173" s="78">
        <v>524</v>
      </c>
      <c r="AG173" s="78">
        <v>14156</v>
      </c>
      <c r="AH173" s="78">
        <v>2026</v>
      </c>
      <c r="AI173" s="78"/>
      <c r="AJ173" s="78" t="s">
        <v>2277</v>
      </c>
      <c r="AK173" s="78" t="s">
        <v>2440</v>
      </c>
      <c r="AL173" s="83" t="s">
        <v>2576</v>
      </c>
      <c r="AM173" s="78"/>
      <c r="AN173" s="80">
        <v>39722.86381944444</v>
      </c>
      <c r="AO173" s="83" t="s">
        <v>2764</v>
      </c>
      <c r="AP173" s="78" t="b">
        <v>0</v>
      </c>
      <c r="AQ173" s="78" t="b">
        <v>0</v>
      </c>
      <c r="AR173" s="78" t="b">
        <v>1</v>
      </c>
      <c r="AS173" s="78"/>
      <c r="AT173" s="78">
        <v>17</v>
      </c>
      <c r="AU173" s="83" t="s">
        <v>2828</v>
      </c>
      <c r="AV173" s="78" t="b">
        <v>0</v>
      </c>
      <c r="AW173" s="78" t="s">
        <v>2922</v>
      </c>
      <c r="AX173" s="83" t="s">
        <v>3093</v>
      </c>
      <c r="AY173" s="78" t="s">
        <v>66</v>
      </c>
      <c r="AZ173" s="78" t="str">
        <f>REPLACE(INDEX(GroupVertices[Group],MATCH(Vertices[[#This Row],[Vertex]],GroupVertices[Vertex],0)),1,1,"")</f>
        <v>21</v>
      </c>
      <c r="BA173" s="48"/>
      <c r="BB173" s="48"/>
      <c r="BC173" s="48"/>
      <c r="BD173" s="48"/>
      <c r="BE173" s="48"/>
      <c r="BF173" s="48"/>
      <c r="BG173" s="116" t="s">
        <v>4077</v>
      </c>
      <c r="BH173" s="116" t="s">
        <v>4077</v>
      </c>
      <c r="BI173" s="116" t="s">
        <v>4199</v>
      </c>
      <c r="BJ173" s="116" t="s">
        <v>4199</v>
      </c>
      <c r="BK173" s="116">
        <v>1</v>
      </c>
      <c r="BL173" s="120">
        <v>5</v>
      </c>
      <c r="BM173" s="116">
        <v>0</v>
      </c>
      <c r="BN173" s="120">
        <v>0</v>
      </c>
      <c r="BO173" s="116">
        <v>0</v>
      </c>
      <c r="BP173" s="120">
        <v>0</v>
      </c>
      <c r="BQ173" s="116">
        <v>19</v>
      </c>
      <c r="BR173" s="120">
        <v>95</v>
      </c>
      <c r="BS173" s="116">
        <v>20</v>
      </c>
      <c r="BT173" s="2"/>
      <c r="BU173" s="3"/>
      <c r="BV173" s="3"/>
      <c r="BW173" s="3"/>
      <c r="BX173" s="3"/>
    </row>
    <row r="174" spans="1:76" ht="15">
      <c r="A174" s="64" t="s">
        <v>341</v>
      </c>
      <c r="B174" s="65"/>
      <c r="C174" s="65" t="s">
        <v>64</v>
      </c>
      <c r="D174" s="66">
        <v>165.9919579057952</v>
      </c>
      <c r="E174" s="68"/>
      <c r="F174" s="100" t="s">
        <v>2896</v>
      </c>
      <c r="G174" s="65"/>
      <c r="H174" s="69" t="s">
        <v>341</v>
      </c>
      <c r="I174" s="70"/>
      <c r="J174" s="70"/>
      <c r="K174" s="69" t="s">
        <v>3326</v>
      </c>
      <c r="L174" s="73">
        <v>8.574242424242424</v>
      </c>
      <c r="M174" s="74">
        <v>8855.5146484375</v>
      </c>
      <c r="N174" s="74">
        <v>8589.6591796875</v>
      </c>
      <c r="O174" s="75"/>
      <c r="P174" s="76"/>
      <c r="Q174" s="76"/>
      <c r="R174" s="86"/>
      <c r="S174" s="48">
        <v>0</v>
      </c>
      <c r="T174" s="48">
        <v>3</v>
      </c>
      <c r="U174" s="49">
        <v>0.4</v>
      </c>
      <c r="V174" s="49">
        <v>0.111111</v>
      </c>
      <c r="W174" s="49">
        <v>0</v>
      </c>
      <c r="X174" s="49">
        <v>0.773249</v>
      </c>
      <c r="Y174" s="49">
        <v>0.3333333333333333</v>
      </c>
      <c r="Z174" s="49">
        <v>0</v>
      </c>
      <c r="AA174" s="71">
        <v>174</v>
      </c>
      <c r="AB174" s="71"/>
      <c r="AC174" s="72"/>
      <c r="AD174" s="78" t="s">
        <v>2060</v>
      </c>
      <c r="AE174" s="78">
        <v>601</v>
      </c>
      <c r="AF174" s="78">
        <v>1052</v>
      </c>
      <c r="AG174" s="78">
        <v>31879</v>
      </c>
      <c r="AH174" s="78">
        <v>3908</v>
      </c>
      <c r="AI174" s="78"/>
      <c r="AJ174" s="78" t="s">
        <v>2278</v>
      </c>
      <c r="AK174" s="78" t="s">
        <v>2441</v>
      </c>
      <c r="AL174" s="78"/>
      <c r="AM174" s="78"/>
      <c r="AN174" s="80">
        <v>43010.505902777775</v>
      </c>
      <c r="AO174" s="83" t="s">
        <v>2765</v>
      </c>
      <c r="AP174" s="78" t="b">
        <v>1</v>
      </c>
      <c r="AQ174" s="78" t="b">
        <v>0</v>
      </c>
      <c r="AR174" s="78" t="b">
        <v>1</v>
      </c>
      <c r="AS174" s="78"/>
      <c r="AT174" s="78">
        <v>6</v>
      </c>
      <c r="AU174" s="78"/>
      <c r="AV174" s="78" t="b">
        <v>0</v>
      </c>
      <c r="AW174" s="78" t="s">
        <v>2922</v>
      </c>
      <c r="AX174" s="83" t="s">
        <v>3094</v>
      </c>
      <c r="AY174" s="78" t="s">
        <v>66</v>
      </c>
      <c r="AZ174" s="78" t="str">
        <f>REPLACE(INDEX(GroupVertices[Group],MATCH(Vertices[[#This Row],[Vertex]],GroupVertices[Vertex],0)),1,1,"")</f>
        <v>8</v>
      </c>
      <c r="BA174" s="48"/>
      <c r="BB174" s="48"/>
      <c r="BC174" s="48"/>
      <c r="BD174" s="48"/>
      <c r="BE174" s="48" t="s">
        <v>823</v>
      </c>
      <c r="BF174" s="48" t="s">
        <v>823</v>
      </c>
      <c r="BG174" s="116" t="s">
        <v>4078</v>
      </c>
      <c r="BH174" s="116" t="s">
        <v>4078</v>
      </c>
      <c r="BI174" s="116" t="s">
        <v>4200</v>
      </c>
      <c r="BJ174" s="116" t="s">
        <v>4200</v>
      </c>
      <c r="BK174" s="116">
        <v>0</v>
      </c>
      <c r="BL174" s="120">
        <v>0</v>
      </c>
      <c r="BM174" s="116">
        <v>0</v>
      </c>
      <c r="BN174" s="120">
        <v>0</v>
      </c>
      <c r="BO174" s="116">
        <v>0</v>
      </c>
      <c r="BP174" s="120">
        <v>0</v>
      </c>
      <c r="BQ174" s="116">
        <v>14</v>
      </c>
      <c r="BR174" s="120">
        <v>100</v>
      </c>
      <c r="BS174" s="116">
        <v>14</v>
      </c>
      <c r="BT174" s="2"/>
      <c r="BU174" s="3"/>
      <c r="BV174" s="3"/>
      <c r="BW174" s="3"/>
      <c r="BX174" s="3"/>
    </row>
    <row r="175" spans="1:76" ht="15">
      <c r="A175" s="64" t="s">
        <v>428</v>
      </c>
      <c r="B175" s="65"/>
      <c r="C175" s="65" t="s">
        <v>64</v>
      </c>
      <c r="D175" s="66">
        <v>556.7408869850298</v>
      </c>
      <c r="E175" s="68"/>
      <c r="F175" s="100" t="s">
        <v>2897</v>
      </c>
      <c r="G175" s="65"/>
      <c r="H175" s="69" t="s">
        <v>428</v>
      </c>
      <c r="I175" s="70"/>
      <c r="J175" s="70"/>
      <c r="K175" s="69" t="s">
        <v>3327</v>
      </c>
      <c r="L175" s="73">
        <v>76.74242424242425</v>
      </c>
      <c r="M175" s="74">
        <v>9488.9814453125</v>
      </c>
      <c r="N175" s="74">
        <v>7980.27978515625</v>
      </c>
      <c r="O175" s="75"/>
      <c r="P175" s="76"/>
      <c r="Q175" s="76"/>
      <c r="R175" s="86"/>
      <c r="S175" s="48">
        <v>5</v>
      </c>
      <c r="T175" s="48">
        <v>0</v>
      </c>
      <c r="U175" s="49">
        <v>4</v>
      </c>
      <c r="V175" s="49">
        <v>0.142857</v>
      </c>
      <c r="W175" s="49">
        <v>0</v>
      </c>
      <c r="X175" s="49">
        <v>1.231043</v>
      </c>
      <c r="Y175" s="49">
        <v>0.2</v>
      </c>
      <c r="Z175" s="49">
        <v>0</v>
      </c>
      <c r="AA175" s="71">
        <v>175</v>
      </c>
      <c r="AB175" s="71"/>
      <c r="AC175" s="72"/>
      <c r="AD175" s="78" t="s">
        <v>2061</v>
      </c>
      <c r="AE175" s="78">
        <v>2234</v>
      </c>
      <c r="AF175" s="78">
        <v>104026</v>
      </c>
      <c r="AG175" s="78">
        <v>20725</v>
      </c>
      <c r="AH175" s="78">
        <v>10241</v>
      </c>
      <c r="AI175" s="78"/>
      <c r="AJ175" s="78" t="s">
        <v>2279</v>
      </c>
      <c r="AK175" s="78" t="s">
        <v>2442</v>
      </c>
      <c r="AL175" s="83" t="s">
        <v>2577</v>
      </c>
      <c r="AM175" s="78"/>
      <c r="AN175" s="80">
        <v>39854.03119212963</v>
      </c>
      <c r="AO175" s="83" t="s">
        <v>2766</v>
      </c>
      <c r="AP175" s="78" t="b">
        <v>0</v>
      </c>
      <c r="AQ175" s="78" t="b">
        <v>0</v>
      </c>
      <c r="AR175" s="78" t="b">
        <v>1</v>
      </c>
      <c r="AS175" s="78" t="s">
        <v>1774</v>
      </c>
      <c r="AT175" s="78">
        <v>480</v>
      </c>
      <c r="AU175" s="83" t="s">
        <v>2819</v>
      </c>
      <c r="AV175" s="78" t="b">
        <v>0</v>
      </c>
      <c r="AW175" s="78" t="s">
        <v>2922</v>
      </c>
      <c r="AX175" s="83" t="s">
        <v>3095</v>
      </c>
      <c r="AY175" s="78" t="s">
        <v>65</v>
      </c>
      <c r="AZ175" s="78" t="str">
        <f>REPLACE(INDEX(GroupVertices[Group],MATCH(Vertices[[#This Row],[Vertex]],GroupVertices[Vertex],0)),1,1,"")</f>
        <v>8</v>
      </c>
      <c r="BA175" s="48"/>
      <c r="BB175" s="48"/>
      <c r="BC175" s="48"/>
      <c r="BD175" s="48"/>
      <c r="BE175" s="48"/>
      <c r="BF175" s="48"/>
      <c r="BG175" s="48"/>
      <c r="BH175" s="48"/>
      <c r="BI175" s="48"/>
      <c r="BJ175" s="48"/>
      <c r="BK175" s="48"/>
      <c r="BL175" s="49"/>
      <c r="BM175" s="48"/>
      <c r="BN175" s="49"/>
      <c r="BO175" s="48"/>
      <c r="BP175" s="49"/>
      <c r="BQ175" s="48"/>
      <c r="BR175" s="49"/>
      <c r="BS175" s="48"/>
      <c r="BT175" s="2"/>
      <c r="BU175" s="3"/>
      <c r="BV175" s="3"/>
      <c r="BW175" s="3"/>
      <c r="BX175" s="3"/>
    </row>
    <row r="176" spans="1:76" ht="15">
      <c r="A176" s="64" t="s">
        <v>429</v>
      </c>
      <c r="B176" s="65"/>
      <c r="C176" s="65" t="s">
        <v>64</v>
      </c>
      <c r="D176" s="66">
        <v>854.6919733016963</v>
      </c>
      <c r="E176" s="68"/>
      <c r="F176" s="100" t="s">
        <v>2898</v>
      </c>
      <c r="G176" s="65"/>
      <c r="H176" s="69" t="s">
        <v>429</v>
      </c>
      <c r="I176" s="70"/>
      <c r="J176" s="70"/>
      <c r="K176" s="69" t="s">
        <v>3328</v>
      </c>
      <c r="L176" s="73">
        <v>76.74242424242425</v>
      </c>
      <c r="M176" s="74">
        <v>9170.380859375</v>
      </c>
      <c r="N176" s="74">
        <v>9158.6669921875</v>
      </c>
      <c r="O176" s="75"/>
      <c r="P176" s="76"/>
      <c r="Q176" s="76"/>
      <c r="R176" s="86"/>
      <c r="S176" s="48">
        <v>5</v>
      </c>
      <c r="T176" s="48">
        <v>0</v>
      </c>
      <c r="U176" s="49">
        <v>4</v>
      </c>
      <c r="V176" s="49">
        <v>0.142857</v>
      </c>
      <c r="W176" s="49">
        <v>0</v>
      </c>
      <c r="X176" s="49">
        <v>1.231043</v>
      </c>
      <c r="Y176" s="49">
        <v>0.2</v>
      </c>
      <c r="Z176" s="49">
        <v>0</v>
      </c>
      <c r="AA176" s="71">
        <v>176</v>
      </c>
      <c r="AB176" s="71"/>
      <c r="AC176" s="72"/>
      <c r="AD176" s="78" t="s">
        <v>2062</v>
      </c>
      <c r="AE176" s="78">
        <v>136</v>
      </c>
      <c r="AF176" s="78">
        <v>182545</v>
      </c>
      <c r="AG176" s="78">
        <v>32946</v>
      </c>
      <c r="AH176" s="78">
        <v>1053</v>
      </c>
      <c r="AI176" s="78"/>
      <c r="AJ176" s="78" t="s">
        <v>2280</v>
      </c>
      <c r="AK176" s="78" t="s">
        <v>2336</v>
      </c>
      <c r="AL176" s="83" t="s">
        <v>2578</v>
      </c>
      <c r="AM176" s="78"/>
      <c r="AN176" s="80">
        <v>41287.59699074074</v>
      </c>
      <c r="AO176" s="83" t="s">
        <v>2767</v>
      </c>
      <c r="AP176" s="78" t="b">
        <v>0</v>
      </c>
      <c r="AQ176" s="78" t="b">
        <v>0</v>
      </c>
      <c r="AR176" s="78" t="b">
        <v>1</v>
      </c>
      <c r="AS176" s="78" t="s">
        <v>1774</v>
      </c>
      <c r="AT176" s="78">
        <v>173</v>
      </c>
      <c r="AU176" s="83" t="s">
        <v>2819</v>
      </c>
      <c r="AV176" s="78" t="b">
        <v>1</v>
      </c>
      <c r="AW176" s="78" t="s">
        <v>2922</v>
      </c>
      <c r="AX176" s="83" t="s">
        <v>3096</v>
      </c>
      <c r="AY176" s="78" t="s">
        <v>65</v>
      </c>
      <c r="AZ176" s="78" t="str">
        <f>REPLACE(INDEX(GroupVertices[Group],MATCH(Vertices[[#This Row],[Vertex]],GroupVertices[Vertex],0)),1,1,"")</f>
        <v>8</v>
      </c>
      <c r="BA176" s="48"/>
      <c r="BB176" s="48"/>
      <c r="BC176" s="48"/>
      <c r="BD176" s="48"/>
      <c r="BE176" s="48"/>
      <c r="BF176" s="48"/>
      <c r="BG176" s="48"/>
      <c r="BH176" s="48"/>
      <c r="BI176" s="48"/>
      <c r="BJ176" s="48"/>
      <c r="BK176" s="48"/>
      <c r="BL176" s="49"/>
      <c r="BM176" s="48"/>
      <c r="BN176" s="49"/>
      <c r="BO176" s="48"/>
      <c r="BP176" s="49"/>
      <c r="BQ176" s="48"/>
      <c r="BR176" s="49"/>
      <c r="BS176" s="48"/>
      <c r="BT176" s="2"/>
      <c r="BU176" s="3"/>
      <c r="BV176" s="3"/>
      <c r="BW176" s="3"/>
      <c r="BX176" s="3"/>
    </row>
    <row r="177" spans="1:76" ht="15">
      <c r="A177" s="64" t="s">
        <v>344</v>
      </c>
      <c r="B177" s="65"/>
      <c r="C177" s="65" t="s">
        <v>64</v>
      </c>
      <c r="D177" s="66">
        <v>1000</v>
      </c>
      <c r="E177" s="68"/>
      <c r="F177" s="100" t="s">
        <v>2899</v>
      </c>
      <c r="G177" s="65"/>
      <c r="H177" s="69" t="s">
        <v>344</v>
      </c>
      <c r="I177" s="70"/>
      <c r="J177" s="70"/>
      <c r="K177" s="69" t="s">
        <v>3329</v>
      </c>
      <c r="L177" s="73">
        <v>84.31666666666668</v>
      </c>
      <c r="M177" s="74">
        <v>9330.0087890625</v>
      </c>
      <c r="N177" s="74">
        <v>8569.8427734375</v>
      </c>
      <c r="O177" s="75"/>
      <c r="P177" s="76"/>
      <c r="Q177" s="76"/>
      <c r="R177" s="86"/>
      <c r="S177" s="48">
        <v>4</v>
      </c>
      <c r="T177" s="48">
        <v>2</v>
      </c>
      <c r="U177" s="49">
        <v>4.4</v>
      </c>
      <c r="V177" s="49">
        <v>0.166667</v>
      </c>
      <c r="W177" s="49">
        <v>0</v>
      </c>
      <c r="X177" s="49">
        <v>1.444903</v>
      </c>
      <c r="Y177" s="49">
        <v>0.26666666666666666</v>
      </c>
      <c r="Z177" s="49">
        <v>0</v>
      </c>
      <c r="AA177" s="71">
        <v>177</v>
      </c>
      <c r="AB177" s="71"/>
      <c r="AC177" s="72"/>
      <c r="AD177" s="78" t="s">
        <v>2063</v>
      </c>
      <c r="AE177" s="78">
        <v>5629</v>
      </c>
      <c r="AF177" s="78">
        <v>2221601</v>
      </c>
      <c r="AG177" s="78">
        <v>65996</v>
      </c>
      <c r="AH177" s="78">
        <v>17629</v>
      </c>
      <c r="AI177" s="78"/>
      <c r="AJ177" s="78" t="s">
        <v>2281</v>
      </c>
      <c r="AK177" s="78" t="s">
        <v>2443</v>
      </c>
      <c r="AL177" s="83" t="s">
        <v>2579</v>
      </c>
      <c r="AM177" s="78"/>
      <c r="AN177" s="80">
        <v>40119.48855324074</v>
      </c>
      <c r="AO177" s="83" t="s">
        <v>2768</v>
      </c>
      <c r="AP177" s="78" t="b">
        <v>0</v>
      </c>
      <c r="AQ177" s="78" t="b">
        <v>0</v>
      </c>
      <c r="AR177" s="78" t="b">
        <v>1</v>
      </c>
      <c r="AS177" s="78"/>
      <c r="AT177" s="78">
        <v>2047</v>
      </c>
      <c r="AU177" s="83" t="s">
        <v>2819</v>
      </c>
      <c r="AV177" s="78" t="b">
        <v>1</v>
      </c>
      <c r="AW177" s="78" t="s">
        <v>2922</v>
      </c>
      <c r="AX177" s="83" t="s">
        <v>3097</v>
      </c>
      <c r="AY177" s="78" t="s">
        <v>66</v>
      </c>
      <c r="AZ177" s="78" t="str">
        <f>REPLACE(INDEX(GroupVertices[Group],MATCH(Vertices[[#This Row],[Vertex]],GroupVertices[Vertex],0)),1,1,"")</f>
        <v>8</v>
      </c>
      <c r="BA177" s="48"/>
      <c r="BB177" s="48"/>
      <c r="BC177" s="48"/>
      <c r="BD177" s="48"/>
      <c r="BE177" s="48" t="s">
        <v>823</v>
      </c>
      <c r="BF177" s="48" t="s">
        <v>823</v>
      </c>
      <c r="BG177" s="116" t="s">
        <v>4079</v>
      </c>
      <c r="BH177" s="116" t="s">
        <v>4079</v>
      </c>
      <c r="BI177" s="116" t="s">
        <v>4201</v>
      </c>
      <c r="BJ177" s="116" t="s">
        <v>4201</v>
      </c>
      <c r="BK177" s="116">
        <v>0</v>
      </c>
      <c r="BL177" s="120">
        <v>0</v>
      </c>
      <c r="BM177" s="116">
        <v>0</v>
      </c>
      <c r="BN177" s="120">
        <v>0</v>
      </c>
      <c r="BO177" s="116">
        <v>0</v>
      </c>
      <c r="BP177" s="120">
        <v>0</v>
      </c>
      <c r="BQ177" s="116">
        <v>12</v>
      </c>
      <c r="BR177" s="120">
        <v>100</v>
      </c>
      <c r="BS177" s="116">
        <v>12</v>
      </c>
      <c r="BT177" s="2"/>
      <c r="BU177" s="3"/>
      <c r="BV177" s="3"/>
      <c r="BW177" s="3"/>
      <c r="BX177" s="3"/>
    </row>
    <row r="178" spans="1:76" ht="15">
      <c r="A178" s="64" t="s">
        <v>342</v>
      </c>
      <c r="B178" s="65"/>
      <c r="C178" s="65" t="s">
        <v>64</v>
      </c>
      <c r="D178" s="66">
        <v>164.31093380668182</v>
      </c>
      <c r="E178" s="68"/>
      <c r="F178" s="100" t="s">
        <v>2900</v>
      </c>
      <c r="G178" s="65"/>
      <c r="H178" s="69" t="s">
        <v>342</v>
      </c>
      <c r="I178" s="70"/>
      <c r="J178" s="70"/>
      <c r="K178" s="69" t="s">
        <v>3330</v>
      </c>
      <c r="L178" s="73">
        <v>8.574242424242424</v>
      </c>
      <c r="M178" s="74">
        <v>9507.640625</v>
      </c>
      <c r="N178" s="74">
        <v>9646.09375</v>
      </c>
      <c r="O178" s="75"/>
      <c r="P178" s="76"/>
      <c r="Q178" s="76"/>
      <c r="R178" s="86"/>
      <c r="S178" s="48">
        <v>0</v>
      </c>
      <c r="T178" s="48">
        <v>3</v>
      </c>
      <c r="U178" s="49">
        <v>0.4</v>
      </c>
      <c r="V178" s="49">
        <v>0.111111</v>
      </c>
      <c r="W178" s="49">
        <v>0</v>
      </c>
      <c r="X178" s="49">
        <v>0.773249</v>
      </c>
      <c r="Y178" s="49">
        <v>0.3333333333333333</v>
      </c>
      <c r="Z178" s="49">
        <v>0</v>
      </c>
      <c r="AA178" s="71">
        <v>178</v>
      </c>
      <c r="AB178" s="71"/>
      <c r="AC178" s="72"/>
      <c r="AD178" s="78" t="s">
        <v>2064</v>
      </c>
      <c r="AE178" s="78">
        <v>3308</v>
      </c>
      <c r="AF178" s="78">
        <v>609</v>
      </c>
      <c r="AG178" s="78">
        <v>65018</v>
      </c>
      <c r="AH178" s="78">
        <v>155584</v>
      </c>
      <c r="AI178" s="78"/>
      <c r="AJ178" s="78" t="s">
        <v>2282</v>
      </c>
      <c r="AK178" s="78" t="s">
        <v>2336</v>
      </c>
      <c r="AL178" s="83" t="s">
        <v>2580</v>
      </c>
      <c r="AM178" s="78"/>
      <c r="AN178" s="80">
        <v>41032.92357638889</v>
      </c>
      <c r="AO178" s="83" t="s">
        <v>2769</v>
      </c>
      <c r="AP178" s="78" t="b">
        <v>0</v>
      </c>
      <c r="AQ178" s="78" t="b">
        <v>0</v>
      </c>
      <c r="AR178" s="78" t="b">
        <v>0</v>
      </c>
      <c r="AS178" s="78"/>
      <c r="AT178" s="78">
        <v>4</v>
      </c>
      <c r="AU178" s="83" t="s">
        <v>2828</v>
      </c>
      <c r="AV178" s="78" t="b">
        <v>0</v>
      </c>
      <c r="AW178" s="78" t="s">
        <v>2922</v>
      </c>
      <c r="AX178" s="83" t="s">
        <v>3098</v>
      </c>
      <c r="AY178" s="78" t="s">
        <v>66</v>
      </c>
      <c r="AZ178" s="78" t="str">
        <f>REPLACE(INDEX(GroupVertices[Group],MATCH(Vertices[[#This Row],[Vertex]],GroupVertices[Vertex],0)),1,1,"")</f>
        <v>8</v>
      </c>
      <c r="BA178" s="48"/>
      <c r="BB178" s="48"/>
      <c r="BC178" s="48"/>
      <c r="BD178" s="48"/>
      <c r="BE178" s="48" t="s">
        <v>823</v>
      </c>
      <c r="BF178" s="48" t="s">
        <v>823</v>
      </c>
      <c r="BG178" s="116" t="s">
        <v>4078</v>
      </c>
      <c r="BH178" s="116" t="s">
        <v>4078</v>
      </c>
      <c r="BI178" s="116" t="s">
        <v>4200</v>
      </c>
      <c r="BJ178" s="116" t="s">
        <v>4200</v>
      </c>
      <c r="BK178" s="116">
        <v>0</v>
      </c>
      <c r="BL178" s="120">
        <v>0</v>
      </c>
      <c r="BM178" s="116">
        <v>0</v>
      </c>
      <c r="BN178" s="120">
        <v>0</v>
      </c>
      <c r="BO178" s="116">
        <v>0</v>
      </c>
      <c r="BP178" s="120">
        <v>0</v>
      </c>
      <c r="BQ178" s="116">
        <v>14</v>
      </c>
      <c r="BR178" s="120">
        <v>100</v>
      </c>
      <c r="BS178" s="116">
        <v>14</v>
      </c>
      <c r="BT178" s="2"/>
      <c r="BU178" s="3"/>
      <c r="BV178" s="3"/>
      <c r="BW178" s="3"/>
      <c r="BX178" s="3"/>
    </row>
    <row r="179" spans="1:76" ht="15">
      <c r="A179" s="64" t="s">
        <v>343</v>
      </c>
      <c r="B179" s="65"/>
      <c r="C179" s="65" t="s">
        <v>64</v>
      </c>
      <c r="D179" s="66">
        <v>163.58995281609143</v>
      </c>
      <c r="E179" s="68"/>
      <c r="F179" s="100" t="s">
        <v>2901</v>
      </c>
      <c r="G179" s="65"/>
      <c r="H179" s="69" t="s">
        <v>343</v>
      </c>
      <c r="I179" s="70"/>
      <c r="J179" s="70"/>
      <c r="K179" s="69" t="s">
        <v>3331</v>
      </c>
      <c r="L179" s="73">
        <v>8.574242424242424</v>
      </c>
      <c r="M179" s="74">
        <v>9151.708984375</v>
      </c>
      <c r="N179" s="74">
        <v>7493.3681640625</v>
      </c>
      <c r="O179" s="75"/>
      <c r="P179" s="76"/>
      <c r="Q179" s="76"/>
      <c r="R179" s="86"/>
      <c r="S179" s="48">
        <v>0</v>
      </c>
      <c r="T179" s="48">
        <v>3</v>
      </c>
      <c r="U179" s="49">
        <v>0.4</v>
      </c>
      <c r="V179" s="49">
        <v>0.111111</v>
      </c>
      <c r="W179" s="49">
        <v>0</v>
      </c>
      <c r="X179" s="49">
        <v>0.773249</v>
      </c>
      <c r="Y179" s="49">
        <v>0.3333333333333333</v>
      </c>
      <c r="Z179" s="49">
        <v>0</v>
      </c>
      <c r="AA179" s="71">
        <v>179</v>
      </c>
      <c r="AB179" s="71"/>
      <c r="AC179" s="72"/>
      <c r="AD179" s="78" t="s">
        <v>2065</v>
      </c>
      <c r="AE179" s="78">
        <v>304</v>
      </c>
      <c r="AF179" s="78">
        <v>419</v>
      </c>
      <c r="AG179" s="78">
        <v>5425</v>
      </c>
      <c r="AH179" s="78">
        <v>2564</v>
      </c>
      <c r="AI179" s="78"/>
      <c r="AJ179" s="78" t="s">
        <v>2283</v>
      </c>
      <c r="AK179" s="78" t="s">
        <v>2444</v>
      </c>
      <c r="AL179" s="78"/>
      <c r="AM179" s="78"/>
      <c r="AN179" s="80">
        <v>41366.72861111111</v>
      </c>
      <c r="AO179" s="83" t="s">
        <v>2770</v>
      </c>
      <c r="AP179" s="78" t="b">
        <v>1</v>
      </c>
      <c r="AQ179" s="78" t="b">
        <v>0</v>
      </c>
      <c r="AR179" s="78" t="b">
        <v>1</v>
      </c>
      <c r="AS179" s="78"/>
      <c r="AT179" s="78">
        <v>1</v>
      </c>
      <c r="AU179" s="83" t="s">
        <v>2819</v>
      </c>
      <c r="AV179" s="78" t="b">
        <v>0</v>
      </c>
      <c r="AW179" s="78" t="s">
        <v>2922</v>
      </c>
      <c r="AX179" s="83" t="s">
        <v>3099</v>
      </c>
      <c r="AY179" s="78" t="s">
        <v>66</v>
      </c>
      <c r="AZ179" s="78" t="str">
        <f>REPLACE(INDEX(GroupVertices[Group],MATCH(Vertices[[#This Row],[Vertex]],GroupVertices[Vertex],0)),1,1,"")</f>
        <v>8</v>
      </c>
      <c r="BA179" s="48"/>
      <c r="BB179" s="48"/>
      <c r="BC179" s="48"/>
      <c r="BD179" s="48"/>
      <c r="BE179" s="48" t="s">
        <v>823</v>
      </c>
      <c r="BF179" s="48" t="s">
        <v>823</v>
      </c>
      <c r="BG179" s="116" t="s">
        <v>4078</v>
      </c>
      <c r="BH179" s="116" t="s">
        <v>4078</v>
      </c>
      <c r="BI179" s="116" t="s">
        <v>4200</v>
      </c>
      <c r="BJ179" s="116" t="s">
        <v>4200</v>
      </c>
      <c r="BK179" s="116">
        <v>0</v>
      </c>
      <c r="BL179" s="120">
        <v>0</v>
      </c>
      <c r="BM179" s="116">
        <v>0</v>
      </c>
      <c r="BN179" s="120">
        <v>0</v>
      </c>
      <c r="BO179" s="116">
        <v>0</v>
      </c>
      <c r="BP179" s="120">
        <v>0</v>
      </c>
      <c r="BQ179" s="116">
        <v>14</v>
      </c>
      <c r="BR179" s="120">
        <v>100</v>
      </c>
      <c r="BS179" s="116">
        <v>14</v>
      </c>
      <c r="BT179" s="2"/>
      <c r="BU179" s="3"/>
      <c r="BV179" s="3"/>
      <c r="BW179" s="3"/>
      <c r="BX179" s="3"/>
    </row>
    <row r="180" spans="1:76" ht="15">
      <c r="A180" s="64" t="s">
        <v>345</v>
      </c>
      <c r="B180" s="65"/>
      <c r="C180" s="65" t="s">
        <v>64</v>
      </c>
      <c r="D180" s="66">
        <v>165.44553020766352</v>
      </c>
      <c r="E180" s="68"/>
      <c r="F180" s="100" t="s">
        <v>2902</v>
      </c>
      <c r="G180" s="65"/>
      <c r="H180" s="69" t="s">
        <v>345</v>
      </c>
      <c r="I180" s="70"/>
      <c r="J180" s="70"/>
      <c r="K180" s="69" t="s">
        <v>3332</v>
      </c>
      <c r="L180" s="73">
        <v>8.574242424242424</v>
      </c>
      <c r="M180" s="74">
        <v>9804.087890625</v>
      </c>
      <c r="N180" s="74">
        <v>8549.4833984375</v>
      </c>
      <c r="O180" s="75"/>
      <c r="P180" s="76"/>
      <c r="Q180" s="76"/>
      <c r="R180" s="86"/>
      <c r="S180" s="48">
        <v>0</v>
      </c>
      <c r="T180" s="48">
        <v>3</v>
      </c>
      <c r="U180" s="49">
        <v>0.4</v>
      </c>
      <c r="V180" s="49">
        <v>0.111111</v>
      </c>
      <c r="W180" s="49">
        <v>0</v>
      </c>
      <c r="X180" s="49">
        <v>0.773249</v>
      </c>
      <c r="Y180" s="49">
        <v>0.3333333333333333</v>
      </c>
      <c r="Z180" s="49">
        <v>0</v>
      </c>
      <c r="AA180" s="71">
        <v>180</v>
      </c>
      <c r="AB180" s="71"/>
      <c r="AC180" s="72"/>
      <c r="AD180" s="78" t="s">
        <v>2066</v>
      </c>
      <c r="AE180" s="78">
        <v>407</v>
      </c>
      <c r="AF180" s="78">
        <v>908</v>
      </c>
      <c r="AG180" s="78">
        <v>277249</v>
      </c>
      <c r="AH180" s="78">
        <v>4715</v>
      </c>
      <c r="AI180" s="78"/>
      <c r="AJ180" s="78" t="s">
        <v>2284</v>
      </c>
      <c r="AK180" s="78" t="s">
        <v>2445</v>
      </c>
      <c r="AL180" s="78"/>
      <c r="AM180" s="78"/>
      <c r="AN180" s="80">
        <v>40011.69107638889</v>
      </c>
      <c r="AO180" s="83" t="s">
        <v>2771</v>
      </c>
      <c r="AP180" s="78" t="b">
        <v>0</v>
      </c>
      <c r="AQ180" s="78" t="b">
        <v>0</v>
      </c>
      <c r="AR180" s="78" t="b">
        <v>1</v>
      </c>
      <c r="AS180" s="78"/>
      <c r="AT180" s="78">
        <v>450</v>
      </c>
      <c r="AU180" s="83" t="s">
        <v>2834</v>
      </c>
      <c r="AV180" s="78" t="b">
        <v>0</v>
      </c>
      <c r="AW180" s="78" t="s">
        <v>2922</v>
      </c>
      <c r="AX180" s="83" t="s">
        <v>3100</v>
      </c>
      <c r="AY180" s="78" t="s">
        <v>66</v>
      </c>
      <c r="AZ180" s="78" t="str">
        <f>REPLACE(INDEX(GroupVertices[Group],MATCH(Vertices[[#This Row],[Vertex]],GroupVertices[Vertex],0)),1,1,"")</f>
        <v>8</v>
      </c>
      <c r="BA180" s="48"/>
      <c r="BB180" s="48"/>
      <c r="BC180" s="48"/>
      <c r="BD180" s="48"/>
      <c r="BE180" s="48" t="s">
        <v>823</v>
      </c>
      <c r="BF180" s="48" t="s">
        <v>823</v>
      </c>
      <c r="BG180" s="116" t="s">
        <v>4078</v>
      </c>
      <c r="BH180" s="116" t="s">
        <v>4078</v>
      </c>
      <c r="BI180" s="116" t="s">
        <v>4200</v>
      </c>
      <c r="BJ180" s="116" t="s">
        <v>4200</v>
      </c>
      <c r="BK180" s="116">
        <v>0</v>
      </c>
      <c r="BL180" s="120">
        <v>0</v>
      </c>
      <c r="BM180" s="116">
        <v>0</v>
      </c>
      <c r="BN180" s="120">
        <v>0</v>
      </c>
      <c r="BO180" s="116">
        <v>0</v>
      </c>
      <c r="BP180" s="120">
        <v>0</v>
      </c>
      <c r="BQ180" s="116">
        <v>14</v>
      </c>
      <c r="BR180" s="120">
        <v>100</v>
      </c>
      <c r="BS180" s="116">
        <v>14</v>
      </c>
      <c r="BT180" s="2"/>
      <c r="BU180" s="3"/>
      <c r="BV180" s="3"/>
      <c r="BW180" s="3"/>
      <c r="BX180" s="3"/>
    </row>
    <row r="181" spans="1:76" ht="15">
      <c r="A181" s="64" t="s">
        <v>346</v>
      </c>
      <c r="B181" s="65"/>
      <c r="C181" s="65" t="s">
        <v>64</v>
      </c>
      <c r="D181" s="66">
        <v>162.20870502359196</v>
      </c>
      <c r="E181" s="68"/>
      <c r="F181" s="100" t="s">
        <v>998</v>
      </c>
      <c r="G181" s="65"/>
      <c r="H181" s="69" t="s">
        <v>346</v>
      </c>
      <c r="I181" s="70"/>
      <c r="J181" s="70"/>
      <c r="K181" s="69" t="s">
        <v>3333</v>
      </c>
      <c r="L181" s="73">
        <v>1</v>
      </c>
      <c r="M181" s="74">
        <v>2837.36572265625</v>
      </c>
      <c r="N181" s="74">
        <v>8496.208984375</v>
      </c>
      <c r="O181" s="75"/>
      <c r="P181" s="76"/>
      <c r="Q181" s="76"/>
      <c r="R181" s="86"/>
      <c r="S181" s="48">
        <v>1</v>
      </c>
      <c r="T181" s="48">
        <v>1</v>
      </c>
      <c r="U181" s="49">
        <v>0</v>
      </c>
      <c r="V181" s="49">
        <v>0</v>
      </c>
      <c r="W181" s="49">
        <v>0</v>
      </c>
      <c r="X181" s="49">
        <v>0.999998</v>
      </c>
      <c r="Y181" s="49">
        <v>0</v>
      </c>
      <c r="Z181" s="49" t="s">
        <v>3480</v>
      </c>
      <c r="AA181" s="71">
        <v>181</v>
      </c>
      <c r="AB181" s="71"/>
      <c r="AC181" s="72"/>
      <c r="AD181" s="78" t="s">
        <v>2067</v>
      </c>
      <c r="AE181" s="78">
        <v>93</v>
      </c>
      <c r="AF181" s="78">
        <v>55</v>
      </c>
      <c r="AG181" s="78">
        <v>265</v>
      </c>
      <c r="AH181" s="78">
        <v>188</v>
      </c>
      <c r="AI181" s="78"/>
      <c r="AJ181" s="78" t="s">
        <v>2285</v>
      </c>
      <c r="AK181" s="78" t="s">
        <v>2344</v>
      </c>
      <c r="AL181" s="83" t="s">
        <v>2581</v>
      </c>
      <c r="AM181" s="78"/>
      <c r="AN181" s="80">
        <v>42507.64902777778</v>
      </c>
      <c r="AO181" s="83" t="s">
        <v>2772</v>
      </c>
      <c r="AP181" s="78" t="b">
        <v>0</v>
      </c>
      <c r="AQ181" s="78" t="b">
        <v>0</v>
      </c>
      <c r="AR181" s="78" t="b">
        <v>0</v>
      </c>
      <c r="AS181" s="78"/>
      <c r="AT181" s="78">
        <v>1</v>
      </c>
      <c r="AU181" s="83" t="s">
        <v>2819</v>
      </c>
      <c r="AV181" s="78" t="b">
        <v>0</v>
      </c>
      <c r="AW181" s="78" t="s">
        <v>2922</v>
      </c>
      <c r="AX181" s="83" t="s">
        <v>3101</v>
      </c>
      <c r="AY181" s="78" t="s">
        <v>66</v>
      </c>
      <c r="AZ181" s="78" t="str">
        <f>REPLACE(INDEX(GroupVertices[Group],MATCH(Vertices[[#This Row],[Vertex]],GroupVertices[Vertex],0)),1,1,"")</f>
        <v>1</v>
      </c>
      <c r="BA181" s="48" t="s">
        <v>677</v>
      </c>
      <c r="BB181" s="48" t="s">
        <v>677</v>
      </c>
      <c r="BC181" s="48" t="s">
        <v>739</v>
      </c>
      <c r="BD181" s="48" t="s">
        <v>739</v>
      </c>
      <c r="BE181" s="48" t="s">
        <v>824</v>
      </c>
      <c r="BF181" s="48" t="s">
        <v>824</v>
      </c>
      <c r="BG181" s="116" t="s">
        <v>4080</v>
      </c>
      <c r="BH181" s="116" t="s">
        <v>4080</v>
      </c>
      <c r="BI181" s="116" t="s">
        <v>4202</v>
      </c>
      <c r="BJ181" s="116" t="s">
        <v>4202</v>
      </c>
      <c r="BK181" s="116">
        <v>2</v>
      </c>
      <c r="BL181" s="120">
        <v>6.451612903225806</v>
      </c>
      <c r="BM181" s="116">
        <v>2</v>
      </c>
      <c r="BN181" s="120">
        <v>6.451612903225806</v>
      </c>
      <c r="BO181" s="116">
        <v>0</v>
      </c>
      <c r="BP181" s="120">
        <v>0</v>
      </c>
      <c r="BQ181" s="116">
        <v>27</v>
      </c>
      <c r="BR181" s="120">
        <v>87.09677419354838</v>
      </c>
      <c r="BS181" s="116">
        <v>31</v>
      </c>
      <c r="BT181" s="2"/>
      <c r="BU181" s="3"/>
      <c r="BV181" s="3"/>
      <c r="BW181" s="3"/>
      <c r="BX181" s="3"/>
    </row>
    <row r="182" spans="1:76" ht="15">
      <c r="A182" s="64" t="s">
        <v>347</v>
      </c>
      <c r="B182" s="65"/>
      <c r="C182" s="65" t="s">
        <v>64</v>
      </c>
      <c r="D182" s="66">
        <v>180.69617547704652</v>
      </c>
      <c r="E182" s="68"/>
      <c r="F182" s="100" t="s">
        <v>999</v>
      </c>
      <c r="G182" s="65"/>
      <c r="H182" s="69" t="s">
        <v>347</v>
      </c>
      <c r="I182" s="70"/>
      <c r="J182" s="70"/>
      <c r="K182" s="69" t="s">
        <v>3334</v>
      </c>
      <c r="L182" s="73">
        <v>1</v>
      </c>
      <c r="M182" s="74">
        <v>2784.36376953125</v>
      </c>
      <c r="N182" s="74">
        <v>3777.80517578125</v>
      </c>
      <c r="O182" s="75"/>
      <c r="P182" s="76"/>
      <c r="Q182" s="76"/>
      <c r="R182" s="86"/>
      <c r="S182" s="48">
        <v>0</v>
      </c>
      <c r="T182" s="48">
        <v>2</v>
      </c>
      <c r="U182" s="49">
        <v>0</v>
      </c>
      <c r="V182" s="49">
        <v>0.015152</v>
      </c>
      <c r="W182" s="49">
        <v>0.024016</v>
      </c>
      <c r="X182" s="49">
        <v>0.561643</v>
      </c>
      <c r="Y182" s="49">
        <v>0.5</v>
      </c>
      <c r="Z182" s="49">
        <v>0</v>
      </c>
      <c r="AA182" s="71">
        <v>182</v>
      </c>
      <c r="AB182" s="71"/>
      <c r="AC182" s="72"/>
      <c r="AD182" s="78" t="s">
        <v>2068</v>
      </c>
      <c r="AE182" s="78">
        <v>162</v>
      </c>
      <c r="AF182" s="78">
        <v>4927</v>
      </c>
      <c r="AG182" s="78">
        <v>75336</v>
      </c>
      <c r="AH182" s="78">
        <v>137920</v>
      </c>
      <c r="AI182" s="78"/>
      <c r="AJ182" s="78" t="s">
        <v>2286</v>
      </c>
      <c r="AK182" s="78"/>
      <c r="AL182" s="78"/>
      <c r="AM182" s="78"/>
      <c r="AN182" s="80">
        <v>40584.39538194444</v>
      </c>
      <c r="AO182" s="83" t="s">
        <v>2773</v>
      </c>
      <c r="AP182" s="78" t="b">
        <v>0</v>
      </c>
      <c r="AQ182" s="78" t="b">
        <v>0</v>
      </c>
      <c r="AR182" s="78" t="b">
        <v>1</v>
      </c>
      <c r="AS182" s="78"/>
      <c r="AT182" s="78">
        <v>28</v>
      </c>
      <c r="AU182" s="83" t="s">
        <v>2819</v>
      </c>
      <c r="AV182" s="78" t="b">
        <v>0</v>
      </c>
      <c r="AW182" s="78" t="s">
        <v>2922</v>
      </c>
      <c r="AX182" s="83" t="s">
        <v>3102</v>
      </c>
      <c r="AY182" s="78" t="s">
        <v>66</v>
      </c>
      <c r="AZ182" s="78" t="str">
        <f>REPLACE(INDEX(GroupVertices[Group],MATCH(Vertices[[#This Row],[Vertex]],GroupVertices[Vertex],0)),1,1,"")</f>
        <v>2</v>
      </c>
      <c r="BA182" s="48"/>
      <c r="BB182" s="48"/>
      <c r="BC182" s="48"/>
      <c r="BD182" s="48"/>
      <c r="BE182" s="48" t="s">
        <v>403</v>
      </c>
      <c r="BF182" s="48" t="s">
        <v>403</v>
      </c>
      <c r="BG182" s="116" t="s">
        <v>4070</v>
      </c>
      <c r="BH182" s="116" t="s">
        <v>4070</v>
      </c>
      <c r="BI182" s="116" t="s">
        <v>4194</v>
      </c>
      <c r="BJ182" s="116" t="s">
        <v>4194</v>
      </c>
      <c r="BK182" s="116">
        <v>4</v>
      </c>
      <c r="BL182" s="120">
        <v>20</v>
      </c>
      <c r="BM182" s="116">
        <v>1</v>
      </c>
      <c r="BN182" s="120">
        <v>5</v>
      </c>
      <c r="BO182" s="116">
        <v>0</v>
      </c>
      <c r="BP182" s="120">
        <v>0</v>
      </c>
      <c r="BQ182" s="116">
        <v>15</v>
      </c>
      <c r="BR182" s="120">
        <v>75</v>
      </c>
      <c r="BS182" s="116">
        <v>20</v>
      </c>
      <c r="BT182" s="2"/>
      <c r="BU182" s="3"/>
      <c r="BV182" s="3"/>
      <c r="BW182" s="3"/>
      <c r="BX182" s="3"/>
    </row>
    <row r="183" spans="1:76" ht="15">
      <c r="A183" s="64" t="s">
        <v>348</v>
      </c>
      <c r="B183" s="65"/>
      <c r="C183" s="65" t="s">
        <v>64</v>
      </c>
      <c r="D183" s="66">
        <v>162.86517718870846</v>
      </c>
      <c r="E183" s="68"/>
      <c r="F183" s="100" t="s">
        <v>1000</v>
      </c>
      <c r="G183" s="65"/>
      <c r="H183" s="69" t="s">
        <v>348</v>
      </c>
      <c r="I183" s="70"/>
      <c r="J183" s="70"/>
      <c r="K183" s="69" t="s">
        <v>3335</v>
      </c>
      <c r="L183" s="73">
        <v>1</v>
      </c>
      <c r="M183" s="74">
        <v>1775.134033203125</v>
      </c>
      <c r="N183" s="74">
        <v>4693.6484375</v>
      </c>
      <c r="O183" s="75"/>
      <c r="P183" s="76"/>
      <c r="Q183" s="76"/>
      <c r="R183" s="86"/>
      <c r="S183" s="48">
        <v>0</v>
      </c>
      <c r="T183" s="48">
        <v>2</v>
      </c>
      <c r="U183" s="49">
        <v>0</v>
      </c>
      <c r="V183" s="49">
        <v>0.015152</v>
      </c>
      <c r="W183" s="49">
        <v>0.024016</v>
      </c>
      <c r="X183" s="49">
        <v>0.561643</v>
      </c>
      <c r="Y183" s="49">
        <v>0.5</v>
      </c>
      <c r="Z183" s="49">
        <v>0</v>
      </c>
      <c r="AA183" s="71">
        <v>183</v>
      </c>
      <c r="AB183" s="71"/>
      <c r="AC183" s="72"/>
      <c r="AD183" s="78" t="s">
        <v>2069</v>
      </c>
      <c r="AE183" s="78">
        <v>113</v>
      </c>
      <c r="AF183" s="78">
        <v>228</v>
      </c>
      <c r="AG183" s="78">
        <v>33034</v>
      </c>
      <c r="AH183" s="78">
        <v>7423</v>
      </c>
      <c r="AI183" s="78"/>
      <c r="AJ183" s="78" t="s">
        <v>2287</v>
      </c>
      <c r="AK183" s="78" t="s">
        <v>2415</v>
      </c>
      <c r="AL183" s="78"/>
      <c r="AM183" s="78"/>
      <c r="AN183" s="80">
        <v>41592.368310185186</v>
      </c>
      <c r="AO183" s="83" t="s">
        <v>2774</v>
      </c>
      <c r="AP183" s="78" t="b">
        <v>1</v>
      </c>
      <c r="AQ183" s="78" t="b">
        <v>0</v>
      </c>
      <c r="AR183" s="78" t="b">
        <v>0</v>
      </c>
      <c r="AS183" s="78"/>
      <c r="AT183" s="78">
        <v>3</v>
      </c>
      <c r="AU183" s="83" t="s">
        <v>2819</v>
      </c>
      <c r="AV183" s="78" t="b">
        <v>0</v>
      </c>
      <c r="AW183" s="78" t="s">
        <v>2922</v>
      </c>
      <c r="AX183" s="83" t="s">
        <v>3103</v>
      </c>
      <c r="AY183" s="78" t="s">
        <v>66</v>
      </c>
      <c r="AZ183" s="78" t="str">
        <f>REPLACE(INDEX(GroupVertices[Group],MATCH(Vertices[[#This Row],[Vertex]],GroupVertices[Vertex],0)),1,1,"")</f>
        <v>2</v>
      </c>
      <c r="BA183" s="48"/>
      <c r="BB183" s="48"/>
      <c r="BC183" s="48"/>
      <c r="BD183" s="48"/>
      <c r="BE183" s="48" t="s">
        <v>403</v>
      </c>
      <c r="BF183" s="48" t="s">
        <v>403</v>
      </c>
      <c r="BG183" s="116" t="s">
        <v>4070</v>
      </c>
      <c r="BH183" s="116" t="s">
        <v>4070</v>
      </c>
      <c r="BI183" s="116" t="s">
        <v>4194</v>
      </c>
      <c r="BJ183" s="116" t="s">
        <v>4194</v>
      </c>
      <c r="BK183" s="116">
        <v>4</v>
      </c>
      <c r="BL183" s="120">
        <v>20</v>
      </c>
      <c r="BM183" s="116">
        <v>1</v>
      </c>
      <c r="BN183" s="120">
        <v>5</v>
      </c>
      <c r="BO183" s="116">
        <v>0</v>
      </c>
      <c r="BP183" s="120">
        <v>0</v>
      </c>
      <c r="BQ183" s="116">
        <v>15</v>
      </c>
      <c r="BR183" s="120">
        <v>75</v>
      </c>
      <c r="BS183" s="116">
        <v>20</v>
      </c>
      <c r="BT183" s="2"/>
      <c r="BU183" s="3"/>
      <c r="BV183" s="3"/>
      <c r="BW183" s="3"/>
      <c r="BX183" s="3"/>
    </row>
    <row r="184" spans="1:76" ht="15">
      <c r="A184" s="64" t="s">
        <v>349</v>
      </c>
      <c r="B184" s="65"/>
      <c r="C184" s="65" t="s">
        <v>64</v>
      </c>
      <c r="D184" s="66">
        <v>163.8783452123276</v>
      </c>
      <c r="E184" s="68"/>
      <c r="F184" s="100" t="s">
        <v>1001</v>
      </c>
      <c r="G184" s="65"/>
      <c r="H184" s="69" t="s">
        <v>349</v>
      </c>
      <c r="I184" s="70"/>
      <c r="J184" s="70"/>
      <c r="K184" s="69" t="s">
        <v>3336</v>
      </c>
      <c r="L184" s="73">
        <v>1</v>
      </c>
      <c r="M184" s="74">
        <v>1617.77197265625</v>
      </c>
      <c r="N184" s="74">
        <v>8496.208984375</v>
      </c>
      <c r="O184" s="75"/>
      <c r="P184" s="76"/>
      <c r="Q184" s="76"/>
      <c r="R184" s="86"/>
      <c r="S184" s="48">
        <v>1</v>
      </c>
      <c r="T184" s="48">
        <v>1</v>
      </c>
      <c r="U184" s="49">
        <v>0</v>
      </c>
      <c r="V184" s="49">
        <v>0</v>
      </c>
      <c r="W184" s="49">
        <v>0</v>
      </c>
      <c r="X184" s="49">
        <v>0.999998</v>
      </c>
      <c r="Y184" s="49">
        <v>0</v>
      </c>
      <c r="Z184" s="49" t="s">
        <v>3480</v>
      </c>
      <c r="AA184" s="71">
        <v>184</v>
      </c>
      <c r="AB184" s="71"/>
      <c r="AC184" s="72"/>
      <c r="AD184" s="78" t="s">
        <v>2070</v>
      </c>
      <c r="AE184" s="78">
        <v>913</v>
      </c>
      <c r="AF184" s="78">
        <v>495</v>
      </c>
      <c r="AG184" s="78">
        <v>18211</v>
      </c>
      <c r="AH184" s="78">
        <v>13672</v>
      </c>
      <c r="AI184" s="78"/>
      <c r="AJ184" s="78" t="s">
        <v>2288</v>
      </c>
      <c r="AK184" s="78" t="s">
        <v>2346</v>
      </c>
      <c r="AL184" s="78"/>
      <c r="AM184" s="78"/>
      <c r="AN184" s="80">
        <v>42878.09259259259</v>
      </c>
      <c r="AO184" s="83" t="s">
        <v>2775</v>
      </c>
      <c r="AP184" s="78" t="b">
        <v>0</v>
      </c>
      <c r="AQ184" s="78" t="b">
        <v>0</v>
      </c>
      <c r="AR184" s="78" t="b">
        <v>0</v>
      </c>
      <c r="AS184" s="78"/>
      <c r="AT184" s="78">
        <v>8</v>
      </c>
      <c r="AU184" s="83" t="s">
        <v>2819</v>
      </c>
      <c r="AV184" s="78" t="b">
        <v>0</v>
      </c>
      <c r="AW184" s="78" t="s">
        <v>2922</v>
      </c>
      <c r="AX184" s="83" t="s">
        <v>3104</v>
      </c>
      <c r="AY184" s="78" t="s">
        <v>66</v>
      </c>
      <c r="AZ184" s="78" t="str">
        <f>REPLACE(INDEX(GroupVertices[Group],MATCH(Vertices[[#This Row],[Vertex]],GroupVertices[Vertex],0)),1,1,"")</f>
        <v>1</v>
      </c>
      <c r="BA184" s="48" t="s">
        <v>678</v>
      </c>
      <c r="BB184" s="48" t="s">
        <v>678</v>
      </c>
      <c r="BC184" s="48" t="s">
        <v>740</v>
      </c>
      <c r="BD184" s="48" t="s">
        <v>740</v>
      </c>
      <c r="BE184" s="48" t="s">
        <v>825</v>
      </c>
      <c r="BF184" s="48" t="s">
        <v>825</v>
      </c>
      <c r="BG184" s="116" t="s">
        <v>4081</v>
      </c>
      <c r="BH184" s="116" t="s">
        <v>4081</v>
      </c>
      <c r="BI184" s="116" t="s">
        <v>4203</v>
      </c>
      <c r="BJ184" s="116" t="s">
        <v>4203</v>
      </c>
      <c r="BK184" s="116">
        <v>0</v>
      </c>
      <c r="BL184" s="120">
        <v>0</v>
      </c>
      <c r="BM184" s="116">
        <v>0</v>
      </c>
      <c r="BN184" s="120">
        <v>0</v>
      </c>
      <c r="BO184" s="116">
        <v>0</v>
      </c>
      <c r="BP184" s="120">
        <v>0</v>
      </c>
      <c r="BQ184" s="116">
        <v>7</v>
      </c>
      <c r="BR184" s="120">
        <v>100</v>
      </c>
      <c r="BS184" s="116">
        <v>7</v>
      </c>
      <c r="BT184" s="2"/>
      <c r="BU184" s="3"/>
      <c r="BV184" s="3"/>
      <c r="BW184" s="3"/>
      <c r="BX184" s="3"/>
    </row>
    <row r="185" spans="1:76" ht="15">
      <c r="A185" s="64" t="s">
        <v>350</v>
      </c>
      <c r="B185" s="65"/>
      <c r="C185" s="65" t="s">
        <v>64</v>
      </c>
      <c r="D185" s="66">
        <v>162.90312355663428</v>
      </c>
      <c r="E185" s="68"/>
      <c r="F185" s="100" t="s">
        <v>1002</v>
      </c>
      <c r="G185" s="65"/>
      <c r="H185" s="69" t="s">
        <v>350</v>
      </c>
      <c r="I185" s="70"/>
      <c r="J185" s="70"/>
      <c r="K185" s="69" t="s">
        <v>3337</v>
      </c>
      <c r="L185" s="73">
        <v>1</v>
      </c>
      <c r="M185" s="74">
        <v>416.8671875</v>
      </c>
      <c r="N185" s="74">
        <v>3693.558837890625</v>
      </c>
      <c r="O185" s="75"/>
      <c r="P185" s="76"/>
      <c r="Q185" s="76"/>
      <c r="R185" s="86"/>
      <c r="S185" s="48">
        <v>0</v>
      </c>
      <c r="T185" s="48">
        <v>2</v>
      </c>
      <c r="U185" s="49">
        <v>0</v>
      </c>
      <c r="V185" s="49">
        <v>0.015152</v>
      </c>
      <c r="W185" s="49">
        <v>0.024016</v>
      </c>
      <c r="X185" s="49">
        <v>0.561643</v>
      </c>
      <c r="Y185" s="49">
        <v>0.5</v>
      </c>
      <c r="Z185" s="49">
        <v>0</v>
      </c>
      <c r="AA185" s="71">
        <v>185</v>
      </c>
      <c r="AB185" s="71"/>
      <c r="AC185" s="72"/>
      <c r="AD185" s="78" t="s">
        <v>2071</v>
      </c>
      <c r="AE185" s="78">
        <v>405</v>
      </c>
      <c r="AF185" s="78">
        <v>238</v>
      </c>
      <c r="AG185" s="78">
        <v>22696</v>
      </c>
      <c r="AH185" s="78">
        <v>8701</v>
      </c>
      <c r="AI185" s="78"/>
      <c r="AJ185" s="78" t="s">
        <v>2289</v>
      </c>
      <c r="AK185" s="78" t="s">
        <v>2415</v>
      </c>
      <c r="AL185" s="83" t="s">
        <v>2582</v>
      </c>
      <c r="AM185" s="78"/>
      <c r="AN185" s="80">
        <v>40617.6178125</v>
      </c>
      <c r="AO185" s="83" t="s">
        <v>2776</v>
      </c>
      <c r="AP185" s="78" t="b">
        <v>0</v>
      </c>
      <c r="AQ185" s="78" t="b">
        <v>0</v>
      </c>
      <c r="AR185" s="78" t="b">
        <v>1</v>
      </c>
      <c r="AS185" s="78"/>
      <c r="AT185" s="78">
        <v>43</v>
      </c>
      <c r="AU185" s="83" t="s">
        <v>2832</v>
      </c>
      <c r="AV185" s="78" t="b">
        <v>0</v>
      </c>
      <c r="AW185" s="78" t="s">
        <v>2922</v>
      </c>
      <c r="AX185" s="83" t="s">
        <v>3105</v>
      </c>
      <c r="AY185" s="78" t="s">
        <v>66</v>
      </c>
      <c r="AZ185" s="78" t="str">
        <f>REPLACE(INDEX(GroupVertices[Group],MATCH(Vertices[[#This Row],[Vertex]],GroupVertices[Vertex],0)),1,1,"")</f>
        <v>2</v>
      </c>
      <c r="BA185" s="48"/>
      <c r="BB185" s="48"/>
      <c r="BC185" s="48"/>
      <c r="BD185" s="48"/>
      <c r="BE185" s="48" t="s">
        <v>403</v>
      </c>
      <c r="BF185" s="48" t="s">
        <v>403</v>
      </c>
      <c r="BG185" s="116" t="s">
        <v>4070</v>
      </c>
      <c r="BH185" s="116" t="s">
        <v>4070</v>
      </c>
      <c r="BI185" s="116" t="s">
        <v>4194</v>
      </c>
      <c r="BJ185" s="116" t="s">
        <v>4194</v>
      </c>
      <c r="BK185" s="116">
        <v>4</v>
      </c>
      <c r="BL185" s="120">
        <v>20</v>
      </c>
      <c r="BM185" s="116">
        <v>1</v>
      </c>
      <c r="BN185" s="120">
        <v>5</v>
      </c>
      <c r="BO185" s="116">
        <v>0</v>
      </c>
      <c r="BP185" s="120">
        <v>0</v>
      </c>
      <c r="BQ185" s="116">
        <v>15</v>
      </c>
      <c r="BR185" s="120">
        <v>75</v>
      </c>
      <c r="BS185" s="116">
        <v>20</v>
      </c>
      <c r="BT185" s="2"/>
      <c r="BU185" s="3"/>
      <c r="BV185" s="3"/>
      <c r="BW185" s="3"/>
      <c r="BX185" s="3"/>
    </row>
    <row r="186" spans="1:76" ht="15">
      <c r="A186" s="64" t="s">
        <v>351</v>
      </c>
      <c r="B186" s="65"/>
      <c r="C186" s="65" t="s">
        <v>64</v>
      </c>
      <c r="D186" s="66">
        <v>163.70758655666145</v>
      </c>
      <c r="E186" s="68"/>
      <c r="F186" s="100" t="s">
        <v>1003</v>
      </c>
      <c r="G186" s="65"/>
      <c r="H186" s="69" t="s">
        <v>351</v>
      </c>
      <c r="I186" s="70"/>
      <c r="J186" s="70"/>
      <c r="K186" s="69" t="s">
        <v>3338</v>
      </c>
      <c r="L186" s="73">
        <v>1</v>
      </c>
      <c r="M186" s="74">
        <v>8829.5263671875</v>
      </c>
      <c r="N186" s="74">
        <v>2829.12890625</v>
      </c>
      <c r="O186" s="75"/>
      <c r="P186" s="76"/>
      <c r="Q186" s="76"/>
      <c r="R186" s="86"/>
      <c r="S186" s="48">
        <v>0</v>
      </c>
      <c r="T186" s="48">
        <v>1</v>
      </c>
      <c r="U186" s="49">
        <v>0</v>
      </c>
      <c r="V186" s="49">
        <v>1</v>
      </c>
      <c r="W186" s="49">
        <v>0</v>
      </c>
      <c r="X186" s="49">
        <v>0.999998</v>
      </c>
      <c r="Y186" s="49">
        <v>0</v>
      </c>
      <c r="Z186" s="49">
        <v>0</v>
      </c>
      <c r="AA186" s="71">
        <v>186</v>
      </c>
      <c r="AB186" s="71"/>
      <c r="AC186" s="72"/>
      <c r="AD186" s="78" t="s">
        <v>2072</v>
      </c>
      <c r="AE186" s="78">
        <v>1897</v>
      </c>
      <c r="AF186" s="78">
        <v>450</v>
      </c>
      <c r="AG186" s="78">
        <v>5659</v>
      </c>
      <c r="AH186" s="78">
        <v>140</v>
      </c>
      <c r="AI186" s="78"/>
      <c r="AJ186" s="78" t="s">
        <v>2290</v>
      </c>
      <c r="AK186" s="78" t="s">
        <v>2446</v>
      </c>
      <c r="AL186" s="78"/>
      <c r="AM186" s="78"/>
      <c r="AN186" s="80">
        <v>40083.54609953704</v>
      </c>
      <c r="AO186" s="83" t="s">
        <v>2777</v>
      </c>
      <c r="AP186" s="78" t="b">
        <v>0</v>
      </c>
      <c r="AQ186" s="78" t="b">
        <v>0</v>
      </c>
      <c r="AR186" s="78" t="b">
        <v>1</v>
      </c>
      <c r="AS186" s="78"/>
      <c r="AT186" s="78">
        <v>24</v>
      </c>
      <c r="AU186" s="83" t="s">
        <v>2819</v>
      </c>
      <c r="AV186" s="78" t="b">
        <v>0</v>
      </c>
      <c r="AW186" s="78" t="s">
        <v>2922</v>
      </c>
      <c r="AX186" s="83" t="s">
        <v>3106</v>
      </c>
      <c r="AY186" s="78" t="s">
        <v>66</v>
      </c>
      <c r="AZ186" s="78" t="str">
        <f>REPLACE(INDEX(GroupVertices[Group],MATCH(Vertices[[#This Row],[Vertex]],GroupVertices[Vertex],0)),1,1,"")</f>
        <v>20</v>
      </c>
      <c r="BA186" s="48"/>
      <c r="BB186" s="48"/>
      <c r="BC186" s="48"/>
      <c r="BD186" s="48"/>
      <c r="BE186" s="48" t="s">
        <v>403</v>
      </c>
      <c r="BF186" s="48" t="s">
        <v>403</v>
      </c>
      <c r="BG186" s="116" t="s">
        <v>4082</v>
      </c>
      <c r="BH186" s="116" t="s">
        <v>4082</v>
      </c>
      <c r="BI186" s="116" t="s">
        <v>4204</v>
      </c>
      <c r="BJ186" s="116" t="s">
        <v>4204</v>
      </c>
      <c r="BK186" s="116">
        <v>0</v>
      </c>
      <c r="BL186" s="120">
        <v>0</v>
      </c>
      <c r="BM186" s="116">
        <v>0</v>
      </c>
      <c r="BN186" s="120">
        <v>0</v>
      </c>
      <c r="BO186" s="116">
        <v>0</v>
      </c>
      <c r="BP186" s="120">
        <v>0</v>
      </c>
      <c r="BQ186" s="116">
        <v>5</v>
      </c>
      <c r="BR186" s="120">
        <v>100</v>
      </c>
      <c r="BS186" s="116">
        <v>5</v>
      </c>
      <c r="BT186" s="2"/>
      <c r="BU186" s="3"/>
      <c r="BV186" s="3"/>
      <c r="BW186" s="3"/>
      <c r="BX186" s="3"/>
    </row>
    <row r="187" spans="1:76" ht="15">
      <c r="A187" s="64" t="s">
        <v>430</v>
      </c>
      <c r="B187" s="65"/>
      <c r="C187" s="65" t="s">
        <v>64</v>
      </c>
      <c r="D187" s="66">
        <v>162.01138391037773</v>
      </c>
      <c r="E187" s="68"/>
      <c r="F187" s="100" t="s">
        <v>2903</v>
      </c>
      <c r="G187" s="65"/>
      <c r="H187" s="69" t="s">
        <v>430</v>
      </c>
      <c r="I187" s="70"/>
      <c r="J187" s="70"/>
      <c r="K187" s="69" t="s">
        <v>3339</v>
      </c>
      <c r="L187" s="73">
        <v>1</v>
      </c>
      <c r="M187" s="74">
        <v>8829.5263671875</v>
      </c>
      <c r="N187" s="74">
        <v>3217.3251953125</v>
      </c>
      <c r="O187" s="75"/>
      <c r="P187" s="76"/>
      <c r="Q187" s="76"/>
      <c r="R187" s="86"/>
      <c r="S187" s="48">
        <v>1</v>
      </c>
      <c r="T187" s="48">
        <v>0</v>
      </c>
      <c r="U187" s="49">
        <v>0</v>
      </c>
      <c r="V187" s="49">
        <v>1</v>
      </c>
      <c r="W187" s="49">
        <v>0</v>
      </c>
      <c r="X187" s="49">
        <v>0.999998</v>
      </c>
      <c r="Y187" s="49">
        <v>0</v>
      </c>
      <c r="Z187" s="49">
        <v>0</v>
      </c>
      <c r="AA187" s="71">
        <v>187</v>
      </c>
      <c r="AB187" s="71"/>
      <c r="AC187" s="72"/>
      <c r="AD187" s="78" t="s">
        <v>2073</v>
      </c>
      <c r="AE187" s="78">
        <v>16</v>
      </c>
      <c r="AF187" s="78">
        <v>3</v>
      </c>
      <c r="AG187" s="78">
        <v>65</v>
      </c>
      <c r="AH187" s="78">
        <v>11</v>
      </c>
      <c r="AI187" s="78"/>
      <c r="AJ187" s="78"/>
      <c r="AK187" s="78"/>
      <c r="AL187" s="78"/>
      <c r="AM187" s="78"/>
      <c r="AN187" s="80">
        <v>41878.49898148148</v>
      </c>
      <c r="AO187" s="83" t="s">
        <v>2778</v>
      </c>
      <c r="AP187" s="78" t="b">
        <v>1</v>
      </c>
      <c r="AQ187" s="78" t="b">
        <v>0</v>
      </c>
      <c r="AR187" s="78" t="b">
        <v>0</v>
      </c>
      <c r="AS187" s="78"/>
      <c r="AT187" s="78">
        <v>0</v>
      </c>
      <c r="AU187" s="83" t="s">
        <v>2819</v>
      </c>
      <c r="AV187" s="78" t="b">
        <v>0</v>
      </c>
      <c r="AW187" s="78" t="s">
        <v>2922</v>
      </c>
      <c r="AX187" s="83" t="s">
        <v>3107</v>
      </c>
      <c r="AY187" s="78" t="s">
        <v>65</v>
      </c>
      <c r="AZ187" s="78" t="str">
        <f>REPLACE(INDEX(GroupVertices[Group],MATCH(Vertices[[#This Row],[Vertex]],GroupVertices[Vertex],0)),1,1,"")</f>
        <v>20</v>
      </c>
      <c r="BA187" s="48"/>
      <c r="BB187" s="48"/>
      <c r="BC187" s="48"/>
      <c r="BD187" s="48"/>
      <c r="BE187" s="48"/>
      <c r="BF187" s="48"/>
      <c r="BG187" s="48"/>
      <c r="BH187" s="48"/>
      <c r="BI187" s="48"/>
      <c r="BJ187" s="48"/>
      <c r="BK187" s="48"/>
      <c r="BL187" s="49"/>
      <c r="BM187" s="48"/>
      <c r="BN187" s="49"/>
      <c r="BO187" s="48"/>
      <c r="BP187" s="49"/>
      <c r="BQ187" s="48"/>
      <c r="BR187" s="49"/>
      <c r="BS187" s="48"/>
      <c r="BT187" s="2"/>
      <c r="BU187" s="3"/>
      <c r="BV187" s="3"/>
      <c r="BW187" s="3"/>
      <c r="BX187" s="3"/>
    </row>
    <row r="188" spans="1:76" ht="15">
      <c r="A188" s="64" t="s">
        <v>352</v>
      </c>
      <c r="B188" s="65"/>
      <c r="C188" s="65" t="s">
        <v>64</v>
      </c>
      <c r="D188" s="66">
        <v>236.96304983743738</v>
      </c>
      <c r="E188" s="68"/>
      <c r="F188" s="100" t="s">
        <v>1004</v>
      </c>
      <c r="G188" s="65"/>
      <c r="H188" s="69" t="s">
        <v>352</v>
      </c>
      <c r="I188" s="70"/>
      <c r="J188" s="70"/>
      <c r="K188" s="69" t="s">
        <v>3340</v>
      </c>
      <c r="L188" s="73">
        <v>1</v>
      </c>
      <c r="M188" s="74">
        <v>398.46600341796875</v>
      </c>
      <c r="N188" s="74">
        <v>1417.9676513671875</v>
      </c>
      <c r="O188" s="75"/>
      <c r="P188" s="76"/>
      <c r="Q188" s="76"/>
      <c r="R188" s="86"/>
      <c r="S188" s="48">
        <v>0</v>
      </c>
      <c r="T188" s="48">
        <v>2</v>
      </c>
      <c r="U188" s="49">
        <v>0</v>
      </c>
      <c r="V188" s="49">
        <v>0.015152</v>
      </c>
      <c r="W188" s="49">
        <v>0.024016</v>
      </c>
      <c r="X188" s="49">
        <v>0.561643</v>
      </c>
      <c r="Y188" s="49">
        <v>0.5</v>
      </c>
      <c r="Z188" s="49">
        <v>0</v>
      </c>
      <c r="AA188" s="71">
        <v>188</v>
      </c>
      <c r="AB188" s="71"/>
      <c r="AC188" s="72"/>
      <c r="AD188" s="78" t="s">
        <v>2074</v>
      </c>
      <c r="AE188" s="78">
        <v>10626</v>
      </c>
      <c r="AF188" s="78">
        <v>19755</v>
      </c>
      <c r="AG188" s="78">
        <v>268305</v>
      </c>
      <c r="AH188" s="78">
        <v>17415</v>
      </c>
      <c r="AI188" s="78"/>
      <c r="AJ188" s="78" t="s">
        <v>2291</v>
      </c>
      <c r="AK188" s="78"/>
      <c r="AL188" s="83" t="s">
        <v>2583</v>
      </c>
      <c r="AM188" s="78"/>
      <c r="AN188" s="80">
        <v>41308.2490625</v>
      </c>
      <c r="AO188" s="83" t="s">
        <v>2779</v>
      </c>
      <c r="AP188" s="78" t="b">
        <v>0</v>
      </c>
      <c r="AQ188" s="78" t="b">
        <v>0</v>
      </c>
      <c r="AR188" s="78" t="b">
        <v>0</v>
      </c>
      <c r="AS188" s="78"/>
      <c r="AT188" s="78">
        <v>141</v>
      </c>
      <c r="AU188" s="83" t="s">
        <v>2828</v>
      </c>
      <c r="AV188" s="78" t="b">
        <v>0</v>
      </c>
      <c r="AW188" s="78" t="s">
        <v>2922</v>
      </c>
      <c r="AX188" s="83" t="s">
        <v>3108</v>
      </c>
      <c r="AY188" s="78" t="s">
        <v>66</v>
      </c>
      <c r="AZ188" s="78" t="str">
        <f>REPLACE(INDEX(GroupVertices[Group],MATCH(Vertices[[#This Row],[Vertex]],GroupVertices[Vertex],0)),1,1,"")</f>
        <v>2</v>
      </c>
      <c r="BA188" s="48"/>
      <c r="BB188" s="48"/>
      <c r="BC188" s="48"/>
      <c r="BD188" s="48"/>
      <c r="BE188" s="48" t="s">
        <v>403</v>
      </c>
      <c r="BF188" s="48" t="s">
        <v>403</v>
      </c>
      <c r="BG188" s="116" t="s">
        <v>4070</v>
      </c>
      <c r="BH188" s="116" t="s">
        <v>4070</v>
      </c>
      <c r="BI188" s="116" t="s">
        <v>4194</v>
      </c>
      <c r="BJ188" s="116" t="s">
        <v>4194</v>
      </c>
      <c r="BK188" s="116">
        <v>4</v>
      </c>
      <c r="BL188" s="120">
        <v>20</v>
      </c>
      <c r="BM188" s="116">
        <v>1</v>
      </c>
      <c r="BN188" s="120">
        <v>5</v>
      </c>
      <c r="BO188" s="116">
        <v>0</v>
      </c>
      <c r="BP188" s="120">
        <v>0</v>
      </c>
      <c r="BQ188" s="116">
        <v>15</v>
      </c>
      <c r="BR188" s="120">
        <v>75</v>
      </c>
      <c r="BS188" s="116">
        <v>20</v>
      </c>
      <c r="BT188" s="2"/>
      <c r="BU188" s="3"/>
      <c r="BV188" s="3"/>
      <c r="BW188" s="3"/>
      <c r="BX188" s="3"/>
    </row>
    <row r="189" spans="1:76" ht="15">
      <c r="A189" s="64" t="s">
        <v>353</v>
      </c>
      <c r="B189" s="65"/>
      <c r="C189" s="65" t="s">
        <v>64</v>
      </c>
      <c r="D189" s="66">
        <v>162.04553564151098</v>
      </c>
      <c r="E189" s="68"/>
      <c r="F189" s="100" t="s">
        <v>1005</v>
      </c>
      <c r="G189" s="65"/>
      <c r="H189" s="69" t="s">
        <v>353</v>
      </c>
      <c r="I189" s="70"/>
      <c r="J189" s="70"/>
      <c r="K189" s="69" t="s">
        <v>3341</v>
      </c>
      <c r="L189" s="73">
        <v>1</v>
      </c>
      <c r="M189" s="74">
        <v>1351.35986328125</v>
      </c>
      <c r="N189" s="74">
        <v>4654.52099609375</v>
      </c>
      <c r="O189" s="75"/>
      <c r="P189" s="76"/>
      <c r="Q189" s="76"/>
      <c r="R189" s="86"/>
      <c r="S189" s="48">
        <v>0</v>
      </c>
      <c r="T189" s="48">
        <v>2</v>
      </c>
      <c r="U189" s="49">
        <v>0</v>
      </c>
      <c r="V189" s="49">
        <v>0.015152</v>
      </c>
      <c r="W189" s="49">
        <v>0.024016</v>
      </c>
      <c r="X189" s="49">
        <v>0.561643</v>
      </c>
      <c r="Y189" s="49">
        <v>0.5</v>
      </c>
      <c r="Z189" s="49">
        <v>0</v>
      </c>
      <c r="AA189" s="71">
        <v>189</v>
      </c>
      <c r="AB189" s="71"/>
      <c r="AC189" s="72"/>
      <c r="AD189" s="78" t="s">
        <v>2075</v>
      </c>
      <c r="AE189" s="78">
        <v>60</v>
      </c>
      <c r="AF189" s="78">
        <v>12</v>
      </c>
      <c r="AG189" s="78">
        <v>569</v>
      </c>
      <c r="AH189" s="78">
        <v>405</v>
      </c>
      <c r="AI189" s="78"/>
      <c r="AJ189" s="78" t="s">
        <v>2292</v>
      </c>
      <c r="AK189" s="78"/>
      <c r="AL189" s="78"/>
      <c r="AM189" s="78"/>
      <c r="AN189" s="80">
        <v>43396.895949074074</v>
      </c>
      <c r="AO189" s="78"/>
      <c r="AP189" s="78" t="b">
        <v>1</v>
      </c>
      <c r="AQ189" s="78" t="b">
        <v>0</v>
      </c>
      <c r="AR189" s="78" t="b">
        <v>0</v>
      </c>
      <c r="AS189" s="78"/>
      <c r="AT189" s="78">
        <v>0</v>
      </c>
      <c r="AU189" s="78"/>
      <c r="AV189" s="78" t="b">
        <v>0</v>
      </c>
      <c r="AW189" s="78" t="s">
        <v>2922</v>
      </c>
      <c r="AX189" s="83" t="s">
        <v>3109</v>
      </c>
      <c r="AY189" s="78" t="s">
        <v>66</v>
      </c>
      <c r="AZ189" s="78" t="str">
        <f>REPLACE(INDEX(GroupVertices[Group],MATCH(Vertices[[#This Row],[Vertex]],GroupVertices[Vertex],0)),1,1,"")</f>
        <v>2</v>
      </c>
      <c r="BA189" s="48"/>
      <c r="BB189" s="48"/>
      <c r="BC189" s="48"/>
      <c r="BD189" s="48"/>
      <c r="BE189" s="48" t="s">
        <v>403</v>
      </c>
      <c r="BF189" s="48" t="s">
        <v>403</v>
      </c>
      <c r="BG189" s="116" t="s">
        <v>4070</v>
      </c>
      <c r="BH189" s="116" t="s">
        <v>4070</v>
      </c>
      <c r="BI189" s="116" t="s">
        <v>4194</v>
      </c>
      <c r="BJ189" s="116" t="s">
        <v>4194</v>
      </c>
      <c r="BK189" s="116">
        <v>4</v>
      </c>
      <c r="BL189" s="120">
        <v>20</v>
      </c>
      <c r="BM189" s="116">
        <v>1</v>
      </c>
      <c r="BN189" s="120">
        <v>5</v>
      </c>
      <c r="BO189" s="116">
        <v>0</v>
      </c>
      <c r="BP189" s="120">
        <v>0</v>
      </c>
      <c r="BQ189" s="116">
        <v>15</v>
      </c>
      <c r="BR189" s="120">
        <v>75</v>
      </c>
      <c r="BS189" s="116">
        <v>20</v>
      </c>
      <c r="BT189" s="2"/>
      <c r="BU189" s="3"/>
      <c r="BV189" s="3"/>
      <c r="BW189" s="3"/>
      <c r="BX189" s="3"/>
    </row>
    <row r="190" spans="1:76" ht="15">
      <c r="A190" s="64" t="s">
        <v>354</v>
      </c>
      <c r="B190" s="65"/>
      <c r="C190" s="65" t="s">
        <v>64</v>
      </c>
      <c r="D190" s="66">
        <v>170.51516496255172</v>
      </c>
      <c r="E190" s="68"/>
      <c r="F190" s="100" t="s">
        <v>1006</v>
      </c>
      <c r="G190" s="65"/>
      <c r="H190" s="69" t="s">
        <v>354</v>
      </c>
      <c r="I190" s="70"/>
      <c r="J190" s="70"/>
      <c r="K190" s="69" t="s">
        <v>3342</v>
      </c>
      <c r="L190" s="73">
        <v>1</v>
      </c>
      <c r="M190" s="74">
        <v>749.3926391601562</v>
      </c>
      <c r="N190" s="74">
        <v>2207.241943359375</v>
      </c>
      <c r="O190" s="75"/>
      <c r="P190" s="76"/>
      <c r="Q190" s="76"/>
      <c r="R190" s="86"/>
      <c r="S190" s="48">
        <v>0</v>
      </c>
      <c r="T190" s="48">
        <v>2</v>
      </c>
      <c r="U190" s="49">
        <v>0</v>
      </c>
      <c r="V190" s="49">
        <v>0.015152</v>
      </c>
      <c r="W190" s="49">
        <v>0.024016</v>
      </c>
      <c r="X190" s="49">
        <v>0.561643</v>
      </c>
      <c r="Y190" s="49">
        <v>0.5</v>
      </c>
      <c r="Z190" s="49">
        <v>0</v>
      </c>
      <c r="AA190" s="71">
        <v>190</v>
      </c>
      <c r="AB190" s="71"/>
      <c r="AC190" s="72"/>
      <c r="AD190" s="78" t="s">
        <v>2076</v>
      </c>
      <c r="AE190" s="78">
        <v>1932</v>
      </c>
      <c r="AF190" s="78">
        <v>2244</v>
      </c>
      <c r="AG190" s="78">
        <v>33758</v>
      </c>
      <c r="AH190" s="78">
        <v>6066</v>
      </c>
      <c r="AI190" s="78"/>
      <c r="AJ190" s="78" t="s">
        <v>2293</v>
      </c>
      <c r="AK190" s="78" t="s">
        <v>2447</v>
      </c>
      <c r="AL190" s="78"/>
      <c r="AM190" s="78"/>
      <c r="AN190" s="80">
        <v>40671.62888888889</v>
      </c>
      <c r="AO190" s="83" t="s">
        <v>2780</v>
      </c>
      <c r="AP190" s="78" t="b">
        <v>0</v>
      </c>
      <c r="AQ190" s="78" t="b">
        <v>0</v>
      </c>
      <c r="AR190" s="78" t="b">
        <v>1</v>
      </c>
      <c r="AS190" s="78"/>
      <c r="AT190" s="78">
        <v>7</v>
      </c>
      <c r="AU190" s="83" t="s">
        <v>2832</v>
      </c>
      <c r="AV190" s="78" t="b">
        <v>0</v>
      </c>
      <c r="AW190" s="78" t="s">
        <v>2922</v>
      </c>
      <c r="AX190" s="83" t="s">
        <v>3110</v>
      </c>
      <c r="AY190" s="78" t="s">
        <v>66</v>
      </c>
      <c r="AZ190" s="78" t="str">
        <f>REPLACE(INDEX(GroupVertices[Group],MATCH(Vertices[[#This Row],[Vertex]],GroupVertices[Vertex],0)),1,1,"")</f>
        <v>2</v>
      </c>
      <c r="BA190" s="48"/>
      <c r="BB190" s="48"/>
      <c r="BC190" s="48"/>
      <c r="BD190" s="48"/>
      <c r="BE190" s="48" t="s">
        <v>403</v>
      </c>
      <c r="BF190" s="48" t="s">
        <v>403</v>
      </c>
      <c r="BG190" s="116" t="s">
        <v>4070</v>
      </c>
      <c r="BH190" s="116" t="s">
        <v>4070</v>
      </c>
      <c r="BI190" s="116" t="s">
        <v>4194</v>
      </c>
      <c r="BJ190" s="116" t="s">
        <v>4194</v>
      </c>
      <c r="BK190" s="116">
        <v>4</v>
      </c>
      <c r="BL190" s="120">
        <v>20</v>
      </c>
      <c r="BM190" s="116">
        <v>1</v>
      </c>
      <c r="BN190" s="120">
        <v>5</v>
      </c>
      <c r="BO190" s="116">
        <v>0</v>
      </c>
      <c r="BP190" s="120">
        <v>0</v>
      </c>
      <c r="BQ190" s="116">
        <v>15</v>
      </c>
      <c r="BR190" s="120">
        <v>75</v>
      </c>
      <c r="BS190" s="116">
        <v>20</v>
      </c>
      <c r="BT190" s="2"/>
      <c r="BU190" s="3"/>
      <c r="BV190" s="3"/>
      <c r="BW190" s="3"/>
      <c r="BX190" s="3"/>
    </row>
    <row r="191" spans="1:76" ht="15">
      <c r="A191" s="64" t="s">
        <v>355</v>
      </c>
      <c r="B191" s="65"/>
      <c r="C191" s="65" t="s">
        <v>64</v>
      </c>
      <c r="D191" s="66">
        <v>177.90332279770692</v>
      </c>
      <c r="E191" s="68"/>
      <c r="F191" s="100" t="s">
        <v>1007</v>
      </c>
      <c r="G191" s="65"/>
      <c r="H191" s="69" t="s">
        <v>355</v>
      </c>
      <c r="I191" s="70"/>
      <c r="J191" s="70"/>
      <c r="K191" s="69" t="s">
        <v>3343</v>
      </c>
      <c r="L191" s="73">
        <v>1</v>
      </c>
      <c r="M191" s="74">
        <v>3441.39013671875</v>
      </c>
      <c r="N191" s="74">
        <v>5529.974609375</v>
      </c>
      <c r="O191" s="75"/>
      <c r="P191" s="76"/>
      <c r="Q191" s="76"/>
      <c r="R191" s="86"/>
      <c r="S191" s="48">
        <v>0</v>
      </c>
      <c r="T191" s="48">
        <v>1</v>
      </c>
      <c r="U191" s="49">
        <v>0</v>
      </c>
      <c r="V191" s="49">
        <v>0.030303</v>
      </c>
      <c r="W191" s="49">
        <v>0</v>
      </c>
      <c r="X191" s="49">
        <v>0.554698</v>
      </c>
      <c r="Y191" s="49">
        <v>0</v>
      </c>
      <c r="Z191" s="49">
        <v>0</v>
      </c>
      <c r="AA191" s="71">
        <v>191</v>
      </c>
      <c r="AB191" s="71"/>
      <c r="AC191" s="72"/>
      <c r="AD191" s="78" t="s">
        <v>2077</v>
      </c>
      <c r="AE191" s="78">
        <v>4948</v>
      </c>
      <c r="AF191" s="78">
        <v>4191</v>
      </c>
      <c r="AG191" s="78">
        <v>11441</v>
      </c>
      <c r="AH191" s="78">
        <v>34187</v>
      </c>
      <c r="AI191" s="78"/>
      <c r="AJ191" s="78" t="s">
        <v>2294</v>
      </c>
      <c r="AK191" s="78"/>
      <c r="AL191" s="78"/>
      <c r="AM191" s="78"/>
      <c r="AN191" s="80">
        <v>43568.010567129626</v>
      </c>
      <c r="AO191" s="78"/>
      <c r="AP191" s="78" t="b">
        <v>1</v>
      </c>
      <c r="AQ191" s="78" t="b">
        <v>0</v>
      </c>
      <c r="AR191" s="78" t="b">
        <v>0</v>
      </c>
      <c r="AS191" s="78"/>
      <c r="AT191" s="78">
        <v>0</v>
      </c>
      <c r="AU191" s="78"/>
      <c r="AV191" s="78" t="b">
        <v>0</v>
      </c>
      <c r="AW191" s="78" t="s">
        <v>2922</v>
      </c>
      <c r="AX191" s="83" t="s">
        <v>3111</v>
      </c>
      <c r="AY191" s="78" t="s">
        <v>66</v>
      </c>
      <c r="AZ191" s="78" t="str">
        <f>REPLACE(INDEX(GroupVertices[Group],MATCH(Vertices[[#This Row],[Vertex]],GroupVertices[Vertex],0)),1,1,"")</f>
        <v>4</v>
      </c>
      <c r="BA191" s="48"/>
      <c r="BB191" s="48"/>
      <c r="BC191" s="48"/>
      <c r="BD191" s="48"/>
      <c r="BE191" s="48" t="s">
        <v>3586</v>
      </c>
      <c r="BF191" s="48" t="s">
        <v>3586</v>
      </c>
      <c r="BG191" s="116" t="s">
        <v>3991</v>
      </c>
      <c r="BH191" s="116" t="s">
        <v>3991</v>
      </c>
      <c r="BI191" s="116" t="s">
        <v>4119</v>
      </c>
      <c r="BJ191" s="116" t="s">
        <v>4119</v>
      </c>
      <c r="BK191" s="116">
        <v>1</v>
      </c>
      <c r="BL191" s="120">
        <v>6.25</v>
      </c>
      <c r="BM191" s="116">
        <v>0</v>
      </c>
      <c r="BN191" s="120">
        <v>0</v>
      </c>
      <c r="BO191" s="116">
        <v>0</v>
      </c>
      <c r="BP191" s="120">
        <v>0</v>
      </c>
      <c r="BQ191" s="116">
        <v>15</v>
      </c>
      <c r="BR191" s="120">
        <v>93.75</v>
      </c>
      <c r="BS191" s="116">
        <v>16</v>
      </c>
      <c r="BT191" s="2"/>
      <c r="BU191" s="3"/>
      <c r="BV191" s="3"/>
      <c r="BW191" s="3"/>
      <c r="BX191" s="3"/>
    </row>
    <row r="192" spans="1:76" ht="15">
      <c r="A192" s="64" t="s">
        <v>357</v>
      </c>
      <c r="B192" s="65"/>
      <c r="C192" s="65" t="s">
        <v>64</v>
      </c>
      <c r="D192" s="66">
        <v>175.28502341082603</v>
      </c>
      <c r="E192" s="68"/>
      <c r="F192" s="100" t="s">
        <v>1009</v>
      </c>
      <c r="G192" s="65"/>
      <c r="H192" s="69" t="s">
        <v>357</v>
      </c>
      <c r="I192" s="70"/>
      <c r="J192" s="70"/>
      <c r="K192" s="69" t="s">
        <v>3344</v>
      </c>
      <c r="L192" s="73">
        <v>1</v>
      </c>
      <c r="M192" s="74">
        <v>5234.14013671875</v>
      </c>
      <c r="N192" s="74">
        <v>4849.53125</v>
      </c>
      <c r="O192" s="75"/>
      <c r="P192" s="76"/>
      <c r="Q192" s="76"/>
      <c r="R192" s="86"/>
      <c r="S192" s="48">
        <v>0</v>
      </c>
      <c r="T192" s="48">
        <v>1</v>
      </c>
      <c r="U192" s="49">
        <v>0</v>
      </c>
      <c r="V192" s="49">
        <v>0.030303</v>
      </c>
      <c r="W192" s="49">
        <v>0</v>
      </c>
      <c r="X192" s="49">
        <v>0.554698</v>
      </c>
      <c r="Y192" s="49">
        <v>0</v>
      </c>
      <c r="Z192" s="49">
        <v>0</v>
      </c>
      <c r="AA192" s="71">
        <v>192</v>
      </c>
      <c r="AB192" s="71"/>
      <c r="AC192" s="72"/>
      <c r="AD192" s="78" t="s">
        <v>2078</v>
      </c>
      <c r="AE192" s="78">
        <v>3565</v>
      </c>
      <c r="AF192" s="78">
        <v>3501</v>
      </c>
      <c r="AG192" s="78">
        <v>89198</v>
      </c>
      <c r="AH192" s="78">
        <v>1</v>
      </c>
      <c r="AI192" s="78"/>
      <c r="AJ192" s="78" t="s">
        <v>2295</v>
      </c>
      <c r="AK192" s="78" t="s">
        <v>1837</v>
      </c>
      <c r="AL192" s="78"/>
      <c r="AM192" s="78"/>
      <c r="AN192" s="80">
        <v>40995.03351851852</v>
      </c>
      <c r="AO192" s="83" t="s">
        <v>2781</v>
      </c>
      <c r="AP192" s="78" t="b">
        <v>0</v>
      </c>
      <c r="AQ192" s="78" t="b">
        <v>0</v>
      </c>
      <c r="AR192" s="78" t="b">
        <v>0</v>
      </c>
      <c r="AS192" s="78"/>
      <c r="AT192" s="78">
        <v>50</v>
      </c>
      <c r="AU192" s="83" t="s">
        <v>2819</v>
      </c>
      <c r="AV192" s="78" t="b">
        <v>0</v>
      </c>
      <c r="AW192" s="78" t="s">
        <v>2922</v>
      </c>
      <c r="AX192" s="83" t="s">
        <v>3112</v>
      </c>
      <c r="AY192" s="78" t="s">
        <v>66</v>
      </c>
      <c r="AZ192" s="78" t="str">
        <f>REPLACE(INDEX(GroupVertices[Group],MATCH(Vertices[[#This Row],[Vertex]],GroupVertices[Vertex],0)),1,1,"")</f>
        <v>4</v>
      </c>
      <c r="BA192" s="48"/>
      <c r="BB192" s="48"/>
      <c r="BC192" s="48"/>
      <c r="BD192" s="48"/>
      <c r="BE192" s="48" t="s">
        <v>3586</v>
      </c>
      <c r="BF192" s="48" t="s">
        <v>3586</v>
      </c>
      <c r="BG192" s="116" t="s">
        <v>3991</v>
      </c>
      <c r="BH192" s="116" t="s">
        <v>4107</v>
      </c>
      <c r="BI192" s="116" t="s">
        <v>4119</v>
      </c>
      <c r="BJ192" s="116" t="s">
        <v>4227</v>
      </c>
      <c r="BK192" s="116">
        <v>37</v>
      </c>
      <c r="BL192" s="120">
        <v>6.25</v>
      </c>
      <c r="BM192" s="116">
        <v>0</v>
      </c>
      <c r="BN192" s="120">
        <v>0</v>
      </c>
      <c r="BO192" s="116">
        <v>0</v>
      </c>
      <c r="BP192" s="120">
        <v>0</v>
      </c>
      <c r="BQ192" s="116">
        <v>555</v>
      </c>
      <c r="BR192" s="120">
        <v>93.75</v>
      </c>
      <c r="BS192" s="116">
        <v>592</v>
      </c>
      <c r="BT192" s="2"/>
      <c r="BU192" s="3"/>
      <c r="BV192" s="3"/>
      <c r="BW192" s="3"/>
      <c r="BX192" s="3"/>
    </row>
    <row r="193" spans="1:76" ht="15">
      <c r="A193" s="64" t="s">
        <v>358</v>
      </c>
      <c r="B193" s="65"/>
      <c r="C193" s="65" t="s">
        <v>64</v>
      </c>
      <c r="D193" s="66">
        <v>162.06450882547387</v>
      </c>
      <c r="E193" s="68"/>
      <c r="F193" s="100" t="s">
        <v>1010</v>
      </c>
      <c r="G193" s="65"/>
      <c r="H193" s="69" t="s">
        <v>358</v>
      </c>
      <c r="I193" s="70"/>
      <c r="J193" s="70"/>
      <c r="K193" s="69" t="s">
        <v>3345</v>
      </c>
      <c r="L193" s="73">
        <v>1</v>
      </c>
      <c r="M193" s="74">
        <v>1291.6405029296875</v>
      </c>
      <c r="N193" s="74">
        <v>407.1047058105469</v>
      </c>
      <c r="O193" s="75"/>
      <c r="P193" s="76"/>
      <c r="Q193" s="76"/>
      <c r="R193" s="86"/>
      <c r="S193" s="48">
        <v>0</v>
      </c>
      <c r="T193" s="48">
        <v>2</v>
      </c>
      <c r="U193" s="49">
        <v>0</v>
      </c>
      <c r="V193" s="49">
        <v>0.015152</v>
      </c>
      <c r="W193" s="49">
        <v>0.024016</v>
      </c>
      <c r="X193" s="49">
        <v>0.561643</v>
      </c>
      <c r="Y193" s="49">
        <v>0.5</v>
      </c>
      <c r="Z193" s="49">
        <v>0</v>
      </c>
      <c r="AA193" s="71">
        <v>193</v>
      </c>
      <c r="AB193" s="71"/>
      <c r="AC193" s="72"/>
      <c r="AD193" s="78" t="s">
        <v>2079</v>
      </c>
      <c r="AE193" s="78">
        <v>56</v>
      </c>
      <c r="AF193" s="78">
        <v>17</v>
      </c>
      <c r="AG193" s="78">
        <v>2912</v>
      </c>
      <c r="AH193" s="78">
        <v>2042</v>
      </c>
      <c r="AI193" s="78"/>
      <c r="AJ193" s="78"/>
      <c r="AK193" s="78" t="s">
        <v>2448</v>
      </c>
      <c r="AL193" s="78"/>
      <c r="AM193" s="78"/>
      <c r="AN193" s="80">
        <v>42077.57791666667</v>
      </c>
      <c r="AO193" s="83" t="s">
        <v>2782</v>
      </c>
      <c r="AP193" s="78" t="b">
        <v>1</v>
      </c>
      <c r="AQ193" s="78" t="b">
        <v>0</v>
      </c>
      <c r="AR193" s="78" t="b">
        <v>1</v>
      </c>
      <c r="AS193" s="78"/>
      <c r="AT193" s="78">
        <v>0</v>
      </c>
      <c r="AU193" s="83" t="s">
        <v>2819</v>
      </c>
      <c r="AV193" s="78" t="b">
        <v>0</v>
      </c>
      <c r="AW193" s="78" t="s">
        <v>2922</v>
      </c>
      <c r="AX193" s="83" t="s">
        <v>3113</v>
      </c>
      <c r="AY193" s="78" t="s">
        <v>66</v>
      </c>
      <c r="AZ193" s="78" t="str">
        <f>REPLACE(INDEX(GroupVertices[Group],MATCH(Vertices[[#This Row],[Vertex]],GroupVertices[Vertex],0)),1,1,"")</f>
        <v>2</v>
      </c>
      <c r="BA193" s="48"/>
      <c r="BB193" s="48"/>
      <c r="BC193" s="48"/>
      <c r="BD193" s="48"/>
      <c r="BE193" s="48" t="s">
        <v>403</v>
      </c>
      <c r="BF193" s="48" t="s">
        <v>403</v>
      </c>
      <c r="BG193" s="116" t="s">
        <v>4070</v>
      </c>
      <c r="BH193" s="116" t="s">
        <v>4070</v>
      </c>
      <c r="BI193" s="116" t="s">
        <v>4194</v>
      </c>
      <c r="BJ193" s="116" t="s">
        <v>4194</v>
      </c>
      <c r="BK193" s="116">
        <v>4</v>
      </c>
      <c r="BL193" s="120">
        <v>20</v>
      </c>
      <c r="BM193" s="116">
        <v>1</v>
      </c>
      <c r="BN193" s="120">
        <v>5</v>
      </c>
      <c r="BO193" s="116">
        <v>0</v>
      </c>
      <c r="BP193" s="120">
        <v>0</v>
      </c>
      <c r="BQ193" s="116">
        <v>15</v>
      </c>
      <c r="BR193" s="120">
        <v>75</v>
      </c>
      <c r="BS193" s="116">
        <v>20</v>
      </c>
      <c r="BT193" s="2"/>
      <c r="BU193" s="3"/>
      <c r="BV193" s="3"/>
      <c r="BW193" s="3"/>
      <c r="BX193" s="3"/>
    </row>
    <row r="194" spans="1:76" ht="15">
      <c r="A194" s="64" t="s">
        <v>359</v>
      </c>
      <c r="B194" s="65"/>
      <c r="C194" s="65" t="s">
        <v>64</v>
      </c>
      <c r="D194" s="66">
        <v>162.60334725002036</v>
      </c>
      <c r="E194" s="68"/>
      <c r="F194" s="100" t="s">
        <v>1011</v>
      </c>
      <c r="G194" s="65"/>
      <c r="H194" s="69" t="s">
        <v>359</v>
      </c>
      <c r="I194" s="70"/>
      <c r="J194" s="70"/>
      <c r="K194" s="69" t="s">
        <v>3346</v>
      </c>
      <c r="L194" s="73">
        <v>1</v>
      </c>
      <c r="M194" s="74">
        <v>2519.773681640625</v>
      </c>
      <c r="N194" s="74">
        <v>3187.66796875</v>
      </c>
      <c r="O194" s="75"/>
      <c r="P194" s="76"/>
      <c r="Q194" s="76"/>
      <c r="R194" s="86"/>
      <c r="S194" s="48">
        <v>0</v>
      </c>
      <c r="T194" s="48">
        <v>2</v>
      </c>
      <c r="U194" s="49">
        <v>0</v>
      </c>
      <c r="V194" s="49">
        <v>0.015152</v>
      </c>
      <c r="W194" s="49">
        <v>0.024016</v>
      </c>
      <c r="X194" s="49">
        <v>0.561643</v>
      </c>
      <c r="Y194" s="49">
        <v>0.5</v>
      </c>
      <c r="Z194" s="49">
        <v>0</v>
      </c>
      <c r="AA194" s="71">
        <v>194</v>
      </c>
      <c r="AB194" s="71"/>
      <c r="AC194" s="72"/>
      <c r="AD194" s="78" t="s">
        <v>2080</v>
      </c>
      <c r="AE194" s="78">
        <v>42</v>
      </c>
      <c r="AF194" s="78">
        <v>159</v>
      </c>
      <c r="AG194" s="78">
        <v>18472</v>
      </c>
      <c r="AH194" s="78">
        <v>35577</v>
      </c>
      <c r="AI194" s="78"/>
      <c r="AJ194" s="78" t="s">
        <v>2296</v>
      </c>
      <c r="AK194" s="78"/>
      <c r="AL194" s="78"/>
      <c r="AM194" s="78"/>
      <c r="AN194" s="80">
        <v>42638.97866898148</v>
      </c>
      <c r="AO194" s="83" t="s">
        <v>2783</v>
      </c>
      <c r="AP194" s="78" t="b">
        <v>1</v>
      </c>
      <c r="AQ194" s="78" t="b">
        <v>0</v>
      </c>
      <c r="AR194" s="78" t="b">
        <v>0</v>
      </c>
      <c r="AS194" s="78"/>
      <c r="AT194" s="78">
        <v>0</v>
      </c>
      <c r="AU194" s="78"/>
      <c r="AV194" s="78" t="b">
        <v>0</v>
      </c>
      <c r="AW194" s="78" t="s">
        <v>2922</v>
      </c>
      <c r="AX194" s="83" t="s">
        <v>3114</v>
      </c>
      <c r="AY194" s="78" t="s">
        <v>66</v>
      </c>
      <c r="AZ194" s="78" t="str">
        <f>REPLACE(INDEX(GroupVertices[Group],MATCH(Vertices[[#This Row],[Vertex]],GroupVertices[Vertex],0)),1,1,"")</f>
        <v>2</v>
      </c>
      <c r="BA194" s="48"/>
      <c r="BB194" s="48"/>
      <c r="BC194" s="48"/>
      <c r="BD194" s="48"/>
      <c r="BE194" s="48" t="s">
        <v>403</v>
      </c>
      <c r="BF194" s="48" t="s">
        <v>403</v>
      </c>
      <c r="BG194" s="116" t="s">
        <v>4070</v>
      </c>
      <c r="BH194" s="116" t="s">
        <v>4070</v>
      </c>
      <c r="BI194" s="116" t="s">
        <v>4194</v>
      </c>
      <c r="BJ194" s="116" t="s">
        <v>4194</v>
      </c>
      <c r="BK194" s="116">
        <v>4</v>
      </c>
      <c r="BL194" s="120">
        <v>20</v>
      </c>
      <c r="BM194" s="116">
        <v>1</v>
      </c>
      <c r="BN194" s="120">
        <v>5</v>
      </c>
      <c r="BO194" s="116">
        <v>0</v>
      </c>
      <c r="BP194" s="120">
        <v>0</v>
      </c>
      <c r="BQ194" s="116">
        <v>15</v>
      </c>
      <c r="BR194" s="120">
        <v>75</v>
      </c>
      <c r="BS194" s="116">
        <v>20</v>
      </c>
      <c r="BT194" s="2"/>
      <c r="BU194" s="3"/>
      <c r="BV194" s="3"/>
      <c r="BW194" s="3"/>
      <c r="BX194" s="3"/>
    </row>
    <row r="195" spans="1:76" ht="15">
      <c r="A195" s="64" t="s">
        <v>360</v>
      </c>
      <c r="B195" s="65"/>
      <c r="C195" s="65" t="s">
        <v>64</v>
      </c>
      <c r="D195" s="66">
        <v>167.2859290520653</v>
      </c>
      <c r="E195" s="68"/>
      <c r="F195" s="100" t="s">
        <v>1012</v>
      </c>
      <c r="G195" s="65"/>
      <c r="H195" s="69" t="s">
        <v>360</v>
      </c>
      <c r="I195" s="70"/>
      <c r="J195" s="70"/>
      <c r="K195" s="69" t="s">
        <v>3347</v>
      </c>
      <c r="L195" s="73">
        <v>1</v>
      </c>
      <c r="M195" s="74">
        <v>2486.212158203125</v>
      </c>
      <c r="N195" s="74">
        <v>4199.5927734375</v>
      </c>
      <c r="O195" s="75"/>
      <c r="P195" s="76"/>
      <c r="Q195" s="76"/>
      <c r="R195" s="86"/>
      <c r="S195" s="48">
        <v>0</v>
      </c>
      <c r="T195" s="48">
        <v>2</v>
      </c>
      <c r="U195" s="49">
        <v>0</v>
      </c>
      <c r="V195" s="49">
        <v>0.015152</v>
      </c>
      <c r="W195" s="49">
        <v>0.024016</v>
      </c>
      <c r="X195" s="49">
        <v>0.561643</v>
      </c>
      <c r="Y195" s="49">
        <v>0.5</v>
      </c>
      <c r="Z195" s="49">
        <v>0</v>
      </c>
      <c r="AA195" s="71">
        <v>195</v>
      </c>
      <c r="AB195" s="71"/>
      <c r="AC195" s="72"/>
      <c r="AD195" s="78" t="s">
        <v>2081</v>
      </c>
      <c r="AE195" s="78">
        <v>134</v>
      </c>
      <c r="AF195" s="78">
        <v>1393</v>
      </c>
      <c r="AG195" s="78">
        <v>11387</v>
      </c>
      <c r="AH195" s="78">
        <v>17675</v>
      </c>
      <c r="AI195" s="78"/>
      <c r="AJ195" s="78" t="s">
        <v>2297</v>
      </c>
      <c r="AK195" s="78"/>
      <c r="AL195" s="83" t="s">
        <v>2584</v>
      </c>
      <c r="AM195" s="78"/>
      <c r="AN195" s="80">
        <v>42328.72446759259</v>
      </c>
      <c r="AO195" s="83" t="s">
        <v>2784</v>
      </c>
      <c r="AP195" s="78" t="b">
        <v>1</v>
      </c>
      <c r="AQ195" s="78" t="b">
        <v>0</v>
      </c>
      <c r="AR195" s="78" t="b">
        <v>1</v>
      </c>
      <c r="AS195" s="78"/>
      <c r="AT195" s="78">
        <v>7</v>
      </c>
      <c r="AU195" s="83" t="s">
        <v>2819</v>
      </c>
      <c r="AV195" s="78" t="b">
        <v>0</v>
      </c>
      <c r="AW195" s="78" t="s">
        <v>2922</v>
      </c>
      <c r="AX195" s="83" t="s">
        <v>3115</v>
      </c>
      <c r="AY195" s="78" t="s">
        <v>66</v>
      </c>
      <c r="AZ195" s="78" t="str">
        <f>REPLACE(INDEX(GroupVertices[Group],MATCH(Vertices[[#This Row],[Vertex]],GroupVertices[Vertex],0)),1,1,"")</f>
        <v>2</v>
      </c>
      <c r="BA195" s="48"/>
      <c r="BB195" s="48"/>
      <c r="BC195" s="48"/>
      <c r="BD195" s="48"/>
      <c r="BE195" s="48" t="s">
        <v>403</v>
      </c>
      <c r="BF195" s="48" t="s">
        <v>403</v>
      </c>
      <c r="BG195" s="116" t="s">
        <v>4070</v>
      </c>
      <c r="BH195" s="116" t="s">
        <v>4070</v>
      </c>
      <c r="BI195" s="116" t="s">
        <v>4194</v>
      </c>
      <c r="BJ195" s="116" t="s">
        <v>4194</v>
      </c>
      <c r="BK195" s="116">
        <v>4</v>
      </c>
      <c r="BL195" s="120">
        <v>20</v>
      </c>
      <c r="BM195" s="116">
        <v>1</v>
      </c>
      <c r="BN195" s="120">
        <v>5</v>
      </c>
      <c r="BO195" s="116">
        <v>0</v>
      </c>
      <c r="BP195" s="120">
        <v>0</v>
      </c>
      <c r="BQ195" s="116">
        <v>15</v>
      </c>
      <c r="BR195" s="120">
        <v>75</v>
      </c>
      <c r="BS195" s="116">
        <v>20</v>
      </c>
      <c r="BT195" s="2"/>
      <c r="BU195" s="3"/>
      <c r="BV195" s="3"/>
      <c r="BW195" s="3"/>
      <c r="BX195" s="3"/>
    </row>
    <row r="196" spans="1:76" ht="15">
      <c r="A196" s="64" t="s">
        <v>361</v>
      </c>
      <c r="B196" s="65"/>
      <c r="C196" s="65" t="s">
        <v>64</v>
      </c>
      <c r="D196" s="66">
        <v>162.41741004718392</v>
      </c>
      <c r="E196" s="68"/>
      <c r="F196" s="100" t="s">
        <v>1013</v>
      </c>
      <c r="G196" s="65"/>
      <c r="H196" s="69" t="s">
        <v>361</v>
      </c>
      <c r="I196" s="70"/>
      <c r="J196" s="70"/>
      <c r="K196" s="69" t="s">
        <v>3348</v>
      </c>
      <c r="L196" s="73">
        <v>1</v>
      </c>
      <c r="M196" s="74">
        <v>3040.631591796875</v>
      </c>
      <c r="N196" s="74">
        <v>2463.755615234375</v>
      </c>
      <c r="O196" s="75"/>
      <c r="P196" s="76"/>
      <c r="Q196" s="76"/>
      <c r="R196" s="86"/>
      <c r="S196" s="48">
        <v>0</v>
      </c>
      <c r="T196" s="48">
        <v>2</v>
      </c>
      <c r="U196" s="49">
        <v>0</v>
      </c>
      <c r="V196" s="49">
        <v>0.015152</v>
      </c>
      <c r="W196" s="49">
        <v>0.024016</v>
      </c>
      <c r="X196" s="49">
        <v>0.561643</v>
      </c>
      <c r="Y196" s="49">
        <v>0.5</v>
      </c>
      <c r="Z196" s="49">
        <v>0</v>
      </c>
      <c r="AA196" s="71">
        <v>196</v>
      </c>
      <c r="AB196" s="71"/>
      <c r="AC196" s="72"/>
      <c r="AD196" s="78" t="s">
        <v>2082</v>
      </c>
      <c r="AE196" s="78">
        <v>192</v>
      </c>
      <c r="AF196" s="78">
        <v>110</v>
      </c>
      <c r="AG196" s="78">
        <v>5435</v>
      </c>
      <c r="AH196" s="78">
        <v>1149</v>
      </c>
      <c r="AI196" s="78"/>
      <c r="AJ196" s="78" t="s">
        <v>2298</v>
      </c>
      <c r="AK196" s="78" t="s">
        <v>2449</v>
      </c>
      <c r="AL196" s="78"/>
      <c r="AM196" s="78"/>
      <c r="AN196" s="80">
        <v>43496.72188657407</v>
      </c>
      <c r="AO196" s="83" t="s">
        <v>2785</v>
      </c>
      <c r="AP196" s="78" t="b">
        <v>1</v>
      </c>
      <c r="AQ196" s="78" t="b">
        <v>0</v>
      </c>
      <c r="AR196" s="78" t="b">
        <v>0</v>
      </c>
      <c r="AS196" s="78"/>
      <c r="AT196" s="78">
        <v>0</v>
      </c>
      <c r="AU196" s="78"/>
      <c r="AV196" s="78" t="b">
        <v>0</v>
      </c>
      <c r="AW196" s="78" t="s">
        <v>2922</v>
      </c>
      <c r="AX196" s="83" t="s">
        <v>3116</v>
      </c>
      <c r="AY196" s="78" t="s">
        <v>66</v>
      </c>
      <c r="AZ196" s="78" t="str">
        <f>REPLACE(INDEX(GroupVertices[Group],MATCH(Vertices[[#This Row],[Vertex]],GroupVertices[Vertex],0)),1,1,"")</f>
        <v>2</v>
      </c>
      <c r="BA196" s="48"/>
      <c r="BB196" s="48"/>
      <c r="BC196" s="48"/>
      <c r="BD196" s="48"/>
      <c r="BE196" s="48" t="s">
        <v>403</v>
      </c>
      <c r="BF196" s="48" t="s">
        <v>403</v>
      </c>
      <c r="BG196" s="116" t="s">
        <v>4070</v>
      </c>
      <c r="BH196" s="116" t="s">
        <v>4070</v>
      </c>
      <c r="BI196" s="116" t="s">
        <v>4194</v>
      </c>
      <c r="BJ196" s="116" t="s">
        <v>4194</v>
      </c>
      <c r="BK196" s="116">
        <v>4</v>
      </c>
      <c r="BL196" s="120">
        <v>20</v>
      </c>
      <c r="BM196" s="116">
        <v>1</v>
      </c>
      <c r="BN196" s="120">
        <v>5</v>
      </c>
      <c r="BO196" s="116">
        <v>0</v>
      </c>
      <c r="BP196" s="120">
        <v>0</v>
      </c>
      <c r="BQ196" s="116">
        <v>15</v>
      </c>
      <c r="BR196" s="120">
        <v>75</v>
      </c>
      <c r="BS196" s="116">
        <v>20</v>
      </c>
      <c r="BT196" s="2"/>
      <c r="BU196" s="3"/>
      <c r="BV196" s="3"/>
      <c r="BW196" s="3"/>
      <c r="BX196" s="3"/>
    </row>
    <row r="197" spans="1:76" ht="15">
      <c r="A197" s="64" t="s">
        <v>363</v>
      </c>
      <c r="B197" s="65"/>
      <c r="C197" s="65" t="s">
        <v>64</v>
      </c>
      <c r="D197" s="66">
        <v>162.10624983019227</v>
      </c>
      <c r="E197" s="68"/>
      <c r="F197" s="100" t="s">
        <v>1015</v>
      </c>
      <c r="G197" s="65"/>
      <c r="H197" s="69" t="s">
        <v>363</v>
      </c>
      <c r="I197" s="70"/>
      <c r="J197" s="70"/>
      <c r="K197" s="69" t="s">
        <v>3349</v>
      </c>
      <c r="L197" s="73">
        <v>1</v>
      </c>
      <c r="M197" s="74">
        <v>8610.021484375</v>
      </c>
      <c r="N197" s="74">
        <v>8063.43408203125</v>
      </c>
      <c r="O197" s="75"/>
      <c r="P197" s="76"/>
      <c r="Q197" s="76"/>
      <c r="R197" s="86"/>
      <c r="S197" s="48">
        <v>0</v>
      </c>
      <c r="T197" s="48">
        <v>1</v>
      </c>
      <c r="U197" s="49">
        <v>0</v>
      </c>
      <c r="V197" s="49">
        <v>0.014493</v>
      </c>
      <c r="W197" s="49">
        <v>0</v>
      </c>
      <c r="X197" s="49">
        <v>0.540561</v>
      </c>
      <c r="Y197" s="49">
        <v>0</v>
      </c>
      <c r="Z197" s="49">
        <v>0</v>
      </c>
      <c r="AA197" s="71">
        <v>197</v>
      </c>
      <c r="AB197" s="71"/>
      <c r="AC197" s="72"/>
      <c r="AD197" s="78" t="s">
        <v>2083</v>
      </c>
      <c r="AE197" s="78">
        <v>115</v>
      </c>
      <c r="AF197" s="78">
        <v>28</v>
      </c>
      <c r="AG197" s="78">
        <v>317</v>
      </c>
      <c r="AH197" s="78">
        <v>1415</v>
      </c>
      <c r="AI197" s="78"/>
      <c r="AJ197" s="78" t="s">
        <v>2299</v>
      </c>
      <c r="AK197" s="78" t="s">
        <v>2450</v>
      </c>
      <c r="AL197" s="83" t="s">
        <v>2585</v>
      </c>
      <c r="AM197" s="78"/>
      <c r="AN197" s="80">
        <v>41867.77762731481</v>
      </c>
      <c r="AO197" s="83" t="s">
        <v>2786</v>
      </c>
      <c r="AP197" s="78" t="b">
        <v>1</v>
      </c>
      <c r="AQ197" s="78" t="b">
        <v>0</v>
      </c>
      <c r="AR197" s="78" t="b">
        <v>0</v>
      </c>
      <c r="AS197" s="78"/>
      <c r="AT197" s="78">
        <v>0</v>
      </c>
      <c r="AU197" s="83" t="s">
        <v>2819</v>
      </c>
      <c r="AV197" s="78" t="b">
        <v>0</v>
      </c>
      <c r="AW197" s="78" t="s">
        <v>2922</v>
      </c>
      <c r="AX197" s="83" t="s">
        <v>3117</v>
      </c>
      <c r="AY197" s="78" t="s">
        <v>66</v>
      </c>
      <c r="AZ197" s="78" t="str">
        <f>REPLACE(INDEX(GroupVertices[Group],MATCH(Vertices[[#This Row],[Vertex]],GroupVertices[Vertex],0)),1,1,"")</f>
        <v>7</v>
      </c>
      <c r="BA197" s="48" t="s">
        <v>670</v>
      </c>
      <c r="BB197" s="48" t="s">
        <v>670</v>
      </c>
      <c r="BC197" s="48" t="s">
        <v>751</v>
      </c>
      <c r="BD197" s="48" t="s">
        <v>751</v>
      </c>
      <c r="BE197" s="48" t="s">
        <v>817</v>
      </c>
      <c r="BF197" s="48" t="s">
        <v>817</v>
      </c>
      <c r="BG197" s="116" t="s">
        <v>4065</v>
      </c>
      <c r="BH197" s="116" t="s">
        <v>4065</v>
      </c>
      <c r="BI197" s="116" t="s">
        <v>4189</v>
      </c>
      <c r="BJ197" s="116" t="s">
        <v>4189</v>
      </c>
      <c r="BK197" s="116">
        <v>0</v>
      </c>
      <c r="BL197" s="120">
        <v>0</v>
      </c>
      <c r="BM197" s="116">
        <v>0</v>
      </c>
      <c r="BN197" s="120">
        <v>0</v>
      </c>
      <c r="BO197" s="116">
        <v>0</v>
      </c>
      <c r="BP197" s="120">
        <v>0</v>
      </c>
      <c r="BQ197" s="116">
        <v>15</v>
      </c>
      <c r="BR197" s="120">
        <v>100</v>
      </c>
      <c r="BS197" s="116">
        <v>15</v>
      </c>
      <c r="BT197" s="2"/>
      <c r="BU197" s="3"/>
      <c r="BV197" s="3"/>
      <c r="BW197" s="3"/>
      <c r="BX197" s="3"/>
    </row>
    <row r="198" spans="1:76" ht="15">
      <c r="A198" s="64" t="s">
        <v>364</v>
      </c>
      <c r="B198" s="65"/>
      <c r="C198" s="65" t="s">
        <v>64</v>
      </c>
      <c r="D198" s="66">
        <v>168.02588322661862</v>
      </c>
      <c r="E198" s="68"/>
      <c r="F198" s="100" t="s">
        <v>1016</v>
      </c>
      <c r="G198" s="65"/>
      <c r="H198" s="69" t="s">
        <v>364</v>
      </c>
      <c r="I198" s="70"/>
      <c r="J198" s="70"/>
      <c r="K198" s="69" t="s">
        <v>3350</v>
      </c>
      <c r="L198" s="73">
        <v>1</v>
      </c>
      <c r="M198" s="74">
        <v>2951.109375</v>
      </c>
      <c r="N198" s="74">
        <v>1821.9052734375</v>
      </c>
      <c r="O198" s="75"/>
      <c r="P198" s="76"/>
      <c r="Q198" s="76"/>
      <c r="R198" s="86"/>
      <c r="S198" s="48">
        <v>0</v>
      </c>
      <c r="T198" s="48">
        <v>2</v>
      </c>
      <c r="U198" s="49">
        <v>0</v>
      </c>
      <c r="V198" s="49">
        <v>0.015152</v>
      </c>
      <c r="W198" s="49">
        <v>0.024016</v>
      </c>
      <c r="X198" s="49">
        <v>0.561643</v>
      </c>
      <c r="Y198" s="49">
        <v>0.5</v>
      </c>
      <c r="Z198" s="49">
        <v>0</v>
      </c>
      <c r="AA198" s="71">
        <v>198</v>
      </c>
      <c r="AB198" s="71"/>
      <c r="AC198" s="72"/>
      <c r="AD198" s="78" t="s">
        <v>2084</v>
      </c>
      <c r="AE198" s="78">
        <v>1448</v>
      </c>
      <c r="AF198" s="78">
        <v>1588</v>
      </c>
      <c r="AG198" s="78">
        <v>61897</v>
      </c>
      <c r="AH198" s="78">
        <v>10040</v>
      </c>
      <c r="AI198" s="78"/>
      <c r="AJ198" s="78" t="s">
        <v>2300</v>
      </c>
      <c r="AK198" s="78" t="s">
        <v>2451</v>
      </c>
      <c r="AL198" s="83" t="s">
        <v>2586</v>
      </c>
      <c r="AM198" s="78"/>
      <c r="AN198" s="80">
        <v>40258.84344907408</v>
      </c>
      <c r="AO198" s="83" t="s">
        <v>2787</v>
      </c>
      <c r="AP198" s="78" t="b">
        <v>0</v>
      </c>
      <c r="AQ198" s="78" t="b">
        <v>0</v>
      </c>
      <c r="AR198" s="78" t="b">
        <v>1</v>
      </c>
      <c r="AS198" s="78"/>
      <c r="AT198" s="78">
        <v>22</v>
      </c>
      <c r="AU198" s="83" t="s">
        <v>2832</v>
      </c>
      <c r="AV198" s="78" t="b">
        <v>0</v>
      </c>
      <c r="AW198" s="78" t="s">
        <v>2922</v>
      </c>
      <c r="AX198" s="83" t="s">
        <v>3118</v>
      </c>
      <c r="AY198" s="78" t="s">
        <v>66</v>
      </c>
      <c r="AZ198" s="78" t="str">
        <f>REPLACE(INDEX(GroupVertices[Group],MATCH(Vertices[[#This Row],[Vertex]],GroupVertices[Vertex],0)),1,1,"")</f>
        <v>2</v>
      </c>
      <c r="BA198" s="48"/>
      <c r="BB198" s="48"/>
      <c r="BC198" s="48"/>
      <c r="BD198" s="48"/>
      <c r="BE198" s="48" t="s">
        <v>403</v>
      </c>
      <c r="BF198" s="48" t="s">
        <v>403</v>
      </c>
      <c r="BG198" s="116" t="s">
        <v>4070</v>
      </c>
      <c r="BH198" s="116" t="s">
        <v>4070</v>
      </c>
      <c r="BI198" s="116" t="s">
        <v>4194</v>
      </c>
      <c r="BJ198" s="116" t="s">
        <v>4194</v>
      </c>
      <c r="BK198" s="116">
        <v>4</v>
      </c>
      <c r="BL198" s="120">
        <v>20</v>
      </c>
      <c r="BM198" s="116">
        <v>1</v>
      </c>
      <c r="BN198" s="120">
        <v>5</v>
      </c>
      <c r="BO198" s="116">
        <v>0</v>
      </c>
      <c r="BP198" s="120">
        <v>0</v>
      </c>
      <c r="BQ198" s="116">
        <v>15</v>
      </c>
      <c r="BR198" s="120">
        <v>75</v>
      </c>
      <c r="BS198" s="116">
        <v>20</v>
      </c>
      <c r="BT198" s="2"/>
      <c r="BU198" s="3"/>
      <c r="BV198" s="3"/>
      <c r="BW198" s="3"/>
      <c r="BX198" s="3"/>
    </row>
    <row r="199" spans="1:76" ht="15">
      <c r="A199" s="64" t="s">
        <v>365</v>
      </c>
      <c r="B199" s="65"/>
      <c r="C199" s="65" t="s">
        <v>64</v>
      </c>
      <c r="D199" s="66">
        <v>162.1593747452884</v>
      </c>
      <c r="E199" s="68"/>
      <c r="F199" s="100" t="s">
        <v>1017</v>
      </c>
      <c r="G199" s="65"/>
      <c r="H199" s="69" t="s">
        <v>365</v>
      </c>
      <c r="I199" s="70"/>
      <c r="J199" s="70"/>
      <c r="K199" s="69" t="s">
        <v>3351</v>
      </c>
      <c r="L199" s="73">
        <v>1</v>
      </c>
      <c r="M199" s="74">
        <v>2155.413818359375</v>
      </c>
      <c r="N199" s="74">
        <v>4496.869140625</v>
      </c>
      <c r="O199" s="75"/>
      <c r="P199" s="76"/>
      <c r="Q199" s="76"/>
      <c r="R199" s="86"/>
      <c r="S199" s="48">
        <v>0</v>
      </c>
      <c r="T199" s="48">
        <v>2</v>
      </c>
      <c r="U199" s="49">
        <v>0</v>
      </c>
      <c r="V199" s="49">
        <v>0.015152</v>
      </c>
      <c r="W199" s="49">
        <v>0.024016</v>
      </c>
      <c r="X199" s="49">
        <v>0.561643</v>
      </c>
      <c r="Y199" s="49">
        <v>0.5</v>
      </c>
      <c r="Z199" s="49">
        <v>0</v>
      </c>
      <c r="AA199" s="71">
        <v>199</v>
      </c>
      <c r="AB199" s="71"/>
      <c r="AC199" s="72"/>
      <c r="AD199" s="78" t="s">
        <v>2085</v>
      </c>
      <c r="AE199" s="78">
        <v>72</v>
      </c>
      <c r="AF199" s="78">
        <v>42</v>
      </c>
      <c r="AG199" s="78">
        <v>2504</v>
      </c>
      <c r="AH199" s="78">
        <v>2027</v>
      </c>
      <c r="AI199" s="78"/>
      <c r="AJ199" s="78" t="s">
        <v>2301</v>
      </c>
      <c r="AK199" s="78" t="s">
        <v>2452</v>
      </c>
      <c r="AL199" s="83" t="s">
        <v>2587</v>
      </c>
      <c r="AM199" s="78"/>
      <c r="AN199" s="80">
        <v>42348.69818287037</v>
      </c>
      <c r="AO199" s="78"/>
      <c r="AP199" s="78" t="b">
        <v>1</v>
      </c>
      <c r="AQ199" s="78" t="b">
        <v>0</v>
      </c>
      <c r="AR199" s="78" t="b">
        <v>1</v>
      </c>
      <c r="AS199" s="78"/>
      <c r="AT199" s="78">
        <v>0</v>
      </c>
      <c r="AU199" s="78"/>
      <c r="AV199" s="78" t="b">
        <v>0</v>
      </c>
      <c r="AW199" s="78" t="s">
        <v>2922</v>
      </c>
      <c r="AX199" s="83" t="s">
        <v>3119</v>
      </c>
      <c r="AY199" s="78" t="s">
        <v>66</v>
      </c>
      <c r="AZ199" s="78" t="str">
        <f>REPLACE(INDEX(GroupVertices[Group],MATCH(Vertices[[#This Row],[Vertex]],GroupVertices[Vertex],0)),1,1,"")</f>
        <v>2</v>
      </c>
      <c r="BA199" s="48"/>
      <c r="BB199" s="48"/>
      <c r="BC199" s="48"/>
      <c r="BD199" s="48"/>
      <c r="BE199" s="48" t="s">
        <v>403</v>
      </c>
      <c r="BF199" s="48" t="s">
        <v>403</v>
      </c>
      <c r="BG199" s="116" t="s">
        <v>4070</v>
      </c>
      <c r="BH199" s="116" t="s">
        <v>4070</v>
      </c>
      <c r="BI199" s="116" t="s">
        <v>4194</v>
      </c>
      <c r="BJ199" s="116" t="s">
        <v>4194</v>
      </c>
      <c r="BK199" s="116">
        <v>4</v>
      </c>
      <c r="BL199" s="120">
        <v>20</v>
      </c>
      <c r="BM199" s="116">
        <v>1</v>
      </c>
      <c r="BN199" s="120">
        <v>5</v>
      </c>
      <c r="BO199" s="116">
        <v>0</v>
      </c>
      <c r="BP199" s="120">
        <v>0</v>
      </c>
      <c r="BQ199" s="116">
        <v>15</v>
      </c>
      <c r="BR199" s="120">
        <v>75</v>
      </c>
      <c r="BS199" s="116">
        <v>20</v>
      </c>
      <c r="BT199" s="2"/>
      <c r="BU199" s="3"/>
      <c r="BV199" s="3"/>
      <c r="BW199" s="3"/>
      <c r="BX199" s="3"/>
    </row>
    <row r="200" spans="1:76" ht="15">
      <c r="A200" s="64" t="s">
        <v>366</v>
      </c>
      <c r="B200" s="65"/>
      <c r="C200" s="65" t="s">
        <v>64</v>
      </c>
      <c r="D200" s="66">
        <v>163.57097963212854</v>
      </c>
      <c r="E200" s="68"/>
      <c r="F200" s="100" t="s">
        <v>1018</v>
      </c>
      <c r="G200" s="65"/>
      <c r="H200" s="69" t="s">
        <v>366</v>
      </c>
      <c r="I200" s="70"/>
      <c r="J200" s="70"/>
      <c r="K200" s="69" t="s">
        <v>3352</v>
      </c>
      <c r="L200" s="73">
        <v>1</v>
      </c>
      <c r="M200" s="74">
        <v>1628.1177978515625</v>
      </c>
      <c r="N200" s="74">
        <v>3977.3046875</v>
      </c>
      <c r="O200" s="75"/>
      <c r="P200" s="76"/>
      <c r="Q200" s="76"/>
      <c r="R200" s="86"/>
      <c r="S200" s="48">
        <v>0</v>
      </c>
      <c r="T200" s="48">
        <v>2</v>
      </c>
      <c r="U200" s="49">
        <v>0</v>
      </c>
      <c r="V200" s="49">
        <v>0.015152</v>
      </c>
      <c r="W200" s="49">
        <v>0.024016</v>
      </c>
      <c r="X200" s="49">
        <v>0.561643</v>
      </c>
      <c r="Y200" s="49">
        <v>0.5</v>
      </c>
      <c r="Z200" s="49">
        <v>0</v>
      </c>
      <c r="AA200" s="71">
        <v>200</v>
      </c>
      <c r="AB200" s="71"/>
      <c r="AC200" s="72"/>
      <c r="AD200" s="78" t="s">
        <v>2086</v>
      </c>
      <c r="AE200" s="78">
        <v>303</v>
      </c>
      <c r="AF200" s="78">
        <v>414</v>
      </c>
      <c r="AG200" s="78">
        <v>10281</v>
      </c>
      <c r="AH200" s="78">
        <v>21200</v>
      </c>
      <c r="AI200" s="78"/>
      <c r="AJ200" s="78"/>
      <c r="AK200" s="78"/>
      <c r="AL200" s="78"/>
      <c r="AM200" s="78"/>
      <c r="AN200" s="80">
        <v>42004.16650462963</v>
      </c>
      <c r="AO200" s="83" t="s">
        <v>2788</v>
      </c>
      <c r="AP200" s="78" t="b">
        <v>1</v>
      </c>
      <c r="AQ200" s="78" t="b">
        <v>0</v>
      </c>
      <c r="AR200" s="78" t="b">
        <v>0</v>
      </c>
      <c r="AS200" s="78"/>
      <c r="AT200" s="78">
        <v>2</v>
      </c>
      <c r="AU200" s="83" t="s">
        <v>2819</v>
      </c>
      <c r="AV200" s="78" t="b">
        <v>0</v>
      </c>
      <c r="AW200" s="78" t="s">
        <v>2922</v>
      </c>
      <c r="AX200" s="83" t="s">
        <v>3120</v>
      </c>
      <c r="AY200" s="78" t="s">
        <v>66</v>
      </c>
      <c r="AZ200" s="78" t="str">
        <f>REPLACE(INDEX(GroupVertices[Group],MATCH(Vertices[[#This Row],[Vertex]],GroupVertices[Vertex],0)),1,1,"")</f>
        <v>2</v>
      </c>
      <c r="BA200" s="48"/>
      <c r="BB200" s="48"/>
      <c r="BC200" s="48"/>
      <c r="BD200" s="48"/>
      <c r="BE200" s="48" t="s">
        <v>403</v>
      </c>
      <c r="BF200" s="48" t="s">
        <v>403</v>
      </c>
      <c r="BG200" s="116" t="s">
        <v>4070</v>
      </c>
      <c r="BH200" s="116" t="s">
        <v>4070</v>
      </c>
      <c r="BI200" s="116" t="s">
        <v>4194</v>
      </c>
      <c r="BJ200" s="116" t="s">
        <v>4194</v>
      </c>
      <c r="BK200" s="116">
        <v>4</v>
      </c>
      <c r="BL200" s="120">
        <v>20</v>
      </c>
      <c r="BM200" s="116">
        <v>1</v>
      </c>
      <c r="BN200" s="120">
        <v>5</v>
      </c>
      <c r="BO200" s="116">
        <v>0</v>
      </c>
      <c r="BP200" s="120">
        <v>0</v>
      </c>
      <c r="BQ200" s="116">
        <v>15</v>
      </c>
      <c r="BR200" s="120">
        <v>75</v>
      </c>
      <c r="BS200" s="116">
        <v>20</v>
      </c>
      <c r="BT200" s="2"/>
      <c r="BU200" s="3"/>
      <c r="BV200" s="3"/>
      <c r="BW200" s="3"/>
      <c r="BX200" s="3"/>
    </row>
    <row r="201" spans="1:76" ht="15">
      <c r="A201" s="64" t="s">
        <v>367</v>
      </c>
      <c r="B201" s="65"/>
      <c r="C201" s="65" t="s">
        <v>64</v>
      </c>
      <c r="D201" s="66">
        <v>164.15914833497857</v>
      </c>
      <c r="E201" s="68"/>
      <c r="F201" s="100" t="s">
        <v>1019</v>
      </c>
      <c r="G201" s="65"/>
      <c r="H201" s="69" t="s">
        <v>367</v>
      </c>
      <c r="I201" s="70"/>
      <c r="J201" s="70"/>
      <c r="K201" s="69" t="s">
        <v>3353</v>
      </c>
      <c r="L201" s="73">
        <v>1</v>
      </c>
      <c r="M201" s="74">
        <v>194.9122772216797</v>
      </c>
      <c r="N201" s="74">
        <v>2545.58203125</v>
      </c>
      <c r="O201" s="75"/>
      <c r="P201" s="76"/>
      <c r="Q201" s="76"/>
      <c r="R201" s="86"/>
      <c r="S201" s="48">
        <v>0</v>
      </c>
      <c r="T201" s="48">
        <v>2</v>
      </c>
      <c r="U201" s="49">
        <v>0</v>
      </c>
      <c r="V201" s="49">
        <v>0.015152</v>
      </c>
      <c r="W201" s="49">
        <v>0.024016</v>
      </c>
      <c r="X201" s="49">
        <v>0.561643</v>
      </c>
      <c r="Y201" s="49">
        <v>0.5</v>
      </c>
      <c r="Z201" s="49">
        <v>0</v>
      </c>
      <c r="AA201" s="71">
        <v>201</v>
      </c>
      <c r="AB201" s="71"/>
      <c r="AC201" s="72"/>
      <c r="AD201" s="78" t="s">
        <v>2087</v>
      </c>
      <c r="AE201" s="78">
        <v>275</v>
      </c>
      <c r="AF201" s="78">
        <v>569</v>
      </c>
      <c r="AG201" s="78">
        <v>15616</v>
      </c>
      <c r="AH201" s="78">
        <v>921</v>
      </c>
      <c r="AI201" s="78"/>
      <c r="AJ201" s="78" t="s">
        <v>2302</v>
      </c>
      <c r="AK201" s="78" t="s">
        <v>2453</v>
      </c>
      <c r="AL201" s="83" t="s">
        <v>2588</v>
      </c>
      <c r="AM201" s="78"/>
      <c r="AN201" s="80">
        <v>40638.344143518516</v>
      </c>
      <c r="AO201" s="83" t="s">
        <v>2789</v>
      </c>
      <c r="AP201" s="78" t="b">
        <v>0</v>
      </c>
      <c r="AQ201" s="78" t="b">
        <v>0</v>
      </c>
      <c r="AR201" s="78" t="b">
        <v>1</v>
      </c>
      <c r="AS201" s="78"/>
      <c r="AT201" s="78">
        <v>7</v>
      </c>
      <c r="AU201" s="83" t="s">
        <v>2819</v>
      </c>
      <c r="AV201" s="78" t="b">
        <v>0</v>
      </c>
      <c r="AW201" s="78" t="s">
        <v>2922</v>
      </c>
      <c r="AX201" s="83" t="s">
        <v>3121</v>
      </c>
      <c r="AY201" s="78" t="s">
        <v>66</v>
      </c>
      <c r="AZ201" s="78" t="str">
        <f>REPLACE(INDEX(GroupVertices[Group],MATCH(Vertices[[#This Row],[Vertex]],GroupVertices[Vertex],0)),1,1,"")</f>
        <v>2</v>
      </c>
      <c r="BA201" s="48"/>
      <c r="BB201" s="48"/>
      <c r="BC201" s="48"/>
      <c r="BD201" s="48"/>
      <c r="BE201" s="48" t="s">
        <v>403</v>
      </c>
      <c r="BF201" s="48" t="s">
        <v>403</v>
      </c>
      <c r="BG201" s="116" t="s">
        <v>4070</v>
      </c>
      <c r="BH201" s="116" t="s">
        <v>4070</v>
      </c>
      <c r="BI201" s="116" t="s">
        <v>4194</v>
      </c>
      <c r="BJ201" s="116" t="s">
        <v>4194</v>
      </c>
      <c r="BK201" s="116">
        <v>4</v>
      </c>
      <c r="BL201" s="120">
        <v>20</v>
      </c>
      <c r="BM201" s="116">
        <v>1</v>
      </c>
      <c r="BN201" s="120">
        <v>5</v>
      </c>
      <c r="BO201" s="116">
        <v>0</v>
      </c>
      <c r="BP201" s="120">
        <v>0</v>
      </c>
      <c r="BQ201" s="116">
        <v>15</v>
      </c>
      <c r="BR201" s="120">
        <v>75</v>
      </c>
      <c r="BS201" s="116">
        <v>20</v>
      </c>
      <c r="BT201" s="2"/>
      <c r="BU201" s="3"/>
      <c r="BV201" s="3"/>
      <c r="BW201" s="3"/>
      <c r="BX201" s="3"/>
    </row>
    <row r="202" spans="1:76" ht="15">
      <c r="A202" s="64" t="s">
        <v>368</v>
      </c>
      <c r="B202" s="65"/>
      <c r="C202" s="65" t="s">
        <v>64</v>
      </c>
      <c r="D202" s="66">
        <v>163.53303326420271</v>
      </c>
      <c r="E202" s="68"/>
      <c r="F202" s="100" t="s">
        <v>1020</v>
      </c>
      <c r="G202" s="65"/>
      <c r="H202" s="69" t="s">
        <v>368</v>
      </c>
      <c r="I202" s="70"/>
      <c r="J202" s="70"/>
      <c r="K202" s="69" t="s">
        <v>3354</v>
      </c>
      <c r="L202" s="73">
        <v>1</v>
      </c>
      <c r="M202" s="74">
        <v>2067.22802734375</v>
      </c>
      <c r="N202" s="74">
        <v>3542.834228515625</v>
      </c>
      <c r="O202" s="75"/>
      <c r="P202" s="76"/>
      <c r="Q202" s="76"/>
      <c r="R202" s="86"/>
      <c r="S202" s="48">
        <v>0</v>
      </c>
      <c r="T202" s="48">
        <v>2</v>
      </c>
      <c r="U202" s="49">
        <v>0</v>
      </c>
      <c r="V202" s="49">
        <v>0.015152</v>
      </c>
      <c r="W202" s="49">
        <v>0.024016</v>
      </c>
      <c r="X202" s="49">
        <v>0.561643</v>
      </c>
      <c r="Y202" s="49">
        <v>0.5</v>
      </c>
      <c r="Z202" s="49">
        <v>0</v>
      </c>
      <c r="AA202" s="71">
        <v>202</v>
      </c>
      <c r="AB202" s="71"/>
      <c r="AC202" s="72"/>
      <c r="AD202" s="78" t="s">
        <v>2088</v>
      </c>
      <c r="AE202" s="78">
        <v>173</v>
      </c>
      <c r="AF202" s="78">
        <v>404</v>
      </c>
      <c r="AG202" s="78">
        <v>5083</v>
      </c>
      <c r="AH202" s="78">
        <v>5667</v>
      </c>
      <c r="AI202" s="78"/>
      <c r="AJ202" s="78" t="s">
        <v>2303</v>
      </c>
      <c r="AK202" s="78" t="s">
        <v>2454</v>
      </c>
      <c r="AL202" s="83" t="s">
        <v>2589</v>
      </c>
      <c r="AM202" s="78"/>
      <c r="AN202" s="80">
        <v>41404.311944444446</v>
      </c>
      <c r="AO202" s="83" t="s">
        <v>2790</v>
      </c>
      <c r="AP202" s="78" t="b">
        <v>0</v>
      </c>
      <c r="AQ202" s="78" t="b">
        <v>0</v>
      </c>
      <c r="AR202" s="78" t="b">
        <v>1</v>
      </c>
      <c r="AS202" s="78"/>
      <c r="AT202" s="78">
        <v>1</v>
      </c>
      <c r="AU202" s="83" t="s">
        <v>2819</v>
      </c>
      <c r="AV202" s="78" t="b">
        <v>0</v>
      </c>
      <c r="AW202" s="78" t="s">
        <v>2922</v>
      </c>
      <c r="AX202" s="83" t="s">
        <v>3122</v>
      </c>
      <c r="AY202" s="78" t="s">
        <v>66</v>
      </c>
      <c r="AZ202" s="78" t="str">
        <f>REPLACE(INDEX(GroupVertices[Group],MATCH(Vertices[[#This Row],[Vertex]],GroupVertices[Vertex],0)),1,1,"")</f>
        <v>2</v>
      </c>
      <c r="BA202" s="48"/>
      <c r="BB202" s="48"/>
      <c r="BC202" s="48"/>
      <c r="BD202" s="48"/>
      <c r="BE202" s="48" t="s">
        <v>403</v>
      </c>
      <c r="BF202" s="48" t="s">
        <v>403</v>
      </c>
      <c r="BG202" s="116" t="s">
        <v>4070</v>
      </c>
      <c r="BH202" s="116" t="s">
        <v>4070</v>
      </c>
      <c r="BI202" s="116" t="s">
        <v>4194</v>
      </c>
      <c r="BJ202" s="116" t="s">
        <v>4194</v>
      </c>
      <c r="BK202" s="116">
        <v>4</v>
      </c>
      <c r="BL202" s="120">
        <v>20</v>
      </c>
      <c r="BM202" s="116">
        <v>1</v>
      </c>
      <c r="BN202" s="120">
        <v>5</v>
      </c>
      <c r="BO202" s="116">
        <v>0</v>
      </c>
      <c r="BP202" s="120">
        <v>0</v>
      </c>
      <c r="BQ202" s="116">
        <v>15</v>
      </c>
      <c r="BR202" s="120">
        <v>75</v>
      </c>
      <c r="BS202" s="116">
        <v>20</v>
      </c>
      <c r="BT202" s="2"/>
      <c r="BU202" s="3"/>
      <c r="BV202" s="3"/>
      <c r="BW202" s="3"/>
      <c r="BX202" s="3"/>
    </row>
    <row r="203" spans="1:76" ht="15">
      <c r="A203" s="64" t="s">
        <v>369</v>
      </c>
      <c r="B203" s="65"/>
      <c r="C203" s="65" t="s">
        <v>64</v>
      </c>
      <c r="D203" s="66">
        <v>165.1495485378422</v>
      </c>
      <c r="E203" s="68"/>
      <c r="F203" s="100" t="s">
        <v>1021</v>
      </c>
      <c r="G203" s="65"/>
      <c r="H203" s="69" t="s">
        <v>369</v>
      </c>
      <c r="I203" s="70"/>
      <c r="J203" s="70"/>
      <c r="K203" s="69" t="s">
        <v>3355</v>
      </c>
      <c r="L203" s="73">
        <v>1</v>
      </c>
      <c r="M203" s="74">
        <v>2560.677978515625</v>
      </c>
      <c r="N203" s="74">
        <v>2387.4609375</v>
      </c>
      <c r="O203" s="75"/>
      <c r="P203" s="76"/>
      <c r="Q203" s="76"/>
      <c r="R203" s="86"/>
      <c r="S203" s="48">
        <v>0</v>
      </c>
      <c r="T203" s="48">
        <v>2</v>
      </c>
      <c r="U203" s="49">
        <v>0</v>
      </c>
      <c r="V203" s="49">
        <v>0.015152</v>
      </c>
      <c r="W203" s="49">
        <v>0.024016</v>
      </c>
      <c r="X203" s="49">
        <v>0.561643</v>
      </c>
      <c r="Y203" s="49">
        <v>0.5</v>
      </c>
      <c r="Z203" s="49">
        <v>0</v>
      </c>
      <c r="AA203" s="71">
        <v>203</v>
      </c>
      <c r="AB203" s="71"/>
      <c r="AC203" s="72"/>
      <c r="AD203" s="78" t="s">
        <v>2089</v>
      </c>
      <c r="AE203" s="78">
        <v>401</v>
      </c>
      <c r="AF203" s="78">
        <v>830</v>
      </c>
      <c r="AG203" s="78">
        <v>25697</v>
      </c>
      <c r="AH203" s="78">
        <v>9959</v>
      </c>
      <c r="AI203" s="78"/>
      <c r="AJ203" s="78" t="s">
        <v>2304</v>
      </c>
      <c r="AK203" s="78" t="s">
        <v>2388</v>
      </c>
      <c r="AL203" s="83" t="s">
        <v>2590</v>
      </c>
      <c r="AM203" s="78"/>
      <c r="AN203" s="80">
        <v>41495.57710648148</v>
      </c>
      <c r="AO203" s="83" t="s">
        <v>2791</v>
      </c>
      <c r="AP203" s="78" t="b">
        <v>0</v>
      </c>
      <c r="AQ203" s="78" t="b">
        <v>0</v>
      </c>
      <c r="AR203" s="78" t="b">
        <v>1</v>
      </c>
      <c r="AS203" s="78"/>
      <c r="AT203" s="78">
        <v>9</v>
      </c>
      <c r="AU203" s="83" t="s">
        <v>2819</v>
      </c>
      <c r="AV203" s="78" t="b">
        <v>0</v>
      </c>
      <c r="AW203" s="78" t="s">
        <v>2922</v>
      </c>
      <c r="AX203" s="83" t="s">
        <v>3123</v>
      </c>
      <c r="AY203" s="78" t="s">
        <v>66</v>
      </c>
      <c r="AZ203" s="78" t="str">
        <f>REPLACE(INDEX(GroupVertices[Group],MATCH(Vertices[[#This Row],[Vertex]],GroupVertices[Vertex],0)),1,1,"")</f>
        <v>2</v>
      </c>
      <c r="BA203" s="48"/>
      <c r="BB203" s="48"/>
      <c r="BC203" s="48"/>
      <c r="BD203" s="48"/>
      <c r="BE203" s="48" t="s">
        <v>403</v>
      </c>
      <c r="BF203" s="48" t="s">
        <v>403</v>
      </c>
      <c r="BG203" s="116" t="s">
        <v>4070</v>
      </c>
      <c r="BH203" s="116" t="s">
        <v>4070</v>
      </c>
      <c r="BI203" s="116" t="s">
        <v>4194</v>
      </c>
      <c r="BJ203" s="116" t="s">
        <v>4194</v>
      </c>
      <c r="BK203" s="116">
        <v>4</v>
      </c>
      <c r="BL203" s="120">
        <v>20</v>
      </c>
      <c r="BM203" s="116">
        <v>1</v>
      </c>
      <c r="BN203" s="120">
        <v>5</v>
      </c>
      <c r="BO203" s="116">
        <v>0</v>
      </c>
      <c r="BP203" s="120">
        <v>0</v>
      </c>
      <c r="BQ203" s="116">
        <v>15</v>
      </c>
      <c r="BR203" s="120">
        <v>75</v>
      </c>
      <c r="BS203" s="116">
        <v>20</v>
      </c>
      <c r="BT203" s="2"/>
      <c r="BU203" s="3"/>
      <c r="BV203" s="3"/>
      <c r="BW203" s="3"/>
      <c r="BX203" s="3"/>
    </row>
    <row r="204" spans="1:76" ht="15">
      <c r="A204" s="64" t="s">
        <v>370</v>
      </c>
      <c r="B204" s="65"/>
      <c r="C204" s="65" t="s">
        <v>64</v>
      </c>
      <c r="D204" s="66">
        <v>162.6412936179462</v>
      </c>
      <c r="E204" s="68"/>
      <c r="F204" s="100" t="s">
        <v>1022</v>
      </c>
      <c r="G204" s="65"/>
      <c r="H204" s="69" t="s">
        <v>370</v>
      </c>
      <c r="I204" s="70"/>
      <c r="J204" s="70"/>
      <c r="K204" s="69" t="s">
        <v>3356</v>
      </c>
      <c r="L204" s="73">
        <v>1</v>
      </c>
      <c r="M204" s="74">
        <v>3235.5439453125</v>
      </c>
      <c r="N204" s="74">
        <v>8164.07275390625</v>
      </c>
      <c r="O204" s="75"/>
      <c r="P204" s="76"/>
      <c r="Q204" s="76"/>
      <c r="R204" s="86"/>
      <c r="S204" s="48">
        <v>0</v>
      </c>
      <c r="T204" s="48">
        <v>1</v>
      </c>
      <c r="U204" s="49">
        <v>0</v>
      </c>
      <c r="V204" s="49">
        <v>0.028571</v>
      </c>
      <c r="W204" s="49">
        <v>0</v>
      </c>
      <c r="X204" s="49">
        <v>0.416781</v>
      </c>
      <c r="Y204" s="49">
        <v>0</v>
      </c>
      <c r="Z204" s="49">
        <v>0</v>
      </c>
      <c r="AA204" s="71">
        <v>204</v>
      </c>
      <c r="AB204" s="71"/>
      <c r="AC204" s="72"/>
      <c r="AD204" s="78" t="s">
        <v>2090</v>
      </c>
      <c r="AE204" s="78">
        <v>684</v>
      </c>
      <c r="AF204" s="78">
        <v>169</v>
      </c>
      <c r="AG204" s="78">
        <v>2343</v>
      </c>
      <c r="AH204" s="78">
        <v>9303</v>
      </c>
      <c r="AI204" s="78"/>
      <c r="AJ204" s="78" t="s">
        <v>2305</v>
      </c>
      <c r="AK204" s="78" t="s">
        <v>2455</v>
      </c>
      <c r="AL204" s="83" t="s">
        <v>2591</v>
      </c>
      <c r="AM204" s="78"/>
      <c r="AN204" s="80">
        <v>40503.661782407406</v>
      </c>
      <c r="AO204" s="83" t="s">
        <v>2792</v>
      </c>
      <c r="AP204" s="78" t="b">
        <v>0</v>
      </c>
      <c r="AQ204" s="78" t="b">
        <v>0</v>
      </c>
      <c r="AR204" s="78" t="b">
        <v>0</v>
      </c>
      <c r="AS204" s="78"/>
      <c r="AT204" s="78">
        <v>4</v>
      </c>
      <c r="AU204" s="83" t="s">
        <v>2819</v>
      </c>
      <c r="AV204" s="78" t="b">
        <v>0</v>
      </c>
      <c r="AW204" s="78" t="s">
        <v>2922</v>
      </c>
      <c r="AX204" s="83" t="s">
        <v>3124</v>
      </c>
      <c r="AY204" s="78" t="s">
        <v>66</v>
      </c>
      <c r="AZ204" s="78" t="str">
        <f>REPLACE(INDEX(GroupVertices[Group],MATCH(Vertices[[#This Row],[Vertex]],GroupVertices[Vertex],0)),1,1,"")</f>
        <v>3</v>
      </c>
      <c r="BA204" s="48"/>
      <c r="BB204" s="48"/>
      <c r="BC204" s="48"/>
      <c r="BD204" s="48"/>
      <c r="BE204" s="48"/>
      <c r="BF204" s="48"/>
      <c r="BG204" s="116" t="s">
        <v>4083</v>
      </c>
      <c r="BH204" s="116" t="s">
        <v>4083</v>
      </c>
      <c r="BI204" s="116" t="s">
        <v>4205</v>
      </c>
      <c r="BJ204" s="116" t="s">
        <v>4205</v>
      </c>
      <c r="BK204" s="116">
        <v>1</v>
      </c>
      <c r="BL204" s="120">
        <v>4.761904761904762</v>
      </c>
      <c r="BM204" s="116">
        <v>1</v>
      </c>
      <c r="BN204" s="120">
        <v>4.761904761904762</v>
      </c>
      <c r="BO204" s="116">
        <v>0</v>
      </c>
      <c r="BP204" s="120">
        <v>0</v>
      </c>
      <c r="BQ204" s="116">
        <v>19</v>
      </c>
      <c r="BR204" s="120">
        <v>90.47619047619048</v>
      </c>
      <c r="BS204" s="116">
        <v>21</v>
      </c>
      <c r="BT204" s="2"/>
      <c r="BU204" s="3"/>
      <c r="BV204" s="3"/>
      <c r="BW204" s="3"/>
      <c r="BX204" s="3"/>
    </row>
    <row r="205" spans="1:76" ht="15">
      <c r="A205" s="64" t="s">
        <v>371</v>
      </c>
      <c r="B205" s="65"/>
      <c r="C205" s="65" t="s">
        <v>64</v>
      </c>
      <c r="D205" s="66">
        <v>163.81004175006112</v>
      </c>
      <c r="E205" s="68"/>
      <c r="F205" s="100" t="s">
        <v>1023</v>
      </c>
      <c r="G205" s="65"/>
      <c r="H205" s="69" t="s">
        <v>371</v>
      </c>
      <c r="I205" s="70"/>
      <c r="J205" s="70"/>
      <c r="K205" s="69" t="s">
        <v>3357</v>
      </c>
      <c r="L205" s="73">
        <v>1</v>
      </c>
      <c r="M205" s="74">
        <v>2764.71435546875</v>
      </c>
      <c r="N205" s="74">
        <v>1311.0533447265625</v>
      </c>
      <c r="O205" s="75"/>
      <c r="P205" s="76"/>
      <c r="Q205" s="76"/>
      <c r="R205" s="86"/>
      <c r="S205" s="48">
        <v>0</v>
      </c>
      <c r="T205" s="48">
        <v>2</v>
      </c>
      <c r="U205" s="49">
        <v>0</v>
      </c>
      <c r="V205" s="49">
        <v>0.015152</v>
      </c>
      <c r="W205" s="49">
        <v>0.024016</v>
      </c>
      <c r="X205" s="49">
        <v>0.561643</v>
      </c>
      <c r="Y205" s="49">
        <v>0.5</v>
      </c>
      <c r="Z205" s="49">
        <v>0</v>
      </c>
      <c r="AA205" s="71">
        <v>205</v>
      </c>
      <c r="AB205" s="71"/>
      <c r="AC205" s="72"/>
      <c r="AD205" s="78" t="s">
        <v>2091</v>
      </c>
      <c r="AE205" s="78">
        <v>365</v>
      </c>
      <c r="AF205" s="78">
        <v>477</v>
      </c>
      <c r="AG205" s="78">
        <v>24475</v>
      </c>
      <c r="AH205" s="78">
        <v>16681</v>
      </c>
      <c r="AI205" s="78"/>
      <c r="AJ205" s="78" t="s">
        <v>2306</v>
      </c>
      <c r="AK205" s="78" t="s">
        <v>2456</v>
      </c>
      <c r="AL205" s="83" t="s">
        <v>2592</v>
      </c>
      <c r="AM205" s="78"/>
      <c r="AN205" s="80">
        <v>41770.75667824074</v>
      </c>
      <c r="AO205" s="83" t="s">
        <v>2793</v>
      </c>
      <c r="AP205" s="78" t="b">
        <v>0</v>
      </c>
      <c r="AQ205" s="78" t="b">
        <v>0</v>
      </c>
      <c r="AR205" s="78" t="b">
        <v>0</v>
      </c>
      <c r="AS205" s="78"/>
      <c r="AT205" s="78">
        <v>3</v>
      </c>
      <c r="AU205" s="83" t="s">
        <v>2824</v>
      </c>
      <c r="AV205" s="78" t="b">
        <v>0</v>
      </c>
      <c r="AW205" s="78" t="s">
        <v>2922</v>
      </c>
      <c r="AX205" s="83" t="s">
        <v>3125</v>
      </c>
      <c r="AY205" s="78" t="s">
        <v>66</v>
      </c>
      <c r="AZ205" s="78" t="str">
        <f>REPLACE(INDEX(GroupVertices[Group],MATCH(Vertices[[#This Row],[Vertex]],GroupVertices[Vertex],0)),1,1,"")</f>
        <v>2</v>
      </c>
      <c r="BA205" s="48"/>
      <c r="BB205" s="48"/>
      <c r="BC205" s="48"/>
      <c r="BD205" s="48"/>
      <c r="BE205" s="48" t="s">
        <v>403</v>
      </c>
      <c r="BF205" s="48" t="s">
        <v>403</v>
      </c>
      <c r="BG205" s="116" t="s">
        <v>4070</v>
      </c>
      <c r="BH205" s="116" t="s">
        <v>4070</v>
      </c>
      <c r="BI205" s="116" t="s">
        <v>4194</v>
      </c>
      <c r="BJ205" s="116" t="s">
        <v>4194</v>
      </c>
      <c r="BK205" s="116">
        <v>4</v>
      </c>
      <c r="BL205" s="120">
        <v>20</v>
      </c>
      <c r="BM205" s="116">
        <v>1</v>
      </c>
      <c r="BN205" s="120">
        <v>5</v>
      </c>
      <c r="BO205" s="116">
        <v>0</v>
      </c>
      <c r="BP205" s="120">
        <v>0</v>
      </c>
      <c r="BQ205" s="116">
        <v>15</v>
      </c>
      <c r="BR205" s="120">
        <v>75</v>
      </c>
      <c r="BS205" s="116">
        <v>20</v>
      </c>
      <c r="BT205" s="2"/>
      <c r="BU205" s="3"/>
      <c r="BV205" s="3"/>
      <c r="BW205" s="3"/>
      <c r="BX205" s="3"/>
    </row>
    <row r="206" spans="1:76" ht="15">
      <c r="A206" s="64" t="s">
        <v>372</v>
      </c>
      <c r="B206" s="65"/>
      <c r="C206" s="65" t="s">
        <v>64</v>
      </c>
      <c r="D206" s="66">
        <v>162.2200889339697</v>
      </c>
      <c r="E206" s="68"/>
      <c r="F206" s="100" t="s">
        <v>1024</v>
      </c>
      <c r="G206" s="65"/>
      <c r="H206" s="69" t="s">
        <v>372</v>
      </c>
      <c r="I206" s="70"/>
      <c r="J206" s="70"/>
      <c r="K206" s="69" t="s">
        <v>3358</v>
      </c>
      <c r="L206" s="73">
        <v>1</v>
      </c>
      <c r="M206" s="74">
        <v>4880.56396484375</v>
      </c>
      <c r="N206" s="74">
        <v>7044.3251953125</v>
      </c>
      <c r="O206" s="75"/>
      <c r="P206" s="76"/>
      <c r="Q206" s="76"/>
      <c r="R206" s="86"/>
      <c r="S206" s="48">
        <v>0</v>
      </c>
      <c r="T206" s="48">
        <v>1</v>
      </c>
      <c r="U206" s="49">
        <v>0</v>
      </c>
      <c r="V206" s="49">
        <v>0.028571</v>
      </c>
      <c r="W206" s="49">
        <v>0</v>
      </c>
      <c r="X206" s="49">
        <v>0.416781</v>
      </c>
      <c r="Y206" s="49">
        <v>0</v>
      </c>
      <c r="Z206" s="49">
        <v>0</v>
      </c>
      <c r="AA206" s="71">
        <v>206</v>
      </c>
      <c r="AB206" s="71"/>
      <c r="AC206" s="72"/>
      <c r="AD206" s="78" t="s">
        <v>2092</v>
      </c>
      <c r="AE206" s="78">
        <v>215</v>
      </c>
      <c r="AF206" s="78">
        <v>58</v>
      </c>
      <c r="AG206" s="78">
        <v>454</v>
      </c>
      <c r="AH206" s="78">
        <v>218</v>
      </c>
      <c r="AI206" s="78"/>
      <c r="AJ206" s="78"/>
      <c r="AK206" s="78" t="s">
        <v>2457</v>
      </c>
      <c r="AL206" s="83" t="s">
        <v>2593</v>
      </c>
      <c r="AM206" s="78"/>
      <c r="AN206" s="80">
        <v>40955.498449074075</v>
      </c>
      <c r="AO206" s="78"/>
      <c r="AP206" s="78" t="b">
        <v>1</v>
      </c>
      <c r="AQ206" s="78" t="b">
        <v>0</v>
      </c>
      <c r="AR206" s="78" t="b">
        <v>1</v>
      </c>
      <c r="AS206" s="78"/>
      <c r="AT206" s="78">
        <v>3</v>
      </c>
      <c r="AU206" s="83" t="s">
        <v>2819</v>
      </c>
      <c r="AV206" s="78" t="b">
        <v>0</v>
      </c>
      <c r="AW206" s="78" t="s">
        <v>2922</v>
      </c>
      <c r="AX206" s="83" t="s">
        <v>3126</v>
      </c>
      <c r="AY206" s="78" t="s">
        <v>66</v>
      </c>
      <c r="AZ206" s="78" t="str">
        <f>REPLACE(INDEX(GroupVertices[Group],MATCH(Vertices[[#This Row],[Vertex]],GroupVertices[Vertex],0)),1,1,"")</f>
        <v>3</v>
      </c>
      <c r="BA206" s="48"/>
      <c r="BB206" s="48"/>
      <c r="BC206" s="48"/>
      <c r="BD206" s="48"/>
      <c r="BE206" s="48"/>
      <c r="BF206" s="48"/>
      <c r="BG206" s="116" t="s">
        <v>4083</v>
      </c>
      <c r="BH206" s="116" t="s">
        <v>4083</v>
      </c>
      <c r="BI206" s="116" t="s">
        <v>4205</v>
      </c>
      <c r="BJ206" s="116" t="s">
        <v>4205</v>
      </c>
      <c r="BK206" s="116">
        <v>1</v>
      </c>
      <c r="BL206" s="120">
        <v>4.761904761904762</v>
      </c>
      <c r="BM206" s="116">
        <v>1</v>
      </c>
      <c r="BN206" s="120">
        <v>4.761904761904762</v>
      </c>
      <c r="BO206" s="116">
        <v>0</v>
      </c>
      <c r="BP206" s="120">
        <v>0</v>
      </c>
      <c r="BQ206" s="116">
        <v>19</v>
      </c>
      <c r="BR206" s="120">
        <v>90.47619047619048</v>
      </c>
      <c r="BS206" s="116">
        <v>21</v>
      </c>
      <c r="BT206" s="2"/>
      <c r="BU206" s="3"/>
      <c r="BV206" s="3"/>
      <c r="BW206" s="3"/>
      <c r="BX206" s="3"/>
    </row>
    <row r="207" spans="1:76" ht="15">
      <c r="A207" s="64" t="s">
        <v>431</v>
      </c>
      <c r="B207" s="65"/>
      <c r="C207" s="65" t="s">
        <v>64</v>
      </c>
      <c r="D207" s="66">
        <v>197.8631123266829</v>
      </c>
      <c r="E207" s="68"/>
      <c r="F207" s="100" t="s">
        <v>2904</v>
      </c>
      <c r="G207" s="65"/>
      <c r="H207" s="69" t="s">
        <v>431</v>
      </c>
      <c r="I207" s="70"/>
      <c r="J207" s="70"/>
      <c r="K207" s="69" t="s">
        <v>3359</v>
      </c>
      <c r="L207" s="73">
        <v>1</v>
      </c>
      <c r="M207" s="74">
        <v>4356.62548828125</v>
      </c>
      <c r="N207" s="74">
        <v>9646.09375</v>
      </c>
      <c r="O207" s="75"/>
      <c r="P207" s="76"/>
      <c r="Q207" s="76"/>
      <c r="R207" s="86"/>
      <c r="S207" s="48">
        <v>1</v>
      </c>
      <c r="T207" s="48">
        <v>0</v>
      </c>
      <c r="U207" s="49">
        <v>0</v>
      </c>
      <c r="V207" s="49">
        <v>0.028571</v>
      </c>
      <c r="W207" s="49">
        <v>0</v>
      </c>
      <c r="X207" s="49">
        <v>0.416781</v>
      </c>
      <c r="Y207" s="49">
        <v>0</v>
      </c>
      <c r="Z207" s="49">
        <v>0</v>
      </c>
      <c r="AA207" s="71">
        <v>207</v>
      </c>
      <c r="AB207" s="71"/>
      <c r="AC207" s="72"/>
      <c r="AD207" s="78" t="s">
        <v>2093</v>
      </c>
      <c r="AE207" s="78">
        <v>838</v>
      </c>
      <c r="AF207" s="78">
        <v>9451</v>
      </c>
      <c r="AG207" s="78">
        <v>5102</v>
      </c>
      <c r="AH207" s="78">
        <v>92</v>
      </c>
      <c r="AI207" s="78"/>
      <c r="AJ207" s="78" t="s">
        <v>2307</v>
      </c>
      <c r="AK207" s="78" t="s">
        <v>2458</v>
      </c>
      <c r="AL207" s="83" t="s">
        <v>2594</v>
      </c>
      <c r="AM207" s="78"/>
      <c r="AN207" s="80">
        <v>39983.28399305556</v>
      </c>
      <c r="AO207" s="83" t="s">
        <v>2794</v>
      </c>
      <c r="AP207" s="78" t="b">
        <v>0</v>
      </c>
      <c r="AQ207" s="78" t="b">
        <v>0</v>
      </c>
      <c r="AR207" s="78" t="b">
        <v>1</v>
      </c>
      <c r="AS207" s="78" t="s">
        <v>1774</v>
      </c>
      <c r="AT207" s="78">
        <v>144</v>
      </c>
      <c r="AU207" s="83" t="s">
        <v>2824</v>
      </c>
      <c r="AV207" s="78" t="b">
        <v>0</v>
      </c>
      <c r="AW207" s="78" t="s">
        <v>2922</v>
      </c>
      <c r="AX207" s="83" t="s">
        <v>3127</v>
      </c>
      <c r="AY207" s="78" t="s">
        <v>65</v>
      </c>
      <c r="AZ207" s="78" t="str">
        <f>REPLACE(INDEX(GroupVertices[Group],MATCH(Vertices[[#This Row],[Vertex]],GroupVertices[Vertex],0)),1,1,"")</f>
        <v>3</v>
      </c>
      <c r="BA207" s="48"/>
      <c r="BB207" s="48"/>
      <c r="BC207" s="48"/>
      <c r="BD207" s="48"/>
      <c r="BE207" s="48"/>
      <c r="BF207" s="48"/>
      <c r="BG207" s="48"/>
      <c r="BH207" s="48"/>
      <c r="BI207" s="48"/>
      <c r="BJ207" s="48"/>
      <c r="BK207" s="48"/>
      <c r="BL207" s="49"/>
      <c r="BM207" s="48"/>
      <c r="BN207" s="49"/>
      <c r="BO207" s="48"/>
      <c r="BP207" s="49"/>
      <c r="BQ207" s="48"/>
      <c r="BR207" s="49"/>
      <c r="BS207" s="48"/>
      <c r="BT207" s="2"/>
      <c r="BU207" s="3"/>
      <c r="BV207" s="3"/>
      <c r="BW207" s="3"/>
      <c r="BX207" s="3"/>
    </row>
    <row r="208" spans="1:76" ht="15">
      <c r="A208" s="64" t="s">
        <v>432</v>
      </c>
      <c r="B208" s="65"/>
      <c r="C208" s="65" t="s">
        <v>64</v>
      </c>
      <c r="D208" s="66">
        <v>303.2325867830717</v>
      </c>
      <c r="E208" s="68"/>
      <c r="F208" s="100" t="s">
        <v>2905</v>
      </c>
      <c r="G208" s="65"/>
      <c r="H208" s="69" t="s">
        <v>432</v>
      </c>
      <c r="I208" s="70"/>
      <c r="J208" s="70"/>
      <c r="K208" s="69" t="s">
        <v>3360</v>
      </c>
      <c r="L208" s="73">
        <v>1</v>
      </c>
      <c r="M208" s="74">
        <v>4319.82763671875</v>
      </c>
      <c r="N208" s="74">
        <v>6469.94140625</v>
      </c>
      <c r="O208" s="75"/>
      <c r="P208" s="76"/>
      <c r="Q208" s="76"/>
      <c r="R208" s="86"/>
      <c r="S208" s="48">
        <v>1</v>
      </c>
      <c r="T208" s="48">
        <v>0</v>
      </c>
      <c r="U208" s="49">
        <v>0</v>
      </c>
      <c r="V208" s="49">
        <v>0.028571</v>
      </c>
      <c r="W208" s="49">
        <v>0</v>
      </c>
      <c r="X208" s="49">
        <v>0.416781</v>
      </c>
      <c r="Y208" s="49">
        <v>0</v>
      </c>
      <c r="Z208" s="49">
        <v>0</v>
      </c>
      <c r="AA208" s="71">
        <v>208</v>
      </c>
      <c r="AB208" s="71"/>
      <c r="AC208" s="72"/>
      <c r="AD208" s="78" t="s">
        <v>2094</v>
      </c>
      <c r="AE208" s="78">
        <v>2001</v>
      </c>
      <c r="AF208" s="78">
        <v>37219</v>
      </c>
      <c r="AG208" s="78">
        <v>7827</v>
      </c>
      <c r="AH208" s="78">
        <v>2517</v>
      </c>
      <c r="AI208" s="78">
        <v>43200</v>
      </c>
      <c r="AJ208" s="78" t="s">
        <v>2308</v>
      </c>
      <c r="AK208" s="78" t="s">
        <v>2459</v>
      </c>
      <c r="AL208" s="83" t="s">
        <v>2595</v>
      </c>
      <c r="AM208" s="78" t="s">
        <v>2613</v>
      </c>
      <c r="AN208" s="80">
        <v>39843.076875</v>
      </c>
      <c r="AO208" s="83" t="s">
        <v>2795</v>
      </c>
      <c r="AP208" s="78" t="b">
        <v>0</v>
      </c>
      <c r="AQ208" s="78" t="b">
        <v>0</v>
      </c>
      <c r="AR208" s="78" t="b">
        <v>0</v>
      </c>
      <c r="AS208" s="78" t="s">
        <v>1774</v>
      </c>
      <c r="AT208" s="78">
        <v>817</v>
      </c>
      <c r="AU208" s="83" t="s">
        <v>2835</v>
      </c>
      <c r="AV208" s="78" t="b">
        <v>0</v>
      </c>
      <c r="AW208" s="78" t="s">
        <v>2922</v>
      </c>
      <c r="AX208" s="83" t="s">
        <v>3128</v>
      </c>
      <c r="AY208" s="78" t="s">
        <v>65</v>
      </c>
      <c r="AZ208" s="78" t="str">
        <f>REPLACE(INDEX(GroupVertices[Group],MATCH(Vertices[[#This Row],[Vertex]],GroupVertices[Vertex],0)),1,1,"")</f>
        <v>3</v>
      </c>
      <c r="BA208" s="48"/>
      <c r="BB208" s="48"/>
      <c r="BC208" s="48"/>
      <c r="BD208" s="48"/>
      <c r="BE208" s="48"/>
      <c r="BF208" s="48"/>
      <c r="BG208" s="48"/>
      <c r="BH208" s="48"/>
      <c r="BI208" s="48"/>
      <c r="BJ208" s="48"/>
      <c r="BK208" s="48"/>
      <c r="BL208" s="49"/>
      <c r="BM208" s="48"/>
      <c r="BN208" s="49"/>
      <c r="BO208" s="48"/>
      <c r="BP208" s="49"/>
      <c r="BQ208" s="48"/>
      <c r="BR208" s="49"/>
      <c r="BS208" s="48"/>
      <c r="BT208" s="2"/>
      <c r="BU208" s="3"/>
      <c r="BV208" s="3"/>
      <c r="BW208" s="3"/>
      <c r="BX208" s="3"/>
    </row>
    <row r="209" spans="1:76" ht="15">
      <c r="A209" s="64" t="s">
        <v>433</v>
      </c>
      <c r="B209" s="65"/>
      <c r="C209" s="65" t="s">
        <v>64</v>
      </c>
      <c r="D209" s="66">
        <v>162.62611507077585</v>
      </c>
      <c r="E209" s="68"/>
      <c r="F209" s="100" t="s">
        <v>2906</v>
      </c>
      <c r="G209" s="65"/>
      <c r="H209" s="69" t="s">
        <v>433</v>
      </c>
      <c r="I209" s="70"/>
      <c r="J209" s="70"/>
      <c r="K209" s="69" t="s">
        <v>3361</v>
      </c>
      <c r="L209" s="73">
        <v>1</v>
      </c>
      <c r="M209" s="74">
        <v>5182.85205078125</v>
      </c>
      <c r="N209" s="74">
        <v>7364.3984375</v>
      </c>
      <c r="O209" s="75"/>
      <c r="P209" s="76"/>
      <c r="Q209" s="76"/>
      <c r="R209" s="86"/>
      <c r="S209" s="48">
        <v>1</v>
      </c>
      <c r="T209" s="48">
        <v>0</v>
      </c>
      <c r="U209" s="49">
        <v>0</v>
      </c>
      <c r="V209" s="49">
        <v>0.028571</v>
      </c>
      <c r="W209" s="49">
        <v>0</v>
      </c>
      <c r="X209" s="49">
        <v>0.416781</v>
      </c>
      <c r="Y209" s="49">
        <v>0</v>
      </c>
      <c r="Z209" s="49">
        <v>0</v>
      </c>
      <c r="AA209" s="71">
        <v>209</v>
      </c>
      <c r="AB209" s="71"/>
      <c r="AC209" s="72"/>
      <c r="AD209" s="78" t="s">
        <v>2095</v>
      </c>
      <c r="AE209" s="78">
        <v>64</v>
      </c>
      <c r="AF209" s="78">
        <v>165</v>
      </c>
      <c r="AG209" s="78">
        <v>171</v>
      </c>
      <c r="AH209" s="78">
        <v>13</v>
      </c>
      <c r="AI209" s="78">
        <v>28800</v>
      </c>
      <c r="AJ209" s="78" t="s">
        <v>2309</v>
      </c>
      <c r="AK209" s="78"/>
      <c r="AL209" s="83" t="s">
        <v>2596</v>
      </c>
      <c r="AM209" s="78" t="s">
        <v>2614</v>
      </c>
      <c r="AN209" s="80">
        <v>40897.697546296295</v>
      </c>
      <c r="AO209" s="83" t="s">
        <v>2796</v>
      </c>
      <c r="AP209" s="78" t="b">
        <v>0</v>
      </c>
      <c r="AQ209" s="78" t="b">
        <v>0</v>
      </c>
      <c r="AR209" s="78" t="b">
        <v>0</v>
      </c>
      <c r="AS209" s="78" t="s">
        <v>1774</v>
      </c>
      <c r="AT209" s="78">
        <v>1</v>
      </c>
      <c r="AU209" s="83" t="s">
        <v>2836</v>
      </c>
      <c r="AV209" s="78" t="b">
        <v>0</v>
      </c>
      <c r="AW209" s="78" t="s">
        <v>2922</v>
      </c>
      <c r="AX209" s="83" t="s">
        <v>3129</v>
      </c>
      <c r="AY209" s="78" t="s">
        <v>65</v>
      </c>
      <c r="AZ209" s="78" t="str">
        <f>REPLACE(INDEX(GroupVertices[Group],MATCH(Vertices[[#This Row],[Vertex]],GroupVertices[Vertex],0)),1,1,"")</f>
        <v>3</v>
      </c>
      <c r="BA209" s="48"/>
      <c r="BB209" s="48"/>
      <c r="BC209" s="48"/>
      <c r="BD209" s="48"/>
      <c r="BE209" s="48"/>
      <c r="BF209" s="48"/>
      <c r="BG209" s="48"/>
      <c r="BH209" s="48"/>
      <c r="BI209" s="48"/>
      <c r="BJ209" s="48"/>
      <c r="BK209" s="48"/>
      <c r="BL209" s="49"/>
      <c r="BM209" s="48"/>
      <c r="BN209" s="49"/>
      <c r="BO209" s="48"/>
      <c r="BP209" s="49"/>
      <c r="BQ209" s="48"/>
      <c r="BR209" s="49"/>
      <c r="BS209" s="48"/>
      <c r="BT209" s="2"/>
      <c r="BU209" s="3"/>
      <c r="BV209" s="3"/>
      <c r="BW209" s="3"/>
      <c r="BX209" s="3"/>
    </row>
    <row r="210" spans="1:76" ht="15">
      <c r="A210" s="64" t="s">
        <v>374</v>
      </c>
      <c r="B210" s="65"/>
      <c r="C210" s="65" t="s">
        <v>64</v>
      </c>
      <c r="D210" s="66">
        <v>164.64486184442896</v>
      </c>
      <c r="E210" s="68"/>
      <c r="F210" s="100" t="s">
        <v>1025</v>
      </c>
      <c r="G210" s="65"/>
      <c r="H210" s="69" t="s">
        <v>374</v>
      </c>
      <c r="I210" s="70"/>
      <c r="J210" s="70"/>
      <c r="K210" s="69" t="s">
        <v>3362</v>
      </c>
      <c r="L210" s="73">
        <v>13.62374368560606</v>
      </c>
      <c r="M210" s="74">
        <v>5243.14013671875</v>
      </c>
      <c r="N210" s="74">
        <v>8177.5283203125</v>
      </c>
      <c r="O210" s="75"/>
      <c r="P210" s="76"/>
      <c r="Q210" s="76"/>
      <c r="R210" s="86"/>
      <c r="S210" s="48">
        <v>0</v>
      </c>
      <c r="T210" s="48">
        <v>3</v>
      </c>
      <c r="U210" s="49">
        <v>0.666667</v>
      </c>
      <c r="V210" s="49">
        <v>0.030303</v>
      </c>
      <c r="W210" s="49">
        <v>0</v>
      </c>
      <c r="X210" s="49">
        <v>0.961801</v>
      </c>
      <c r="Y210" s="49">
        <v>0.3333333333333333</v>
      </c>
      <c r="Z210" s="49">
        <v>0</v>
      </c>
      <c r="AA210" s="71">
        <v>210</v>
      </c>
      <c r="AB210" s="71"/>
      <c r="AC210" s="72"/>
      <c r="AD210" s="78" t="s">
        <v>2096</v>
      </c>
      <c r="AE210" s="78">
        <v>227</v>
      </c>
      <c r="AF210" s="78">
        <v>697</v>
      </c>
      <c r="AG210" s="78">
        <v>12471</v>
      </c>
      <c r="AH210" s="78">
        <v>18472</v>
      </c>
      <c r="AI210" s="78"/>
      <c r="AJ210" s="78" t="s">
        <v>2310</v>
      </c>
      <c r="AK210" s="78" t="s">
        <v>2458</v>
      </c>
      <c r="AL210" s="83" t="s">
        <v>2597</v>
      </c>
      <c r="AM210" s="78"/>
      <c r="AN210" s="80">
        <v>42942.082708333335</v>
      </c>
      <c r="AO210" s="83" t="s">
        <v>2797</v>
      </c>
      <c r="AP210" s="78" t="b">
        <v>0</v>
      </c>
      <c r="AQ210" s="78" t="b">
        <v>0</v>
      </c>
      <c r="AR210" s="78" t="b">
        <v>0</v>
      </c>
      <c r="AS210" s="78"/>
      <c r="AT210" s="78">
        <v>0</v>
      </c>
      <c r="AU210" s="83" t="s">
        <v>2819</v>
      </c>
      <c r="AV210" s="78" t="b">
        <v>0</v>
      </c>
      <c r="AW210" s="78" t="s">
        <v>2922</v>
      </c>
      <c r="AX210" s="83" t="s">
        <v>3130</v>
      </c>
      <c r="AY210" s="78" t="s">
        <v>66</v>
      </c>
      <c r="AZ210" s="78" t="str">
        <f>REPLACE(INDEX(GroupVertices[Group],MATCH(Vertices[[#This Row],[Vertex]],GroupVertices[Vertex],0)),1,1,"")</f>
        <v>3</v>
      </c>
      <c r="BA210" s="48"/>
      <c r="BB210" s="48"/>
      <c r="BC210" s="48"/>
      <c r="BD210" s="48"/>
      <c r="BE210" s="48"/>
      <c r="BF210" s="48"/>
      <c r="BG210" s="116" t="s">
        <v>4084</v>
      </c>
      <c r="BH210" s="116" t="s">
        <v>4084</v>
      </c>
      <c r="BI210" s="116" t="s">
        <v>4206</v>
      </c>
      <c r="BJ210" s="116" t="s">
        <v>4206</v>
      </c>
      <c r="BK210" s="116">
        <v>2</v>
      </c>
      <c r="BL210" s="120">
        <v>11.11111111111111</v>
      </c>
      <c r="BM210" s="116">
        <v>0</v>
      </c>
      <c r="BN210" s="120">
        <v>0</v>
      </c>
      <c r="BO210" s="116">
        <v>0</v>
      </c>
      <c r="BP210" s="120">
        <v>0</v>
      </c>
      <c r="BQ210" s="116">
        <v>16</v>
      </c>
      <c r="BR210" s="120">
        <v>88.88888888888889</v>
      </c>
      <c r="BS210" s="116">
        <v>18</v>
      </c>
      <c r="BT210" s="2"/>
      <c r="BU210" s="3"/>
      <c r="BV210" s="3"/>
      <c r="BW210" s="3"/>
      <c r="BX210" s="3"/>
    </row>
    <row r="211" spans="1:76" ht="15">
      <c r="A211" s="64" t="s">
        <v>434</v>
      </c>
      <c r="B211" s="65"/>
      <c r="C211" s="65" t="s">
        <v>64</v>
      </c>
      <c r="D211" s="66">
        <v>1000</v>
      </c>
      <c r="E211" s="68"/>
      <c r="F211" s="100" t="s">
        <v>2907</v>
      </c>
      <c r="G211" s="65"/>
      <c r="H211" s="69" t="s">
        <v>434</v>
      </c>
      <c r="I211" s="70"/>
      <c r="J211" s="70"/>
      <c r="K211" s="69" t="s">
        <v>3363</v>
      </c>
      <c r="L211" s="73">
        <v>13.62374368560606</v>
      </c>
      <c r="M211" s="74">
        <v>5124.59326171875</v>
      </c>
      <c r="N211" s="74">
        <v>8853.01953125</v>
      </c>
      <c r="O211" s="75"/>
      <c r="P211" s="76"/>
      <c r="Q211" s="76"/>
      <c r="R211" s="86"/>
      <c r="S211" s="48">
        <v>3</v>
      </c>
      <c r="T211" s="48">
        <v>0</v>
      </c>
      <c r="U211" s="49">
        <v>0.666667</v>
      </c>
      <c r="V211" s="49">
        <v>0.030303</v>
      </c>
      <c r="W211" s="49">
        <v>0</v>
      </c>
      <c r="X211" s="49">
        <v>0.961801</v>
      </c>
      <c r="Y211" s="49">
        <v>0.3333333333333333</v>
      </c>
      <c r="Z211" s="49">
        <v>0</v>
      </c>
      <c r="AA211" s="71">
        <v>211</v>
      </c>
      <c r="AB211" s="71"/>
      <c r="AC211" s="72"/>
      <c r="AD211" s="78" t="s">
        <v>2097</v>
      </c>
      <c r="AE211" s="78">
        <v>300</v>
      </c>
      <c r="AF211" s="78">
        <v>2563346</v>
      </c>
      <c r="AG211" s="78">
        <v>64393</v>
      </c>
      <c r="AH211" s="78">
        <v>8395</v>
      </c>
      <c r="AI211" s="78"/>
      <c r="AJ211" s="78" t="s">
        <v>2311</v>
      </c>
      <c r="AK211" s="78" t="s">
        <v>2460</v>
      </c>
      <c r="AL211" s="83" t="s">
        <v>2598</v>
      </c>
      <c r="AM211" s="78"/>
      <c r="AN211" s="80">
        <v>39512.47158564815</v>
      </c>
      <c r="AO211" s="83" t="s">
        <v>2798</v>
      </c>
      <c r="AP211" s="78" t="b">
        <v>0</v>
      </c>
      <c r="AQ211" s="78" t="b">
        <v>0</v>
      </c>
      <c r="AR211" s="78" t="b">
        <v>1</v>
      </c>
      <c r="AS211" s="78"/>
      <c r="AT211" s="78">
        <v>10389</v>
      </c>
      <c r="AU211" s="83" t="s">
        <v>2819</v>
      </c>
      <c r="AV211" s="78" t="b">
        <v>1</v>
      </c>
      <c r="AW211" s="78" t="s">
        <v>2922</v>
      </c>
      <c r="AX211" s="83" t="s">
        <v>3131</v>
      </c>
      <c r="AY211" s="78" t="s">
        <v>65</v>
      </c>
      <c r="AZ211" s="78" t="str">
        <f>REPLACE(INDEX(GroupVertices[Group],MATCH(Vertices[[#This Row],[Vertex]],GroupVertices[Vertex],0)),1,1,"")</f>
        <v>3</v>
      </c>
      <c r="BA211" s="48"/>
      <c r="BB211" s="48"/>
      <c r="BC211" s="48"/>
      <c r="BD211" s="48"/>
      <c r="BE211" s="48"/>
      <c r="BF211" s="48"/>
      <c r="BG211" s="48"/>
      <c r="BH211" s="48"/>
      <c r="BI211" s="48"/>
      <c r="BJ211" s="48"/>
      <c r="BK211" s="48"/>
      <c r="BL211" s="49"/>
      <c r="BM211" s="48"/>
      <c r="BN211" s="49"/>
      <c r="BO211" s="48"/>
      <c r="BP211" s="49"/>
      <c r="BQ211" s="48"/>
      <c r="BR211" s="49"/>
      <c r="BS211" s="48"/>
      <c r="BT211" s="2"/>
      <c r="BU211" s="3"/>
      <c r="BV211" s="3"/>
      <c r="BW211" s="3"/>
      <c r="BX211" s="3"/>
    </row>
    <row r="212" spans="1:76" ht="15">
      <c r="A212" s="64" t="s">
        <v>435</v>
      </c>
      <c r="B212" s="65"/>
      <c r="C212" s="65" t="s">
        <v>64</v>
      </c>
      <c r="D212" s="66">
        <v>491.5680000724513</v>
      </c>
      <c r="E212" s="68"/>
      <c r="F212" s="100" t="s">
        <v>2908</v>
      </c>
      <c r="G212" s="65"/>
      <c r="H212" s="69" t="s">
        <v>435</v>
      </c>
      <c r="I212" s="70"/>
      <c r="J212" s="70"/>
      <c r="K212" s="69" t="s">
        <v>3364</v>
      </c>
      <c r="L212" s="73">
        <v>13.62374368560606</v>
      </c>
      <c r="M212" s="74">
        <v>4864.80029296875</v>
      </c>
      <c r="N212" s="74">
        <v>8305.4814453125</v>
      </c>
      <c r="O212" s="75"/>
      <c r="P212" s="76"/>
      <c r="Q212" s="76"/>
      <c r="R212" s="86"/>
      <c r="S212" s="48">
        <v>3</v>
      </c>
      <c r="T212" s="48">
        <v>0</v>
      </c>
      <c r="U212" s="49">
        <v>0.666667</v>
      </c>
      <c r="V212" s="49">
        <v>0.030303</v>
      </c>
      <c r="W212" s="49">
        <v>0</v>
      </c>
      <c r="X212" s="49">
        <v>0.961801</v>
      </c>
      <c r="Y212" s="49">
        <v>0.3333333333333333</v>
      </c>
      <c r="Z212" s="49">
        <v>0</v>
      </c>
      <c r="AA212" s="71">
        <v>212</v>
      </c>
      <c r="AB212" s="71"/>
      <c r="AC212" s="72"/>
      <c r="AD212" s="78" t="s">
        <v>2098</v>
      </c>
      <c r="AE212" s="78">
        <v>510</v>
      </c>
      <c r="AF212" s="78">
        <v>86851</v>
      </c>
      <c r="AG212" s="78">
        <v>4678</v>
      </c>
      <c r="AH212" s="78">
        <v>3693</v>
      </c>
      <c r="AI212" s="78">
        <v>7200</v>
      </c>
      <c r="AJ212" s="78" t="s">
        <v>2312</v>
      </c>
      <c r="AK212" s="78" t="s">
        <v>2461</v>
      </c>
      <c r="AL212" s="83" t="s">
        <v>2599</v>
      </c>
      <c r="AM212" s="78" t="s">
        <v>2615</v>
      </c>
      <c r="AN212" s="80">
        <v>40682.53886574074</v>
      </c>
      <c r="AO212" s="83" t="s">
        <v>2799</v>
      </c>
      <c r="AP212" s="78" t="b">
        <v>0</v>
      </c>
      <c r="AQ212" s="78" t="b">
        <v>0</v>
      </c>
      <c r="AR212" s="78" t="b">
        <v>1</v>
      </c>
      <c r="AS212" s="78" t="s">
        <v>2818</v>
      </c>
      <c r="AT212" s="78">
        <v>540</v>
      </c>
      <c r="AU212" s="83" t="s">
        <v>2820</v>
      </c>
      <c r="AV212" s="78" t="b">
        <v>0</v>
      </c>
      <c r="AW212" s="78" t="s">
        <v>2922</v>
      </c>
      <c r="AX212" s="83" t="s">
        <v>3132</v>
      </c>
      <c r="AY212" s="78" t="s">
        <v>65</v>
      </c>
      <c r="AZ212" s="78" t="str">
        <f>REPLACE(INDEX(GroupVertices[Group],MATCH(Vertices[[#This Row],[Vertex]],GroupVertices[Vertex],0)),1,1,"")</f>
        <v>3</v>
      </c>
      <c r="BA212" s="48"/>
      <c r="BB212" s="48"/>
      <c r="BC212" s="48"/>
      <c r="BD212" s="48"/>
      <c r="BE212" s="48"/>
      <c r="BF212" s="48"/>
      <c r="BG212" s="48"/>
      <c r="BH212" s="48"/>
      <c r="BI212" s="48"/>
      <c r="BJ212" s="48"/>
      <c r="BK212" s="48"/>
      <c r="BL212" s="49"/>
      <c r="BM212" s="48"/>
      <c r="BN212" s="49"/>
      <c r="BO212" s="48"/>
      <c r="BP212" s="49"/>
      <c r="BQ212" s="48"/>
      <c r="BR212" s="49"/>
      <c r="BS212" s="48"/>
      <c r="BT212" s="2"/>
      <c r="BU212" s="3"/>
      <c r="BV212" s="3"/>
      <c r="BW212" s="3"/>
      <c r="BX212" s="3"/>
    </row>
    <row r="213" spans="1:76" ht="15">
      <c r="A213" s="64" t="s">
        <v>375</v>
      </c>
      <c r="B213" s="65"/>
      <c r="C213" s="65" t="s">
        <v>64</v>
      </c>
      <c r="D213" s="66">
        <v>163.80624711326854</v>
      </c>
      <c r="E213" s="68"/>
      <c r="F213" s="100" t="s">
        <v>1026</v>
      </c>
      <c r="G213" s="65"/>
      <c r="H213" s="69" t="s">
        <v>375</v>
      </c>
      <c r="I213" s="70"/>
      <c r="J213" s="70"/>
      <c r="K213" s="69" t="s">
        <v>3365</v>
      </c>
      <c r="L213" s="73">
        <v>13.62374368560606</v>
      </c>
      <c r="M213" s="74">
        <v>4821.2587890625</v>
      </c>
      <c r="N213" s="74">
        <v>9108.7236328125</v>
      </c>
      <c r="O213" s="75"/>
      <c r="P213" s="76"/>
      <c r="Q213" s="76"/>
      <c r="R213" s="86"/>
      <c r="S213" s="48">
        <v>0</v>
      </c>
      <c r="T213" s="48">
        <v>3</v>
      </c>
      <c r="U213" s="49">
        <v>0.666667</v>
      </c>
      <c r="V213" s="49">
        <v>0.030303</v>
      </c>
      <c r="W213" s="49">
        <v>0</v>
      </c>
      <c r="X213" s="49">
        <v>0.961801</v>
      </c>
      <c r="Y213" s="49">
        <v>0.3333333333333333</v>
      </c>
      <c r="Z213" s="49">
        <v>0</v>
      </c>
      <c r="AA213" s="71">
        <v>213</v>
      </c>
      <c r="AB213" s="71"/>
      <c r="AC213" s="72"/>
      <c r="AD213" s="78" t="s">
        <v>2099</v>
      </c>
      <c r="AE213" s="78">
        <v>249</v>
      </c>
      <c r="AF213" s="78">
        <v>476</v>
      </c>
      <c r="AG213" s="78">
        <v>8626</v>
      </c>
      <c r="AH213" s="78">
        <v>0</v>
      </c>
      <c r="AI213" s="78"/>
      <c r="AJ213" s="78" t="s">
        <v>2313</v>
      </c>
      <c r="AK213" s="78"/>
      <c r="AL213" s="78"/>
      <c r="AM213" s="78"/>
      <c r="AN213" s="80">
        <v>42680.729791666665</v>
      </c>
      <c r="AO213" s="83" t="s">
        <v>2800</v>
      </c>
      <c r="AP213" s="78" t="b">
        <v>0</v>
      </c>
      <c r="AQ213" s="78" t="b">
        <v>0</v>
      </c>
      <c r="AR213" s="78" t="b">
        <v>0</v>
      </c>
      <c r="AS213" s="78"/>
      <c r="AT213" s="78">
        <v>84</v>
      </c>
      <c r="AU213" s="83" t="s">
        <v>2819</v>
      </c>
      <c r="AV213" s="78" t="b">
        <v>0</v>
      </c>
      <c r="AW213" s="78" t="s">
        <v>2922</v>
      </c>
      <c r="AX213" s="83" t="s">
        <v>3133</v>
      </c>
      <c r="AY213" s="78" t="s">
        <v>66</v>
      </c>
      <c r="AZ213" s="78" t="str">
        <f>REPLACE(INDEX(GroupVertices[Group],MATCH(Vertices[[#This Row],[Vertex]],GroupVertices[Vertex],0)),1,1,"")</f>
        <v>3</v>
      </c>
      <c r="BA213" s="48"/>
      <c r="BB213" s="48"/>
      <c r="BC213" s="48"/>
      <c r="BD213" s="48"/>
      <c r="BE213" s="48"/>
      <c r="BF213" s="48"/>
      <c r="BG213" s="116" t="s">
        <v>4084</v>
      </c>
      <c r="BH213" s="116" t="s">
        <v>4084</v>
      </c>
      <c r="BI213" s="116" t="s">
        <v>4206</v>
      </c>
      <c r="BJ213" s="116" t="s">
        <v>4206</v>
      </c>
      <c r="BK213" s="116">
        <v>2</v>
      </c>
      <c r="BL213" s="120">
        <v>11.11111111111111</v>
      </c>
      <c r="BM213" s="116">
        <v>0</v>
      </c>
      <c r="BN213" s="120">
        <v>0</v>
      </c>
      <c r="BO213" s="116">
        <v>0</v>
      </c>
      <c r="BP213" s="120">
        <v>0</v>
      </c>
      <c r="BQ213" s="116">
        <v>16</v>
      </c>
      <c r="BR213" s="120">
        <v>88.88888888888889</v>
      </c>
      <c r="BS213" s="116">
        <v>18</v>
      </c>
      <c r="BT213" s="2"/>
      <c r="BU213" s="3"/>
      <c r="BV213" s="3"/>
      <c r="BW213" s="3"/>
      <c r="BX213" s="3"/>
    </row>
    <row r="214" spans="1:76" ht="15">
      <c r="A214" s="64" t="s">
        <v>376</v>
      </c>
      <c r="B214" s="65"/>
      <c r="C214" s="65" t="s">
        <v>64</v>
      </c>
      <c r="D214" s="66">
        <v>181.94081634501308</v>
      </c>
      <c r="E214" s="68"/>
      <c r="F214" s="100" t="s">
        <v>1027</v>
      </c>
      <c r="G214" s="65"/>
      <c r="H214" s="69" t="s">
        <v>376</v>
      </c>
      <c r="I214" s="70"/>
      <c r="J214" s="70"/>
      <c r="K214" s="69" t="s">
        <v>3366</v>
      </c>
      <c r="L214" s="73">
        <v>1</v>
      </c>
      <c r="M214" s="74">
        <v>2098.4384765625</v>
      </c>
      <c r="N214" s="74">
        <v>416.41485595703125</v>
      </c>
      <c r="O214" s="75"/>
      <c r="P214" s="76"/>
      <c r="Q214" s="76"/>
      <c r="R214" s="86"/>
      <c r="S214" s="48">
        <v>0</v>
      </c>
      <c r="T214" s="48">
        <v>2</v>
      </c>
      <c r="U214" s="49">
        <v>0</v>
      </c>
      <c r="V214" s="49">
        <v>0.015152</v>
      </c>
      <c r="W214" s="49">
        <v>0.024016</v>
      </c>
      <c r="X214" s="49">
        <v>0.561643</v>
      </c>
      <c r="Y214" s="49">
        <v>0.5</v>
      </c>
      <c r="Z214" s="49">
        <v>0</v>
      </c>
      <c r="AA214" s="71">
        <v>214</v>
      </c>
      <c r="AB214" s="71"/>
      <c r="AC214" s="72"/>
      <c r="AD214" s="78" t="s">
        <v>2100</v>
      </c>
      <c r="AE214" s="78">
        <v>3842</v>
      </c>
      <c r="AF214" s="78">
        <v>5255</v>
      </c>
      <c r="AG214" s="78">
        <v>334477</v>
      </c>
      <c r="AH214" s="78">
        <v>308175</v>
      </c>
      <c r="AI214" s="78"/>
      <c r="AJ214" s="78" t="s">
        <v>2314</v>
      </c>
      <c r="AK214" s="78" t="s">
        <v>2462</v>
      </c>
      <c r="AL214" s="83" t="s">
        <v>2600</v>
      </c>
      <c r="AM214" s="78"/>
      <c r="AN214" s="80">
        <v>41629.601747685185</v>
      </c>
      <c r="AO214" s="83" t="s">
        <v>2801</v>
      </c>
      <c r="AP214" s="78" t="b">
        <v>1</v>
      </c>
      <c r="AQ214" s="78" t="b">
        <v>0</v>
      </c>
      <c r="AR214" s="78" t="b">
        <v>1</v>
      </c>
      <c r="AS214" s="78"/>
      <c r="AT214" s="78">
        <v>465</v>
      </c>
      <c r="AU214" s="83" t="s">
        <v>2819</v>
      </c>
      <c r="AV214" s="78" t="b">
        <v>0</v>
      </c>
      <c r="AW214" s="78" t="s">
        <v>2922</v>
      </c>
      <c r="AX214" s="83" t="s">
        <v>3134</v>
      </c>
      <c r="AY214" s="78" t="s">
        <v>66</v>
      </c>
      <c r="AZ214" s="78" t="str">
        <f>REPLACE(INDEX(GroupVertices[Group],MATCH(Vertices[[#This Row],[Vertex]],GroupVertices[Vertex],0)),1,1,"")</f>
        <v>2</v>
      </c>
      <c r="BA214" s="48"/>
      <c r="BB214" s="48"/>
      <c r="BC214" s="48"/>
      <c r="BD214" s="48"/>
      <c r="BE214" s="48" t="s">
        <v>403</v>
      </c>
      <c r="BF214" s="48" t="s">
        <v>403</v>
      </c>
      <c r="BG214" s="116" t="s">
        <v>4070</v>
      </c>
      <c r="BH214" s="116" t="s">
        <v>4070</v>
      </c>
      <c r="BI214" s="116" t="s">
        <v>4194</v>
      </c>
      <c r="BJ214" s="116" t="s">
        <v>4194</v>
      </c>
      <c r="BK214" s="116">
        <v>4</v>
      </c>
      <c r="BL214" s="120">
        <v>20</v>
      </c>
      <c r="BM214" s="116">
        <v>1</v>
      </c>
      <c r="BN214" s="120">
        <v>5</v>
      </c>
      <c r="BO214" s="116">
        <v>0</v>
      </c>
      <c r="BP214" s="120">
        <v>0</v>
      </c>
      <c r="BQ214" s="116">
        <v>15</v>
      </c>
      <c r="BR214" s="120">
        <v>75</v>
      </c>
      <c r="BS214" s="116">
        <v>20</v>
      </c>
      <c r="BT214" s="2"/>
      <c r="BU214" s="3"/>
      <c r="BV214" s="3"/>
      <c r="BW214" s="3"/>
      <c r="BX214" s="3"/>
    </row>
    <row r="215" spans="1:76" ht="15">
      <c r="A215" s="64" t="s">
        <v>378</v>
      </c>
      <c r="B215" s="65"/>
      <c r="C215" s="65" t="s">
        <v>64</v>
      </c>
      <c r="D215" s="66">
        <v>163.26361405192947</v>
      </c>
      <c r="E215" s="68"/>
      <c r="F215" s="100" t="s">
        <v>1029</v>
      </c>
      <c r="G215" s="65"/>
      <c r="H215" s="69" t="s">
        <v>378</v>
      </c>
      <c r="I215" s="70"/>
      <c r="J215" s="70"/>
      <c r="K215" s="69" t="s">
        <v>3367</v>
      </c>
      <c r="L215" s="73">
        <v>1</v>
      </c>
      <c r="M215" s="74">
        <v>2230.072509765625</v>
      </c>
      <c r="N215" s="74">
        <v>1796.900634765625</v>
      </c>
      <c r="O215" s="75"/>
      <c r="P215" s="76"/>
      <c r="Q215" s="76"/>
      <c r="R215" s="86"/>
      <c r="S215" s="48">
        <v>0</v>
      </c>
      <c r="T215" s="48">
        <v>2</v>
      </c>
      <c r="U215" s="49">
        <v>0</v>
      </c>
      <c r="V215" s="49">
        <v>0.015152</v>
      </c>
      <c r="W215" s="49">
        <v>0.024016</v>
      </c>
      <c r="X215" s="49">
        <v>0.561643</v>
      </c>
      <c r="Y215" s="49">
        <v>0.5</v>
      </c>
      <c r="Z215" s="49">
        <v>0</v>
      </c>
      <c r="AA215" s="71">
        <v>215</v>
      </c>
      <c r="AB215" s="71"/>
      <c r="AC215" s="72"/>
      <c r="AD215" s="78" t="s">
        <v>2101</v>
      </c>
      <c r="AE215" s="78">
        <v>527</v>
      </c>
      <c r="AF215" s="78">
        <v>333</v>
      </c>
      <c r="AG215" s="78">
        <v>24395</v>
      </c>
      <c r="AH215" s="78">
        <v>7539</v>
      </c>
      <c r="AI215" s="78"/>
      <c r="AJ215" s="78" t="s">
        <v>2315</v>
      </c>
      <c r="AK215" s="78"/>
      <c r="AL215" s="78"/>
      <c r="AM215" s="78"/>
      <c r="AN215" s="80">
        <v>41566.596504629626</v>
      </c>
      <c r="AO215" s="83" t="s">
        <v>2802</v>
      </c>
      <c r="AP215" s="78" t="b">
        <v>0</v>
      </c>
      <c r="AQ215" s="78" t="b">
        <v>0</v>
      </c>
      <c r="AR215" s="78" t="b">
        <v>1</v>
      </c>
      <c r="AS215" s="78"/>
      <c r="AT215" s="78">
        <v>16</v>
      </c>
      <c r="AU215" s="83" t="s">
        <v>2819</v>
      </c>
      <c r="AV215" s="78" t="b">
        <v>0</v>
      </c>
      <c r="AW215" s="78" t="s">
        <v>2922</v>
      </c>
      <c r="AX215" s="83" t="s">
        <v>3135</v>
      </c>
      <c r="AY215" s="78" t="s">
        <v>66</v>
      </c>
      <c r="AZ215" s="78" t="str">
        <f>REPLACE(INDEX(GroupVertices[Group],MATCH(Vertices[[#This Row],[Vertex]],GroupVertices[Vertex],0)),1,1,"")</f>
        <v>2</v>
      </c>
      <c r="BA215" s="48"/>
      <c r="BB215" s="48"/>
      <c r="BC215" s="48"/>
      <c r="BD215" s="48"/>
      <c r="BE215" s="48" t="s">
        <v>403</v>
      </c>
      <c r="BF215" s="48" t="s">
        <v>403</v>
      </c>
      <c r="BG215" s="116" t="s">
        <v>4070</v>
      </c>
      <c r="BH215" s="116" t="s">
        <v>4070</v>
      </c>
      <c r="BI215" s="116" t="s">
        <v>4194</v>
      </c>
      <c r="BJ215" s="116" t="s">
        <v>4194</v>
      </c>
      <c r="BK215" s="116">
        <v>4</v>
      </c>
      <c r="BL215" s="120">
        <v>20</v>
      </c>
      <c r="BM215" s="116">
        <v>1</v>
      </c>
      <c r="BN215" s="120">
        <v>5</v>
      </c>
      <c r="BO215" s="116">
        <v>0</v>
      </c>
      <c r="BP215" s="120">
        <v>0</v>
      </c>
      <c r="BQ215" s="116">
        <v>15</v>
      </c>
      <c r="BR215" s="120">
        <v>75</v>
      </c>
      <c r="BS215" s="116">
        <v>20</v>
      </c>
      <c r="BT215" s="2"/>
      <c r="BU215" s="3"/>
      <c r="BV215" s="3"/>
      <c r="BW215" s="3"/>
      <c r="BX215" s="3"/>
    </row>
    <row r="216" spans="1:76" ht="15">
      <c r="A216" s="64" t="s">
        <v>379</v>
      </c>
      <c r="B216" s="65"/>
      <c r="C216" s="65" t="s">
        <v>64</v>
      </c>
      <c r="D216" s="66">
        <v>162.73236490096812</v>
      </c>
      <c r="E216" s="68"/>
      <c r="F216" s="100" t="s">
        <v>1030</v>
      </c>
      <c r="G216" s="65"/>
      <c r="H216" s="69" t="s">
        <v>379</v>
      </c>
      <c r="I216" s="70"/>
      <c r="J216" s="70"/>
      <c r="K216" s="69" t="s">
        <v>3368</v>
      </c>
      <c r="L216" s="73">
        <v>1</v>
      </c>
      <c r="M216" s="74">
        <v>246.51116943359375</v>
      </c>
      <c r="N216" s="74">
        <v>3137.1962890625</v>
      </c>
      <c r="O216" s="75"/>
      <c r="P216" s="76"/>
      <c r="Q216" s="76"/>
      <c r="R216" s="86"/>
      <c r="S216" s="48">
        <v>0</v>
      </c>
      <c r="T216" s="48">
        <v>2</v>
      </c>
      <c r="U216" s="49">
        <v>0</v>
      </c>
      <c r="V216" s="49">
        <v>0.015152</v>
      </c>
      <c r="W216" s="49">
        <v>0.024016</v>
      </c>
      <c r="X216" s="49">
        <v>0.561643</v>
      </c>
      <c r="Y216" s="49">
        <v>0.5</v>
      </c>
      <c r="Z216" s="49">
        <v>0</v>
      </c>
      <c r="AA216" s="71">
        <v>216</v>
      </c>
      <c r="AB216" s="71"/>
      <c r="AC216" s="72"/>
      <c r="AD216" s="78" t="s">
        <v>2102</v>
      </c>
      <c r="AE216" s="78">
        <v>219</v>
      </c>
      <c r="AF216" s="78">
        <v>193</v>
      </c>
      <c r="AG216" s="78">
        <v>4360</v>
      </c>
      <c r="AH216" s="78">
        <v>3687</v>
      </c>
      <c r="AI216" s="78"/>
      <c r="AJ216" s="78" t="s">
        <v>2316</v>
      </c>
      <c r="AK216" s="78" t="s">
        <v>2463</v>
      </c>
      <c r="AL216" s="78"/>
      <c r="AM216" s="78"/>
      <c r="AN216" s="80">
        <v>43567.672743055555</v>
      </c>
      <c r="AO216" s="83" t="s">
        <v>2803</v>
      </c>
      <c r="AP216" s="78" t="b">
        <v>1</v>
      </c>
      <c r="AQ216" s="78" t="b">
        <v>0</v>
      </c>
      <c r="AR216" s="78" t="b">
        <v>0</v>
      </c>
      <c r="AS216" s="78"/>
      <c r="AT216" s="78">
        <v>0</v>
      </c>
      <c r="AU216" s="78"/>
      <c r="AV216" s="78" t="b">
        <v>0</v>
      </c>
      <c r="AW216" s="78" t="s">
        <v>2922</v>
      </c>
      <c r="AX216" s="83" t="s">
        <v>3136</v>
      </c>
      <c r="AY216" s="78" t="s">
        <v>66</v>
      </c>
      <c r="AZ216" s="78" t="str">
        <f>REPLACE(INDEX(GroupVertices[Group],MATCH(Vertices[[#This Row],[Vertex]],GroupVertices[Vertex],0)),1,1,"")</f>
        <v>2</v>
      </c>
      <c r="BA216" s="48"/>
      <c r="BB216" s="48"/>
      <c r="BC216" s="48"/>
      <c r="BD216" s="48"/>
      <c r="BE216" s="48" t="s">
        <v>403</v>
      </c>
      <c r="BF216" s="48" t="s">
        <v>403</v>
      </c>
      <c r="BG216" s="116" t="s">
        <v>4070</v>
      </c>
      <c r="BH216" s="116" t="s">
        <v>4070</v>
      </c>
      <c r="BI216" s="116" t="s">
        <v>4194</v>
      </c>
      <c r="BJ216" s="116" t="s">
        <v>4194</v>
      </c>
      <c r="BK216" s="116">
        <v>4</v>
      </c>
      <c r="BL216" s="120">
        <v>20</v>
      </c>
      <c r="BM216" s="116">
        <v>1</v>
      </c>
      <c r="BN216" s="120">
        <v>5</v>
      </c>
      <c r="BO216" s="116">
        <v>0</v>
      </c>
      <c r="BP216" s="120">
        <v>0</v>
      </c>
      <c r="BQ216" s="116">
        <v>15</v>
      </c>
      <c r="BR216" s="120">
        <v>75</v>
      </c>
      <c r="BS216" s="116">
        <v>20</v>
      </c>
      <c r="BT216" s="2"/>
      <c r="BU216" s="3"/>
      <c r="BV216" s="3"/>
      <c r="BW216" s="3"/>
      <c r="BX216" s="3"/>
    </row>
    <row r="217" spans="1:76" ht="15">
      <c r="A217" s="64" t="s">
        <v>380</v>
      </c>
      <c r="B217" s="65"/>
      <c r="C217" s="65" t="s">
        <v>64</v>
      </c>
      <c r="D217" s="66">
        <v>162.26941921227325</v>
      </c>
      <c r="E217" s="68"/>
      <c r="F217" s="100" t="s">
        <v>2909</v>
      </c>
      <c r="G217" s="65"/>
      <c r="H217" s="69" t="s">
        <v>380</v>
      </c>
      <c r="I217" s="70"/>
      <c r="J217" s="70"/>
      <c r="K217" s="69" t="s">
        <v>3369</v>
      </c>
      <c r="L217" s="73">
        <v>1</v>
      </c>
      <c r="M217" s="74">
        <v>1211.2406005859375</v>
      </c>
      <c r="N217" s="74">
        <v>8496.208984375</v>
      </c>
      <c r="O217" s="75"/>
      <c r="P217" s="76"/>
      <c r="Q217" s="76"/>
      <c r="R217" s="86"/>
      <c r="S217" s="48">
        <v>1</v>
      </c>
      <c r="T217" s="48">
        <v>1</v>
      </c>
      <c r="U217" s="49">
        <v>0</v>
      </c>
      <c r="V217" s="49">
        <v>0</v>
      </c>
      <c r="W217" s="49">
        <v>0</v>
      </c>
      <c r="X217" s="49">
        <v>0.999998</v>
      </c>
      <c r="Y217" s="49">
        <v>0</v>
      </c>
      <c r="Z217" s="49" t="s">
        <v>3480</v>
      </c>
      <c r="AA217" s="71">
        <v>217</v>
      </c>
      <c r="AB217" s="71"/>
      <c r="AC217" s="72"/>
      <c r="AD217" s="78" t="s">
        <v>2103</v>
      </c>
      <c r="AE217" s="78">
        <v>109</v>
      </c>
      <c r="AF217" s="78">
        <v>71</v>
      </c>
      <c r="AG217" s="78">
        <v>969</v>
      </c>
      <c r="AH217" s="78">
        <v>1558</v>
      </c>
      <c r="AI217" s="78"/>
      <c r="AJ217" s="78" t="s">
        <v>2317</v>
      </c>
      <c r="AK217" s="78" t="s">
        <v>2464</v>
      </c>
      <c r="AL217" s="83" t="s">
        <v>2601</v>
      </c>
      <c r="AM217" s="78"/>
      <c r="AN217" s="80">
        <v>39981.02396990741</v>
      </c>
      <c r="AO217" s="83" t="s">
        <v>2804</v>
      </c>
      <c r="AP217" s="78" t="b">
        <v>0</v>
      </c>
      <c r="AQ217" s="78" t="b">
        <v>0</v>
      </c>
      <c r="AR217" s="78" t="b">
        <v>1</v>
      </c>
      <c r="AS217" s="78"/>
      <c r="AT217" s="78">
        <v>5</v>
      </c>
      <c r="AU217" s="83" t="s">
        <v>2820</v>
      </c>
      <c r="AV217" s="78" t="b">
        <v>0</v>
      </c>
      <c r="AW217" s="78" t="s">
        <v>2922</v>
      </c>
      <c r="AX217" s="83" t="s">
        <v>3137</v>
      </c>
      <c r="AY217" s="78" t="s">
        <v>66</v>
      </c>
      <c r="AZ217" s="78" t="str">
        <f>REPLACE(INDEX(GroupVertices[Group],MATCH(Vertices[[#This Row],[Vertex]],GroupVertices[Vertex],0)),1,1,"")</f>
        <v>1</v>
      </c>
      <c r="BA217" s="48"/>
      <c r="BB217" s="48"/>
      <c r="BC217" s="48"/>
      <c r="BD217" s="48"/>
      <c r="BE217" s="48" t="s">
        <v>403</v>
      </c>
      <c r="BF217" s="48" t="s">
        <v>403</v>
      </c>
      <c r="BG217" s="116" t="s">
        <v>4085</v>
      </c>
      <c r="BH217" s="116" t="s">
        <v>4085</v>
      </c>
      <c r="BI217" s="116" t="s">
        <v>4207</v>
      </c>
      <c r="BJ217" s="116" t="s">
        <v>4207</v>
      </c>
      <c r="BK217" s="116">
        <v>0</v>
      </c>
      <c r="BL217" s="120">
        <v>0</v>
      </c>
      <c r="BM217" s="116">
        <v>0</v>
      </c>
      <c r="BN217" s="120">
        <v>0</v>
      </c>
      <c r="BO217" s="116">
        <v>0</v>
      </c>
      <c r="BP217" s="120">
        <v>0</v>
      </c>
      <c r="BQ217" s="116">
        <v>4</v>
      </c>
      <c r="BR217" s="120">
        <v>100</v>
      </c>
      <c r="BS217" s="116">
        <v>4</v>
      </c>
      <c r="BT217" s="2"/>
      <c r="BU217" s="3"/>
      <c r="BV217" s="3"/>
      <c r="BW217" s="3"/>
      <c r="BX217" s="3"/>
    </row>
    <row r="218" spans="1:76" ht="15">
      <c r="A218" s="64" t="s">
        <v>381</v>
      </c>
      <c r="B218" s="65"/>
      <c r="C218" s="65" t="s">
        <v>64</v>
      </c>
      <c r="D218" s="66">
        <v>162.1404015613255</v>
      </c>
      <c r="E218" s="68"/>
      <c r="F218" s="100" t="s">
        <v>1031</v>
      </c>
      <c r="G218" s="65"/>
      <c r="H218" s="69" t="s">
        <v>381</v>
      </c>
      <c r="I218" s="70"/>
      <c r="J218" s="70"/>
      <c r="K218" s="69" t="s">
        <v>3370</v>
      </c>
      <c r="L218" s="73">
        <v>1</v>
      </c>
      <c r="M218" s="74">
        <v>1676.24951171875</v>
      </c>
      <c r="N218" s="74">
        <v>352.9058837890625</v>
      </c>
      <c r="O218" s="75"/>
      <c r="P218" s="76"/>
      <c r="Q218" s="76"/>
      <c r="R218" s="86"/>
      <c r="S218" s="48">
        <v>0</v>
      </c>
      <c r="T218" s="48">
        <v>2</v>
      </c>
      <c r="U218" s="49">
        <v>0</v>
      </c>
      <c r="V218" s="49">
        <v>0.015152</v>
      </c>
      <c r="W218" s="49">
        <v>0.024016</v>
      </c>
      <c r="X218" s="49">
        <v>0.561643</v>
      </c>
      <c r="Y218" s="49">
        <v>0.5</v>
      </c>
      <c r="Z218" s="49">
        <v>0</v>
      </c>
      <c r="AA218" s="71">
        <v>218</v>
      </c>
      <c r="AB218" s="71"/>
      <c r="AC218" s="72"/>
      <c r="AD218" s="78" t="s">
        <v>2104</v>
      </c>
      <c r="AE218" s="78">
        <v>43</v>
      </c>
      <c r="AF218" s="78">
        <v>37</v>
      </c>
      <c r="AG218" s="78">
        <v>8607</v>
      </c>
      <c r="AH218" s="78">
        <v>5383</v>
      </c>
      <c r="AI218" s="78"/>
      <c r="AJ218" s="78" t="s">
        <v>2318</v>
      </c>
      <c r="AK218" s="78" t="s">
        <v>2415</v>
      </c>
      <c r="AL218" s="78"/>
      <c r="AM218" s="78"/>
      <c r="AN218" s="80">
        <v>43362.874548611115</v>
      </c>
      <c r="AO218" s="83" t="s">
        <v>2805</v>
      </c>
      <c r="AP218" s="78" t="b">
        <v>1</v>
      </c>
      <c r="AQ218" s="78" t="b">
        <v>0</v>
      </c>
      <c r="AR218" s="78" t="b">
        <v>0</v>
      </c>
      <c r="AS218" s="78"/>
      <c r="AT218" s="78">
        <v>0</v>
      </c>
      <c r="AU218" s="78"/>
      <c r="AV218" s="78" t="b">
        <v>0</v>
      </c>
      <c r="AW218" s="78" t="s">
        <v>2922</v>
      </c>
      <c r="AX218" s="83" t="s">
        <v>3138</v>
      </c>
      <c r="AY218" s="78" t="s">
        <v>66</v>
      </c>
      <c r="AZ218" s="78" t="str">
        <f>REPLACE(INDEX(GroupVertices[Group],MATCH(Vertices[[#This Row],[Vertex]],GroupVertices[Vertex],0)),1,1,"")</f>
        <v>2</v>
      </c>
      <c r="BA218" s="48"/>
      <c r="BB218" s="48"/>
      <c r="BC218" s="48"/>
      <c r="BD218" s="48"/>
      <c r="BE218" s="48" t="s">
        <v>403</v>
      </c>
      <c r="BF218" s="48" t="s">
        <v>403</v>
      </c>
      <c r="BG218" s="116" t="s">
        <v>4070</v>
      </c>
      <c r="BH218" s="116" t="s">
        <v>4070</v>
      </c>
      <c r="BI218" s="116" t="s">
        <v>4194</v>
      </c>
      <c r="BJ218" s="116" t="s">
        <v>4194</v>
      </c>
      <c r="BK218" s="116">
        <v>4</v>
      </c>
      <c r="BL218" s="120">
        <v>20</v>
      </c>
      <c r="BM218" s="116">
        <v>1</v>
      </c>
      <c r="BN218" s="120">
        <v>5</v>
      </c>
      <c r="BO218" s="116">
        <v>0</v>
      </c>
      <c r="BP218" s="120">
        <v>0</v>
      </c>
      <c r="BQ218" s="116">
        <v>15</v>
      </c>
      <c r="BR218" s="120">
        <v>75</v>
      </c>
      <c r="BS218" s="116">
        <v>20</v>
      </c>
      <c r="BT218" s="2"/>
      <c r="BU218" s="3"/>
      <c r="BV218" s="3"/>
      <c r="BW218" s="3"/>
      <c r="BX218" s="3"/>
    </row>
    <row r="219" spans="1:76" ht="15">
      <c r="A219" s="64" t="s">
        <v>383</v>
      </c>
      <c r="B219" s="65"/>
      <c r="C219" s="65" t="s">
        <v>64</v>
      </c>
      <c r="D219" s="66">
        <v>166.11718091995039</v>
      </c>
      <c r="E219" s="68"/>
      <c r="F219" s="100" t="s">
        <v>1032</v>
      </c>
      <c r="G219" s="65"/>
      <c r="H219" s="69" t="s">
        <v>383</v>
      </c>
      <c r="I219" s="70"/>
      <c r="J219" s="70"/>
      <c r="K219" s="69" t="s">
        <v>3371</v>
      </c>
      <c r="L219" s="73">
        <v>1</v>
      </c>
      <c r="M219" s="74">
        <v>2529.601806640625</v>
      </c>
      <c r="N219" s="74">
        <v>816.3016357421875</v>
      </c>
      <c r="O219" s="75"/>
      <c r="P219" s="76"/>
      <c r="Q219" s="76"/>
      <c r="R219" s="86"/>
      <c r="S219" s="48">
        <v>0</v>
      </c>
      <c r="T219" s="48">
        <v>2</v>
      </c>
      <c r="U219" s="49">
        <v>0</v>
      </c>
      <c r="V219" s="49">
        <v>0.015152</v>
      </c>
      <c r="W219" s="49">
        <v>0.024016</v>
      </c>
      <c r="X219" s="49">
        <v>0.561643</v>
      </c>
      <c r="Y219" s="49">
        <v>0.5</v>
      </c>
      <c r="Z219" s="49">
        <v>0</v>
      </c>
      <c r="AA219" s="71">
        <v>219</v>
      </c>
      <c r="AB219" s="71"/>
      <c r="AC219" s="72"/>
      <c r="AD219" s="78" t="s">
        <v>2105</v>
      </c>
      <c r="AE219" s="78">
        <v>1130</v>
      </c>
      <c r="AF219" s="78">
        <v>1085</v>
      </c>
      <c r="AG219" s="78">
        <v>5520</v>
      </c>
      <c r="AH219" s="78">
        <v>17767</v>
      </c>
      <c r="AI219" s="78"/>
      <c r="AJ219" s="78" t="s">
        <v>2319</v>
      </c>
      <c r="AK219" s="78"/>
      <c r="AL219" s="78"/>
      <c r="AM219" s="78"/>
      <c r="AN219" s="80">
        <v>42384.15195601852</v>
      </c>
      <c r="AO219" s="83" t="s">
        <v>2806</v>
      </c>
      <c r="AP219" s="78" t="b">
        <v>0</v>
      </c>
      <c r="AQ219" s="78" t="b">
        <v>0</v>
      </c>
      <c r="AR219" s="78" t="b">
        <v>0</v>
      </c>
      <c r="AS219" s="78"/>
      <c r="AT219" s="78">
        <v>3</v>
      </c>
      <c r="AU219" s="83" t="s">
        <v>2819</v>
      </c>
      <c r="AV219" s="78" t="b">
        <v>0</v>
      </c>
      <c r="AW219" s="78" t="s">
        <v>2922</v>
      </c>
      <c r="AX219" s="83" t="s">
        <v>3139</v>
      </c>
      <c r="AY219" s="78" t="s">
        <v>66</v>
      </c>
      <c r="AZ219" s="78" t="str">
        <f>REPLACE(INDEX(GroupVertices[Group],MATCH(Vertices[[#This Row],[Vertex]],GroupVertices[Vertex],0)),1,1,"")</f>
        <v>2</v>
      </c>
      <c r="BA219" s="48"/>
      <c r="BB219" s="48"/>
      <c r="BC219" s="48"/>
      <c r="BD219" s="48"/>
      <c r="BE219" s="48" t="s">
        <v>403</v>
      </c>
      <c r="BF219" s="48" t="s">
        <v>403</v>
      </c>
      <c r="BG219" s="116" t="s">
        <v>4070</v>
      </c>
      <c r="BH219" s="116" t="s">
        <v>4070</v>
      </c>
      <c r="BI219" s="116" t="s">
        <v>4194</v>
      </c>
      <c r="BJ219" s="116" t="s">
        <v>4194</v>
      </c>
      <c r="BK219" s="116">
        <v>4</v>
      </c>
      <c r="BL219" s="120">
        <v>20</v>
      </c>
      <c r="BM219" s="116">
        <v>1</v>
      </c>
      <c r="BN219" s="120">
        <v>5</v>
      </c>
      <c r="BO219" s="116">
        <v>0</v>
      </c>
      <c r="BP219" s="120">
        <v>0</v>
      </c>
      <c r="BQ219" s="116">
        <v>15</v>
      </c>
      <c r="BR219" s="120">
        <v>75</v>
      </c>
      <c r="BS219" s="116">
        <v>20</v>
      </c>
      <c r="BT219" s="2"/>
      <c r="BU219" s="3"/>
      <c r="BV219" s="3"/>
      <c r="BW219" s="3"/>
      <c r="BX219" s="3"/>
    </row>
    <row r="220" spans="1:76" ht="15">
      <c r="A220" s="64" t="s">
        <v>385</v>
      </c>
      <c r="B220" s="65"/>
      <c r="C220" s="65" t="s">
        <v>64</v>
      </c>
      <c r="D220" s="66">
        <v>162.8575879151233</v>
      </c>
      <c r="E220" s="68"/>
      <c r="F220" s="100" t="s">
        <v>2910</v>
      </c>
      <c r="G220" s="65"/>
      <c r="H220" s="69" t="s">
        <v>385</v>
      </c>
      <c r="I220" s="70"/>
      <c r="J220" s="70"/>
      <c r="K220" s="69" t="s">
        <v>3372</v>
      </c>
      <c r="L220" s="73">
        <v>1</v>
      </c>
      <c r="M220" s="74">
        <v>2430.834716796875</v>
      </c>
      <c r="N220" s="74">
        <v>8496.208984375</v>
      </c>
      <c r="O220" s="75"/>
      <c r="P220" s="76"/>
      <c r="Q220" s="76"/>
      <c r="R220" s="86"/>
      <c r="S220" s="48">
        <v>1</v>
      </c>
      <c r="T220" s="48">
        <v>1</v>
      </c>
      <c r="U220" s="49">
        <v>0</v>
      </c>
      <c r="V220" s="49">
        <v>0</v>
      </c>
      <c r="W220" s="49">
        <v>0</v>
      </c>
      <c r="X220" s="49">
        <v>0.999998</v>
      </c>
      <c r="Y220" s="49">
        <v>0</v>
      </c>
      <c r="Z220" s="49" t="s">
        <v>3480</v>
      </c>
      <c r="AA220" s="71">
        <v>220</v>
      </c>
      <c r="AB220" s="71"/>
      <c r="AC220" s="72"/>
      <c r="AD220" s="78" t="s">
        <v>2106</v>
      </c>
      <c r="AE220" s="78">
        <v>408</v>
      </c>
      <c r="AF220" s="78">
        <v>226</v>
      </c>
      <c r="AG220" s="78">
        <v>667</v>
      </c>
      <c r="AH220" s="78">
        <v>3405</v>
      </c>
      <c r="AI220" s="78"/>
      <c r="AJ220" s="78" t="s">
        <v>2320</v>
      </c>
      <c r="AK220" s="78" t="s">
        <v>2465</v>
      </c>
      <c r="AL220" s="78"/>
      <c r="AM220" s="78"/>
      <c r="AN220" s="80">
        <v>40956.000625</v>
      </c>
      <c r="AO220" s="83" t="s">
        <v>2807</v>
      </c>
      <c r="AP220" s="78" t="b">
        <v>1</v>
      </c>
      <c r="AQ220" s="78" t="b">
        <v>0</v>
      </c>
      <c r="AR220" s="78" t="b">
        <v>1</v>
      </c>
      <c r="AS220" s="78"/>
      <c r="AT220" s="78">
        <v>6</v>
      </c>
      <c r="AU220" s="83" t="s">
        <v>2819</v>
      </c>
      <c r="AV220" s="78" t="b">
        <v>0</v>
      </c>
      <c r="AW220" s="78" t="s">
        <v>2922</v>
      </c>
      <c r="AX220" s="83" t="s">
        <v>3140</v>
      </c>
      <c r="AY220" s="78" t="s">
        <v>66</v>
      </c>
      <c r="AZ220" s="78" t="str">
        <f>REPLACE(INDEX(GroupVertices[Group],MATCH(Vertices[[#This Row],[Vertex]],GroupVertices[Vertex],0)),1,1,"")</f>
        <v>1</v>
      </c>
      <c r="BA220" s="48"/>
      <c r="BB220" s="48"/>
      <c r="BC220" s="48"/>
      <c r="BD220" s="48"/>
      <c r="BE220" s="48" t="s">
        <v>839</v>
      </c>
      <c r="BF220" s="48" t="s">
        <v>839</v>
      </c>
      <c r="BG220" s="116" t="s">
        <v>4086</v>
      </c>
      <c r="BH220" s="116" t="s">
        <v>4086</v>
      </c>
      <c r="BI220" s="116" t="s">
        <v>4208</v>
      </c>
      <c r="BJ220" s="116" t="s">
        <v>4208</v>
      </c>
      <c r="BK220" s="116">
        <v>1</v>
      </c>
      <c r="BL220" s="120">
        <v>5</v>
      </c>
      <c r="BM220" s="116">
        <v>0</v>
      </c>
      <c r="BN220" s="120">
        <v>0</v>
      </c>
      <c r="BO220" s="116">
        <v>0</v>
      </c>
      <c r="BP220" s="120">
        <v>0</v>
      </c>
      <c r="BQ220" s="116">
        <v>19</v>
      </c>
      <c r="BR220" s="120">
        <v>95</v>
      </c>
      <c r="BS220" s="116">
        <v>20</v>
      </c>
      <c r="BT220" s="2"/>
      <c r="BU220" s="3"/>
      <c r="BV220" s="3"/>
      <c r="BW220" s="3"/>
      <c r="BX220" s="3"/>
    </row>
    <row r="221" spans="1:76" ht="15">
      <c r="A221" s="64" t="s">
        <v>436</v>
      </c>
      <c r="B221" s="65"/>
      <c r="C221" s="65" t="s">
        <v>64</v>
      </c>
      <c r="D221" s="66">
        <v>165.84396707088453</v>
      </c>
      <c r="E221" s="68"/>
      <c r="F221" s="100" t="s">
        <v>2911</v>
      </c>
      <c r="G221" s="65"/>
      <c r="H221" s="69" t="s">
        <v>436</v>
      </c>
      <c r="I221" s="70"/>
      <c r="J221" s="70"/>
      <c r="K221" s="69" t="s">
        <v>3373</v>
      </c>
      <c r="L221" s="73">
        <v>1</v>
      </c>
      <c r="M221" s="74">
        <v>6152.73095703125</v>
      </c>
      <c r="N221" s="74">
        <v>3505.768798828125</v>
      </c>
      <c r="O221" s="75"/>
      <c r="P221" s="76"/>
      <c r="Q221" s="76"/>
      <c r="R221" s="86"/>
      <c r="S221" s="48">
        <v>2</v>
      </c>
      <c r="T221" s="48">
        <v>0</v>
      </c>
      <c r="U221" s="49">
        <v>0</v>
      </c>
      <c r="V221" s="49">
        <v>0.125</v>
      </c>
      <c r="W221" s="49">
        <v>0</v>
      </c>
      <c r="X221" s="49">
        <v>0.849207</v>
      </c>
      <c r="Y221" s="49">
        <v>0.5</v>
      </c>
      <c r="Z221" s="49">
        <v>0</v>
      </c>
      <c r="AA221" s="71">
        <v>221</v>
      </c>
      <c r="AB221" s="71"/>
      <c r="AC221" s="72"/>
      <c r="AD221" s="78" t="s">
        <v>2107</v>
      </c>
      <c r="AE221" s="78">
        <v>976</v>
      </c>
      <c r="AF221" s="78">
        <v>1013</v>
      </c>
      <c r="AG221" s="78">
        <v>3024</v>
      </c>
      <c r="AH221" s="78">
        <v>2536</v>
      </c>
      <c r="AI221" s="78">
        <v>3600</v>
      </c>
      <c r="AJ221" s="78" t="s">
        <v>2321</v>
      </c>
      <c r="AK221" s="78" t="s">
        <v>2466</v>
      </c>
      <c r="AL221" s="83" t="s">
        <v>2602</v>
      </c>
      <c r="AM221" s="78" t="s">
        <v>2467</v>
      </c>
      <c r="AN221" s="80">
        <v>40406.50462962963</v>
      </c>
      <c r="AO221" s="83" t="s">
        <v>2808</v>
      </c>
      <c r="AP221" s="78" t="b">
        <v>0</v>
      </c>
      <c r="AQ221" s="78" t="b">
        <v>0</v>
      </c>
      <c r="AR221" s="78" t="b">
        <v>1</v>
      </c>
      <c r="AS221" s="78" t="s">
        <v>1774</v>
      </c>
      <c r="AT221" s="78">
        <v>13</v>
      </c>
      <c r="AU221" s="83" t="s">
        <v>2826</v>
      </c>
      <c r="AV221" s="78" t="b">
        <v>0</v>
      </c>
      <c r="AW221" s="78" t="s">
        <v>2922</v>
      </c>
      <c r="AX221" s="83" t="s">
        <v>3141</v>
      </c>
      <c r="AY221" s="78" t="s">
        <v>65</v>
      </c>
      <c r="AZ221" s="78" t="str">
        <f>REPLACE(INDEX(GroupVertices[Group],MATCH(Vertices[[#This Row],[Vertex]],GroupVertices[Vertex],0)),1,1,"")</f>
        <v>9</v>
      </c>
      <c r="BA221" s="48"/>
      <c r="BB221" s="48"/>
      <c r="BC221" s="48"/>
      <c r="BD221" s="48"/>
      <c r="BE221" s="48"/>
      <c r="BF221" s="48"/>
      <c r="BG221" s="48"/>
      <c r="BH221" s="48"/>
      <c r="BI221" s="48"/>
      <c r="BJ221" s="48"/>
      <c r="BK221" s="48"/>
      <c r="BL221" s="49"/>
      <c r="BM221" s="48"/>
      <c r="BN221" s="49"/>
      <c r="BO221" s="48"/>
      <c r="BP221" s="49"/>
      <c r="BQ221" s="48"/>
      <c r="BR221" s="49"/>
      <c r="BS221" s="48"/>
      <c r="BT221" s="2"/>
      <c r="BU221" s="3"/>
      <c r="BV221" s="3"/>
      <c r="BW221" s="3"/>
      <c r="BX221" s="3"/>
    </row>
    <row r="222" spans="1:76" ht="15">
      <c r="A222" s="64" t="s">
        <v>386</v>
      </c>
      <c r="B222" s="65"/>
      <c r="C222" s="65" t="s">
        <v>64</v>
      </c>
      <c r="D222" s="66">
        <v>162.0227678207555</v>
      </c>
      <c r="E222" s="68"/>
      <c r="F222" s="100" t="s">
        <v>893</v>
      </c>
      <c r="G222" s="65"/>
      <c r="H222" s="69" t="s">
        <v>386</v>
      </c>
      <c r="I222" s="70"/>
      <c r="J222" s="70"/>
      <c r="K222" s="69" t="s">
        <v>3374</v>
      </c>
      <c r="L222" s="73">
        <v>19.935606060606062</v>
      </c>
      <c r="M222" s="74">
        <v>6045.6240234375</v>
      </c>
      <c r="N222" s="74">
        <v>2628.918212890625</v>
      </c>
      <c r="O222" s="75"/>
      <c r="P222" s="76"/>
      <c r="Q222" s="76"/>
      <c r="R222" s="86"/>
      <c r="S222" s="48">
        <v>0</v>
      </c>
      <c r="T222" s="48">
        <v>3</v>
      </c>
      <c r="U222" s="49">
        <v>1</v>
      </c>
      <c r="V222" s="49">
        <v>0.142857</v>
      </c>
      <c r="W222" s="49">
        <v>0</v>
      </c>
      <c r="X222" s="49">
        <v>1.224181</v>
      </c>
      <c r="Y222" s="49">
        <v>0.3333333333333333</v>
      </c>
      <c r="Z222" s="49">
        <v>0</v>
      </c>
      <c r="AA222" s="71">
        <v>222</v>
      </c>
      <c r="AB222" s="71"/>
      <c r="AC222" s="72"/>
      <c r="AD222" s="78" t="s">
        <v>2108</v>
      </c>
      <c r="AE222" s="78">
        <v>213</v>
      </c>
      <c r="AF222" s="78">
        <v>6</v>
      </c>
      <c r="AG222" s="78">
        <v>154</v>
      </c>
      <c r="AH222" s="78">
        <v>2081</v>
      </c>
      <c r="AI222" s="78"/>
      <c r="AJ222" s="78"/>
      <c r="AK222" s="78"/>
      <c r="AL222" s="78"/>
      <c r="AM222" s="78"/>
      <c r="AN222" s="80">
        <v>43456.897939814815</v>
      </c>
      <c r="AO222" s="78"/>
      <c r="AP222" s="78" t="b">
        <v>1</v>
      </c>
      <c r="AQ222" s="78" t="b">
        <v>1</v>
      </c>
      <c r="AR222" s="78" t="b">
        <v>0</v>
      </c>
      <c r="AS222" s="78"/>
      <c r="AT222" s="78">
        <v>0</v>
      </c>
      <c r="AU222" s="78"/>
      <c r="AV222" s="78" t="b">
        <v>0</v>
      </c>
      <c r="AW222" s="78" t="s">
        <v>2922</v>
      </c>
      <c r="AX222" s="83" t="s">
        <v>3142</v>
      </c>
      <c r="AY222" s="78" t="s">
        <v>66</v>
      </c>
      <c r="AZ222" s="78" t="str">
        <f>REPLACE(INDEX(GroupVertices[Group],MATCH(Vertices[[#This Row],[Vertex]],GroupVertices[Vertex],0)),1,1,"")</f>
        <v>9</v>
      </c>
      <c r="BA222" s="48"/>
      <c r="BB222" s="48"/>
      <c r="BC222" s="48"/>
      <c r="BD222" s="48"/>
      <c r="BE222" s="48" t="s">
        <v>840</v>
      </c>
      <c r="BF222" s="48" t="s">
        <v>840</v>
      </c>
      <c r="BG222" s="116" t="s">
        <v>4087</v>
      </c>
      <c r="BH222" s="116" t="s">
        <v>4087</v>
      </c>
      <c r="BI222" s="116" t="s">
        <v>4209</v>
      </c>
      <c r="BJ222" s="116" t="s">
        <v>4209</v>
      </c>
      <c r="BK222" s="116">
        <v>1</v>
      </c>
      <c r="BL222" s="120">
        <v>5.882352941176471</v>
      </c>
      <c r="BM222" s="116">
        <v>0</v>
      </c>
      <c r="BN222" s="120">
        <v>0</v>
      </c>
      <c r="BO222" s="116">
        <v>0</v>
      </c>
      <c r="BP222" s="120">
        <v>0</v>
      </c>
      <c r="BQ222" s="116">
        <v>16</v>
      </c>
      <c r="BR222" s="120">
        <v>94.11764705882354</v>
      </c>
      <c r="BS222" s="116">
        <v>17</v>
      </c>
      <c r="BT222" s="2"/>
      <c r="BU222" s="3"/>
      <c r="BV222" s="3"/>
      <c r="BW222" s="3"/>
      <c r="BX222" s="3"/>
    </row>
    <row r="223" spans="1:76" ht="15">
      <c r="A223" s="64" t="s">
        <v>437</v>
      </c>
      <c r="B223" s="65"/>
      <c r="C223" s="65" t="s">
        <v>64</v>
      </c>
      <c r="D223" s="66">
        <v>573.9343862922142</v>
      </c>
      <c r="E223" s="68"/>
      <c r="F223" s="100" t="s">
        <v>2912</v>
      </c>
      <c r="G223" s="65"/>
      <c r="H223" s="69" t="s">
        <v>437</v>
      </c>
      <c r="I223" s="70"/>
      <c r="J223" s="70"/>
      <c r="K223" s="69" t="s">
        <v>3375</v>
      </c>
      <c r="L223" s="73">
        <v>1</v>
      </c>
      <c r="M223" s="74">
        <v>5796.8486328125</v>
      </c>
      <c r="N223" s="74">
        <v>2140.96240234375</v>
      </c>
      <c r="O223" s="75"/>
      <c r="P223" s="76"/>
      <c r="Q223" s="76"/>
      <c r="R223" s="86"/>
      <c r="S223" s="48">
        <v>2</v>
      </c>
      <c r="T223" s="48">
        <v>0</v>
      </c>
      <c r="U223" s="49">
        <v>0</v>
      </c>
      <c r="V223" s="49">
        <v>0.125</v>
      </c>
      <c r="W223" s="49">
        <v>0</v>
      </c>
      <c r="X223" s="49">
        <v>0.849207</v>
      </c>
      <c r="Y223" s="49">
        <v>0.5</v>
      </c>
      <c r="Z223" s="49">
        <v>0</v>
      </c>
      <c r="AA223" s="71">
        <v>223</v>
      </c>
      <c r="AB223" s="71"/>
      <c r="AC223" s="72"/>
      <c r="AD223" s="78" t="s">
        <v>2109</v>
      </c>
      <c r="AE223" s="78">
        <v>10526</v>
      </c>
      <c r="AF223" s="78">
        <v>108557</v>
      </c>
      <c r="AG223" s="78">
        <v>40819</v>
      </c>
      <c r="AH223" s="78">
        <v>16212</v>
      </c>
      <c r="AI223" s="78"/>
      <c r="AJ223" s="78" t="s">
        <v>2322</v>
      </c>
      <c r="AK223" s="78" t="s">
        <v>2467</v>
      </c>
      <c r="AL223" s="83" t="s">
        <v>2603</v>
      </c>
      <c r="AM223" s="78"/>
      <c r="AN223" s="80">
        <v>40128.001759259256</v>
      </c>
      <c r="AO223" s="83" t="s">
        <v>2809</v>
      </c>
      <c r="AP223" s="78" t="b">
        <v>1</v>
      </c>
      <c r="AQ223" s="78" t="b">
        <v>0</v>
      </c>
      <c r="AR223" s="78" t="b">
        <v>0</v>
      </c>
      <c r="AS223" s="78"/>
      <c r="AT223" s="78">
        <v>197</v>
      </c>
      <c r="AU223" s="83" t="s">
        <v>2819</v>
      </c>
      <c r="AV223" s="78" t="b">
        <v>1</v>
      </c>
      <c r="AW223" s="78" t="s">
        <v>2922</v>
      </c>
      <c r="AX223" s="83" t="s">
        <v>3143</v>
      </c>
      <c r="AY223" s="78" t="s">
        <v>65</v>
      </c>
      <c r="AZ223" s="78" t="str">
        <f>REPLACE(INDEX(GroupVertices[Group],MATCH(Vertices[[#This Row],[Vertex]],GroupVertices[Vertex],0)),1,1,"")</f>
        <v>9</v>
      </c>
      <c r="BA223" s="48"/>
      <c r="BB223" s="48"/>
      <c r="BC223" s="48"/>
      <c r="BD223" s="48"/>
      <c r="BE223" s="48"/>
      <c r="BF223" s="48"/>
      <c r="BG223" s="48"/>
      <c r="BH223" s="48"/>
      <c r="BI223" s="48"/>
      <c r="BJ223" s="48"/>
      <c r="BK223" s="48"/>
      <c r="BL223" s="49"/>
      <c r="BM223" s="48"/>
      <c r="BN223" s="49"/>
      <c r="BO223" s="48"/>
      <c r="BP223" s="49"/>
      <c r="BQ223" s="48"/>
      <c r="BR223" s="49"/>
      <c r="BS223" s="48"/>
      <c r="BT223" s="2"/>
      <c r="BU223" s="3"/>
      <c r="BV223" s="3"/>
      <c r="BW223" s="3"/>
      <c r="BX223" s="3"/>
    </row>
    <row r="224" spans="1:76" ht="15">
      <c r="A224" s="64" t="s">
        <v>387</v>
      </c>
      <c r="B224" s="65"/>
      <c r="C224" s="65" t="s">
        <v>64</v>
      </c>
      <c r="D224" s="66">
        <v>166.6484300709117</v>
      </c>
      <c r="E224" s="68"/>
      <c r="F224" s="100" t="s">
        <v>2913</v>
      </c>
      <c r="G224" s="65"/>
      <c r="H224" s="69" t="s">
        <v>387</v>
      </c>
      <c r="I224" s="70"/>
      <c r="J224" s="70"/>
      <c r="K224" s="69" t="s">
        <v>3376</v>
      </c>
      <c r="L224" s="73">
        <v>1</v>
      </c>
      <c r="M224" s="74">
        <v>8111.599609375</v>
      </c>
      <c r="N224" s="74">
        <v>944.0232543945312</v>
      </c>
      <c r="O224" s="75"/>
      <c r="P224" s="76"/>
      <c r="Q224" s="76"/>
      <c r="R224" s="86"/>
      <c r="S224" s="48">
        <v>2</v>
      </c>
      <c r="T224" s="48">
        <v>1</v>
      </c>
      <c r="U224" s="49">
        <v>0</v>
      </c>
      <c r="V224" s="49">
        <v>1</v>
      </c>
      <c r="W224" s="49">
        <v>0</v>
      </c>
      <c r="X224" s="49">
        <v>1.298243</v>
      </c>
      <c r="Y224" s="49">
        <v>0</v>
      </c>
      <c r="Z224" s="49">
        <v>0</v>
      </c>
      <c r="AA224" s="71">
        <v>224</v>
      </c>
      <c r="AB224" s="71"/>
      <c r="AC224" s="72"/>
      <c r="AD224" s="78" t="s">
        <v>2110</v>
      </c>
      <c r="AE224" s="78">
        <v>29</v>
      </c>
      <c r="AF224" s="78">
        <v>1225</v>
      </c>
      <c r="AG224" s="78">
        <v>2259</v>
      </c>
      <c r="AH224" s="78">
        <v>1322</v>
      </c>
      <c r="AI224" s="78"/>
      <c r="AJ224" s="78" t="s">
        <v>2323</v>
      </c>
      <c r="AK224" s="78" t="s">
        <v>2452</v>
      </c>
      <c r="AL224" s="83" t="s">
        <v>2604</v>
      </c>
      <c r="AM224" s="78"/>
      <c r="AN224" s="80">
        <v>43207.85818287037</v>
      </c>
      <c r="AO224" s="83" t="s">
        <v>2810</v>
      </c>
      <c r="AP224" s="78" t="b">
        <v>1</v>
      </c>
      <c r="AQ224" s="78" t="b">
        <v>0</v>
      </c>
      <c r="AR224" s="78" t="b">
        <v>0</v>
      </c>
      <c r="AS224" s="78" t="s">
        <v>1777</v>
      </c>
      <c r="AT224" s="78">
        <v>2</v>
      </c>
      <c r="AU224" s="78"/>
      <c r="AV224" s="78" t="b">
        <v>0</v>
      </c>
      <c r="AW224" s="78" t="s">
        <v>2922</v>
      </c>
      <c r="AX224" s="83" t="s">
        <v>3144</v>
      </c>
      <c r="AY224" s="78" t="s">
        <v>66</v>
      </c>
      <c r="AZ224" s="78" t="str">
        <f>REPLACE(INDEX(GroupVertices[Group],MATCH(Vertices[[#This Row],[Vertex]],GroupVertices[Vertex],0)),1,1,"")</f>
        <v>19</v>
      </c>
      <c r="BA224" s="48"/>
      <c r="BB224" s="48"/>
      <c r="BC224" s="48"/>
      <c r="BD224" s="48"/>
      <c r="BE224" s="48" t="s">
        <v>841</v>
      </c>
      <c r="BF224" s="48" t="s">
        <v>841</v>
      </c>
      <c r="BG224" s="116" t="s">
        <v>4088</v>
      </c>
      <c r="BH224" s="116" t="s">
        <v>4088</v>
      </c>
      <c r="BI224" s="116" t="s">
        <v>4210</v>
      </c>
      <c r="BJ224" s="116" t="s">
        <v>4210</v>
      </c>
      <c r="BK224" s="116">
        <v>0</v>
      </c>
      <c r="BL224" s="120">
        <v>0</v>
      </c>
      <c r="BM224" s="116">
        <v>0</v>
      </c>
      <c r="BN224" s="120">
        <v>0</v>
      </c>
      <c r="BO224" s="116">
        <v>0</v>
      </c>
      <c r="BP224" s="120">
        <v>0</v>
      </c>
      <c r="BQ224" s="116">
        <v>30</v>
      </c>
      <c r="BR224" s="120">
        <v>100</v>
      </c>
      <c r="BS224" s="116">
        <v>30</v>
      </c>
      <c r="BT224" s="2"/>
      <c r="BU224" s="3"/>
      <c r="BV224" s="3"/>
      <c r="BW224" s="3"/>
      <c r="BX224" s="3"/>
    </row>
    <row r="225" spans="1:76" ht="15">
      <c r="A225" s="64" t="s">
        <v>388</v>
      </c>
      <c r="B225" s="65"/>
      <c r="C225" s="65" t="s">
        <v>64</v>
      </c>
      <c r="D225" s="66">
        <v>162</v>
      </c>
      <c r="E225" s="68"/>
      <c r="F225" s="100" t="s">
        <v>1034</v>
      </c>
      <c r="G225" s="65"/>
      <c r="H225" s="69" t="s">
        <v>388</v>
      </c>
      <c r="I225" s="70"/>
      <c r="J225" s="70"/>
      <c r="K225" s="69" t="s">
        <v>3377</v>
      </c>
      <c r="L225" s="73">
        <v>1</v>
      </c>
      <c r="M225" s="74">
        <v>8111.599609375</v>
      </c>
      <c r="N225" s="74">
        <v>549.9450073242188</v>
      </c>
      <c r="O225" s="75"/>
      <c r="P225" s="76"/>
      <c r="Q225" s="76"/>
      <c r="R225" s="86"/>
      <c r="S225" s="48">
        <v>0</v>
      </c>
      <c r="T225" s="48">
        <v>1</v>
      </c>
      <c r="U225" s="49">
        <v>0</v>
      </c>
      <c r="V225" s="49">
        <v>1</v>
      </c>
      <c r="W225" s="49">
        <v>0</v>
      </c>
      <c r="X225" s="49">
        <v>0.701753</v>
      </c>
      <c r="Y225" s="49">
        <v>0</v>
      </c>
      <c r="Z225" s="49">
        <v>0</v>
      </c>
      <c r="AA225" s="71">
        <v>225</v>
      </c>
      <c r="AB225" s="71"/>
      <c r="AC225" s="72"/>
      <c r="AD225" s="78" t="s">
        <v>2111</v>
      </c>
      <c r="AE225" s="78">
        <v>1</v>
      </c>
      <c r="AF225" s="78">
        <v>0</v>
      </c>
      <c r="AG225" s="78">
        <v>290</v>
      </c>
      <c r="AH225" s="78">
        <v>88</v>
      </c>
      <c r="AI225" s="78"/>
      <c r="AJ225" s="78">
        <v>160</v>
      </c>
      <c r="AK225" s="78"/>
      <c r="AL225" s="78"/>
      <c r="AM225" s="78"/>
      <c r="AN225" s="80">
        <v>43689.53184027778</v>
      </c>
      <c r="AO225" s="78"/>
      <c r="AP225" s="78" t="b">
        <v>1</v>
      </c>
      <c r="AQ225" s="78" t="b">
        <v>0</v>
      </c>
      <c r="AR225" s="78" t="b">
        <v>0</v>
      </c>
      <c r="AS225" s="78"/>
      <c r="AT225" s="78">
        <v>0</v>
      </c>
      <c r="AU225" s="78"/>
      <c r="AV225" s="78" t="b">
        <v>0</v>
      </c>
      <c r="AW225" s="78" t="s">
        <v>2922</v>
      </c>
      <c r="AX225" s="83" t="s">
        <v>3145</v>
      </c>
      <c r="AY225" s="78" t="s">
        <v>66</v>
      </c>
      <c r="AZ225" s="78" t="str">
        <f>REPLACE(INDEX(GroupVertices[Group],MATCH(Vertices[[#This Row],[Vertex]],GroupVertices[Vertex],0)),1,1,"")</f>
        <v>19</v>
      </c>
      <c r="BA225" s="48"/>
      <c r="BB225" s="48"/>
      <c r="BC225" s="48"/>
      <c r="BD225" s="48"/>
      <c r="BE225" s="48"/>
      <c r="BF225" s="48"/>
      <c r="BG225" s="116" t="s">
        <v>4089</v>
      </c>
      <c r="BH225" s="116" t="s">
        <v>4089</v>
      </c>
      <c r="BI225" s="116" t="s">
        <v>4211</v>
      </c>
      <c r="BJ225" s="116" t="s">
        <v>4211</v>
      </c>
      <c r="BK225" s="116">
        <v>0</v>
      </c>
      <c r="BL225" s="120">
        <v>0</v>
      </c>
      <c r="BM225" s="116">
        <v>0</v>
      </c>
      <c r="BN225" s="120">
        <v>0</v>
      </c>
      <c r="BO225" s="116">
        <v>0</v>
      </c>
      <c r="BP225" s="120">
        <v>0</v>
      </c>
      <c r="BQ225" s="116">
        <v>19</v>
      </c>
      <c r="BR225" s="120">
        <v>100</v>
      </c>
      <c r="BS225" s="116">
        <v>19</v>
      </c>
      <c r="BT225" s="2"/>
      <c r="BU225" s="3"/>
      <c r="BV225" s="3"/>
      <c r="BW225" s="3"/>
      <c r="BX225" s="3"/>
    </row>
    <row r="226" spans="1:76" ht="15">
      <c r="A226" s="64" t="s">
        <v>389</v>
      </c>
      <c r="B226" s="65"/>
      <c r="C226" s="65" t="s">
        <v>64</v>
      </c>
      <c r="D226" s="66">
        <v>162.1214283773626</v>
      </c>
      <c r="E226" s="68"/>
      <c r="F226" s="100" t="s">
        <v>1035</v>
      </c>
      <c r="G226" s="65"/>
      <c r="H226" s="69" t="s">
        <v>389</v>
      </c>
      <c r="I226" s="70"/>
      <c r="J226" s="70"/>
      <c r="K226" s="69" t="s">
        <v>3378</v>
      </c>
      <c r="L226" s="73">
        <v>1</v>
      </c>
      <c r="M226" s="74">
        <v>2024.30322265625</v>
      </c>
      <c r="N226" s="74">
        <v>8496.208984375</v>
      </c>
      <c r="O226" s="75"/>
      <c r="P226" s="76"/>
      <c r="Q226" s="76"/>
      <c r="R226" s="86"/>
      <c r="S226" s="48">
        <v>1</v>
      </c>
      <c r="T226" s="48">
        <v>1</v>
      </c>
      <c r="U226" s="49">
        <v>0</v>
      </c>
      <c r="V226" s="49">
        <v>0</v>
      </c>
      <c r="W226" s="49">
        <v>0</v>
      </c>
      <c r="X226" s="49">
        <v>0.999998</v>
      </c>
      <c r="Y226" s="49">
        <v>0</v>
      </c>
      <c r="Z226" s="49" t="s">
        <v>3480</v>
      </c>
      <c r="AA226" s="71">
        <v>226</v>
      </c>
      <c r="AB226" s="71"/>
      <c r="AC226" s="72"/>
      <c r="AD226" s="78" t="s">
        <v>2112</v>
      </c>
      <c r="AE226" s="78">
        <v>172</v>
      </c>
      <c r="AF226" s="78">
        <v>32</v>
      </c>
      <c r="AG226" s="78">
        <v>7886</v>
      </c>
      <c r="AH226" s="78">
        <v>36</v>
      </c>
      <c r="AI226" s="78"/>
      <c r="AJ226" s="78" t="s">
        <v>2324</v>
      </c>
      <c r="AK226" s="78" t="s">
        <v>1860</v>
      </c>
      <c r="AL226" s="83" t="s">
        <v>2605</v>
      </c>
      <c r="AM226" s="78"/>
      <c r="AN226" s="80">
        <v>41206.556446759256</v>
      </c>
      <c r="AO226" s="83" t="s">
        <v>2811</v>
      </c>
      <c r="AP226" s="78" t="b">
        <v>0</v>
      </c>
      <c r="AQ226" s="78" t="b">
        <v>0</v>
      </c>
      <c r="AR226" s="78" t="b">
        <v>1</v>
      </c>
      <c r="AS226" s="78"/>
      <c r="AT226" s="78">
        <v>4</v>
      </c>
      <c r="AU226" s="83" t="s">
        <v>2819</v>
      </c>
      <c r="AV226" s="78" t="b">
        <v>0</v>
      </c>
      <c r="AW226" s="78" t="s">
        <v>2922</v>
      </c>
      <c r="AX226" s="83" t="s">
        <v>3146</v>
      </c>
      <c r="AY226" s="78" t="s">
        <v>66</v>
      </c>
      <c r="AZ226" s="78" t="str">
        <f>REPLACE(INDEX(GroupVertices[Group],MATCH(Vertices[[#This Row],[Vertex]],GroupVertices[Vertex],0)),1,1,"")</f>
        <v>1</v>
      </c>
      <c r="BA226" s="48"/>
      <c r="BB226" s="48"/>
      <c r="BC226" s="48"/>
      <c r="BD226" s="48"/>
      <c r="BE226" s="48" t="s">
        <v>842</v>
      </c>
      <c r="BF226" s="48" t="s">
        <v>842</v>
      </c>
      <c r="BG226" s="116" t="s">
        <v>4090</v>
      </c>
      <c r="BH226" s="116" t="s">
        <v>4090</v>
      </c>
      <c r="BI226" s="116" t="s">
        <v>4212</v>
      </c>
      <c r="BJ226" s="116" t="s">
        <v>4212</v>
      </c>
      <c r="BK226" s="116">
        <v>14</v>
      </c>
      <c r="BL226" s="120">
        <v>5</v>
      </c>
      <c r="BM226" s="116">
        <v>0</v>
      </c>
      <c r="BN226" s="120">
        <v>0</v>
      </c>
      <c r="BO226" s="116">
        <v>0</v>
      </c>
      <c r="BP226" s="120">
        <v>0</v>
      </c>
      <c r="BQ226" s="116">
        <v>266</v>
      </c>
      <c r="BR226" s="120">
        <v>95</v>
      </c>
      <c r="BS226" s="116">
        <v>280</v>
      </c>
      <c r="BT226" s="2"/>
      <c r="BU226" s="3"/>
      <c r="BV226" s="3"/>
      <c r="BW226" s="3"/>
      <c r="BX226" s="3"/>
    </row>
    <row r="227" spans="1:76" ht="15">
      <c r="A227" s="64" t="s">
        <v>390</v>
      </c>
      <c r="B227" s="65"/>
      <c r="C227" s="65" t="s">
        <v>64</v>
      </c>
      <c r="D227" s="66">
        <v>162.516070603791</v>
      </c>
      <c r="E227" s="68"/>
      <c r="F227" s="100" t="s">
        <v>2914</v>
      </c>
      <c r="G227" s="65"/>
      <c r="H227" s="69" t="s">
        <v>390</v>
      </c>
      <c r="I227" s="70"/>
      <c r="J227" s="70"/>
      <c r="K227" s="69" t="s">
        <v>3379</v>
      </c>
      <c r="L227" s="73">
        <v>114.61363636363636</v>
      </c>
      <c r="M227" s="74">
        <v>7044.455078125</v>
      </c>
      <c r="N227" s="74">
        <v>6319.95654296875</v>
      </c>
      <c r="O227" s="75"/>
      <c r="P227" s="76"/>
      <c r="Q227" s="76"/>
      <c r="R227" s="86"/>
      <c r="S227" s="48">
        <v>0</v>
      </c>
      <c r="T227" s="48">
        <v>3</v>
      </c>
      <c r="U227" s="49">
        <v>6</v>
      </c>
      <c r="V227" s="49">
        <v>0.333333</v>
      </c>
      <c r="W227" s="49">
        <v>0</v>
      </c>
      <c r="X227" s="49">
        <v>1.918915</v>
      </c>
      <c r="Y227" s="49">
        <v>0</v>
      </c>
      <c r="Z227" s="49">
        <v>0</v>
      </c>
      <c r="AA227" s="71">
        <v>227</v>
      </c>
      <c r="AB227" s="71"/>
      <c r="AC227" s="72"/>
      <c r="AD227" s="78" t="s">
        <v>2113</v>
      </c>
      <c r="AE227" s="78">
        <v>175</v>
      </c>
      <c r="AF227" s="78">
        <v>136</v>
      </c>
      <c r="AG227" s="78">
        <v>1369</v>
      </c>
      <c r="AH227" s="78">
        <v>653</v>
      </c>
      <c r="AI227" s="78"/>
      <c r="AJ227" s="78" t="s">
        <v>2325</v>
      </c>
      <c r="AK227" s="78" t="s">
        <v>2468</v>
      </c>
      <c r="AL227" s="78"/>
      <c r="AM227" s="78"/>
      <c r="AN227" s="80">
        <v>40302.522141203706</v>
      </c>
      <c r="AO227" s="78"/>
      <c r="AP227" s="78" t="b">
        <v>0</v>
      </c>
      <c r="AQ227" s="78" t="b">
        <v>0</v>
      </c>
      <c r="AR227" s="78" t="b">
        <v>0</v>
      </c>
      <c r="AS227" s="78"/>
      <c r="AT227" s="78">
        <v>3</v>
      </c>
      <c r="AU227" s="83" t="s">
        <v>2837</v>
      </c>
      <c r="AV227" s="78" t="b">
        <v>0</v>
      </c>
      <c r="AW227" s="78" t="s">
        <v>2922</v>
      </c>
      <c r="AX227" s="83" t="s">
        <v>3147</v>
      </c>
      <c r="AY227" s="78" t="s">
        <v>66</v>
      </c>
      <c r="AZ227" s="78" t="str">
        <f>REPLACE(INDEX(GroupVertices[Group],MATCH(Vertices[[#This Row],[Vertex]],GroupVertices[Vertex],0)),1,1,"")</f>
        <v>11</v>
      </c>
      <c r="BA227" s="48"/>
      <c r="BB227" s="48"/>
      <c r="BC227" s="48"/>
      <c r="BD227" s="48"/>
      <c r="BE227" s="48" t="s">
        <v>403</v>
      </c>
      <c r="BF227" s="48" t="s">
        <v>403</v>
      </c>
      <c r="BG227" s="116" t="s">
        <v>4091</v>
      </c>
      <c r="BH227" s="116" t="s">
        <v>4091</v>
      </c>
      <c r="BI227" s="116" t="s">
        <v>4213</v>
      </c>
      <c r="BJ227" s="116" t="s">
        <v>4213</v>
      </c>
      <c r="BK227" s="116">
        <v>0</v>
      </c>
      <c r="BL227" s="120">
        <v>0</v>
      </c>
      <c r="BM227" s="116">
        <v>0</v>
      </c>
      <c r="BN227" s="120">
        <v>0</v>
      </c>
      <c r="BO227" s="116">
        <v>0</v>
      </c>
      <c r="BP227" s="120">
        <v>0</v>
      </c>
      <c r="BQ227" s="116">
        <v>10</v>
      </c>
      <c r="BR227" s="120">
        <v>100</v>
      </c>
      <c r="BS227" s="116">
        <v>10</v>
      </c>
      <c r="BT227" s="2"/>
      <c r="BU227" s="3"/>
      <c r="BV227" s="3"/>
      <c r="BW227" s="3"/>
      <c r="BX227" s="3"/>
    </row>
    <row r="228" spans="1:76" ht="15">
      <c r="A228" s="64" t="s">
        <v>438</v>
      </c>
      <c r="B228" s="65"/>
      <c r="C228" s="65" t="s">
        <v>64</v>
      </c>
      <c r="D228" s="66">
        <v>165.49486048596708</v>
      </c>
      <c r="E228" s="68"/>
      <c r="F228" s="100" t="s">
        <v>2915</v>
      </c>
      <c r="G228" s="65"/>
      <c r="H228" s="69" t="s">
        <v>438</v>
      </c>
      <c r="I228" s="70"/>
      <c r="J228" s="70"/>
      <c r="K228" s="69" t="s">
        <v>3380</v>
      </c>
      <c r="L228" s="73">
        <v>1</v>
      </c>
      <c r="M228" s="74">
        <v>7044.455078125</v>
      </c>
      <c r="N228" s="74">
        <v>6866.9599609375</v>
      </c>
      <c r="O228" s="75"/>
      <c r="P228" s="76"/>
      <c r="Q228" s="76"/>
      <c r="R228" s="86"/>
      <c r="S228" s="48">
        <v>1</v>
      </c>
      <c r="T228" s="48">
        <v>0</v>
      </c>
      <c r="U228" s="49">
        <v>0</v>
      </c>
      <c r="V228" s="49">
        <v>0.2</v>
      </c>
      <c r="W228" s="49">
        <v>0</v>
      </c>
      <c r="X228" s="49">
        <v>0.693692</v>
      </c>
      <c r="Y228" s="49">
        <v>0</v>
      </c>
      <c r="Z228" s="49">
        <v>0</v>
      </c>
      <c r="AA228" s="71">
        <v>228</v>
      </c>
      <c r="AB228" s="71"/>
      <c r="AC228" s="72"/>
      <c r="AD228" s="78" t="s">
        <v>2114</v>
      </c>
      <c r="AE228" s="78">
        <v>252</v>
      </c>
      <c r="AF228" s="78">
        <v>921</v>
      </c>
      <c r="AG228" s="78">
        <v>2147</v>
      </c>
      <c r="AH228" s="78">
        <v>2282</v>
      </c>
      <c r="AI228" s="78"/>
      <c r="AJ228" s="78" t="s">
        <v>2326</v>
      </c>
      <c r="AK228" s="78" t="s">
        <v>2469</v>
      </c>
      <c r="AL228" s="83" t="s">
        <v>2606</v>
      </c>
      <c r="AM228" s="78"/>
      <c r="AN228" s="80">
        <v>40302.32753472222</v>
      </c>
      <c r="AO228" s="83" t="s">
        <v>2812</v>
      </c>
      <c r="AP228" s="78" t="b">
        <v>1</v>
      </c>
      <c r="AQ228" s="78" t="b">
        <v>0</v>
      </c>
      <c r="AR228" s="78" t="b">
        <v>1</v>
      </c>
      <c r="AS228" s="78" t="s">
        <v>1774</v>
      </c>
      <c r="AT228" s="78">
        <v>25</v>
      </c>
      <c r="AU228" s="83" t="s">
        <v>2819</v>
      </c>
      <c r="AV228" s="78" t="b">
        <v>0</v>
      </c>
      <c r="AW228" s="78" t="s">
        <v>2922</v>
      </c>
      <c r="AX228" s="83" t="s">
        <v>3148</v>
      </c>
      <c r="AY228" s="78" t="s">
        <v>65</v>
      </c>
      <c r="AZ228" s="78" t="str">
        <f>REPLACE(INDEX(GroupVertices[Group],MATCH(Vertices[[#This Row],[Vertex]],GroupVertices[Vertex],0)),1,1,"")</f>
        <v>11</v>
      </c>
      <c r="BA228" s="48"/>
      <c r="BB228" s="48"/>
      <c r="BC228" s="48"/>
      <c r="BD228" s="48"/>
      <c r="BE228" s="48"/>
      <c r="BF228" s="48"/>
      <c r="BG228" s="48"/>
      <c r="BH228" s="48"/>
      <c r="BI228" s="48"/>
      <c r="BJ228" s="48"/>
      <c r="BK228" s="48"/>
      <c r="BL228" s="49"/>
      <c r="BM228" s="48"/>
      <c r="BN228" s="49"/>
      <c r="BO228" s="48"/>
      <c r="BP228" s="49"/>
      <c r="BQ228" s="48"/>
      <c r="BR228" s="49"/>
      <c r="BS228" s="48"/>
      <c r="BT228" s="2"/>
      <c r="BU228" s="3"/>
      <c r="BV228" s="3"/>
      <c r="BW228" s="3"/>
      <c r="BX228" s="3"/>
    </row>
    <row r="229" spans="1:76" ht="15">
      <c r="A229" s="64" t="s">
        <v>439</v>
      </c>
      <c r="B229" s="65"/>
      <c r="C229" s="65" t="s">
        <v>64</v>
      </c>
      <c r="D229" s="66">
        <v>181.22742462800787</v>
      </c>
      <c r="E229" s="68"/>
      <c r="F229" s="100" t="s">
        <v>2916</v>
      </c>
      <c r="G229" s="65"/>
      <c r="H229" s="69" t="s">
        <v>439</v>
      </c>
      <c r="I229" s="70"/>
      <c r="J229" s="70"/>
      <c r="K229" s="69" t="s">
        <v>3381</v>
      </c>
      <c r="L229" s="73">
        <v>1</v>
      </c>
      <c r="M229" s="74">
        <v>6579.91357421875</v>
      </c>
      <c r="N229" s="74">
        <v>6866.9599609375</v>
      </c>
      <c r="O229" s="75"/>
      <c r="P229" s="76"/>
      <c r="Q229" s="76"/>
      <c r="R229" s="86"/>
      <c r="S229" s="48">
        <v>1</v>
      </c>
      <c r="T229" s="48">
        <v>0</v>
      </c>
      <c r="U229" s="49">
        <v>0</v>
      </c>
      <c r="V229" s="49">
        <v>0.2</v>
      </c>
      <c r="W229" s="49">
        <v>0</v>
      </c>
      <c r="X229" s="49">
        <v>0.693692</v>
      </c>
      <c r="Y229" s="49">
        <v>0</v>
      </c>
      <c r="Z229" s="49">
        <v>0</v>
      </c>
      <c r="AA229" s="71">
        <v>229</v>
      </c>
      <c r="AB229" s="71"/>
      <c r="AC229" s="72"/>
      <c r="AD229" s="78" t="s">
        <v>2115</v>
      </c>
      <c r="AE229" s="78">
        <v>2909</v>
      </c>
      <c r="AF229" s="78">
        <v>5067</v>
      </c>
      <c r="AG229" s="78">
        <v>47125</v>
      </c>
      <c r="AH229" s="78">
        <v>20328</v>
      </c>
      <c r="AI229" s="78"/>
      <c r="AJ229" s="78" t="s">
        <v>2327</v>
      </c>
      <c r="AK229" s="78" t="s">
        <v>2470</v>
      </c>
      <c r="AL229" s="78"/>
      <c r="AM229" s="78"/>
      <c r="AN229" s="80">
        <v>40025.70600694444</v>
      </c>
      <c r="AO229" s="83" t="s">
        <v>2813</v>
      </c>
      <c r="AP229" s="78" t="b">
        <v>0</v>
      </c>
      <c r="AQ229" s="78" t="b">
        <v>0</v>
      </c>
      <c r="AR229" s="78" t="b">
        <v>1</v>
      </c>
      <c r="AS229" s="78"/>
      <c r="AT229" s="78">
        <v>120</v>
      </c>
      <c r="AU229" s="83" t="s">
        <v>2824</v>
      </c>
      <c r="AV229" s="78" t="b">
        <v>0</v>
      </c>
      <c r="AW229" s="78" t="s">
        <v>2922</v>
      </c>
      <c r="AX229" s="83" t="s">
        <v>3149</v>
      </c>
      <c r="AY229" s="78" t="s">
        <v>65</v>
      </c>
      <c r="AZ229" s="78" t="str">
        <f>REPLACE(INDEX(GroupVertices[Group],MATCH(Vertices[[#This Row],[Vertex]],GroupVertices[Vertex],0)),1,1,"")</f>
        <v>11</v>
      </c>
      <c r="BA229" s="48"/>
      <c r="BB229" s="48"/>
      <c r="BC229" s="48"/>
      <c r="BD229" s="48"/>
      <c r="BE229" s="48"/>
      <c r="BF229" s="48"/>
      <c r="BG229" s="48"/>
      <c r="BH229" s="48"/>
      <c r="BI229" s="48"/>
      <c r="BJ229" s="48"/>
      <c r="BK229" s="48"/>
      <c r="BL229" s="49"/>
      <c r="BM229" s="48"/>
      <c r="BN229" s="49"/>
      <c r="BO229" s="48"/>
      <c r="BP229" s="49"/>
      <c r="BQ229" s="48"/>
      <c r="BR229" s="49"/>
      <c r="BS229" s="48"/>
      <c r="BT229" s="2"/>
      <c r="BU229" s="3"/>
      <c r="BV229" s="3"/>
      <c r="BW229" s="3"/>
      <c r="BX229" s="3"/>
    </row>
    <row r="230" spans="1:76" ht="15">
      <c r="A230" s="64" t="s">
        <v>440</v>
      </c>
      <c r="B230" s="65"/>
      <c r="C230" s="65" t="s">
        <v>64</v>
      </c>
      <c r="D230" s="66">
        <v>163.76830074534274</v>
      </c>
      <c r="E230" s="68"/>
      <c r="F230" s="100" t="s">
        <v>2917</v>
      </c>
      <c r="G230" s="65"/>
      <c r="H230" s="69" t="s">
        <v>440</v>
      </c>
      <c r="I230" s="70"/>
      <c r="J230" s="70"/>
      <c r="K230" s="69" t="s">
        <v>3382</v>
      </c>
      <c r="L230" s="73">
        <v>1</v>
      </c>
      <c r="M230" s="74">
        <v>6579.91357421875</v>
      </c>
      <c r="N230" s="74">
        <v>6319.95654296875</v>
      </c>
      <c r="O230" s="75"/>
      <c r="P230" s="76"/>
      <c r="Q230" s="76"/>
      <c r="R230" s="86"/>
      <c r="S230" s="48">
        <v>1</v>
      </c>
      <c r="T230" s="48">
        <v>0</v>
      </c>
      <c r="U230" s="49">
        <v>0</v>
      </c>
      <c r="V230" s="49">
        <v>0.2</v>
      </c>
      <c r="W230" s="49">
        <v>0</v>
      </c>
      <c r="X230" s="49">
        <v>0.693692</v>
      </c>
      <c r="Y230" s="49">
        <v>0</v>
      </c>
      <c r="Z230" s="49">
        <v>0</v>
      </c>
      <c r="AA230" s="71">
        <v>230</v>
      </c>
      <c r="AB230" s="71"/>
      <c r="AC230" s="72"/>
      <c r="AD230" s="78" t="s">
        <v>2116</v>
      </c>
      <c r="AE230" s="78">
        <v>58</v>
      </c>
      <c r="AF230" s="78">
        <v>466</v>
      </c>
      <c r="AG230" s="78">
        <v>1061</v>
      </c>
      <c r="AH230" s="78">
        <v>191</v>
      </c>
      <c r="AI230" s="78"/>
      <c r="AJ230" s="78" t="s">
        <v>2328</v>
      </c>
      <c r="AK230" s="78" t="s">
        <v>2469</v>
      </c>
      <c r="AL230" s="83" t="s">
        <v>2607</v>
      </c>
      <c r="AM230" s="78"/>
      <c r="AN230" s="80">
        <v>40623.99964120371</v>
      </c>
      <c r="AO230" s="83" t="s">
        <v>2814</v>
      </c>
      <c r="AP230" s="78" t="b">
        <v>0</v>
      </c>
      <c r="AQ230" s="78" t="b">
        <v>0</v>
      </c>
      <c r="AR230" s="78" t="b">
        <v>1</v>
      </c>
      <c r="AS230" s="78" t="s">
        <v>1774</v>
      </c>
      <c r="AT230" s="78">
        <v>14</v>
      </c>
      <c r="AU230" s="83" t="s">
        <v>2819</v>
      </c>
      <c r="AV230" s="78" t="b">
        <v>0</v>
      </c>
      <c r="AW230" s="78" t="s">
        <v>2922</v>
      </c>
      <c r="AX230" s="83" t="s">
        <v>3150</v>
      </c>
      <c r="AY230" s="78" t="s">
        <v>65</v>
      </c>
      <c r="AZ230" s="78" t="str">
        <f>REPLACE(INDEX(GroupVertices[Group],MATCH(Vertices[[#This Row],[Vertex]],GroupVertices[Vertex],0)),1,1,"")</f>
        <v>11</v>
      </c>
      <c r="BA230" s="48"/>
      <c r="BB230" s="48"/>
      <c r="BC230" s="48"/>
      <c r="BD230" s="48"/>
      <c r="BE230" s="48"/>
      <c r="BF230" s="48"/>
      <c r="BG230" s="48"/>
      <c r="BH230" s="48"/>
      <c r="BI230" s="48"/>
      <c r="BJ230" s="48"/>
      <c r="BK230" s="48"/>
      <c r="BL230" s="49"/>
      <c r="BM230" s="48"/>
      <c r="BN230" s="49"/>
      <c r="BO230" s="48"/>
      <c r="BP230" s="49"/>
      <c r="BQ230" s="48"/>
      <c r="BR230" s="49"/>
      <c r="BS230" s="48"/>
      <c r="BT230" s="2"/>
      <c r="BU230" s="3"/>
      <c r="BV230" s="3"/>
      <c r="BW230" s="3"/>
      <c r="BX230" s="3"/>
    </row>
    <row r="231" spans="1:76" ht="15">
      <c r="A231" s="64" t="s">
        <v>391</v>
      </c>
      <c r="B231" s="65"/>
      <c r="C231" s="65" t="s">
        <v>64</v>
      </c>
      <c r="D231" s="66">
        <v>164.38682654253344</v>
      </c>
      <c r="E231" s="68"/>
      <c r="F231" s="100" t="s">
        <v>2918</v>
      </c>
      <c r="G231" s="65"/>
      <c r="H231" s="69" t="s">
        <v>391</v>
      </c>
      <c r="I231" s="70"/>
      <c r="J231" s="70"/>
      <c r="K231" s="69" t="s">
        <v>3383</v>
      </c>
      <c r="L231" s="73">
        <v>2500.5</v>
      </c>
      <c r="M231" s="74">
        <v>4467.26708984375</v>
      </c>
      <c r="N231" s="74">
        <v>907.3526611328125</v>
      </c>
      <c r="O231" s="75"/>
      <c r="P231" s="76"/>
      <c r="Q231" s="76"/>
      <c r="R231" s="86"/>
      <c r="S231" s="48">
        <v>0</v>
      </c>
      <c r="T231" s="48">
        <v>4</v>
      </c>
      <c r="U231" s="49">
        <v>132</v>
      </c>
      <c r="V231" s="49">
        <v>0.017241</v>
      </c>
      <c r="W231" s="49">
        <v>0</v>
      </c>
      <c r="X231" s="49">
        <v>1.988474</v>
      </c>
      <c r="Y231" s="49">
        <v>0</v>
      </c>
      <c r="Z231" s="49">
        <v>0</v>
      </c>
      <c r="AA231" s="71">
        <v>231</v>
      </c>
      <c r="AB231" s="71"/>
      <c r="AC231" s="72"/>
      <c r="AD231" s="78" t="s">
        <v>2117</v>
      </c>
      <c r="AE231" s="78">
        <v>199</v>
      </c>
      <c r="AF231" s="78">
        <v>629</v>
      </c>
      <c r="AG231" s="78">
        <v>5216</v>
      </c>
      <c r="AH231" s="78">
        <v>542</v>
      </c>
      <c r="AI231" s="78"/>
      <c r="AJ231" s="78" t="s">
        <v>2329</v>
      </c>
      <c r="AK231" s="78" t="s">
        <v>2471</v>
      </c>
      <c r="AL231" s="83" t="s">
        <v>2608</v>
      </c>
      <c r="AM231" s="78"/>
      <c r="AN231" s="80">
        <v>42564.161157407405</v>
      </c>
      <c r="AO231" s="83" t="s">
        <v>2815</v>
      </c>
      <c r="AP231" s="78" t="b">
        <v>0</v>
      </c>
      <c r="AQ231" s="78" t="b">
        <v>0</v>
      </c>
      <c r="AR231" s="78" t="b">
        <v>0</v>
      </c>
      <c r="AS231" s="78"/>
      <c r="AT231" s="78">
        <v>39</v>
      </c>
      <c r="AU231" s="83" t="s">
        <v>2819</v>
      </c>
      <c r="AV231" s="78" t="b">
        <v>0</v>
      </c>
      <c r="AW231" s="78" t="s">
        <v>2922</v>
      </c>
      <c r="AX231" s="83" t="s">
        <v>3151</v>
      </c>
      <c r="AY231" s="78" t="s">
        <v>66</v>
      </c>
      <c r="AZ231" s="78" t="str">
        <f>REPLACE(INDEX(GroupVertices[Group],MATCH(Vertices[[#This Row],[Vertex]],GroupVertices[Vertex],0)),1,1,"")</f>
        <v>5</v>
      </c>
      <c r="BA231" s="48" t="s">
        <v>3948</v>
      </c>
      <c r="BB231" s="48" t="s">
        <v>3948</v>
      </c>
      <c r="BC231" s="48" t="s">
        <v>763</v>
      </c>
      <c r="BD231" s="48" t="s">
        <v>763</v>
      </c>
      <c r="BE231" s="48" t="s">
        <v>3970</v>
      </c>
      <c r="BF231" s="48" t="s">
        <v>3980</v>
      </c>
      <c r="BG231" s="116" t="s">
        <v>4092</v>
      </c>
      <c r="BH231" s="116" t="s">
        <v>4108</v>
      </c>
      <c r="BI231" s="116" t="s">
        <v>4214</v>
      </c>
      <c r="BJ231" s="116" t="s">
        <v>4228</v>
      </c>
      <c r="BK231" s="116">
        <v>2</v>
      </c>
      <c r="BL231" s="120">
        <v>4</v>
      </c>
      <c r="BM231" s="116">
        <v>2</v>
      </c>
      <c r="BN231" s="120">
        <v>4</v>
      </c>
      <c r="BO231" s="116">
        <v>0</v>
      </c>
      <c r="BP231" s="120">
        <v>0</v>
      </c>
      <c r="BQ231" s="116">
        <v>46</v>
      </c>
      <c r="BR231" s="120">
        <v>92</v>
      </c>
      <c r="BS231" s="116">
        <v>50</v>
      </c>
      <c r="BT231" s="2"/>
      <c r="BU231" s="3"/>
      <c r="BV231" s="3"/>
      <c r="BW231" s="3"/>
      <c r="BX231" s="3"/>
    </row>
    <row r="232" spans="1:76" ht="15">
      <c r="A232" s="64" t="s">
        <v>441</v>
      </c>
      <c r="B232" s="65"/>
      <c r="C232" s="65" t="s">
        <v>64</v>
      </c>
      <c r="D232" s="66">
        <v>212.16889303471322</v>
      </c>
      <c r="E232" s="68"/>
      <c r="F232" s="100" t="s">
        <v>2919</v>
      </c>
      <c r="G232" s="65"/>
      <c r="H232" s="69" t="s">
        <v>441</v>
      </c>
      <c r="I232" s="70"/>
      <c r="J232" s="70"/>
      <c r="K232" s="69" t="s">
        <v>3384</v>
      </c>
      <c r="L232" s="73">
        <v>1</v>
      </c>
      <c r="M232" s="74">
        <v>4614.37158203125</v>
      </c>
      <c r="N232" s="74">
        <v>352.9058837890625</v>
      </c>
      <c r="O232" s="75"/>
      <c r="P232" s="76"/>
      <c r="Q232" s="76"/>
      <c r="R232" s="86"/>
      <c r="S232" s="48">
        <v>1</v>
      </c>
      <c r="T232" s="48">
        <v>0</v>
      </c>
      <c r="U232" s="49">
        <v>0</v>
      </c>
      <c r="V232" s="49">
        <v>0.012346</v>
      </c>
      <c r="W232" s="49">
        <v>0</v>
      </c>
      <c r="X232" s="49">
        <v>0.572551</v>
      </c>
      <c r="Y232" s="49">
        <v>0</v>
      </c>
      <c r="Z232" s="49">
        <v>0</v>
      </c>
      <c r="AA232" s="71">
        <v>232</v>
      </c>
      <c r="AB232" s="71"/>
      <c r="AC232" s="72"/>
      <c r="AD232" s="78" t="s">
        <v>2118</v>
      </c>
      <c r="AE232" s="78">
        <v>5150</v>
      </c>
      <c r="AF232" s="78">
        <v>13221</v>
      </c>
      <c r="AG232" s="78">
        <v>72704</v>
      </c>
      <c r="AH232" s="78">
        <v>47617</v>
      </c>
      <c r="AI232" s="78"/>
      <c r="AJ232" s="78" t="s">
        <v>2330</v>
      </c>
      <c r="AK232" s="78" t="s">
        <v>2472</v>
      </c>
      <c r="AL232" s="83" t="s">
        <v>2609</v>
      </c>
      <c r="AM232" s="78"/>
      <c r="AN232" s="80">
        <v>39608.5846875</v>
      </c>
      <c r="AO232" s="83" t="s">
        <v>2816</v>
      </c>
      <c r="AP232" s="78" t="b">
        <v>0</v>
      </c>
      <c r="AQ232" s="78" t="b">
        <v>0</v>
      </c>
      <c r="AR232" s="78" t="b">
        <v>1</v>
      </c>
      <c r="AS232" s="78"/>
      <c r="AT232" s="78">
        <v>847</v>
      </c>
      <c r="AU232" s="83" t="s">
        <v>2819</v>
      </c>
      <c r="AV232" s="78" t="b">
        <v>0</v>
      </c>
      <c r="AW232" s="78" t="s">
        <v>2922</v>
      </c>
      <c r="AX232" s="83" t="s">
        <v>3152</v>
      </c>
      <c r="AY232" s="78" t="s">
        <v>65</v>
      </c>
      <c r="AZ232" s="78" t="str">
        <f>REPLACE(INDEX(GroupVertices[Group],MATCH(Vertices[[#This Row],[Vertex]],GroupVertices[Vertex],0)),1,1,"")</f>
        <v>5</v>
      </c>
      <c r="BA232" s="48"/>
      <c r="BB232" s="48"/>
      <c r="BC232" s="48"/>
      <c r="BD232" s="48"/>
      <c r="BE232" s="48"/>
      <c r="BF232" s="48"/>
      <c r="BG232" s="48"/>
      <c r="BH232" s="48"/>
      <c r="BI232" s="48"/>
      <c r="BJ232" s="48"/>
      <c r="BK232" s="48"/>
      <c r="BL232" s="49"/>
      <c r="BM232" s="48"/>
      <c r="BN232" s="49"/>
      <c r="BO232" s="48"/>
      <c r="BP232" s="49"/>
      <c r="BQ232" s="48"/>
      <c r="BR232" s="49"/>
      <c r="BS232" s="48"/>
      <c r="BT232" s="2"/>
      <c r="BU232" s="3"/>
      <c r="BV232" s="3"/>
      <c r="BW232" s="3"/>
      <c r="BX232" s="3"/>
    </row>
    <row r="233" spans="1:76" ht="15">
      <c r="A233" s="64" t="s">
        <v>442</v>
      </c>
      <c r="B233" s="65"/>
      <c r="C233" s="65" t="s">
        <v>64</v>
      </c>
      <c r="D233" s="66">
        <v>181.04528206196397</v>
      </c>
      <c r="E233" s="68"/>
      <c r="F233" s="100" t="s">
        <v>2920</v>
      </c>
      <c r="G233" s="65"/>
      <c r="H233" s="69" t="s">
        <v>442</v>
      </c>
      <c r="I233" s="70"/>
      <c r="J233" s="70"/>
      <c r="K233" s="69" t="s">
        <v>3385</v>
      </c>
      <c r="L233" s="73">
        <v>1</v>
      </c>
      <c r="M233" s="74">
        <v>4149.7578125</v>
      </c>
      <c r="N233" s="74">
        <v>400.68157958984375</v>
      </c>
      <c r="O233" s="75"/>
      <c r="P233" s="76"/>
      <c r="Q233" s="76"/>
      <c r="R233" s="86"/>
      <c r="S233" s="48">
        <v>1</v>
      </c>
      <c r="T233" s="48">
        <v>0</v>
      </c>
      <c r="U233" s="49">
        <v>0</v>
      </c>
      <c r="V233" s="49">
        <v>0.012346</v>
      </c>
      <c r="W233" s="49">
        <v>0</v>
      </c>
      <c r="X233" s="49">
        <v>0.572551</v>
      </c>
      <c r="Y233" s="49">
        <v>0</v>
      </c>
      <c r="Z233" s="49">
        <v>0</v>
      </c>
      <c r="AA233" s="71">
        <v>233</v>
      </c>
      <c r="AB233" s="71"/>
      <c r="AC233" s="72"/>
      <c r="AD233" s="78" t="s">
        <v>2119</v>
      </c>
      <c r="AE233" s="78">
        <v>5507</v>
      </c>
      <c r="AF233" s="78">
        <v>5019</v>
      </c>
      <c r="AG233" s="78">
        <v>65049</v>
      </c>
      <c r="AH233" s="78">
        <v>41836</v>
      </c>
      <c r="AI233" s="78"/>
      <c r="AJ233" s="78" t="s">
        <v>2331</v>
      </c>
      <c r="AK233" s="78" t="s">
        <v>2471</v>
      </c>
      <c r="AL233" s="83" t="s">
        <v>2610</v>
      </c>
      <c r="AM233" s="78"/>
      <c r="AN233" s="80">
        <v>39843.05454861111</v>
      </c>
      <c r="AO233" s="83" t="s">
        <v>2817</v>
      </c>
      <c r="AP233" s="78" t="b">
        <v>0</v>
      </c>
      <c r="AQ233" s="78" t="b">
        <v>0</v>
      </c>
      <c r="AR233" s="78" t="b">
        <v>1</v>
      </c>
      <c r="AS233" s="78"/>
      <c r="AT233" s="78">
        <v>1135</v>
      </c>
      <c r="AU233" s="83" t="s">
        <v>2819</v>
      </c>
      <c r="AV233" s="78" t="b">
        <v>0</v>
      </c>
      <c r="AW233" s="78" t="s">
        <v>2922</v>
      </c>
      <c r="AX233" s="83" t="s">
        <v>3153</v>
      </c>
      <c r="AY233" s="78" t="s">
        <v>65</v>
      </c>
      <c r="AZ233" s="78" t="str">
        <f>REPLACE(INDEX(GroupVertices[Group],MATCH(Vertices[[#This Row],[Vertex]],GroupVertices[Vertex],0)),1,1,"")</f>
        <v>5</v>
      </c>
      <c r="BA233" s="48"/>
      <c r="BB233" s="48"/>
      <c r="BC233" s="48"/>
      <c r="BD233" s="48"/>
      <c r="BE233" s="48"/>
      <c r="BF233" s="48"/>
      <c r="BG233" s="48"/>
      <c r="BH233" s="48"/>
      <c r="BI233" s="48"/>
      <c r="BJ233" s="48"/>
      <c r="BK233" s="48"/>
      <c r="BL233" s="49"/>
      <c r="BM233" s="48"/>
      <c r="BN233" s="49"/>
      <c r="BO233" s="48"/>
      <c r="BP233" s="49"/>
      <c r="BQ233" s="48"/>
      <c r="BR233" s="49"/>
      <c r="BS233" s="48"/>
      <c r="BT233" s="2"/>
      <c r="BU233" s="3"/>
      <c r="BV233" s="3"/>
      <c r="BW233" s="3"/>
      <c r="BX233" s="3"/>
    </row>
    <row r="234" spans="1:76" ht="15">
      <c r="A234" s="87" t="s">
        <v>443</v>
      </c>
      <c r="B234" s="88"/>
      <c r="C234" s="88" t="s">
        <v>64</v>
      </c>
      <c r="D234" s="89">
        <v>162.24285675472518</v>
      </c>
      <c r="E234" s="90"/>
      <c r="F234" s="101" t="s">
        <v>2921</v>
      </c>
      <c r="G234" s="88"/>
      <c r="H234" s="91" t="s">
        <v>443</v>
      </c>
      <c r="I234" s="92"/>
      <c r="J234" s="92"/>
      <c r="K234" s="91" t="s">
        <v>3386</v>
      </c>
      <c r="L234" s="93">
        <v>1</v>
      </c>
      <c r="M234" s="94">
        <v>5025.916015625</v>
      </c>
      <c r="N234" s="94">
        <v>598.0639038085938</v>
      </c>
      <c r="O234" s="95"/>
      <c r="P234" s="96"/>
      <c r="Q234" s="96"/>
      <c r="R234" s="97"/>
      <c r="S234" s="48">
        <v>1</v>
      </c>
      <c r="T234" s="48">
        <v>0</v>
      </c>
      <c r="U234" s="49">
        <v>0</v>
      </c>
      <c r="V234" s="49">
        <v>0.012346</v>
      </c>
      <c r="W234" s="49">
        <v>0</v>
      </c>
      <c r="X234" s="49">
        <v>0.572551</v>
      </c>
      <c r="Y234" s="49">
        <v>0</v>
      </c>
      <c r="Z234" s="49">
        <v>0</v>
      </c>
      <c r="AA234" s="98">
        <v>234</v>
      </c>
      <c r="AB234" s="98"/>
      <c r="AC234" s="99"/>
      <c r="AD234" s="78" t="s">
        <v>2120</v>
      </c>
      <c r="AE234" s="78">
        <v>62</v>
      </c>
      <c r="AF234" s="78">
        <v>64</v>
      </c>
      <c r="AG234" s="78">
        <v>159</v>
      </c>
      <c r="AH234" s="78">
        <v>0</v>
      </c>
      <c r="AI234" s="78"/>
      <c r="AJ234" s="78" t="s">
        <v>2332</v>
      </c>
      <c r="AK234" s="78" t="s">
        <v>2334</v>
      </c>
      <c r="AL234" s="78"/>
      <c r="AM234" s="78"/>
      <c r="AN234" s="80">
        <v>40002.41079861111</v>
      </c>
      <c r="AO234" s="78"/>
      <c r="AP234" s="78" t="b">
        <v>0</v>
      </c>
      <c r="AQ234" s="78" t="b">
        <v>0</v>
      </c>
      <c r="AR234" s="78" t="b">
        <v>0</v>
      </c>
      <c r="AS234" s="78"/>
      <c r="AT234" s="78">
        <v>2</v>
      </c>
      <c r="AU234" s="83" t="s">
        <v>2838</v>
      </c>
      <c r="AV234" s="78" t="b">
        <v>0</v>
      </c>
      <c r="AW234" s="78" t="s">
        <v>2922</v>
      </c>
      <c r="AX234" s="83" t="s">
        <v>3154</v>
      </c>
      <c r="AY234" s="78" t="s">
        <v>65</v>
      </c>
      <c r="AZ234" s="78" t="str">
        <f>REPLACE(INDEX(GroupVertices[Group],MATCH(Vertices[[#This Row],[Vertex]],GroupVertices[Vertex],0)),1,1,"")</f>
        <v>5</v>
      </c>
      <c r="BA234" s="48"/>
      <c r="BB234" s="48"/>
      <c r="BC234" s="48"/>
      <c r="BD234" s="48"/>
      <c r="BE234" s="48"/>
      <c r="BF234" s="48"/>
      <c r="BG234" s="48"/>
      <c r="BH234" s="48"/>
      <c r="BI234" s="48"/>
      <c r="BJ234" s="48"/>
      <c r="BK234" s="48"/>
      <c r="BL234" s="49"/>
      <c r="BM234" s="48"/>
      <c r="BN234" s="49"/>
      <c r="BO234" s="48"/>
      <c r="BP234" s="49"/>
      <c r="BQ234" s="48"/>
      <c r="BR234" s="49"/>
      <c r="BS234" s="48"/>
      <c r="BT234" s="2"/>
      <c r="BU234" s="3"/>
      <c r="BV234" s="3"/>
      <c r="BW234" s="3"/>
      <c r="BX23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34"/>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3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3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3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3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34"/>
    <dataValidation allowBlank="1" showInputMessage="1" promptTitle="Vertex Tooltip" prompt="Enter optional text that will pop up when the mouse is hovered over the vertex." errorTitle="Invalid Vertex Image Key" sqref="K3:K23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3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3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34"/>
    <dataValidation allowBlank="1" showInputMessage="1" promptTitle="Vertex Label Fill Color" prompt="To select an optional fill color for the Label shape, right-click and select Select Color on the right-click menu." sqref="I3:I234"/>
    <dataValidation allowBlank="1" showInputMessage="1" promptTitle="Vertex Image File" prompt="Enter the path to an image file.  Hover over the column header for examples." errorTitle="Invalid Vertex Image Key" sqref="F3:F234"/>
    <dataValidation allowBlank="1" showInputMessage="1" promptTitle="Vertex Color" prompt="To select an optional vertex color, right-click and select Select Color on the right-click menu." sqref="B3:B234"/>
    <dataValidation allowBlank="1" showInputMessage="1" promptTitle="Vertex Opacity" prompt="Enter an optional vertex opacity between 0 (transparent) and 100 (opaque)." errorTitle="Invalid Vertex Opacity" error="The optional vertex opacity must be a whole number between 0 and 10." sqref="E3:E234"/>
    <dataValidation type="list" allowBlank="1" showInputMessage="1" showErrorMessage="1" promptTitle="Vertex Shape" prompt="Select an optional vertex shape." errorTitle="Invalid Vertex Shape" error="You have entered an invalid vertex shape.  Try selecting from the drop-down list instead." sqref="C3:C23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3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34">
      <formula1>ValidVertexLabelPositions</formula1>
    </dataValidation>
    <dataValidation allowBlank="1" showInputMessage="1" showErrorMessage="1" promptTitle="Vertex Name" prompt="Enter the name of the vertex." sqref="A3:A234"/>
  </dataValidations>
  <hyperlinks>
    <hyperlink ref="AL3" r:id="rId1" display="https://t.co/2kXQuIeAlf"/>
    <hyperlink ref="AL4" r:id="rId2" display="https://t.co/c8K9tlZASt"/>
    <hyperlink ref="AL6" r:id="rId3" display="https://t.co/RMaSt4OaB2"/>
    <hyperlink ref="AL7" r:id="rId4" display="https://t.co/6qXtgM3j4r"/>
    <hyperlink ref="AL8" r:id="rId5" display="https://t.co/zKThYjzAX4"/>
    <hyperlink ref="AL9" r:id="rId6" display="https://t.co/2fZDEDCy3z"/>
    <hyperlink ref="AL10" r:id="rId7" display="https://t.co/lypXO00zKh"/>
    <hyperlink ref="AL13" r:id="rId8" display="https://t.co/Fo4kbW8Bwo"/>
    <hyperlink ref="AL14" r:id="rId9" display="http://www.radleys.com/"/>
    <hyperlink ref="AL15" r:id="rId10" display="https://t.co/khtugxxV5u"/>
    <hyperlink ref="AL16" r:id="rId11" display="https://t.co/ErVpWUlZGb"/>
    <hyperlink ref="AL17" r:id="rId12" display="https://t.co/9XTv1jB1n6"/>
    <hyperlink ref="AL19" r:id="rId13" display="https://www.facebook.com/OracleCourses"/>
    <hyperlink ref="AL21" r:id="rId14" display="https://t.co/MRgMdVGXMj"/>
    <hyperlink ref="AL24" r:id="rId15" display="https://t.co/01poVDPLGD"/>
    <hyperlink ref="AL25" r:id="rId16" display="https://t.co/vdJtEsAvhz"/>
    <hyperlink ref="AL27" r:id="rId17" display="http://t.co/wNCOa1Jbq2"/>
    <hyperlink ref="AL29" r:id="rId18" display="https://t.co/gysFjsNe9h"/>
    <hyperlink ref="AL33" r:id="rId19" display="https://t.co/7Oa0ysrImQ"/>
    <hyperlink ref="AL34" r:id="rId20" display="https://t.co/5qgIveAkpd"/>
    <hyperlink ref="AL37" r:id="rId21" display="http://www.flyingdog.com/"/>
    <hyperlink ref="AL38" r:id="rId22" display="https://t.co/YSfKU3BKVD"/>
    <hyperlink ref="AL40" r:id="rId23" display="https://t.co/LI8lkSQN5Z"/>
    <hyperlink ref="AL41" r:id="rId24" display="https://t.co/1k92PIsLmg"/>
    <hyperlink ref="AL42" r:id="rId25" display="https://t.co/DIvojysXO3"/>
    <hyperlink ref="AL43" r:id="rId26" display="https://t.co/Ilgj6Ld06z"/>
    <hyperlink ref="AL44" r:id="rId27" display="http://t.co/yk7Ur7K7Gx"/>
    <hyperlink ref="AL45" r:id="rId28" display="http://www.kandaapplesauce.com/"/>
    <hyperlink ref="AL49" r:id="rId29" display="http://t.co/Hj7jIYZO4U"/>
    <hyperlink ref="AL51" r:id="rId30" display="https://t.co/NjDbTrHDRi"/>
    <hyperlink ref="AL53" r:id="rId31" display="https://t.co/Hxtf5zUnWw"/>
    <hyperlink ref="AL54" r:id="rId32" display="https://t.co/F28WjaSwaK"/>
    <hyperlink ref="AL58" r:id="rId33" display="http://t.co/jCf99DfMmn"/>
    <hyperlink ref="AL59" r:id="rId34" display="https://t.co/zQliFaW854"/>
    <hyperlink ref="AL63" r:id="rId35" display="http://instagram.com/savvyrinu/"/>
    <hyperlink ref="AL65" r:id="rId36" display="https://t.co/EMDMu1B6bb"/>
    <hyperlink ref="AL68" r:id="rId37" display="https://t.co/qR36l696Ob"/>
    <hyperlink ref="AL69" r:id="rId38" display="https://t.co/vICBgIhFVb"/>
    <hyperlink ref="AL71" r:id="rId39" display="https://t.co/M98mJ0Eh0k"/>
    <hyperlink ref="AL72" r:id="rId40" display="https://t.co/EuXk4NI0l9"/>
    <hyperlink ref="AL74" r:id="rId41" display="http://www.instagram.com/tomdeecee"/>
    <hyperlink ref="AL78" r:id="rId42" display="https://t.co/rxCt9ypCdS"/>
    <hyperlink ref="AL79" r:id="rId43" display="https://t.co/VzaWTDRfmo"/>
    <hyperlink ref="AL80" r:id="rId44" display="https://t.co/gHDt9gSTDA"/>
    <hyperlink ref="AL81" r:id="rId45" display="https://t.co/v1o9vynO3o"/>
    <hyperlink ref="AL84" r:id="rId46" display="https://t.co/T2h6BuM65s"/>
    <hyperlink ref="AL85" r:id="rId47" display="http://t.co/pHwBzS9hDw"/>
    <hyperlink ref="AL86" r:id="rId48" display="https://t.co/UYeGebYimh"/>
    <hyperlink ref="AL87" r:id="rId49" display="https://t.co/Uyv2q4xwgk"/>
    <hyperlink ref="AL89" r:id="rId50" display="http://ert.com/"/>
    <hyperlink ref="AL90" r:id="rId51" display="https://t.co/iNWvXJypdF"/>
    <hyperlink ref="AL91" r:id="rId52" display="https://t.co/FiLLEuYGcC"/>
    <hyperlink ref="AL92" r:id="rId53" display="https://t.co/fJSx8ecIUt"/>
    <hyperlink ref="AL93" r:id="rId54" display="https://t.co/DiJsHEW2NO"/>
    <hyperlink ref="AL94" r:id="rId55" display="https://t.co/lYGrxy8Kgl"/>
    <hyperlink ref="AL96" r:id="rId56" display="http://personasqueaprenden.net/"/>
    <hyperlink ref="AL100" r:id="rId57" display="https://t.co/Tw5bGo9e0y"/>
    <hyperlink ref="AL101" r:id="rId58" display="http://www.soundcloud.com/mytherapist"/>
    <hyperlink ref="AL102" r:id="rId59" display="https://t.co/nqtFkozcgG"/>
    <hyperlink ref="AL103" r:id="rId60" display="http://wordpress.com/"/>
    <hyperlink ref="AL104" r:id="rId61" display="http://t.co/CEByzsNFpv"/>
    <hyperlink ref="AL105" r:id="rId62" display="http://www.cuttenfields.com/"/>
    <hyperlink ref="AL107" r:id="rId63" display="https://t.co/GFudlWy2GD"/>
    <hyperlink ref="AL108" r:id="rId64" display="https://t.co/gHDt9hauv8"/>
    <hyperlink ref="AL109" r:id="rId65" display="https://t.co/uuefcgTxWZ"/>
    <hyperlink ref="AL110" r:id="rId66" display="https://t.co/aFNHhl8LNA"/>
    <hyperlink ref="AL111" r:id="rId67" display="https://t.co/QPoma2VimY"/>
    <hyperlink ref="AL113" r:id="rId68" display="http://leggiogoaltending.com/"/>
    <hyperlink ref="AL115" r:id="rId69" display="https://t.co/igQh5Gb6Y6"/>
    <hyperlink ref="AL116" r:id="rId70" display="https://t.co/lVjJbTDfGS"/>
    <hyperlink ref="AL117" r:id="rId71" display="https://t.co/WrPIs7F0tS"/>
    <hyperlink ref="AL118" r:id="rId72" display="https://t.co/UA3ltmQnfY"/>
    <hyperlink ref="AL119" r:id="rId73" display="https://t.co/DjHFM1FuvN"/>
    <hyperlink ref="AL120" r:id="rId74" display="https://t.co/XaI6LRhyJf"/>
    <hyperlink ref="AL121" r:id="rId75" display="https://t.co/KQMR4Y9CSl"/>
    <hyperlink ref="AL122" r:id="rId76" display="http://t.co/zumIpVlu0f"/>
    <hyperlink ref="AL123" r:id="rId77" display="https://t.co/Pej2AyX97t"/>
    <hyperlink ref="AL124" r:id="rId78" display="https://www.facebook.com/theINFAMOUSRJK/"/>
    <hyperlink ref="AL125" r:id="rId79" display="https://www.twitch.tv/meriamber"/>
    <hyperlink ref="AL126" r:id="rId80" display="https://t.co/FqupsOc176"/>
    <hyperlink ref="AL127" r:id="rId81" display="https://t.co/Yh8bwUm2tg"/>
    <hyperlink ref="AL129" r:id="rId82" display="https://t.co/DhRd0Y09sf"/>
    <hyperlink ref="AL133" r:id="rId83" display="https://t.co/Sv3djqGatk"/>
    <hyperlink ref="AL135" r:id="rId84" display="http://www.beaus.ca/"/>
    <hyperlink ref="AL136" r:id="rId85" display="http://t.co/1gotLQeFyL"/>
    <hyperlink ref="AL138" r:id="rId86" display="https://t.co/eHYn3642UB"/>
    <hyperlink ref="AL139" r:id="rId87" display="https://t.co/UWcRiGgUei"/>
    <hyperlink ref="AL140" r:id="rId88" display="https://t.co/C37x9v6rA6"/>
    <hyperlink ref="AL141" r:id="rId89" display="https://t.co/C37x9v6rA6"/>
    <hyperlink ref="AL145" r:id="rId90" display="https://t.co/98PpocIu3J"/>
    <hyperlink ref="AL147" r:id="rId91" display="https://t.co/vNSAllBnO9"/>
    <hyperlink ref="AL149" r:id="rId92" display="https://t.co/Iu3VumvBzw"/>
    <hyperlink ref="AL150" r:id="rId93" display="https://t.co/WGAmiEtVJR"/>
    <hyperlink ref="AL154" r:id="rId94" display="http://t.co/3qzblFUWRi"/>
    <hyperlink ref="AL155" r:id="rId95" display="https://t.co/15bZKSaZwc"/>
    <hyperlink ref="AL157" r:id="rId96" display="https://t.co/om2hWDzgvl"/>
    <hyperlink ref="AL158" r:id="rId97" display="https://t.co/TaQK0FQmus"/>
    <hyperlink ref="AL161" r:id="rId98" display="https://t.co/mj98wjK4CC"/>
    <hyperlink ref="AL162" r:id="rId99" display="https://t.co/WxOhzCoJsz"/>
    <hyperlink ref="AL166" r:id="rId100" display="https://t.co/M2SufTOFtm"/>
    <hyperlink ref="AL167" r:id="rId101" display="https://t.co/leX71tY8si"/>
    <hyperlink ref="AL168" r:id="rId102" display="https://t.co/npDAhMO9o1"/>
    <hyperlink ref="AL170" r:id="rId103" display="https://t.co/9KzbQKN5Ov"/>
    <hyperlink ref="AL172" r:id="rId104" display="http://t.co/JRqTzAVByq"/>
    <hyperlink ref="AL173" r:id="rId105" display="https://t.co/z2azq85NGG"/>
    <hyperlink ref="AL175" r:id="rId106" display="https://t.co/GX4N3Cnjoe"/>
    <hyperlink ref="AL176" r:id="rId107" display="http://www.itv.com/thechase"/>
    <hyperlink ref="AL177" r:id="rId108" display="https://t.co/yVqyjVPHlA"/>
    <hyperlink ref="AL178" r:id="rId109" display="http://t.co/2GhC7WVT9C"/>
    <hyperlink ref="AL181" r:id="rId110" display="https://t.co/vEcjWsZKEa"/>
    <hyperlink ref="AL185" r:id="rId111" display="https://t.co/IUmLgCGAcR"/>
    <hyperlink ref="AL188" r:id="rId112" display="https://t.co/phaTsndI8G"/>
    <hyperlink ref="AL195" r:id="rId113" display="https://t.co/xIhSKq4GE7"/>
    <hyperlink ref="AL197" r:id="rId114" display="https://t.co/Q5cCjgtuca"/>
    <hyperlink ref="AL198" r:id="rId115" display="https://t.co/xhjlVcDSoJ"/>
    <hyperlink ref="AL199" r:id="rId116" display="https://t.co/fSSFIvWzHr"/>
    <hyperlink ref="AL201" r:id="rId117" display="https://t.co/Z82btfXzge"/>
    <hyperlink ref="AL202" r:id="rId118" display="https://t.co/2R3UbnKlkh"/>
    <hyperlink ref="AL203" r:id="rId119" display="https://t.co/IAloJGXdjq"/>
    <hyperlink ref="AL204" r:id="rId120" display="http://t.co/eUhEa3K7qy"/>
    <hyperlink ref="AL205" r:id="rId121" display="https://t.co/Hi4uNhOE14"/>
    <hyperlink ref="AL206" r:id="rId122" display="https://t.co/0g7cPHyzNy"/>
    <hyperlink ref="AL207" r:id="rId123" display="http://t.co/MFfHKv2rwK"/>
    <hyperlink ref="AL208" r:id="rId124" display="https://t.co/4OloL7MgyV"/>
    <hyperlink ref="AL209" r:id="rId125" display="http://www.hedonworkshop.com/"/>
    <hyperlink ref="AL210" r:id="rId126" display="https://t.co/Ro9AGrsXku"/>
    <hyperlink ref="AL211" r:id="rId127" display="https://t.co/BhSH9SjnvW"/>
    <hyperlink ref="AL212" r:id="rId128" display="http://www.danilopetrucci.it/"/>
    <hyperlink ref="AL214" r:id="rId129" display="https://t.co/qGvcq0nXOV"/>
    <hyperlink ref="AL217" r:id="rId130" display="https://t.co/IfHBV6n7fs"/>
    <hyperlink ref="AL221" r:id="rId131" display="https://t.co/W7vD4XUxp3"/>
    <hyperlink ref="AL223" r:id="rId132" display="http://www.fredsirieix.com/"/>
    <hyperlink ref="AL224" r:id="rId133" display="https://t.co/qTQspHuJTx"/>
    <hyperlink ref="AL226" r:id="rId134" display="http://t.co/ZhKn3510Wf"/>
    <hyperlink ref="AL228" r:id="rId135" display="http://stpetersbethnalgreen.org/"/>
    <hyperlink ref="AL230" r:id="rId136" display="http://t.co/qJ69CvOO8c"/>
    <hyperlink ref="AL231" r:id="rId137" display="https://t.co/wAuljfxXqC"/>
    <hyperlink ref="AL232" r:id="rId138" display="https://t.co/QpL9tE2Bxr"/>
    <hyperlink ref="AL233" r:id="rId139" display="https://t.co/FS8c6Kd3mW"/>
    <hyperlink ref="AO3" r:id="rId140" display="https://pbs.twimg.com/profile_banners/2268531445/1429785580"/>
    <hyperlink ref="AO4" r:id="rId141" display="https://pbs.twimg.com/profile_banners/272785838/1439603126"/>
    <hyperlink ref="AO6" r:id="rId142" display="https://pbs.twimg.com/profile_banners/1191978126/1561012642"/>
    <hyperlink ref="AO7" r:id="rId143" display="https://pbs.twimg.com/profile_banners/1079301959935377409/1546164154"/>
    <hyperlink ref="AO8" r:id="rId144" display="https://pbs.twimg.com/profile_banners/47944598/1387669627"/>
    <hyperlink ref="AO9" r:id="rId145" display="https://pbs.twimg.com/profile_banners/110365072/1559227525"/>
    <hyperlink ref="AO10" r:id="rId146" display="https://pbs.twimg.com/profile_banners/114721074/1544641453"/>
    <hyperlink ref="AO13" r:id="rId147" display="https://pbs.twimg.com/profile_banners/864389521/1501472294"/>
    <hyperlink ref="AO14" r:id="rId148" display="https://pbs.twimg.com/profile_banners/3240538529/1542273899"/>
    <hyperlink ref="AO15" r:id="rId149" display="https://pbs.twimg.com/profile_banners/984417180870692866/1550264522"/>
    <hyperlink ref="AO16" r:id="rId150" display="https://pbs.twimg.com/profile_banners/74974943/1560414255"/>
    <hyperlink ref="AO17" r:id="rId151" display="https://pbs.twimg.com/profile_banners/281543858/1534416238"/>
    <hyperlink ref="AO18" r:id="rId152" display="https://pbs.twimg.com/profile_banners/4270332135/1560136965"/>
    <hyperlink ref="AO19" r:id="rId153" display="https://pbs.twimg.com/profile_banners/872808354720223236/1562063249"/>
    <hyperlink ref="AO21" r:id="rId154" display="https://pbs.twimg.com/profile_banners/2426025308/1518564720"/>
    <hyperlink ref="AO23" r:id="rId155" display="https://pbs.twimg.com/profile_banners/1151658742745878533/1563414673"/>
    <hyperlink ref="AO24" r:id="rId156" display="https://pbs.twimg.com/profile_banners/950969243864125446/1547665023"/>
    <hyperlink ref="AO25" r:id="rId157" display="https://pbs.twimg.com/profile_banners/1068220416450285569/1543523538"/>
    <hyperlink ref="AO27" r:id="rId158" display="https://pbs.twimg.com/profile_banners/360863814/1443033656"/>
    <hyperlink ref="AO28" r:id="rId159" display="https://pbs.twimg.com/profile_banners/1253661756/1564577537"/>
    <hyperlink ref="AO29" r:id="rId160" display="https://pbs.twimg.com/profile_banners/186272170/1536101875"/>
    <hyperlink ref="AO30" r:id="rId161" display="https://pbs.twimg.com/profile_banners/21377965/1452328955"/>
    <hyperlink ref="AO31" r:id="rId162" display="https://pbs.twimg.com/profile_banners/1113114779579711489/1560914914"/>
    <hyperlink ref="AO33" r:id="rId163" display="https://pbs.twimg.com/profile_banners/3544755562/1512680076"/>
    <hyperlink ref="AO34" r:id="rId164" display="https://pbs.twimg.com/profile_banners/16683739/1538923553"/>
    <hyperlink ref="AO35" r:id="rId165" display="https://pbs.twimg.com/profile_banners/735100186964418560/1560785573"/>
    <hyperlink ref="AO36" r:id="rId166" display="https://pbs.twimg.com/profile_banners/1483324069/1516306885"/>
    <hyperlink ref="AO37" r:id="rId167" display="https://pbs.twimg.com/profile_banners/8965932/1542897563"/>
    <hyperlink ref="AO38" r:id="rId168" display="https://pbs.twimg.com/profile_banners/1422131725/1549306660"/>
    <hyperlink ref="AO39" r:id="rId169" display="https://pbs.twimg.com/profile_banners/140113862/1551804975"/>
    <hyperlink ref="AO40" r:id="rId170" display="https://pbs.twimg.com/profile_banners/974094224130850816/1521084780"/>
    <hyperlink ref="AO41" r:id="rId171" display="https://pbs.twimg.com/profile_banners/791621643726688257/1488429779"/>
    <hyperlink ref="AO42" r:id="rId172" display="https://pbs.twimg.com/profile_banners/166463002/1555760446"/>
    <hyperlink ref="AO43" r:id="rId173" display="https://pbs.twimg.com/profile_banners/2867452181/1502434239"/>
    <hyperlink ref="AO45" r:id="rId174" display="https://pbs.twimg.com/profile_banners/229308261/1517930067"/>
    <hyperlink ref="AO46" r:id="rId175" display="https://pbs.twimg.com/profile_banners/4481258965/1449836927"/>
    <hyperlink ref="AO47" r:id="rId176" display="https://pbs.twimg.com/profile_banners/97753298/1427475582"/>
    <hyperlink ref="AO48" r:id="rId177" display="https://pbs.twimg.com/profile_banners/3349173314/1565177752"/>
    <hyperlink ref="AO50" r:id="rId178" display="https://pbs.twimg.com/profile_banners/3014285441/1563549197"/>
    <hyperlink ref="AO51" r:id="rId179" display="https://pbs.twimg.com/profile_banners/69894922/1564686867"/>
    <hyperlink ref="AO52" r:id="rId180" display="https://pbs.twimg.com/profile_banners/1968224881/1564560007"/>
    <hyperlink ref="AO53" r:id="rId181" display="https://pbs.twimg.com/profile_banners/1121477461076795392/1560984097"/>
    <hyperlink ref="AO54" r:id="rId182" display="https://pbs.twimg.com/profile_banners/1315042424/1520435680"/>
    <hyperlink ref="AO55" r:id="rId183" display="https://pbs.twimg.com/profile_banners/820670256830173184/1484498151"/>
    <hyperlink ref="AO56" r:id="rId184" display="https://pbs.twimg.com/profile_banners/1122473084194312192/1556455956"/>
    <hyperlink ref="AO58" r:id="rId185" display="https://pbs.twimg.com/profile_banners/35150867/1397661350"/>
    <hyperlink ref="AO59" r:id="rId186" display="https://pbs.twimg.com/profile_banners/321870550/1445608386"/>
    <hyperlink ref="AO62" r:id="rId187" display="https://pbs.twimg.com/profile_banners/193328017/1537605038"/>
    <hyperlink ref="AO63" r:id="rId188" display="https://pbs.twimg.com/profile_banners/991043283534139392/1562709508"/>
    <hyperlink ref="AO65" r:id="rId189" display="https://pbs.twimg.com/profile_banners/1156420239078416384/1564852714"/>
    <hyperlink ref="AO66" r:id="rId190" display="https://pbs.twimg.com/profile_banners/210101376/1491052154"/>
    <hyperlink ref="AO67" r:id="rId191" display="https://pbs.twimg.com/profile_banners/3375917824/1556708702"/>
    <hyperlink ref="AO68" r:id="rId192" display="https://pbs.twimg.com/profile_banners/272195557/1511900608"/>
    <hyperlink ref="AO69" r:id="rId193" display="https://pbs.twimg.com/profile_banners/74165198/1554304000"/>
    <hyperlink ref="AO70" r:id="rId194" display="https://pbs.twimg.com/profile_banners/231575788/1437985669"/>
    <hyperlink ref="AO71" r:id="rId195" display="https://pbs.twimg.com/profile_banners/377961421/1559133865"/>
    <hyperlink ref="AO72" r:id="rId196" display="https://pbs.twimg.com/profile_banners/29235865/1564943665"/>
    <hyperlink ref="AO73" r:id="rId197" display="https://pbs.twimg.com/profile_banners/879441718151700482/1562269116"/>
    <hyperlink ref="AO74" r:id="rId198" display="https://pbs.twimg.com/profile_banners/54662957/1549964173"/>
    <hyperlink ref="AO75" r:id="rId199" display="https://pbs.twimg.com/profile_banners/2436019424/1421244329"/>
    <hyperlink ref="AO76" r:id="rId200" display="https://pbs.twimg.com/profile_banners/2964473245/1542592913"/>
    <hyperlink ref="AO78" r:id="rId201" display="https://pbs.twimg.com/profile_banners/1157344957088313346/1564862960"/>
    <hyperlink ref="AO79" r:id="rId202" display="https://pbs.twimg.com/profile_banners/17532463/1565216897"/>
    <hyperlink ref="AO80" r:id="rId203" display="https://pbs.twimg.com/profile_banners/998167260920451072/1526830311"/>
    <hyperlink ref="AO81" r:id="rId204" display="https://pbs.twimg.com/profile_banners/771679918874890240/1472824466"/>
    <hyperlink ref="AO82" r:id="rId205" display="https://pbs.twimg.com/profile_banners/2912058809/1418102619"/>
    <hyperlink ref="AO83" r:id="rId206" display="https://pbs.twimg.com/profile_banners/78003004/1550166780"/>
    <hyperlink ref="AO84" r:id="rId207" display="https://pbs.twimg.com/profile_banners/3837382332/1535881242"/>
    <hyperlink ref="AO85" r:id="rId208" display="https://pbs.twimg.com/profile_banners/119539076/1397577605"/>
    <hyperlink ref="AO86" r:id="rId209" display="https://pbs.twimg.com/profile_banners/1205851802/1405169639"/>
    <hyperlink ref="AO87" r:id="rId210" display="https://pbs.twimg.com/profile_banners/952943966839824386/1561928750"/>
    <hyperlink ref="AO88" r:id="rId211" display="https://pbs.twimg.com/profile_banners/884492546046644225/1499732336"/>
    <hyperlink ref="AO89" r:id="rId212" display="https://pbs.twimg.com/profile_banners/1095434342/1512418954"/>
    <hyperlink ref="AO91" r:id="rId213" display="https://pbs.twimg.com/profile_banners/2192533356/1517564841"/>
    <hyperlink ref="AO92" r:id="rId214" display="https://pbs.twimg.com/profile_banners/3231334866/1446408711"/>
    <hyperlink ref="AO94" r:id="rId215" display="https://pbs.twimg.com/profile_banners/190035026/1565577760"/>
    <hyperlink ref="AO95" r:id="rId216" display="https://pbs.twimg.com/profile_banners/976296019204780033/1521602916"/>
    <hyperlink ref="AO96" r:id="rId217" display="https://pbs.twimg.com/profile_banners/43863845/1417353770"/>
    <hyperlink ref="AO97" r:id="rId218" display="https://pbs.twimg.com/profile_banners/975450452144816129/1521402467"/>
    <hyperlink ref="AO98" r:id="rId219" display="https://pbs.twimg.com/profile_banners/3249333774/1560268518"/>
    <hyperlink ref="AO99" r:id="rId220" display="https://pbs.twimg.com/profile_banners/1097927643117301764/1550709916"/>
    <hyperlink ref="AO100" r:id="rId221" display="https://pbs.twimg.com/profile_banners/618894737/1516310191"/>
    <hyperlink ref="AO101" r:id="rId222" display="https://pbs.twimg.com/profile_banners/1104914340/1561209622"/>
    <hyperlink ref="AO102" r:id="rId223" display="https://pbs.twimg.com/profile_banners/895378701780746241/1530455728"/>
    <hyperlink ref="AO103" r:id="rId224" display="https://pbs.twimg.com/profile_banners/823905/1546024293"/>
    <hyperlink ref="AO104" r:id="rId225" display="https://pbs.twimg.com/profile_banners/381630251/1517489191"/>
    <hyperlink ref="AO105" r:id="rId226" display="https://pbs.twimg.com/profile_banners/2842619951/1453762432"/>
    <hyperlink ref="AO106" r:id="rId227" display="https://pbs.twimg.com/profile_banners/51780120/1535229039"/>
    <hyperlink ref="AO107" r:id="rId228" display="https://pbs.twimg.com/profile_banners/14525652/1483303817"/>
    <hyperlink ref="AO108" r:id="rId229" display="https://pbs.twimg.com/profile_banners/998172314108874753/1526827497"/>
    <hyperlink ref="AO109" r:id="rId230" display="https://pbs.twimg.com/profile_banners/52689130/1502490297"/>
    <hyperlink ref="AO110" r:id="rId231" display="https://pbs.twimg.com/profile_banners/2713439994/1516737363"/>
    <hyperlink ref="AO111" r:id="rId232" display="https://pbs.twimg.com/profile_banners/1150809661160878080/1564679748"/>
    <hyperlink ref="AO113" r:id="rId233" display="https://pbs.twimg.com/profile_banners/1260005671/1485634963"/>
    <hyperlink ref="AO114" r:id="rId234" display="https://pbs.twimg.com/profile_banners/1159133701722300416/1565194683"/>
    <hyperlink ref="AO115" r:id="rId235" display="https://pbs.twimg.com/profile_banners/17702137/1526676665"/>
    <hyperlink ref="AO116" r:id="rId236" display="https://pbs.twimg.com/profile_banners/3130795697/1555279157"/>
    <hyperlink ref="AO117" r:id="rId237" display="https://pbs.twimg.com/profile_banners/4143961265/1515599745"/>
    <hyperlink ref="AO118" r:id="rId238" display="https://pbs.twimg.com/profile_banners/2913024984/1516050878"/>
    <hyperlink ref="AO119" r:id="rId239" display="https://pbs.twimg.com/profile_banners/934526142790369280/1537471791"/>
    <hyperlink ref="AO120" r:id="rId240" display="https://pbs.twimg.com/profile_banners/962954390/1565364663"/>
    <hyperlink ref="AO121" r:id="rId241" display="https://pbs.twimg.com/profile_banners/827381920916918272/1550140307"/>
    <hyperlink ref="AO122" r:id="rId242" display="https://pbs.twimg.com/profile_banners/70451644/1443891136"/>
    <hyperlink ref="AO123" r:id="rId243" display="https://pbs.twimg.com/profile_banners/91550337/1543590955"/>
    <hyperlink ref="AO124" r:id="rId244" display="https://pbs.twimg.com/profile_banners/785213265454374912/1553357248"/>
    <hyperlink ref="AO125" r:id="rId245" display="https://pbs.twimg.com/profile_banners/548510289/1545880821"/>
    <hyperlink ref="AO126" r:id="rId246" display="https://pbs.twimg.com/profile_banners/860615342695075844/1563777583"/>
    <hyperlink ref="AO127" r:id="rId247" display="https://pbs.twimg.com/profile_banners/896628341649887232/1512004343"/>
    <hyperlink ref="AO128" r:id="rId248" display="https://pbs.twimg.com/profile_banners/1478054760/1554441178"/>
    <hyperlink ref="AO129" r:id="rId249" display="https://pbs.twimg.com/profile_banners/1107111601/1526615792"/>
    <hyperlink ref="AO130" r:id="rId250" display="https://pbs.twimg.com/profile_banners/101378675/1559040181"/>
    <hyperlink ref="AO132" r:id="rId251" display="https://pbs.twimg.com/profile_banners/2224205201/1424206765"/>
    <hyperlink ref="AO133" r:id="rId252" display="https://pbs.twimg.com/profile_banners/4770022663/1548005532"/>
    <hyperlink ref="AO134" r:id="rId253" display="https://pbs.twimg.com/profile_banners/598408457/1496239503"/>
    <hyperlink ref="AO135" r:id="rId254" display="https://pbs.twimg.com/profile_banners/88436406/1546880544"/>
    <hyperlink ref="AO136" r:id="rId255" display="https://pbs.twimg.com/profile_banners/28685539/1390010387"/>
    <hyperlink ref="AO137" r:id="rId256" display="https://pbs.twimg.com/profile_banners/2914277497/1429743680"/>
    <hyperlink ref="AO138" r:id="rId257" display="https://pbs.twimg.com/profile_banners/36292202/1560156244"/>
    <hyperlink ref="AO139" r:id="rId258" display="https://pbs.twimg.com/profile_banners/707712505/1512509844"/>
    <hyperlink ref="AO140" r:id="rId259" display="https://pbs.twimg.com/profile_banners/998706246902431745/1535042118"/>
    <hyperlink ref="AO141" r:id="rId260" display="https://pbs.twimg.com/profile_banners/16331762/1547138723"/>
    <hyperlink ref="AO143" r:id="rId261" display="https://pbs.twimg.com/profile_banners/1002255855738281984/1527867228"/>
    <hyperlink ref="AO144" r:id="rId262" display="https://pbs.twimg.com/profile_banners/2834736670/1550630610"/>
    <hyperlink ref="AO147" r:id="rId263" display="https://pbs.twimg.com/profile_banners/2458535875/1398198307"/>
    <hyperlink ref="AO149" r:id="rId264" display="https://pbs.twimg.com/profile_banners/710591404804800512/1504403960"/>
    <hyperlink ref="AO150" r:id="rId265" display="https://pbs.twimg.com/profile_banners/33853572/1536726479"/>
    <hyperlink ref="AO151" r:id="rId266" display="https://pbs.twimg.com/profile_banners/1209778926/1376725766"/>
    <hyperlink ref="AO152" r:id="rId267" display="https://pbs.twimg.com/profile_banners/2355358625/1405612039"/>
    <hyperlink ref="AO153" r:id="rId268" display="https://pbs.twimg.com/profile_banners/2955505595/1556578341"/>
    <hyperlink ref="AO154" r:id="rId269" display="https://pbs.twimg.com/profile_banners/73992972/1428610116"/>
    <hyperlink ref="AO155" r:id="rId270" display="https://pbs.twimg.com/profile_banners/26892157/1524505512"/>
    <hyperlink ref="AO156" r:id="rId271" display="https://pbs.twimg.com/profile_banners/61725449/1534731933"/>
    <hyperlink ref="AO157" r:id="rId272" display="https://pbs.twimg.com/profile_banners/480513480/1487520561"/>
    <hyperlink ref="AO158" r:id="rId273" display="https://pbs.twimg.com/profile_banners/44800896/1430424800"/>
    <hyperlink ref="AO159" r:id="rId274" display="https://pbs.twimg.com/profile_banners/862658023/1546339191"/>
    <hyperlink ref="AO160" r:id="rId275" display="https://pbs.twimg.com/profile_banners/1196389957/1559357788"/>
    <hyperlink ref="AO161" r:id="rId276" display="https://pbs.twimg.com/profile_banners/2259783837/1564589441"/>
    <hyperlink ref="AO162" r:id="rId277" display="https://pbs.twimg.com/profile_banners/580898500/1565035589"/>
    <hyperlink ref="AO163" r:id="rId278" display="https://pbs.twimg.com/profile_banners/2842095303/1559495471"/>
    <hyperlink ref="AO164" r:id="rId279" display="https://pbs.twimg.com/profile_banners/2804094607/1565655076"/>
    <hyperlink ref="AO165" r:id="rId280" display="https://pbs.twimg.com/profile_banners/1910115996/1555944431"/>
    <hyperlink ref="AO166" r:id="rId281" display="https://pbs.twimg.com/profile_banners/603007895/1565236333"/>
    <hyperlink ref="AO167" r:id="rId282" display="https://pbs.twimg.com/profile_banners/490505029/1562374196"/>
    <hyperlink ref="AO168" r:id="rId283" display="https://pbs.twimg.com/profile_banners/2202422204/1563745342"/>
    <hyperlink ref="AO169" r:id="rId284" display="https://pbs.twimg.com/profile_banners/938869261/1549434196"/>
    <hyperlink ref="AO170" r:id="rId285" display="https://pbs.twimg.com/profile_banners/442724405/1564330589"/>
    <hyperlink ref="AO171" r:id="rId286" display="https://pbs.twimg.com/profile_banners/1155070211189428224/1564225620"/>
    <hyperlink ref="AO172" r:id="rId287" display="https://pbs.twimg.com/profile_banners/154088271/1444206740"/>
    <hyperlink ref="AO173" r:id="rId288" display="https://pbs.twimg.com/profile_banners/16550052/1560707304"/>
    <hyperlink ref="AO174" r:id="rId289" display="https://pbs.twimg.com/profile_banners/914824408610590722/1537145130"/>
    <hyperlink ref="AO175" r:id="rId290" display="https://pbs.twimg.com/profile_banners/20481697/1549225243"/>
    <hyperlink ref="AO176" r:id="rId291" display="https://pbs.twimg.com/profile_banners/1086250201/1551092450"/>
    <hyperlink ref="AO177" r:id="rId292" display="https://pbs.twimg.com/profile_banners/86925202/1563956498"/>
    <hyperlink ref="AO178" r:id="rId293" display="https://pbs.twimg.com/profile_banners/570325250/1413755715"/>
    <hyperlink ref="AO179" r:id="rId294" display="https://pbs.twimg.com/profile_banners/1322937541/1558553158"/>
    <hyperlink ref="AO180" r:id="rId295" display="https://pbs.twimg.com/profile_banners/57688074/1558895554"/>
    <hyperlink ref="AO181" r:id="rId296" display="https://pbs.twimg.com/profile_banners/732595179937497088/1463995748"/>
    <hyperlink ref="AO182" r:id="rId297" display="https://pbs.twimg.com/profile_banners/250048926/1502898313"/>
    <hyperlink ref="AO183" r:id="rId298" display="https://pbs.twimg.com/profile_banners/2193805482/1556375088"/>
    <hyperlink ref="AO184" r:id="rId299" display="https://pbs.twimg.com/profile_banners/866839430316818433/1562869966"/>
    <hyperlink ref="AO185" r:id="rId300" display="https://pbs.twimg.com/profile_banners/266625388/1564929958"/>
    <hyperlink ref="AO186" r:id="rId301" display="https://pbs.twimg.com/profile_banners/77731395/1352285843"/>
    <hyperlink ref="AO187" r:id="rId302" display="https://pbs.twimg.com/profile_banners/2773033158/1525888643"/>
    <hyperlink ref="AO188" r:id="rId303" display="https://pbs.twimg.com/profile_banners/1144319520/1565229067"/>
    <hyperlink ref="AO190" r:id="rId304" display="https://pbs.twimg.com/profile_banners/295194139/1563239598"/>
    <hyperlink ref="AO192" r:id="rId305" display="https://pbs.twimg.com/profile_banners/537791715/1518580249"/>
    <hyperlink ref="AO193" r:id="rId306" display="https://pbs.twimg.com/profile_banners/3091675379/1531516434"/>
    <hyperlink ref="AO194" r:id="rId307" display="https://pbs.twimg.com/profile_banners/780187446612987904/1550238951"/>
    <hyperlink ref="AO195" r:id="rId308" display="https://pbs.twimg.com/profile_banners/4236002415/1551905637"/>
    <hyperlink ref="AO196" r:id="rId309" display="https://pbs.twimg.com/profile_banners/1091023183069802498/1562881224"/>
    <hyperlink ref="AO197" r:id="rId310" display="https://pbs.twimg.com/profile_banners/2744613285/1552941476"/>
    <hyperlink ref="AO198" r:id="rId311" display="https://pbs.twimg.com/profile_banners/125132134/1565312572"/>
    <hyperlink ref="AO200" r:id="rId312" display="https://pbs.twimg.com/profile_banners/2952434643/1563231603"/>
    <hyperlink ref="AO201" r:id="rId313" display="https://pbs.twimg.com/profile_banners/277390682/1556057575"/>
    <hyperlink ref="AO202" r:id="rId314" display="https://pbs.twimg.com/profile_banners/1417439750/1550051428"/>
    <hyperlink ref="AO203" r:id="rId315" display="https://pbs.twimg.com/profile_banners/1657769844/1541612162"/>
    <hyperlink ref="AO204" r:id="rId316" display="https://pbs.twimg.com/profile_banners/218159049/1541521200"/>
    <hyperlink ref="AO205" r:id="rId317" display="https://pbs.twimg.com/profile_banners/2490212978/1486144132"/>
    <hyperlink ref="AO207" r:id="rId318" display="https://pbs.twimg.com/profile_banners/48634799/1546996437"/>
    <hyperlink ref="AO208" r:id="rId319" display="https://pbs.twimg.com/profile_banners/19748371/1513726332"/>
    <hyperlink ref="AO209" r:id="rId320" display="https://pbs.twimg.com/profile_banners/441987657/1401870699"/>
    <hyperlink ref="AO210" r:id="rId321" display="https://pbs.twimg.com/profile_banners/890028672589148160/1550012329"/>
    <hyperlink ref="AO211" r:id="rId322" display="https://pbs.twimg.com/profile_banners/14082692/1565534256"/>
    <hyperlink ref="AO212" r:id="rId323" display="https://pbs.twimg.com/profile_banners/301420268/1455203961"/>
    <hyperlink ref="AO213" r:id="rId324" display="https://pbs.twimg.com/profile_banners/795317545754628096/1522690048"/>
    <hyperlink ref="AO214" r:id="rId325" display="https://pbs.twimg.com/profile_banners/2236483119/1563228348"/>
    <hyperlink ref="AO215" r:id="rId326" display="https://pbs.twimg.com/profile_banners/1971724824/1487268935"/>
    <hyperlink ref="AO216" r:id="rId327" display="https://pbs.twimg.com/profile_banners/1116734912789385218/1565381656"/>
    <hyperlink ref="AO217" r:id="rId328" display="https://pbs.twimg.com/profile_banners/47791878/1443906305"/>
    <hyperlink ref="AO218" r:id="rId329" display="https://pbs.twimg.com/profile_banners/1042518530892083200/1537391298"/>
    <hyperlink ref="AO219" r:id="rId330" display="https://pbs.twimg.com/profile_banners/4760999250/1516796196"/>
    <hyperlink ref="AO220" r:id="rId331" display="https://pbs.twimg.com/profile_banners/494510209/1559428890"/>
    <hyperlink ref="AO221" r:id="rId332" display="https://pbs.twimg.com/profile_banners/179062855/1498144627"/>
    <hyperlink ref="AO223" r:id="rId333" display="https://pbs.twimg.com/profile_banners/89059001/1503491108"/>
    <hyperlink ref="AO224" r:id="rId334" display="https://pbs.twimg.com/profile_banners/986342481766871042/1523999545"/>
    <hyperlink ref="AO226" r:id="rId335" display="https://pbs.twimg.com/profile_banners/901808136/1397826780"/>
    <hyperlink ref="AO228" r:id="rId336" display="https://pbs.twimg.com/profile_banners/139995091/1421837621"/>
    <hyperlink ref="AO229" r:id="rId337" display="https://pbs.twimg.com/profile_banners/61816136/1555432311"/>
    <hyperlink ref="AO230" r:id="rId338" display="https://pbs.twimg.com/profile_banners/270089352/1445123652"/>
    <hyperlink ref="AO231" r:id="rId339" display="https://pbs.twimg.com/profile_banners/753074488648998912/1548949920"/>
    <hyperlink ref="AO232" r:id="rId340" display="https://pbs.twimg.com/profile_banners/15058596/1541459517"/>
    <hyperlink ref="AO233" r:id="rId341" display="https://pbs.twimg.com/profile_banners/19747132/1549213358"/>
    <hyperlink ref="AU3" r:id="rId342" display="http://abs.twimg.com/images/themes/theme1/bg.png"/>
    <hyperlink ref="AU4" r:id="rId343" display="http://abs.twimg.com/images/themes/theme14/bg.gif"/>
    <hyperlink ref="AU6" r:id="rId344" display="http://abs.twimg.com/images/themes/theme1/bg.png"/>
    <hyperlink ref="AU7" r:id="rId345" display="http://abs.twimg.com/images/themes/theme1/bg.png"/>
    <hyperlink ref="AU8" r:id="rId346" display="http://abs.twimg.com/images/themes/theme1/bg.png"/>
    <hyperlink ref="AU9" r:id="rId347" display="http://abs.twimg.com/images/themes/theme1/bg.png"/>
    <hyperlink ref="AU10" r:id="rId348" display="http://abs.twimg.com/images/themes/theme1/bg.png"/>
    <hyperlink ref="AU11" r:id="rId349" display="http://abs.twimg.com/images/themes/theme1/bg.png"/>
    <hyperlink ref="AU13" r:id="rId350" display="http://abs.twimg.com/images/themes/theme1/bg.png"/>
    <hyperlink ref="AU14" r:id="rId351" display="http://abs.twimg.com/images/themes/theme1/bg.png"/>
    <hyperlink ref="AU16" r:id="rId352" display="http://abs.twimg.com/images/themes/theme1/bg.png"/>
    <hyperlink ref="AU17" r:id="rId353" display="http://abs.twimg.com/images/themes/theme1/bg.png"/>
    <hyperlink ref="AU18" r:id="rId354" display="http://abs.twimg.com/images/themes/theme1/bg.png"/>
    <hyperlink ref="AU20" r:id="rId355" display="http://abs.twimg.com/images/themes/theme1/bg.png"/>
    <hyperlink ref="AU21" r:id="rId356" display="http://abs.twimg.com/images/themes/theme1/bg.png"/>
    <hyperlink ref="AU24" r:id="rId357" display="http://abs.twimg.com/images/themes/theme1/bg.png"/>
    <hyperlink ref="AU25" r:id="rId358" display="http://abs.twimg.com/images/themes/theme1/bg.png"/>
    <hyperlink ref="AU27" r:id="rId359" display="http://abs.twimg.com/images/themes/theme14/bg.gif"/>
    <hyperlink ref="AU28" r:id="rId360" display="http://abs.twimg.com/images/themes/theme1/bg.png"/>
    <hyperlink ref="AU29" r:id="rId361" display="http://abs.twimg.com/images/themes/theme1/bg.png"/>
    <hyperlink ref="AU30" r:id="rId362" display="http://abs.twimg.com/images/themes/theme1/bg.png"/>
    <hyperlink ref="AU32" r:id="rId363" display="http://abs.twimg.com/images/themes/theme1/bg.png"/>
    <hyperlink ref="AU33" r:id="rId364" display="http://abs.twimg.com/images/themes/theme1/bg.png"/>
    <hyperlink ref="AU34" r:id="rId365" display="http://abs.twimg.com/images/themes/theme15/bg.png"/>
    <hyperlink ref="AU36" r:id="rId366" display="http://abs.twimg.com/images/themes/theme1/bg.png"/>
    <hyperlink ref="AU37" r:id="rId367" display="http://abs.twimg.com/images/themes/theme18/bg.gif"/>
    <hyperlink ref="AU38" r:id="rId368" display="http://abs.twimg.com/images/themes/theme1/bg.png"/>
    <hyperlink ref="AU39" r:id="rId369" display="http://abs.twimg.com/images/themes/theme1/bg.png"/>
    <hyperlink ref="AU42" r:id="rId370" display="http://abs.twimg.com/images/themes/theme1/bg.png"/>
    <hyperlink ref="AU43" r:id="rId371" display="http://abs.twimg.com/images/themes/theme1/bg.png"/>
    <hyperlink ref="AU44" r:id="rId372" display="http://abs.twimg.com/images/themes/theme15/bg.png"/>
    <hyperlink ref="AU45" r:id="rId373" display="http://pbs.twimg.com/profile_background_images/437229615/bart.jpg"/>
    <hyperlink ref="AU46" r:id="rId374" display="http://abs.twimg.com/images/themes/theme1/bg.png"/>
    <hyperlink ref="AU47" r:id="rId375" display="http://abs.twimg.com/images/themes/theme1/bg.png"/>
    <hyperlink ref="AU48" r:id="rId376" display="http://abs.twimg.com/images/themes/theme1/bg.png"/>
    <hyperlink ref="AU49" r:id="rId377" display="http://abs.twimg.com/images/themes/theme1/bg.png"/>
    <hyperlink ref="AU50" r:id="rId378" display="http://abs.twimg.com/images/themes/theme1/bg.png"/>
    <hyperlink ref="AU51" r:id="rId379" display="http://abs.twimg.com/images/themes/theme1/bg.png"/>
    <hyperlink ref="AU52" r:id="rId380" display="http://abs.twimg.com/images/themes/theme1/bg.png"/>
    <hyperlink ref="AU54" r:id="rId381" display="http://abs.twimg.com/images/themes/theme1/bg.png"/>
    <hyperlink ref="AU55" r:id="rId382" display="http://abs.twimg.com/images/themes/theme1/bg.png"/>
    <hyperlink ref="AU56" r:id="rId383" display="http://abs.twimg.com/images/themes/theme1/bg.png"/>
    <hyperlink ref="AU58" r:id="rId384" display="http://abs.twimg.com/images/themes/theme14/bg.gif"/>
    <hyperlink ref="AU59" r:id="rId385" display="http://abs.twimg.com/images/themes/theme1/bg.png"/>
    <hyperlink ref="AU62" r:id="rId386" display="http://abs.twimg.com/images/themes/theme1/bg.png"/>
    <hyperlink ref="AU64" r:id="rId387" display="http://abs.twimg.com/images/themes/theme1/bg.png"/>
    <hyperlink ref="AU66" r:id="rId388" display="http://abs.twimg.com/images/themes/theme1/bg.png"/>
    <hyperlink ref="AU67" r:id="rId389" display="http://abs.twimg.com/images/themes/theme1/bg.png"/>
    <hyperlink ref="AU68" r:id="rId390" display="http://abs.twimg.com/images/themes/theme9/bg.gif"/>
    <hyperlink ref="AU69" r:id="rId391" display="http://abs.twimg.com/images/themes/theme16/bg.gif"/>
    <hyperlink ref="AU70" r:id="rId392" display="http://abs.twimg.com/images/themes/theme14/bg.gif"/>
    <hyperlink ref="AU71" r:id="rId393" display="http://abs.twimg.com/images/themes/theme1/bg.png"/>
    <hyperlink ref="AU72" r:id="rId394" display="http://abs.twimg.com/images/themes/theme15/bg.png"/>
    <hyperlink ref="AU74" r:id="rId395" display="http://abs.twimg.com/images/themes/theme16/bg.gif"/>
    <hyperlink ref="AU75" r:id="rId396" display="http://abs.twimg.com/images/themes/theme1/bg.png"/>
    <hyperlink ref="AU76" r:id="rId397" display="http://abs.twimg.com/images/themes/theme1/bg.png"/>
    <hyperlink ref="AU77" r:id="rId398" display="http://abs.twimg.com/images/themes/theme1/bg.png"/>
    <hyperlink ref="AU79" r:id="rId399" display="http://abs.twimg.com/images/themes/theme1/bg.png"/>
    <hyperlink ref="AU80" r:id="rId400" display="http://abs.twimg.com/images/themes/theme1/bg.png"/>
    <hyperlink ref="AU81" r:id="rId401" display="http://abs.twimg.com/images/themes/theme1/bg.png"/>
    <hyperlink ref="AU82" r:id="rId402" display="http://abs.twimg.com/images/themes/theme1/bg.png"/>
    <hyperlink ref="AU83" r:id="rId403" display="http://abs.twimg.com/images/themes/theme1/bg.png"/>
    <hyperlink ref="AU84" r:id="rId404" display="http://abs.twimg.com/images/themes/theme1/bg.png"/>
    <hyperlink ref="AU85" r:id="rId405" display="http://abs.twimg.com/images/themes/theme7/bg.gif"/>
    <hyperlink ref="AU86" r:id="rId406" display="http://abs.twimg.com/images/themes/theme14/bg.gif"/>
    <hyperlink ref="AU87" r:id="rId407" display="http://abs.twimg.com/images/themes/theme1/bg.png"/>
    <hyperlink ref="AU88" r:id="rId408" display="http://abs.twimg.com/images/themes/theme1/bg.png"/>
    <hyperlink ref="AU89" r:id="rId409" display="http://abs.twimg.com/images/themes/theme1/bg.png"/>
    <hyperlink ref="AU90" r:id="rId410" display="http://abs.twimg.com/images/themes/theme1/bg.png"/>
    <hyperlink ref="AU91" r:id="rId411" display="http://abs.twimg.com/images/themes/theme1/bg.png"/>
    <hyperlink ref="AU92" r:id="rId412" display="http://abs.twimg.com/images/themes/theme1/bg.png"/>
    <hyperlink ref="AU93" r:id="rId413" display="http://abs.twimg.com/images/themes/theme1/bg.png"/>
    <hyperlink ref="AU94" r:id="rId414" display="http://abs.twimg.com/images/themes/theme1/bg.png"/>
    <hyperlink ref="AU95" r:id="rId415" display="http://abs.twimg.com/images/themes/theme1/bg.png"/>
    <hyperlink ref="AU96" r:id="rId416" display="http://abs.twimg.com/images/themes/theme1/bg.png"/>
    <hyperlink ref="AU98" r:id="rId417" display="http://abs.twimg.com/images/themes/theme1/bg.png"/>
    <hyperlink ref="AU100" r:id="rId418" display="http://abs.twimg.com/images/themes/theme1/bg.png"/>
    <hyperlink ref="AU101" r:id="rId419" display="http://abs.twimg.com/images/themes/theme1/bg.png"/>
    <hyperlink ref="AU102" r:id="rId420" display="http://abs.twimg.com/images/themes/theme1/bg.png"/>
    <hyperlink ref="AU103" r:id="rId421" display="http://abs.twimg.com/images/themes/theme1/bg.png"/>
    <hyperlink ref="AU104" r:id="rId422" display="http://abs.twimg.com/images/themes/theme1/bg.png"/>
    <hyperlink ref="AU105" r:id="rId423" display="http://abs.twimg.com/images/themes/theme1/bg.png"/>
    <hyperlink ref="AU106" r:id="rId424" display="http://abs.twimg.com/images/themes/theme9/bg.gif"/>
    <hyperlink ref="AU107" r:id="rId425" display="http://abs.twimg.com/images/themes/theme6/bg.gif"/>
    <hyperlink ref="AU109" r:id="rId426" display="http://abs.twimg.com/images/themes/theme1/bg.png"/>
    <hyperlink ref="AU110" r:id="rId427" display="http://abs.twimg.com/images/themes/theme1/bg.png"/>
    <hyperlink ref="AU113" r:id="rId428" display="http://abs.twimg.com/images/themes/theme1/bg.png"/>
    <hyperlink ref="AU115" r:id="rId429" display="http://abs.twimg.com/images/themes/theme1/bg.png"/>
    <hyperlink ref="AU116" r:id="rId430" display="http://abs.twimg.com/images/themes/theme1/bg.png"/>
    <hyperlink ref="AU117" r:id="rId431" display="http://abs.twimg.com/images/themes/theme1/bg.png"/>
    <hyperlink ref="AU118" r:id="rId432" display="http://abs.twimg.com/images/themes/theme1/bg.png"/>
    <hyperlink ref="AU119" r:id="rId433" display="http://abs.twimg.com/images/themes/theme1/bg.png"/>
    <hyperlink ref="AU120" r:id="rId434" display="http://abs.twimg.com/images/themes/theme1/bg.png"/>
    <hyperlink ref="AU121" r:id="rId435" display="http://abs.twimg.com/images/themes/theme1/bg.png"/>
    <hyperlink ref="AU122" r:id="rId436" display="http://abs.twimg.com/images/themes/theme1/bg.png"/>
    <hyperlink ref="AU123" r:id="rId437" display="http://abs.twimg.com/images/themes/theme1/bg.png"/>
    <hyperlink ref="AU125" r:id="rId438" display="http://abs.twimg.com/images/themes/theme15/bg.png"/>
    <hyperlink ref="AU126" r:id="rId439" display="http://abs.twimg.com/images/themes/theme1/bg.png"/>
    <hyperlink ref="AU127" r:id="rId440" display="http://abs.twimg.com/images/themes/theme1/bg.png"/>
    <hyperlink ref="AU128" r:id="rId441" display="http://abs.twimg.com/images/themes/theme1/bg.png"/>
    <hyperlink ref="AU129" r:id="rId442" display="http://abs.twimg.com/images/themes/theme1/bg.png"/>
    <hyperlink ref="AU130" r:id="rId443" display="http://abs.twimg.com/images/themes/theme4/bg.gif"/>
    <hyperlink ref="AU131" r:id="rId444" display="http://abs.twimg.com/images/themes/theme1/bg.png"/>
    <hyperlink ref="AU132" r:id="rId445" display="http://abs.twimg.com/images/themes/theme1/bg.png"/>
    <hyperlink ref="AU134" r:id="rId446" display="http://abs.twimg.com/images/themes/theme1/bg.png"/>
    <hyperlink ref="AU135" r:id="rId447" display="http://abs.twimg.com/images/themes/theme15/bg.png"/>
    <hyperlink ref="AU136" r:id="rId448" display="http://pbs.twimg.com/profile_background_images/378800000080969568/1b41efa319c6ad4907339883efd0f7ff.jpeg"/>
    <hyperlink ref="AU137" r:id="rId449" display="http://abs.twimg.com/images/themes/theme1/bg.png"/>
    <hyperlink ref="AU138" r:id="rId450" display="http://abs.twimg.com/images/themes/theme1/bg.png"/>
    <hyperlink ref="AU139" r:id="rId451" display="http://abs.twimg.com/images/themes/theme1/bg.png"/>
    <hyperlink ref="AU141" r:id="rId452" display="http://abs.twimg.com/images/themes/theme1/bg.png"/>
    <hyperlink ref="AU143" r:id="rId453" display="http://abs.twimg.com/images/themes/theme1/bg.png"/>
    <hyperlink ref="AU144" r:id="rId454" display="http://abs.twimg.com/images/themes/theme1/bg.png"/>
    <hyperlink ref="AU146" r:id="rId455" display="http://abs.twimg.com/images/themes/theme1/bg.png"/>
    <hyperlink ref="AU147" r:id="rId456" display="http://abs.twimg.com/images/themes/theme1/bg.png"/>
    <hyperlink ref="AU148" r:id="rId457" display="http://abs.twimg.com/images/themes/theme1/bg.png"/>
    <hyperlink ref="AU149" r:id="rId458" display="http://abs.twimg.com/images/themes/theme14/bg.gif"/>
    <hyperlink ref="AU150" r:id="rId459" display="http://abs.twimg.com/images/themes/theme1/bg.png"/>
    <hyperlink ref="AU151" r:id="rId460" display="http://abs.twimg.com/images/themes/theme1/bg.png"/>
    <hyperlink ref="AU152" r:id="rId461" display="http://abs.twimg.com/images/themes/theme1/bg.png"/>
    <hyperlink ref="AU153" r:id="rId462" display="http://abs.twimg.com/images/themes/theme1/bg.png"/>
    <hyperlink ref="AU154" r:id="rId463" display="http://pbs.twimg.com/profile_background_images/569917735367229440/DAoZLXtG.jpeg"/>
    <hyperlink ref="AU155" r:id="rId464" display="http://abs.twimg.com/images/themes/theme1/bg.png"/>
    <hyperlink ref="AU156" r:id="rId465" display="http://abs.twimg.com/images/themes/theme1/bg.png"/>
    <hyperlink ref="AU157" r:id="rId466" display="http://abs.twimg.com/images/themes/theme1/bg.png"/>
    <hyperlink ref="AU158" r:id="rId467" display="http://abs.twimg.com/images/themes/theme1/bg.png"/>
    <hyperlink ref="AU159" r:id="rId468" display="http://abs.twimg.com/images/themes/theme2/bg.gif"/>
    <hyperlink ref="AU160" r:id="rId469" display="http://abs.twimg.com/images/themes/theme1/bg.png"/>
    <hyperlink ref="AU161" r:id="rId470" display="http://abs.twimg.com/images/themes/theme10/bg.gif"/>
    <hyperlink ref="AU162" r:id="rId471" display="http://abs.twimg.com/images/themes/theme11/bg.gif"/>
    <hyperlink ref="AU163" r:id="rId472" display="http://abs.twimg.com/images/themes/theme1/bg.png"/>
    <hyperlink ref="AU164" r:id="rId473" display="http://abs.twimg.com/images/themes/theme1/bg.png"/>
    <hyperlink ref="AU165" r:id="rId474" display="http://abs.twimg.com/images/themes/theme1/bg.png"/>
    <hyperlink ref="AU166" r:id="rId475" display="http://abs.twimg.com/images/themes/theme14/bg.gif"/>
    <hyperlink ref="AU167" r:id="rId476" display="http://abs.twimg.com/images/themes/theme18/bg.gif"/>
    <hyperlink ref="AU168" r:id="rId477" display="http://abs.twimg.com/images/themes/theme1/bg.png"/>
    <hyperlink ref="AU169" r:id="rId478" display="http://abs.twimg.com/images/themes/theme1/bg.png"/>
    <hyperlink ref="AU170" r:id="rId479" display="http://abs.twimg.com/images/themes/theme11/bg.gif"/>
    <hyperlink ref="AU172" r:id="rId480" display="http://abs.twimg.com/images/themes/theme1/bg.png"/>
    <hyperlink ref="AU173" r:id="rId481" display="http://abs.twimg.com/images/themes/theme4/bg.gif"/>
    <hyperlink ref="AU175" r:id="rId482" display="http://abs.twimg.com/images/themes/theme1/bg.png"/>
    <hyperlink ref="AU176" r:id="rId483" display="http://abs.twimg.com/images/themes/theme1/bg.png"/>
    <hyperlink ref="AU177" r:id="rId484" display="http://abs.twimg.com/images/themes/theme1/bg.png"/>
    <hyperlink ref="AU178" r:id="rId485" display="http://abs.twimg.com/images/themes/theme4/bg.gif"/>
    <hyperlink ref="AU179" r:id="rId486" display="http://abs.twimg.com/images/themes/theme1/bg.png"/>
    <hyperlink ref="AU180" r:id="rId487" display="http://abs.twimg.com/images/themes/theme13/bg.gif"/>
    <hyperlink ref="AU181" r:id="rId488" display="http://abs.twimg.com/images/themes/theme1/bg.png"/>
    <hyperlink ref="AU182" r:id="rId489" display="http://abs.twimg.com/images/themes/theme1/bg.png"/>
    <hyperlink ref="AU183" r:id="rId490" display="http://abs.twimg.com/images/themes/theme1/bg.png"/>
    <hyperlink ref="AU184" r:id="rId491" display="http://abs.twimg.com/images/themes/theme1/bg.png"/>
    <hyperlink ref="AU185" r:id="rId492" display="http://abs.twimg.com/images/themes/theme10/bg.gif"/>
    <hyperlink ref="AU186" r:id="rId493" display="http://abs.twimg.com/images/themes/theme1/bg.png"/>
    <hyperlink ref="AU187" r:id="rId494" display="http://abs.twimg.com/images/themes/theme1/bg.png"/>
    <hyperlink ref="AU188" r:id="rId495" display="http://abs.twimg.com/images/themes/theme4/bg.gif"/>
    <hyperlink ref="AU190" r:id="rId496" display="http://abs.twimg.com/images/themes/theme10/bg.gif"/>
    <hyperlink ref="AU192" r:id="rId497" display="http://abs.twimg.com/images/themes/theme1/bg.png"/>
    <hyperlink ref="AU193" r:id="rId498" display="http://abs.twimg.com/images/themes/theme1/bg.png"/>
    <hyperlink ref="AU195" r:id="rId499" display="http://abs.twimg.com/images/themes/theme1/bg.png"/>
    <hyperlink ref="AU197" r:id="rId500" display="http://abs.twimg.com/images/themes/theme1/bg.png"/>
    <hyperlink ref="AU198" r:id="rId501" display="http://abs.twimg.com/images/themes/theme10/bg.gif"/>
    <hyperlink ref="AU200" r:id="rId502" display="http://abs.twimg.com/images/themes/theme1/bg.png"/>
    <hyperlink ref="AU201" r:id="rId503" display="http://abs.twimg.com/images/themes/theme1/bg.png"/>
    <hyperlink ref="AU202" r:id="rId504" display="http://abs.twimg.com/images/themes/theme1/bg.png"/>
    <hyperlink ref="AU203" r:id="rId505" display="http://abs.twimg.com/images/themes/theme1/bg.png"/>
    <hyperlink ref="AU204" r:id="rId506" display="http://abs.twimg.com/images/themes/theme1/bg.png"/>
    <hyperlink ref="AU205" r:id="rId507" display="http://abs.twimg.com/images/themes/theme9/bg.gif"/>
    <hyperlink ref="AU206" r:id="rId508" display="http://abs.twimg.com/images/themes/theme1/bg.png"/>
    <hyperlink ref="AU207" r:id="rId509" display="http://abs.twimg.com/images/themes/theme9/bg.gif"/>
    <hyperlink ref="AU208" r:id="rId510" display="http://pbs.twimg.com/profile_background_images/378800000060261438/4cb754324a879e9d8174be71e2183120.jpeg"/>
    <hyperlink ref="AU209" r:id="rId511" display="http://pbs.twimg.com/profile_background_images/378800000118406495/00cc7834de9ac214eb8ada220b64bd76.jpeg"/>
    <hyperlink ref="AU210" r:id="rId512" display="http://abs.twimg.com/images/themes/theme1/bg.png"/>
    <hyperlink ref="AU211" r:id="rId513" display="http://abs.twimg.com/images/themes/theme1/bg.png"/>
    <hyperlink ref="AU212" r:id="rId514" display="http://abs.twimg.com/images/themes/theme14/bg.gif"/>
    <hyperlink ref="AU213" r:id="rId515" display="http://abs.twimg.com/images/themes/theme1/bg.png"/>
    <hyperlink ref="AU214" r:id="rId516" display="http://abs.twimg.com/images/themes/theme1/bg.png"/>
    <hyperlink ref="AU215" r:id="rId517" display="http://abs.twimg.com/images/themes/theme1/bg.png"/>
    <hyperlink ref="AU217" r:id="rId518" display="http://abs.twimg.com/images/themes/theme14/bg.gif"/>
    <hyperlink ref="AU219" r:id="rId519" display="http://abs.twimg.com/images/themes/theme1/bg.png"/>
    <hyperlink ref="AU220" r:id="rId520" display="http://abs.twimg.com/images/themes/theme1/bg.png"/>
    <hyperlink ref="AU221" r:id="rId521" display="http://abs.twimg.com/images/themes/theme7/bg.gif"/>
    <hyperlink ref="AU223" r:id="rId522" display="http://abs.twimg.com/images/themes/theme1/bg.png"/>
    <hyperlink ref="AU226" r:id="rId523" display="http://abs.twimg.com/images/themes/theme1/bg.png"/>
    <hyperlink ref="AU227" r:id="rId524" display="http://abs.twimg.com/images/themes/theme8/bg.gif"/>
    <hyperlink ref="AU228" r:id="rId525" display="http://abs.twimg.com/images/themes/theme1/bg.png"/>
    <hyperlink ref="AU229" r:id="rId526" display="http://abs.twimg.com/images/themes/theme9/bg.gif"/>
    <hyperlink ref="AU230" r:id="rId527" display="http://abs.twimg.com/images/themes/theme1/bg.png"/>
    <hyperlink ref="AU231" r:id="rId528" display="http://abs.twimg.com/images/themes/theme1/bg.png"/>
    <hyperlink ref="AU232" r:id="rId529" display="http://abs.twimg.com/images/themes/theme1/bg.png"/>
    <hyperlink ref="AU233" r:id="rId530" display="http://abs.twimg.com/images/themes/theme1/bg.png"/>
    <hyperlink ref="AU234" r:id="rId531" display="http://abs.twimg.com/images/themes/theme3/bg.gif"/>
    <hyperlink ref="F3" r:id="rId532" display="http://pbs.twimg.com/profile_images/794739425120952320/zYoAglcy_normal.jpg"/>
    <hyperlink ref="F4" r:id="rId533" display="http://pbs.twimg.com/profile_images/1732809892/DM_1_compr_normal.jpg"/>
    <hyperlink ref="F5" r:id="rId534" display="http://pbs.twimg.com/profile_images/1114534105562079233/y79aKPjU_normal.png"/>
    <hyperlink ref="F6" r:id="rId535" display="http://pbs.twimg.com/profile_images/982068607667421184/8Gv0KNKz_normal.jpg"/>
    <hyperlink ref="F7" r:id="rId536" display="http://pbs.twimg.com/profile_images/1080987237548871680/R0Fvursm_normal.jpg"/>
    <hyperlink ref="F8" r:id="rId537" display="http://pbs.twimg.com/profile_images/2801594935/eec6db55c53a900d88c9f9365147d6bb_normal.jpeg"/>
    <hyperlink ref="F9" r:id="rId538" display="http://pbs.twimg.com/profile_images/957485325793730561/FyWB3Ifi_normal.jpg"/>
    <hyperlink ref="F10" r:id="rId539" display="http://pbs.twimg.com/profile_images/1077151400654749696/1HUNrIMy_normal.jpg"/>
    <hyperlink ref="F11" r:id="rId540" display="http://abs.twimg.com/sticky/default_profile_images/default_profile_normal.png"/>
    <hyperlink ref="F12" r:id="rId541" display="http://abs.twimg.com/sticky/default_profile_images/default_profile_normal.png"/>
    <hyperlink ref="F13" r:id="rId542" display="http://pbs.twimg.com/profile_images/1156792318617366529/LiDvVKKP_normal.jpg"/>
    <hyperlink ref="F14" r:id="rId543" display="http://pbs.twimg.com/profile_images/1112667351701426176/8p-Ug_YP_normal.png"/>
    <hyperlink ref="F15" r:id="rId544" display="http://pbs.twimg.com/profile_images/1041997072969478144/JP6-VAxT_normal.jpg"/>
    <hyperlink ref="F16" r:id="rId545" display="http://pbs.twimg.com/profile_images/918518933044453378/W8Adjmh5_normal.jpg"/>
    <hyperlink ref="F17" r:id="rId546" display="http://pbs.twimg.com/profile_images/1146029309863370752/nc_w19Q-_normal.png"/>
    <hyperlink ref="F18" r:id="rId547" display="http://pbs.twimg.com/profile_images/1145880393364754432/jnWB9pJm_normal.jpg"/>
    <hyperlink ref="F19" r:id="rId548" display="http://pbs.twimg.com/profile_images/956551490205835264/ODMsVpoX_normal.jpg"/>
    <hyperlink ref="F20" r:id="rId549" display="http://pbs.twimg.com/profile_images/499257180009529344/CSWhr7LZ_normal.jpeg"/>
    <hyperlink ref="F21" r:id="rId550" display="http://pbs.twimg.com/profile_images/963556444539731968/vL0kRlpP_normal.jpg"/>
    <hyperlink ref="F22" r:id="rId551" display="http://abs.twimg.com/sticky/default_profile_images/default_profile_normal.png"/>
    <hyperlink ref="F23" r:id="rId552" display="http://pbs.twimg.com/profile_images/1151670780192841728/ygWfW5vt_normal.jpg"/>
    <hyperlink ref="F24" r:id="rId553" display="http://pbs.twimg.com/profile_images/1151380385563140096/AhTMe8GY_normal.png"/>
    <hyperlink ref="F25" r:id="rId554" display="http://pbs.twimg.com/profile_images/1141243860489789440/4j-yFkd__normal.jpg"/>
    <hyperlink ref="F26" r:id="rId555" display="http://pbs.twimg.com/profile_images/1151986555872878592/i1Nuthu0_normal.jpg"/>
    <hyperlink ref="F27" r:id="rId556" display="http://pbs.twimg.com/profile_images/646756202551091202/6L79IjLg_normal.jpg"/>
    <hyperlink ref="F28" r:id="rId557" display="http://pbs.twimg.com/profile_images/1156548131011432448/yVJec0R5_normal.jpg"/>
    <hyperlink ref="F29" r:id="rId558" display="http://pbs.twimg.com/profile_images/743310653075513345/mv7uWMpW_normal.jpg"/>
    <hyperlink ref="F30" r:id="rId559" display="http://pbs.twimg.com/profile_images/1058610935139655680/2XWI_A91_normal.jpg"/>
    <hyperlink ref="F31" r:id="rId560" display="http://pbs.twimg.com/profile_images/1143363537529708544/GPxWeiOv_normal.jpg"/>
    <hyperlink ref="F32" r:id="rId561" display="http://pbs.twimg.com/profile_images/643988687185932288/YJvJ9hbw_normal.jpg"/>
    <hyperlink ref="F33" r:id="rId562" display="http://pbs.twimg.com/profile_images/936942245642678272/uF5Xlxxt_normal.jpg"/>
    <hyperlink ref="F34" r:id="rId563" display="http://pbs.twimg.com/profile_images/1065334502690439170/R4v1ojaS_normal.jpg"/>
    <hyperlink ref="F35" r:id="rId564" display="http://pbs.twimg.com/profile_images/798085893781356545/ZtidHDhw_normal.jpg"/>
    <hyperlink ref="F36" r:id="rId565" display="http://pbs.twimg.com/profile_images/897495745678512130/-9_swxKk_normal.jpg"/>
    <hyperlink ref="F37" r:id="rId566" display="http://pbs.twimg.com/profile_images/1067058036492111873/R_HPyJpJ_normal.jpg"/>
    <hyperlink ref="F38" r:id="rId567" display="http://pbs.twimg.com/profile_images/727616345299243009/fah4nhbM_normal.jpg"/>
    <hyperlink ref="F39" r:id="rId568" display="http://pbs.twimg.com/profile_images/1102976116157952002/Gyz8EMDY_normal.jpg"/>
    <hyperlink ref="F40" r:id="rId569" display="http://pbs.twimg.com/profile_images/974125461134389248/jCjcZ5DJ_normal.jpg"/>
    <hyperlink ref="F41" r:id="rId570" display="http://pbs.twimg.com/profile_images/837160895457349632/zAeIr2cy_normal.jpg"/>
    <hyperlink ref="F42" r:id="rId571" display="http://pbs.twimg.com/profile_images/1110094619180756992/JRCt_-OC_normal.png"/>
    <hyperlink ref="F43" r:id="rId572" display="http://pbs.twimg.com/profile_images/531101297445847041/O-4uDbzw_normal.jpeg"/>
    <hyperlink ref="F44" r:id="rId573" display="http://pbs.twimg.com/profile_images/1086245155475214337/29hfJe9__normal.jpg"/>
    <hyperlink ref="F45" r:id="rId574" display="http://pbs.twimg.com/profile_images/960894460057063424/BGjrhGwA_normal.jpg"/>
    <hyperlink ref="F46" r:id="rId575" display="http://pbs.twimg.com/profile_images/674821090456178689/IIfYznhN_normal.jpg"/>
    <hyperlink ref="F47" r:id="rId576" display="http://pbs.twimg.com/profile_images/492013656356294656/R76S3V-o_normal.jpeg"/>
    <hyperlink ref="F48" r:id="rId577" display="http://pbs.twimg.com/profile_images/1111434267257536512/LFU4X4uo_normal.jpg"/>
    <hyperlink ref="F49" r:id="rId578" display="http://pbs.twimg.com/profile_images/714059533/10631_127036253990_656528990_2302436_1866788_n_normal.jpg"/>
    <hyperlink ref="F50" r:id="rId579" display="http://pbs.twimg.com/profile_images/1152265124327174144/V8i-NYGq_normal.jpg"/>
    <hyperlink ref="F51" r:id="rId580" display="http://pbs.twimg.com/profile_images/1155358168765161472/wbMun3kZ_normal.jpg"/>
    <hyperlink ref="F52" r:id="rId581" display="http://pbs.twimg.com/profile_images/1152401807433322496/shXluUh6_normal.jpg"/>
    <hyperlink ref="F53" r:id="rId582" display="http://pbs.twimg.com/profile_images/1157438057718661125/scuK71MH_normal.jpg"/>
    <hyperlink ref="F54" r:id="rId583" display="http://pbs.twimg.com/profile_images/971403618698997760/4ZUKScgT_normal.jpg"/>
    <hyperlink ref="F55" r:id="rId584" display="http://pbs.twimg.com/profile_images/820670671168700417/xxjeviGN_normal.jpg"/>
    <hyperlink ref="F56" r:id="rId585" display="http://pbs.twimg.com/profile_images/1122482069521747969/MYlJpfoe_normal.jpg"/>
    <hyperlink ref="F57" r:id="rId586" display="http://abs.twimg.com/sticky/default_profile_images/default_profile_normal.png"/>
    <hyperlink ref="F58" r:id="rId587" display="http://pbs.twimg.com/profile_images/522795287719317504/cPW2PV6Q_normal.jpeg"/>
    <hyperlink ref="F59" r:id="rId588" display="http://pbs.twimg.com/profile_images/1100064642532065280/p9C9m_5M_normal.png"/>
    <hyperlink ref="F60" r:id="rId589" display="http://pbs.twimg.com/profile_images/1117333245761343489/24fLbeV0_normal.jpg"/>
    <hyperlink ref="F61" r:id="rId590" display="http://pbs.twimg.com/profile_images/1140851893616500736/BohnhD6K_normal.jpg"/>
    <hyperlink ref="F62" r:id="rId591" display="http://pbs.twimg.com/profile_images/1109509375243239424/SW8ElYFA_normal.jpg"/>
    <hyperlink ref="F63" r:id="rId592" display="http://pbs.twimg.com/profile_images/1154693238546153477/XPeW1qTE_normal.jpg"/>
    <hyperlink ref="F64" r:id="rId593" display="http://pbs.twimg.com/profile_images/1052887433078018048/4-0XCqAd_normal.jpg"/>
    <hyperlink ref="F65" r:id="rId594" display="http://pbs.twimg.com/profile_images/1157702270642982912/TZyLCduW_normal.jpg"/>
    <hyperlink ref="F66" r:id="rId595" display="http://pbs.twimg.com/profile_images/1127535352061747200/vnukLfkr_normal.jpg"/>
    <hyperlink ref="F67" r:id="rId596" display="http://pbs.twimg.com/profile_images/677482007144730624/cbg25cKC_normal.jpg"/>
    <hyperlink ref="F68" r:id="rId597" display="http://pbs.twimg.com/profile_images/502939480861315074/eZNoqFAv_normal.png"/>
    <hyperlink ref="F69" r:id="rId598" display="http://pbs.twimg.com/profile_images/985865735745323009/JooZ7I6L_normal.jpg"/>
    <hyperlink ref="F70" r:id="rId599" display="http://pbs.twimg.com/profile_images/3068531910/44a97b48635ff902de6843ec2dbb0962_normal.jpeg"/>
    <hyperlink ref="F71" r:id="rId600" display="http://pbs.twimg.com/profile_images/378800000742801201/fedbc0d4b3b3ecde5737e9249e9e6c90_normal.png"/>
    <hyperlink ref="F72" r:id="rId601" display="http://pbs.twimg.com/profile_images/1156963870398963713/-MrgDDMO_normal.jpg"/>
    <hyperlink ref="F73" r:id="rId602" display="http://pbs.twimg.com/profile_images/1146865911288291333/_uihUQPs_normal.jpg"/>
    <hyperlink ref="F74" r:id="rId603" display="http://pbs.twimg.com/profile_images/1141267450207641600/oCk4TUsc_normal.jpg"/>
    <hyperlink ref="F75" r:id="rId604" display="http://pbs.twimg.com/profile_images/555364796132892672/5QR5uU35_normal.jpeg"/>
    <hyperlink ref="F76" r:id="rId605" display="http://pbs.twimg.com/profile_images/1064341772623503360/OPI1qulX_normal.jpg"/>
    <hyperlink ref="F77" r:id="rId606" display="http://pbs.twimg.com/profile_images/980928060873760768/SQQJzyfK_normal.jpg"/>
    <hyperlink ref="F78" r:id="rId607" display="http://pbs.twimg.com/profile_images/1157745248103227394/Vg7S8v-q_normal.jpg"/>
    <hyperlink ref="F79" r:id="rId608" display="http://pbs.twimg.com/profile_images/1135014411314352128/dMKk3QAq_normal.jpg"/>
    <hyperlink ref="F80" r:id="rId609" display="http://pbs.twimg.com/profile_images/998222370174218240/T7lghpJV_normal.jpg"/>
    <hyperlink ref="F81" r:id="rId610" display="http://pbs.twimg.com/profile_images/771707116272975873/LBmOciH6_normal.jpg"/>
    <hyperlink ref="F82" r:id="rId611" display="http://pbs.twimg.com/profile_images/705438561437249537/1jbq-K9f_normal.jpg"/>
    <hyperlink ref="F83" r:id="rId612" display="http://pbs.twimg.com/profile_images/1096105020641165312/JC49VNRU_normal.jpg"/>
    <hyperlink ref="F84" r:id="rId613" display="http://pbs.twimg.com/profile_images/719505024901128197/oSxtT-DM_normal.jpg"/>
    <hyperlink ref="F85" r:id="rId614" display="http://pbs.twimg.com/profile_images/1153513302342819840/xho-M_MX_normal.jpg"/>
    <hyperlink ref="F86" r:id="rId615" display="http://pbs.twimg.com/profile_images/791370988567031808/61xHKoGX_normal.jpg"/>
    <hyperlink ref="F87" r:id="rId616" display="http://pbs.twimg.com/profile_images/1145438308765487106/tSBu-14x_normal.jpg"/>
    <hyperlink ref="F88" r:id="rId617" display="http://pbs.twimg.com/profile_images/884496693303033856/TTE88OIE_normal.jpg"/>
    <hyperlink ref="F89" r:id="rId618" display="http://pbs.twimg.com/profile_images/885169320678043648/oPL61db0_normal.jpg"/>
    <hyperlink ref="F90" r:id="rId619" display="http://pbs.twimg.com/profile_images/1107799142670233600/cyx8tCwx_normal.jpg"/>
    <hyperlink ref="F91" r:id="rId620" display="http://pbs.twimg.com/profile_images/959362466038865920/JoCXd2jL_normal.jpg"/>
    <hyperlink ref="F92" r:id="rId621" display="http://pbs.twimg.com/profile_images/606046649459183616/58svzgDM_normal.jpg"/>
    <hyperlink ref="F93" r:id="rId622" display="http://pbs.twimg.com/profile_images/991527455734120449/HA12m65M_normal.jpg"/>
    <hyperlink ref="F94" r:id="rId623" display="http://pbs.twimg.com/profile_images/1161997625299783681/WFxPjff-_normal.jpg"/>
    <hyperlink ref="F95" r:id="rId624" display="http://pbs.twimg.com/profile_images/976299399822262272/s0tNT1_U_normal.jpg"/>
    <hyperlink ref="F96" r:id="rId625" display="http://pbs.twimg.com/profile_images/818173754673086469/fFY6udrh_normal.jpg"/>
    <hyperlink ref="F97" r:id="rId626" display="http://pbs.twimg.com/profile_images/975459642527698944/vJFrT4Ho_normal.jpg"/>
    <hyperlink ref="F98" r:id="rId627" display="http://pbs.twimg.com/profile_images/1152032412294975488/0HZ5nrAQ_normal.jpg"/>
    <hyperlink ref="F99" r:id="rId628" display="http://pbs.twimg.com/profile_images/1156949477690892288/YfgviGeJ_normal.jpg"/>
    <hyperlink ref="F100" r:id="rId629" display="http://pbs.twimg.com/profile_images/1018460313971290113/1AHFC85Q_normal.jpg"/>
    <hyperlink ref="F101" r:id="rId630" display="http://pbs.twimg.com/profile_images/543806663749152770/-eYNFYLc_normal.jpeg"/>
    <hyperlink ref="F102" r:id="rId631" display="http://pbs.twimg.com/profile_images/1013430995452821504/Ur6XzqBC_normal.jpg"/>
    <hyperlink ref="F103" r:id="rId632" display="http://pbs.twimg.com/profile_images/1078730279110340613/C47HYxdP_normal.jpg"/>
    <hyperlink ref="F104" r:id="rId633" display="http://pbs.twimg.com/profile_images/959045226303074306/xlThbooM_normal.jpg"/>
    <hyperlink ref="F105" r:id="rId634" display="http://pbs.twimg.com/profile_images/877938287268302849/-8uaqDGT_normal.jpg"/>
    <hyperlink ref="F106" r:id="rId635" display="http://pbs.twimg.com/profile_images/1033451437873917953/l2i7RIG7_normal.jpg"/>
    <hyperlink ref="F107" r:id="rId636" display="http://pbs.twimg.com/profile_images/815661683175657473/ZAsXKNOD_normal.jpg"/>
    <hyperlink ref="F108" r:id="rId637" display="http://pbs.twimg.com/profile_images/998210998208053250/y2AURhUX_normal.jpg"/>
    <hyperlink ref="F109" r:id="rId638" display="http://pbs.twimg.com/profile_images/896135367698599936/72TEGrRC_normal.jpg"/>
    <hyperlink ref="F110" r:id="rId639" display="http://pbs.twimg.com/profile_images/561760061958017025/Vo23suZv_normal.png"/>
    <hyperlink ref="F111" r:id="rId640" display="http://pbs.twimg.com/profile_images/1153528636378456064/VjLq3uNS_normal.jpg"/>
    <hyperlink ref="F112" r:id="rId641" display="http://pbs.twimg.com/profile_images/1158679736505327616/PoAVO0fw_normal.jpg"/>
    <hyperlink ref="F113" r:id="rId642" display="http://pbs.twimg.com/profile_images/986593977251041280/HcUTg-_b_normal.jpg"/>
    <hyperlink ref="F114" r:id="rId643" display="http://pbs.twimg.com/profile_images/1159136638305492992/Gjj9xGXM_normal.jpg"/>
    <hyperlink ref="F115" r:id="rId644" display="http://pbs.twimg.com/profile_images/1048858776634310657/WVY4xbLi_normal.jpg"/>
    <hyperlink ref="F116" r:id="rId645" display="http://pbs.twimg.com/profile_images/748552404665241600/vH8AHajP_normal.jpg"/>
    <hyperlink ref="F117" r:id="rId646" display="http://pbs.twimg.com/profile_images/1106514338230226946/e2-FABJP_normal.jpg"/>
    <hyperlink ref="F118" r:id="rId647" display="http://pbs.twimg.com/profile_images/802663876449824769/cPJrOV42_normal.jpg"/>
    <hyperlink ref="F119" r:id="rId648" display="http://pbs.twimg.com/profile_images/1042858468640796672/Feik8ntv_normal.jpg"/>
    <hyperlink ref="F120" r:id="rId649" display="http://pbs.twimg.com/profile_images/1159830763342200833/xiaBDFl4_normal.jpg"/>
    <hyperlink ref="F121" r:id="rId650" display="http://pbs.twimg.com/profile_images/1113528559300096000/w-9wURqz_normal.png"/>
    <hyperlink ref="F122" r:id="rId651" display="http://pbs.twimg.com/profile_images/650352681614221313/aLV-X4Ww_normal.jpg"/>
    <hyperlink ref="F123" r:id="rId652" display="http://pbs.twimg.com/profile_images/1068524018058182656/15OUKZQk_normal.jpg"/>
    <hyperlink ref="F124" r:id="rId653" display="http://pbs.twimg.com/profile_images/1125878012405342209/r9Falz6a_normal.jpg"/>
    <hyperlink ref="F125" r:id="rId654" display="http://pbs.twimg.com/profile_images/806756164390129664/Rf0-4jXy_normal.jpg"/>
    <hyperlink ref="F126" r:id="rId655" display="http://pbs.twimg.com/profile_images/1153192836851892224/rdQLPvdj_normal.png"/>
    <hyperlink ref="F127" r:id="rId656" display="http://pbs.twimg.com/profile_images/907746782574080000/Mx97tb7m_normal.jpg"/>
    <hyperlink ref="F128" r:id="rId657" display="http://pbs.twimg.com/profile_images/1149467852266561536/dAHlIV0G_normal.png"/>
    <hyperlink ref="F129" r:id="rId658" display="http://pbs.twimg.com/profile_images/1146513193046618114/gaHePY4D_normal.png"/>
    <hyperlink ref="F130" r:id="rId659" display="http://pbs.twimg.com/profile_images/1158726538180866048/9YZ_aVqv_normal.jpg"/>
    <hyperlink ref="F131" r:id="rId660" display="http://pbs.twimg.com/profile_images/583644099087073280/yAgeAd4D_normal.jpg"/>
    <hyperlink ref="F132" r:id="rId661" display="http://pbs.twimg.com/profile_images/645263333839343622/7bnxubgm_normal.jpg"/>
    <hyperlink ref="F133" r:id="rId662" display="http://pbs.twimg.com/profile_images/689075496336801792/0HUERLbC_normal.jpg"/>
    <hyperlink ref="F134" r:id="rId663" display="http://pbs.twimg.com/profile_images/1058709442395541504/kyPs4s24_normal.jpg"/>
    <hyperlink ref="F135" r:id="rId664" display="http://pbs.twimg.com/profile_images/1080925568516923392/antOaqrb_normal.jpg"/>
    <hyperlink ref="F136" r:id="rId665" display="http://pbs.twimg.com/profile_images/593676484478443520/NdutaTD1_normal.jpg"/>
    <hyperlink ref="F137" r:id="rId666" display="http://pbs.twimg.com/profile_images/587854467401297920/FG957x2-_normal.jpg"/>
    <hyperlink ref="F138" r:id="rId667" display="http://pbs.twimg.com/profile_images/1078828284274565120/IzIakEq5_normal.jpg"/>
    <hyperlink ref="F139" r:id="rId668" display="http://pbs.twimg.com/profile_images/1124439217931735040/7jX5yfo7_normal.jpg"/>
    <hyperlink ref="F140" r:id="rId669" display="http://pbs.twimg.com/profile_images/1016499454457700353/Po7OkYkB_normal.jpg"/>
    <hyperlink ref="F141" r:id="rId670" display="http://pbs.twimg.com/profile_images/988601444570808320/PtEQTVNB_normal.jpg"/>
    <hyperlink ref="F142" r:id="rId671" display="http://pbs.twimg.com/profile_images/1160894051316453380/6NgvJEf3_normal.jpg"/>
    <hyperlink ref="F143" r:id="rId672" display="http://pbs.twimg.com/profile_images/1002260410060357632/0-OVEYvL_normal.jpg"/>
    <hyperlink ref="F144" r:id="rId673" display="http://pbs.twimg.com/profile_images/1098050374559297537/BhPVWT4f_normal.png"/>
    <hyperlink ref="F145" r:id="rId674" display="http://pbs.twimg.com/profile_images/963189338430468096/Mroaew9G_normal.jpg"/>
    <hyperlink ref="F146" r:id="rId675" display="http://abs.twimg.com/sticky/default_profile_images/default_profile_normal.png"/>
    <hyperlink ref="F147" r:id="rId676" display="http://pbs.twimg.com/profile_images/528446200941260801/_v6igVv0_normal.jpeg"/>
    <hyperlink ref="F148" r:id="rId677" display="http://pbs.twimg.com/profile_images/1041930796024528901/v9e6R2Eg_normal.jpg"/>
    <hyperlink ref="F149" r:id="rId678" display="http://pbs.twimg.com/profile_images/1110186735319871489/B5VMe6tt_normal.png"/>
    <hyperlink ref="F150" r:id="rId679" display="http://pbs.twimg.com/profile_images/1131000110966484993/EXyxvBIS_normal.png"/>
    <hyperlink ref="F151" r:id="rId680" display="http://pbs.twimg.com/profile_images/1009365796295004161/A1-MD5m9_normal.jpg"/>
    <hyperlink ref="F152" r:id="rId681" display="http://pbs.twimg.com/profile_images/771421407897092098/gJvw_q6l_normal.jpg"/>
    <hyperlink ref="F153" r:id="rId682" display="http://pbs.twimg.com/profile_images/1140017527139053568/A1M-IqgD_normal.jpg"/>
    <hyperlink ref="F154" r:id="rId683" display="http://pbs.twimg.com/profile_images/585608696094396416/LbQL1HS1_normal.jpg"/>
    <hyperlink ref="F155" r:id="rId684" display="http://pbs.twimg.com/profile_images/1111715933154770945/o-qNRMPR_normal.png"/>
    <hyperlink ref="F156" r:id="rId685" display="http://pbs.twimg.com/profile_images/1078570425037148160/21T46TKP_normal.jpg"/>
    <hyperlink ref="F157" r:id="rId686" display="http://pbs.twimg.com/profile_images/1146681949806833670/OfliMFz2_normal.png"/>
    <hyperlink ref="F158" r:id="rId687" display="http://pbs.twimg.com/profile_images/1075063146782580743/paiyE0FZ_normal.jpg"/>
    <hyperlink ref="F159" r:id="rId688" display="http://pbs.twimg.com/profile_images/1012806442817122304/PFPRBkWE_normal.jpg"/>
    <hyperlink ref="F160" r:id="rId689" display="http://pbs.twimg.com/profile_images/1134655373305176065/7r7IinOr_normal.png"/>
    <hyperlink ref="F161" r:id="rId690" display="http://pbs.twimg.com/profile_images/1156598074917163010/Hie2WdBw_normal.jpg"/>
    <hyperlink ref="F162" r:id="rId691" display="http://pbs.twimg.com/profile_images/1158469336295780357/xnDtpALW_normal.png"/>
    <hyperlink ref="F163" r:id="rId692" display="http://pbs.twimg.com/profile_images/1135231448921907200/MuKU9t7g_normal.jpg"/>
    <hyperlink ref="F164" r:id="rId693" display="http://pbs.twimg.com/profile_images/1161066480928247808/NbhA751T_normal.jpg"/>
    <hyperlink ref="F165" r:id="rId694" display="http://pbs.twimg.com/profile_images/1120333656734748673/ry0Kxmkt_normal.jpg"/>
    <hyperlink ref="F166" r:id="rId695" display="http://pbs.twimg.com/profile_images/1160730605191086080/3q8yiBg9_normal.jpg"/>
    <hyperlink ref="F167" r:id="rId696" display="http://pbs.twimg.com/profile_images/1147588053994749952/172iHI0y_normal.jpg"/>
    <hyperlink ref="F168" r:id="rId697" display="http://pbs.twimg.com/profile_images/1072953076657635328/FAsIhow__normal.jpg"/>
    <hyperlink ref="F169" r:id="rId698" display="http://pbs.twimg.com/profile_images/1093032356414480384/IFiss8CS_normal.jpg"/>
    <hyperlink ref="F170" r:id="rId699" display="http://pbs.twimg.com/profile_images/1154071443895832576/mLY9qFIH_normal.jpg"/>
    <hyperlink ref="F171" r:id="rId700" display="http://pbs.twimg.com/profile_images/1155072078489370625/q_YE4Nq0_normal.jpg"/>
    <hyperlink ref="F172" r:id="rId701" display="http://pbs.twimg.com/profile_images/849193763956248576/DWw1-lNP_normal.jpg"/>
    <hyperlink ref="F173" r:id="rId702" display="http://pbs.twimg.com/profile_images/1105109047148244992/eBE-iHlc_normal.jpg"/>
    <hyperlink ref="F174" r:id="rId703" display="http://pbs.twimg.com/profile_images/1056446605803638784/LgK4K1Et_normal.jpg"/>
    <hyperlink ref="F175" r:id="rId704" display="http://pbs.twimg.com/profile_images/998912544701014016/a6jKkSR8_normal.jpg"/>
    <hyperlink ref="F176" r:id="rId705" display="http://pbs.twimg.com/profile_images/1060177418441449472/ABV32L7M_normal.jpg"/>
    <hyperlink ref="F177" r:id="rId706" display="http://pbs.twimg.com/profile_images/1148276105742303232/W2Q-Vlo7_normal.png"/>
    <hyperlink ref="F178" r:id="rId707" display="http://pbs.twimg.com/profile_images/424941123534979072/BdX2I7we_normal.jpeg"/>
    <hyperlink ref="F179" r:id="rId708" display="http://pbs.twimg.com/profile_images/1158456194991828996/z04ci6p3_normal.jpg"/>
    <hyperlink ref="F180" r:id="rId709" display="http://pbs.twimg.com/profile_images/1155217327878746113/b6fLNHw3_normal.jpg"/>
    <hyperlink ref="F181" r:id="rId710" display="http://pbs.twimg.com/profile_images/734677390299934721/I_ZWYJPR_normal.jpg"/>
    <hyperlink ref="F182" r:id="rId711" display="http://pbs.twimg.com/profile_images/1160578186633240577/-cxxi0xP_normal.jpg"/>
    <hyperlink ref="F183" r:id="rId712" display="http://pbs.twimg.com/profile_images/1152982424579526656/WGyGt7Ju_normal.jpg"/>
    <hyperlink ref="F184" r:id="rId713" display="http://pbs.twimg.com/profile_images/999354037232267264/saRubdXb_normal.jpg"/>
    <hyperlink ref="F185" r:id="rId714" display="http://pbs.twimg.com/profile_images/1156287942811406337/LYF5LMmA_normal.jpg"/>
    <hyperlink ref="F186" r:id="rId715" display="http://pbs.twimg.com/profile_images/1469720962/twitter_normal.jpg"/>
    <hyperlink ref="F187" r:id="rId716" display="http://pbs.twimg.com/profile_images/504602084058996739/IDI-nyxf_normal.jpeg"/>
    <hyperlink ref="F188" r:id="rId717" display="http://pbs.twimg.com/profile_images/1159280163466698752/s52-b6Cv_normal.jpg"/>
    <hyperlink ref="F189" r:id="rId718" display="http://pbs.twimg.com/profile_images/1158892368390709249/JNBbpth3_normal.jpg"/>
    <hyperlink ref="F190" r:id="rId719" display="http://pbs.twimg.com/profile_images/1150936416295276545/DVEC52Jw_normal.jpg"/>
    <hyperlink ref="F191" r:id="rId720" display="http://pbs.twimg.com/profile_images/1119556187442249729/VlusZmGn_normal.jpg"/>
    <hyperlink ref="F192" r:id="rId721" display="http://pbs.twimg.com/profile_images/963620395931881472/ekZ171aA_normal.jpg"/>
    <hyperlink ref="F193" r:id="rId722" display="http://pbs.twimg.com/profile_images/1090027071093526528/9I30Jepk_normal.jpg"/>
    <hyperlink ref="F194" r:id="rId723" display="http://pbs.twimg.com/profile_images/1151066416189255680/phADCKna_normal.jpg"/>
    <hyperlink ref="F195" r:id="rId724" display="http://pbs.twimg.com/profile_images/1104780189341573123/09Pw0Rtl_normal.jpg"/>
    <hyperlink ref="F196" r:id="rId725" display="http://pbs.twimg.com/profile_images/1161139023311757312/kF1g7CFR_normal.jpg"/>
    <hyperlink ref="F197" r:id="rId726" display="http://pbs.twimg.com/profile_images/1107740893312966662/Zon1XbuL_normal.png"/>
    <hyperlink ref="F198" r:id="rId727" display="http://pbs.twimg.com/profile_images/1159631092443471872/cAMfzmTW_normal.jpg"/>
    <hyperlink ref="F199" r:id="rId728" display="http://pbs.twimg.com/profile_images/1087234607773294592/fRi7WWv7_normal.jpg"/>
    <hyperlink ref="F200" r:id="rId729" display="http://pbs.twimg.com/profile_images/1156299620198359045/ePWbq8dt_normal.jpg"/>
    <hyperlink ref="F201" r:id="rId730" display="http://pbs.twimg.com/profile_images/1156142298050117632/GAVwNwQJ_normal.jpg"/>
    <hyperlink ref="F202" r:id="rId731" display="http://pbs.twimg.com/profile_images/1111454531731292160/kVRgn86g_normal.jpg"/>
    <hyperlink ref="F203" r:id="rId732" display="http://pbs.twimg.com/profile_images/1060223485409198081/ijfavWM-_normal.jpg"/>
    <hyperlink ref="F204" r:id="rId733" display="http://pbs.twimg.com/profile_images/1059843386306428929/EDSaKRLS_normal.jpg"/>
    <hyperlink ref="F205" r:id="rId734" display="http://pbs.twimg.com/profile_images/1105448882358665217/FjzxgIoy_normal.jpg"/>
    <hyperlink ref="F206" r:id="rId735" display="http://pbs.twimg.com/profile_images/2841350804/abbc5d72ce9e9c209424d2070d89cba5_normal.jpeg"/>
    <hyperlink ref="F207" r:id="rId736" display="http://pbs.twimg.com/profile_images/846336084275412995/Ok1C5CTz_normal.jpg"/>
    <hyperlink ref="F208" r:id="rId737" display="http://pbs.twimg.com/profile_images/943263880146325505/WZztfk8e_normal.jpg"/>
    <hyperlink ref="F209" r:id="rId738" display="http://pbs.twimg.com/profile_images/378800000672495437/06faf3b83feefe8b3cdb331ad6c8619a_normal.jpeg"/>
    <hyperlink ref="F210" r:id="rId739" display="http://pbs.twimg.com/profile_images/922868436828610561/hfZSlKo8_normal.jpg"/>
    <hyperlink ref="F211" r:id="rId740" display="http://pbs.twimg.com/profile_images/1131982212243628033/0D6HjmXc_normal.jpg"/>
    <hyperlink ref="F212" r:id="rId741" display="http://pbs.twimg.com/profile_images/691663576545808385/VEyjtPbj_normal.jpg"/>
    <hyperlink ref="F213" r:id="rId742" display="http://pbs.twimg.com/profile_images/795745815386095617/RwyN71hG_normal.jpg"/>
    <hyperlink ref="F214" r:id="rId743" display="http://pbs.twimg.com/profile_images/1150889221684678662/otNcZMHL_normal.jpg"/>
    <hyperlink ref="F215" r:id="rId744" display="http://pbs.twimg.com/profile_images/1096469198279188485/cCjMYSJc_normal.jpg"/>
    <hyperlink ref="F216" r:id="rId745" display="http://pbs.twimg.com/profile_images/1159920755435593728/OuGmlIip_normal.jpg"/>
    <hyperlink ref="F217" r:id="rId746" display="http://pbs.twimg.com/profile_images/1052319717699010570/iig-RA1d_normal.jpg"/>
    <hyperlink ref="F218" r:id="rId747" display="http://pbs.twimg.com/profile_images/1073736439421034496/bHrO47iZ_normal.jpg"/>
    <hyperlink ref="F219" r:id="rId748" display="http://pbs.twimg.com/profile_images/1038427612769447937/K9DA-do8_normal.jpg"/>
    <hyperlink ref="F220" r:id="rId749" display="http://pbs.twimg.com/profile_images/719395913978892288/xKq1UZcr_normal.jpg"/>
    <hyperlink ref="F221" r:id="rId750" display="http://pbs.twimg.com/profile_images/962068187243139072/oVaURMFG_normal.jpg"/>
    <hyperlink ref="F222" r:id="rId751" display="http://abs.twimg.com/sticky/default_profile_images/default_profile_normal.png"/>
    <hyperlink ref="F223" r:id="rId752" display="http://pbs.twimg.com/profile_images/870526754921861120/ighb29ge_normal.jpg"/>
    <hyperlink ref="F224" r:id="rId753" display="http://pbs.twimg.com/profile_images/1058158720142753792/hbRUKSpj_normal.jpg"/>
    <hyperlink ref="F225" r:id="rId754" display="http://pbs.twimg.com/profile_images/1160897895412973568/ptYpNQNb_normal.jpg"/>
    <hyperlink ref="F226" r:id="rId755" display="http://pbs.twimg.com/profile_images/378800000794324726/5b8f189963a94d62de4482443657a625_normal.png"/>
    <hyperlink ref="F227" r:id="rId756" display="http://pbs.twimg.com/profile_images/725666439206674432/DVSCHi1H_normal.jpg"/>
    <hyperlink ref="F228" r:id="rId757" display="http://pbs.twimg.com/profile_images/1054358794900303872/gRmKm5Rh_normal.jpg"/>
    <hyperlink ref="F229" r:id="rId758" display="http://pbs.twimg.com/profile_images/1013705234768646145/-pTRaGkR_normal.jpg"/>
    <hyperlink ref="F230" r:id="rId759" display="http://pbs.twimg.com/profile_images/655522285495918592/lOFt3Qv3_normal.jpg"/>
    <hyperlink ref="F231" r:id="rId760" display="http://pbs.twimg.com/profile_images/753629379863781376/y1nD6T7W_normal.jpg"/>
    <hyperlink ref="F232" r:id="rId761" display="http://pbs.twimg.com/profile_images/1014757286227505153/Ib4sonCS_normal.jpg"/>
    <hyperlink ref="F233" r:id="rId762" display="http://pbs.twimg.com/profile_images/964273896735178752/RpRHPTpH_normal.jpg"/>
    <hyperlink ref="F234" r:id="rId763" display="http://pbs.twimg.com/profile_images/303246923/pic-BH_normal.jpg"/>
    <hyperlink ref="AX3" r:id="rId764" display="https://twitter.com/drmhofman"/>
    <hyperlink ref="AX4" r:id="rId765" display="https://twitter.com/declangmurphy"/>
    <hyperlink ref="AX5" r:id="rId766" display="https://twitter.com/azadoncology"/>
    <hyperlink ref="AX6" r:id="rId767" display="https://twitter.com/petermaccc"/>
    <hyperlink ref="AX7" r:id="rId768" display="https://twitter.com/gu_onc"/>
    <hyperlink ref="AX8" r:id="rId769" display="https://twitter.com/luketv"/>
    <hyperlink ref="AX9" r:id="rId770" display="https://twitter.com/gordonramsay"/>
    <hyperlink ref="AX10" r:id="rId771" display="https://twitter.com/ginofantastico"/>
    <hyperlink ref="AX11" r:id="rId772" display="https://twitter.com/khushrowb"/>
    <hyperlink ref="AX12" r:id="rId773" display="https://twitter.com/predragvuckovic"/>
    <hyperlink ref="AX13" r:id="rId774" display="https://twitter.com/gentlemansride"/>
    <hyperlink ref="AX14" r:id="rId775" display="https://twitter.com/radleys"/>
    <hyperlink ref="AX15" r:id="rId776" display="https://twitter.com/hairyhandlebars"/>
    <hyperlink ref="AX16" r:id="rId777" display="https://twitter.com/movemberuk"/>
    <hyperlink ref="AX17" r:id="rId778" display="https://twitter.com/yusuactivities"/>
    <hyperlink ref="AX18" r:id="rId779" display="https://twitter.com/cwdanielpereira"/>
    <hyperlink ref="AX19" r:id="rId780" display="https://twitter.com/oraclecourse"/>
    <hyperlink ref="AX20" r:id="rId781" display="https://twitter.com/nosqldigest"/>
    <hyperlink ref="AX21" r:id="rId782" display="https://twitter.com/astrogaminguk"/>
    <hyperlink ref="AX22" r:id="rId783" display="https://twitter.com/rancho5132"/>
    <hyperlink ref="AX23" r:id="rId784" display="https://twitter.com/daniela_lo88"/>
    <hyperlink ref="AX24" r:id="rId785" display="https://twitter.com/dinfomall"/>
    <hyperlink ref="AX25" r:id="rId786" display="https://twitter.com/itsjusttonyok"/>
    <hyperlink ref="AX26" r:id="rId787" display="https://twitter.com/recepet51817257"/>
    <hyperlink ref="AX27" r:id="rId788" display="https://twitter.com/mocalgary"/>
    <hyperlink ref="AX28" r:id="rId789" display="https://twitter.com/cameronwbriggs"/>
    <hyperlink ref="AX29" r:id="rId790" display="https://twitter.com/movemberaus"/>
    <hyperlink ref="AX30" r:id="rId791" display="https://twitter.com/ollie_hampton"/>
    <hyperlink ref="AX31" r:id="rId792" display="https://twitter.com/motovaquero"/>
    <hyperlink ref="AX32" r:id="rId793" display="https://twitter.com/gordinho80"/>
    <hyperlink ref="AX33" r:id="rId794" display="https://twitter.com/adamhenrique"/>
    <hyperlink ref="AX34" r:id="rId795" display="https://twitter.com/movember"/>
    <hyperlink ref="AX35" r:id="rId796" display="https://twitter.com/leedavis1975"/>
    <hyperlink ref="AX36" r:id="rId797" display="https://twitter.com/tri_boucher"/>
    <hyperlink ref="AX37" r:id="rId798" display="https://twitter.com/flyingdog"/>
    <hyperlink ref="AX38" r:id="rId799" display="https://twitter.com/shinesty"/>
    <hyperlink ref="AX39" r:id="rId800" display="https://twitter.com/whatsymondssays"/>
    <hyperlink ref="AX40" r:id="rId801" display="https://twitter.com/warrendalyict4d"/>
    <hyperlink ref="AX41" r:id="rId802" display="https://twitter.com/warrendalymusic"/>
    <hyperlink ref="AX42" r:id="rId803" display="https://twitter.com/ebauchemusic"/>
    <hyperlink ref="AX43" r:id="rId804" display="https://twitter.com/lifeandengines"/>
    <hyperlink ref="AX44" r:id="rId805" display="https://twitter.com/xtremeflyerz"/>
    <hyperlink ref="AX45" r:id="rId806" display="https://twitter.com/heyhim_ovrthere"/>
    <hyperlink ref="AX46" r:id="rId807" display="https://twitter.com/tripleplates"/>
    <hyperlink ref="AX47" r:id="rId808" display="https://twitter.com/skawars1"/>
    <hyperlink ref="AX48" r:id="rId809" display="https://twitter.com/anna_robogirl"/>
    <hyperlink ref="AX49" r:id="rId810" display="https://twitter.com/vannapragal"/>
    <hyperlink ref="AX50" r:id="rId811" display="https://twitter.com/radiantgeorge"/>
    <hyperlink ref="AX51" r:id="rId812" display="https://twitter.com/amandalwaldrop"/>
    <hyperlink ref="AX52" r:id="rId813" display="https://twitter.com/coco_welly"/>
    <hyperlink ref="AX53" r:id="rId814" display="https://twitter.com/perfectday2play"/>
    <hyperlink ref="AX54" r:id="rId815" display="https://twitter.com/moustachemiler"/>
    <hyperlink ref="AX55" r:id="rId816" display="https://twitter.com/8278jogador8728"/>
    <hyperlink ref="AX56" r:id="rId817" display="https://twitter.com/indie_booster"/>
    <hyperlink ref="AX57" r:id="rId818" display="https://twitter.com/abigail29808882"/>
    <hyperlink ref="AX58" r:id="rId819" display="https://twitter.com/jlbravin"/>
    <hyperlink ref="AX59" r:id="rId820" display="https://twitter.com/cheshirero"/>
    <hyperlink ref="AX60" r:id="rId821" display="https://twitter.com/clubquoits"/>
    <hyperlink ref="AX61" r:id="rId822" display="https://twitter.com/dominictshepo"/>
    <hyperlink ref="AX62" r:id="rId823" display="https://twitter.com/officialmrdeen"/>
    <hyperlink ref="AX63" r:id="rId824" display="https://twitter.com/savvyrinu"/>
    <hyperlink ref="AX64" r:id="rId825" display="https://twitter.com/castle_neil"/>
    <hyperlink ref="AX65" r:id="rId826" display="https://twitter.com/diotermaocowb"/>
    <hyperlink ref="AX66" r:id="rId827" display="https://twitter.com/scanoma"/>
    <hyperlink ref="AX67" r:id="rId828" display="https://twitter.com/officialtriumph"/>
    <hyperlink ref="AX68" r:id="rId829" display="https://twitter.com/livemotofoto"/>
    <hyperlink ref="AX69" r:id="rId830" display="https://twitter.com/li_travel"/>
    <hyperlink ref="AX70" r:id="rId831" display="https://twitter.com/macellooo"/>
    <hyperlink ref="AX71" r:id="rId832" display="https://twitter.com/philips_aktuell"/>
    <hyperlink ref="AX72" r:id="rId833" display="https://twitter.com/bimon"/>
    <hyperlink ref="AX73" r:id="rId834" display="https://twitter.com/ann_dente"/>
    <hyperlink ref="AX74" r:id="rId835" display="https://twitter.com/tomdeecee"/>
    <hyperlink ref="AX75" r:id="rId836" display="https://twitter.com/nienketrienke"/>
    <hyperlink ref="AX76" r:id="rId837" display="https://twitter.com/bikram_robotics"/>
    <hyperlink ref="AX77" r:id="rId838" display="https://twitter.com/seanpchajek"/>
    <hyperlink ref="AX78" r:id="rId839" display="https://twitter.com/coidedopdo"/>
    <hyperlink ref="AX79" r:id="rId840" display="https://twitter.com/nobodylaugh"/>
    <hyperlink ref="AX80" r:id="rId841" display="https://twitter.com/projecthyraxapp"/>
    <hyperlink ref="AX81" r:id="rId842" display="https://twitter.com/gameandroidnews"/>
    <hyperlink ref="AX82" r:id="rId843" display="https://twitter.com/merrittrevival"/>
    <hyperlink ref="AX83" r:id="rId844" display="https://twitter.com/caferacer76"/>
    <hyperlink ref="AX84" r:id="rId845" display="https://twitter.com/ingare_rev"/>
    <hyperlink ref="AX85" r:id="rId846" display="https://twitter.com/clintcrockett"/>
    <hyperlink ref="AX86" r:id="rId847" display="https://twitter.com/danleafy94"/>
    <hyperlink ref="AX87" r:id="rId848" display="https://twitter.com/liathrestaurant"/>
    <hyperlink ref="AX88" r:id="rId849" display="https://twitter.com/indiedev_rt"/>
    <hyperlink ref="AX89" r:id="rId850" display="https://twitter.com/ericgaffen"/>
    <hyperlink ref="AX90" r:id="rId851" display="https://twitter.com/kimburd"/>
    <hyperlink ref="AX91" r:id="rId852" display="https://twitter.com/apccc19"/>
    <hyperlink ref="AX92" r:id="rId853" display="https://twitter.com/thephoenix_exp"/>
    <hyperlink ref="AX93" r:id="rId854" display="https://twitter.com/saltydogsbot"/>
    <hyperlink ref="AX94" r:id="rId855" display="https://twitter.com/cjdogtajames"/>
    <hyperlink ref="AX95" r:id="rId856" display="https://twitter.com/indiegamesharer"/>
    <hyperlink ref="AX96" r:id="rId857" display="https://twitter.com/felixeroles"/>
    <hyperlink ref="AX97" r:id="rId858" display="https://twitter.com/healthqurator"/>
    <hyperlink ref="AX98" r:id="rId859" display="https://twitter.com/wicaksono_as"/>
    <hyperlink ref="AX99" r:id="rId860" display="https://twitter.com/jarheadmarine1"/>
    <hyperlink ref="AX100" r:id="rId861" display="https://twitter.com/offycrawl"/>
    <hyperlink ref="AX101" r:id="rId862" display="https://twitter.com/jodyvandenburg"/>
    <hyperlink ref="AX102" r:id="rId863" display="https://twitter.com/talkingpulp"/>
    <hyperlink ref="AX103" r:id="rId864" display="https://twitter.com/wordpressdotcom"/>
    <hyperlink ref="AX104" r:id="rId865" display="https://twitter.com/sv_lawfirm"/>
    <hyperlink ref="AX105" r:id="rId866" display="https://twitter.com/cuttenfields"/>
    <hyperlink ref="AX106" r:id="rId867" display="https://twitter.com/sim_racing"/>
    <hyperlink ref="AX107" r:id="rId868" display="https://twitter.com/sascha_p"/>
    <hyperlink ref="AX108" r:id="rId869" display="https://twitter.com/projectx_ios"/>
    <hyperlink ref="AX109" r:id="rId870" display="https://twitter.com/cosmicflood"/>
    <hyperlink ref="AX110" r:id="rId871" display="https://twitter.com/myswimpro"/>
    <hyperlink ref="AX111" r:id="rId872" display="https://twitter.com/zelda_doodle"/>
    <hyperlink ref="AX112" r:id="rId873" display="https://twitter.com/ashlie_christie"/>
    <hyperlink ref="AX113" r:id="rId874" display="https://twitter.com/dleggio33"/>
    <hyperlink ref="AX114" r:id="rId875" display="https://twitter.com/jujueisblumme"/>
    <hyperlink ref="AX115" r:id="rId876" display="https://twitter.com/georgechiesa"/>
    <hyperlink ref="AX116" r:id="rId877" display="https://twitter.com/acredite_co"/>
    <hyperlink ref="AX117" r:id="rId878" display="https://twitter.com/sirtallmarc"/>
    <hyperlink ref="AX118" r:id="rId879" display="https://twitter.com/oshikorosu"/>
    <hyperlink ref="AX119" r:id="rId880" display="https://twitter.com/lutzanalytics"/>
    <hyperlink ref="AX120" r:id="rId881" display="https://twitter.com/oracle_france"/>
    <hyperlink ref="AX121" r:id="rId882" display="https://twitter.com/realstulloyd"/>
    <hyperlink ref="AX122" r:id="rId883" display="https://twitter.com/djhibrahim"/>
    <hyperlink ref="AX123" r:id="rId884" display="https://twitter.com/safetytweety"/>
    <hyperlink ref="AX124" r:id="rId885" display="https://twitter.com/infamous_rjk"/>
    <hyperlink ref="AX125" r:id="rId886" display="https://twitter.com/tony_sacto"/>
    <hyperlink ref="AX126" r:id="rId887" display="https://twitter.com/savingmusiclive"/>
    <hyperlink ref="AX127" r:id="rId888" display="https://twitter.com/astrobot314"/>
    <hyperlink ref="AX128" r:id="rId889" display="https://twitter.com/absorbunderwear"/>
    <hyperlink ref="AX129" r:id="rId890" display="https://twitter.com/richiix27"/>
    <hyperlink ref="AX130" r:id="rId891" display="https://twitter.com/elvinbox"/>
    <hyperlink ref="AX131" r:id="rId892" display="https://twitter.com/ethansgrumps"/>
    <hyperlink ref="AX132" r:id="rId893" display="https://twitter.com/pickenan"/>
    <hyperlink ref="AX133" r:id="rId894" display="https://twitter.com/teamincredimo"/>
    <hyperlink ref="AX134" r:id="rId895" display="https://twitter.com/cate2pilates"/>
    <hyperlink ref="AX135" r:id="rId896" display="https://twitter.com/beausallnatural"/>
    <hyperlink ref="AX136" r:id="rId897" display="https://twitter.com/emilybones"/>
    <hyperlink ref="AX137" r:id="rId898" display="https://twitter.com/ballsy_62"/>
    <hyperlink ref="AX138" r:id="rId899" display="https://twitter.com/qantaswallabies"/>
    <hyperlink ref="AX139" r:id="rId900" display="https://twitter.com/bandis61"/>
    <hyperlink ref="AX140" r:id="rId901" display="https://twitter.com/riggleskimaster"/>
    <hyperlink ref="AX141" r:id="rId902" display="https://twitter.com/sonycrackle"/>
    <hyperlink ref="AX142" r:id="rId903" display="https://twitter.com/skateboard12341"/>
    <hyperlink ref="AX143" r:id="rId904" display="https://twitter.com/lichtwitch"/>
    <hyperlink ref="AX144" r:id="rId905" display="https://twitter.com/rndmzdtv"/>
    <hyperlink ref="AX145" r:id="rId906" display="https://twitter.com/sparkysynth"/>
    <hyperlink ref="AX146" r:id="rId907" display="https://twitter.com/sradzik"/>
    <hyperlink ref="AX147" r:id="rId908" display="https://twitter.com/joecavanaugh0"/>
    <hyperlink ref="AX148" r:id="rId909" display="https://twitter.com/kslouha421"/>
    <hyperlink ref="AX149" r:id="rId910" display="https://twitter.com/trisclaxton"/>
    <hyperlink ref="AX150" r:id="rId911" display="https://twitter.com/stevesmithnz"/>
    <hyperlink ref="AX151" r:id="rId912" display="https://twitter.com/natteramnoslo"/>
    <hyperlink ref="AX152" r:id="rId913" display="https://twitter.com/superklovn"/>
    <hyperlink ref="AX153" r:id="rId914" display="https://twitter.com/lamasmarina92"/>
    <hyperlink ref="AX154" r:id="rId915" display="https://twitter.com/avrillavigne"/>
    <hyperlink ref="AX155" r:id="rId916" display="https://twitter.com/brodyjenner"/>
    <hyperlink ref="AX156" r:id="rId917" display="https://twitter.com/kojonup"/>
    <hyperlink ref="AX157" r:id="rId918" display="https://twitter.com/bernhardkerres"/>
    <hyperlink ref="AX158" r:id="rId919" display="https://twitter.com/ihadcancer"/>
    <hyperlink ref="AX159" r:id="rId920" display="https://twitter.com/marianneschro11"/>
    <hyperlink ref="AX160" r:id="rId921" display="https://twitter.com/lomegb"/>
    <hyperlink ref="AX161" r:id="rId922" display="https://twitter.com/uyajola99_sa"/>
    <hyperlink ref="AX162" r:id="rId923" display="https://twitter.com/lavignelesba"/>
    <hyperlink ref="AX163" r:id="rId924" display="https://twitter.com/tellmeltsover"/>
    <hyperlink ref="AX164" r:id="rId925" display="https://twitter.com/ituyhi31"/>
    <hyperlink ref="AX165" r:id="rId926" display="https://twitter.com/biimafpoetra"/>
    <hyperlink ref="AX166" r:id="rId927" display="https://twitter.com/perryshotel"/>
    <hyperlink ref="AX167" r:id="rId928" display="https://twitter.com/lavignelatesta"/>
    <hyperlink ref="AX168" r:id="rId929" display="https://twitter.com/gransielavigne"/>
    <hyperlink ref="AX169" r:id="rId930" display="https://twitter.com/lullaby727"/>
    <hyperlink ref="AX170" r:id="rId931" display="https://twitter.com/mimitcheeng"/>
    <hyperlink ref="AX171" r:id="rId932" display="https://twitter.com/im_jdlavigne"/>
    <hyperlink ref="AX172" r:id="rId933" display="https://twitter.com/drivevauxhall"/>
    <hyperlink ref="AX173" r:id="rId934" display="https://twitter.com/philgrove1973"/>
    <hyperlink ref="AX174" r:id="rId935" display="https://twitter.com/sonsrap10"/>
    <hyperlink ref="AX175" r:id="rId936" display="https://twitter.com/paulsinha"/>
    <hyperlink ref="AX176" r:id="rId937" display="https://twitter.com/itvchase"/>
    <hyperlink ref="AX177" r:id="rId938" display="https://twitter.com/itv"/>
    <hyperlink ref="AX178" r:id="rId939" display="https://twitter.com/artful_doodler"/>
    <hyperlink ref="AX179" r:id="rId940" display="https://twitter.com/alexgingerbaker"/>
    <hyperlink ref="AX180" r:id="rId941" display="https://twitter.com/skuemy"/>
    <hyperlink ref="AX181" r:id="rId942" display="https://twitter.com/greg___howard"/>
    <hyperlink ref="AX182" r:id="rId943" display="https://twitter.com/bettie_official"/>
    <hyperlink ref="AX183" r:id="rId944" display="https://twitter.com/chandraaa_cs"/>
    <hyperlink ref="AX184" r:id="rId945" display="https://twitter.com/jrd_ftw99"/>
    <hyperlink ref="AX185" r:id="rId946" display="https://twitter.com/_beautyriri_"/>
    <hyperlink ref="AX186" r:id="rId947" display="https://twitter.com/xptr"/>
    <hyperlink ref="AX187" r:id="rId948" display="https://twitter.com/cararose19130"/>
    <hyperlink ref="AX188" r:id="rId949" display="https://twitter.com/chaelinsky"/>
    <hyperlink ref="AX189" r:id="rId950" display="https://twitter.com/wakndaz"/>
    <hyperlink ref="AX190" r:id="rId951" display="https://twitter.com/hugavril"/>
    <hyperlink ref="AX191" r:id="rId952" display="https://twitter.com/divine04179084"/>
    <hyperlink ref="AX192" r:id="rId953" display="https://twitter.com/momandnewborn"/>
    <hyperlink ref="AX193" r:id="rId954" display="https://twitter.com/camilomurillo06"/>
    <hyperlink ref="AX194" r:id="rId955" display="https://twitter.com/tellmeitsover12"/>
    <hyperlink ref="AX195" r:id="rId956" display="https://twitter.com/avril_strong"/>
    <hyperlink ref="AX196" r:id="rId957" display="https://twitter.com/avriil_eilish"/>
    <hyperlink ref="AX197" r:id="rId958" display="https://twitter.com/maxlxlreal"/>
    <hyperlink ref="AX198" r:id="rId959" display="https://twitter.com/gnomudalavigne"/>
    <hyperlink ref="AX199" r:id="rId960" display="https://twitter.com/sebbastv"/>
    <hyperlink ref="AX200" r:id="rId961" display="https://twitter.com/queenavril97"/>
    <hyperlink ref="AX201" r:id="rId962" display="https://twitter.com/novmarines"/>
    <hyperlink ref="AX202" r:id="rId963" display="https://twitter.com/josephrockon"/>
    <hyperlink ref="AX203" r:id="rId964" display="https://twitter.com/lavigneholt"/>
    <hyperlink ref="AX204" r:id="rId965" display="https://twitter.com/nel_iglesias"/>
    <hyperlink ref="AX205" r:id="rId966" display="https://twitter.com/luisdanielc2"/>
    <hyperlink ref="AX206" r:id="rId967" display="https://twitter.com/enzoberni"/>
    <hyperlink ref="AX207" r:id="rId968" display="https://twitter.com/pipeburn"/>
    <hyperlink ref="AX208" r:id="rId969" display="https://twitter.com/bikeexif"/>
    <hyperlink ref="AX209" r:id="rId970" display="https://twitter.com/hedonworkshop"/>
    <hyperlink ref="AX210" r:id="rId971" display="https://twitter.com/ducativipclub"/>
    <hyperlink ref="AX211" r:id="rId972" display="https://twitter.com/motogp"/>
    <hyperlink ref="AX212" r:id="rId973" display="https://twitter.com/petrux9"/>
    <hyperlink ref="AX213" r:id="rId974" display="https://twitter.com/rvtbuzz"/>
    <hyperlink ref="AX214" r:id="rId975" display="https://twitter.com/klowlbs"/>
    <hyperlink ref="AX215" r:id="rId976" display="https://twitter.com/akoimari"/>
    <hyperlink ref="AX216" r:id="rId977" display="https://twitter.com/riot84s"/>
    <hyperlink ref="AX217" r:id="rId978" display="https://twitter.com/paulrreed"/>
    <hyperlink ref="AX218" r:id="rId979" display="https://twitter.com/jaddlavigne13"/>
    <hyperlink ref="AX219" r:id="rId980" display="https://twitter.com/abbeydawnskull"/>
    <hyperlink ref="AX220" r:id="rId981" display="https://twitter.com/kircar76"/>
    <hyperlink ref="AX221" r:id="rId982" display="https://twitter.com/clintonmckenzie"/>
    <hyperlink ref="AX222" r:id="rId983" display="https://twitter.com/evs06387972"/>
    <hyperlink ref="AX223" r:id="rId984" display="https://twitter.com/fredsirieix1"/>
    <hyperlink ref="AX224" r:id="rId985" display="https://twitter.com/ingenieros_ejc"/>
    <hyperlink ref="AX225" r:id="rId986" display="https://twitter.com/javiere94918256"/>
    <hyperlink ref="AX226" r:id="rId987" display="https://twitter.com/brooksies_mo"/>
    <hyperlink ref="AX227" r:id="rId988" display="https://twitter.com/french_stick"/>
    <hyperlink ref="AX228" r:id="rId989" display="https://twitter.com/adamatko"/>
    <hyperlink ref="AX229" r:id="rId990" display="https://twitter.com/waltonandy"/>
    <hyperlink ref="AX230" r:id="rId991" display="https://twitter.com/stpetersbethnal"/>
    <hyperlink ref="AX231" r:id="rId992" display="https://twitter.com/thecube365"/>
    <hyperlink ref="AX232" r:id="rId993" display="https://twitter.com/thecube"/>
    <hyperlink ref="AX233" r:id="rId994" display="https://twitter.com/jefffrick"/>
    <hyperlink ref="AX234" r:id="rId995" display="https://twitter.com/byronhillonline"/>
  </hyperlinks>
  <printOptions/>
  <pageMargins left="0.7" right="0.7" top="0.75" bottom="0.75" header="0.3" footer="0.3"/>
  <pageSetup horizontalDpi="600" verticalDpi="600" orientation="portrait" r:id="rId999"/>
  <legacyDrawing r:id="rId997"/>
  <tableParts>
    <tablePart r:id="rId998"/>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3507</v>
      </c>
      <c r="Z2" s="13" t="s">
        <v>3525</v>
      </c>
      <c r="AA2" s="13" t="s">
        <v>3583</v>
      </c>
      <c r="AB2" s="13" t="s">
        <v>3684</v>
      </c>
      <c r="AC2" s="13" t="s">
        <v>3821</v>
      </c>
      <c r="AD2" s="13" t="s">
        <v>3874</v>
      </c>
      <c r="AE2" s="13" t="s">
        <v>3875</v>
      </c>
      <c r="AF2" s="13" t="s">
        <v>3902</v>
      </c>
      <c r="AG2" s="119" t="s">
        <v>4611</v>
      </c>
      <c r="AH2" s="119" t="s">
        <v>4612</v>
      </c>
      <c r="AI2" s="119" t="s">
        <v>4613</v>
      </c>
      <c r="AJ2" s="119" t="s">
        <v>4614</v>
      </c>
      <c r="AK2" s="119" t="s">
        <v>4615</v>
      </c>
      <c r="AL2" s="119" t="s">
        <v>4616</v>
      </c>
      <c r="AM2" s="119" t="s">
        <v>4617</v>
      </c>
      <c r="AN2" s="119" t="s">
        <v>4618</v>
      </c>
      <c r="AO2" s="119" t="s">
        <v>4621</v>
      </c>
    </row>
    <row r="3" spans="1:41" ht="15">
      <c r="A3" s="87" t="s">
        <v>3426</v>
      </c>
      <c r="B3" s="65" t="s">
        <v>3465</v>
      </c>
      <c r="C3" s="65" t="s">
        <v>56</v>
      </c>
      <c r="D3" s="103"/>
      <c r="E3" s="102"/>
      <c r="F3" s="104" t="s">
        <v>4716</v>
      </c>
      <c r="G3" s="105"/>
      <c r="H3" s="105"/>
      <c r="I3" s="106">
        <v>3</v>
      </c>
      <c r="J3" s="107"/>
      <c r="K3" s="48">
        <v>37</v>
      </c>
      <c r="L3" s="48">
        <v>32</v>
      </c>
      <c r="M3" s="48">
        <v>24</v>
      </c>
      <c r="N3" s="48">
        <v>56</v>
      </c>
      <c r="O3" s="48">
        <v>56</v>
      </c>
      <c r="P3" s="49" t="s">
        <v>3480</v>
      </c>
      <c r="Q3" s="49" t="s">
        <v>3480</v>
      </c>
      <c r="R3" s="48">
        <v>37</v>
      </c>
      <c r="S3" s="48">
        <v>37</v>
      </c>
      <c r="T3" s="48">
        <v>1</v>
      </c>
      <c r="U3" s="48">
        <v>14</v>
      </c>
      <c r="V3" s="48">
        <v>0</v>
      </c>
      <c r="W3" s="49">
        <v>0</v>
      </c>
      <c r="X3" s="49">
        <v>0</v>
      </c>
      <c r="Y3" s="78" t="s">
        <v>3508</v>
      </c>
      <c r="Z3" s="78" t="s">
        <v>3526</v>
      </c>
      <c r="AA3" s="78" t="s">
        <v>3584</v>
      </c>
      <c r="AB3" s="84" t="s">
        <v>3685</v>
      </c>
      <c r="AC3" s="84" t="s">
        <v>3822</v>
      </c>
      <c r="AD3" s="84"/>
      <c r="AE3" s="84" t="s">
        <v>3876</v>
      </c>
      <c r="AF3" s="84" t="s">
        <v>3903</v>
      </c>
      <c r="AG3" s="116">
        <v>53</v>
      </c>
      <c r="AH3" s="120">
        <v>4.365733113673806</v>
      </c>
      <c r="AI3" s="116">
        <v>19</v>
      </c>
      <c r="AJ3" s="120">
        <v>1.5650741350906097</v>
      </c>
      <c r="AK3" s="116">
        <v>0</v>
      </c>
      <c r="AL3" s="120">
        <v>0</v>
      </c>
      <c r="AM3" s="116">
        <v>1142</v>
      </c>
      <c r="AN3" s="120">
        <v>94.06919275123559</v>
      </c>
      <c r="AO3" s="116">
        <v>1214</v>
      </c>
    </row>
    <row r="4" spans="1:41" ht="15">
      <c r="A4" s="87" t="s">
        <v>3427</v>
      </c>
      <c r="B4" s="65" t="s">
        <v>3466</v>
      </c>
      <c r="C4" s="65" t="s">
        <v>56</v>
      </c>
      <c r="D4" s="109"/>
      <c r="E4" s="108"/>
      <c r="F4" s="110" t="s">
        <v>4717</v>
      </c>
      <c r="G4" s="111"/>
      <c r="H4" s="111"/>
      <c r="I4" s="112">
        <v>4</v>
      </c>
      <c r="J4" s="113"/>
      <c r="K4" s="48">
        <v>35</v>
      </c>
      <c r="L4" s="48">
        <v>67</v>
      </c>
      <c r="M4" s="48">
        <v>0</v>
      </c>
      <c r="N4" s="48">
        <v>67</v>
      </c>
      <c r="O4" s="48">
        <v>0</v>
      </c>
      <c r="P4" s="49">
        <v>0</v>
      </c>
      <c r="Q4" s="49">
        <v>0</v>
      </c>
      <c r="R4" s="48">
        <v>1</v>
      </c>
      <c r="S4" s="48">
        <v>0</v>
      </c>
      <c r="T4" s="48">
        <v>35</v>
      </c>
      <c r="U4" s="48">
        <v>67</v>
      </c>
      <c r="V4" s="48">
        <v>2</v>
      </c>
      <c r="W4" s="49">
        <v>1.833469</v>
      </c>
      <c r="X4" s="49">
        <v>0.05630252100840336</v>
      </c>
      <c r="Y4" s="78"/>
      <c r="Z4" s="78"/>
      <c r="AA4" s="78" t="s">
        <v>403</v>
      </c>
      <c r="AB4" s="84" t="s">
        <v>3686</v>
      </c>
      <c r="AC4" s="84" t="s">
        <v>3823</v>
      </c>
      <c r="AD4" s="84"/>
      <c r="AE4" s="84" t="s">
        <v>3877</v>
      </c>
      <c r="AF4" s="84" t="s">
        <v>3904</v>
      </c>
      <c r="AG4" s="116">
        <v>136</v>
      </c>
      <c r="AH4" s="120">
        <v>20.058997050147493</v>
      </c>
      <c r="AI4" s="116">
        <v>34</v>
      </c>
      <c r="AJ4" s="120">
        <v>5.014749262536873</v>
      </c>
      <c r="AK4" s="116">
        <v>0</v>
      </c>
      <c r="AL4" s="120">
        <v>0</v>
      </c>
      <c r="AM4" s="116">
        <v>508</v>
      </c>
      <c r="AN4" s="120">
        <v>74.92625368731564</v>
      </c>
      <c r="AO4" s="116">
        <v>678</v>
      </c>
    </row>
    <row r="5" spans="1:41" ht="15">
      <c r="A5" s="87" t="s">
        <v>3428</v>
      </c>
      <c r="B5" s="65" t="s">
        <v>3467</v>
      </c>
      <c r="C5" s="65" t="s">
        <v>56</v>
      </c>
      <c r="D5" s="109"/>
      <c r="E5" s="108"/>
      <c r="F5" s="110" t="s">
        <v>4718</v>
      </c>
      <c r="G5" s="111"/>
      <c r="H5" s="111"/>
      <c r="I5" s="112">
        <v>5</v>
      </c>
      <c r="J5" s="113"/>
      <c r="K5" s="48">
        <v>19</v>
      </c>
      <c r="L5" s="48">
        <v>26</v>
      </c>
      <c r="M5" s="48">
        <v>7</v>
      </c>
      <c r="N5" s="48">
        <v>33</v>
      </c>
      <c r="O5" s="48">
        <v>3</v>
      </c>
      <c r="P5" s="49">
        <v>0</v>
      </c>
      <c r="Q5" s="49">
        <v>0</v>
      </c>
      <c r="R5" s="48">
        <v>1</v>
      </c>
      <c r="S5" s="48">
        <v>0</v>
      </c>
      <c r="T5" s="48">
        <v>19</v>
      </c>
      <c r="U5" s="48">
        <v>33</v>
      </c>
      <c r="V5" s="48">
        <v>2</v>
      </c>
      <c r="W5" s="49">
        <v>1.739612</v>
      </c>
      <c r="X5" s="49">
        <v>0.08187134502923976</v>
      </c>
      <c r="Y5" s="78" t="s">
        <v>3509</v>
      </c>
      <c r="Z5" s="78" t="s">
        <v>3527</v>
      </c>
      <c r="AA5" s="78" t="s">
        <v>3585</v>
      </c>
      <c r="AB5" s="84" t="s">
        <v>3687</v>
      </c>
      <c r="AC5" s="84" t="s">
        <v>3824</v>
      </c>
      <c r="AD5" s="84"/>
      <c r="AE5" s="84" t="s">
        <v>3878</v>
      </c>
      <c r="AF5" s="84" t="s">
        <v>3905</v>
      </c>
      <c r="AG5" s="116">
        <v>30</v>
      </c>
      <c r="AH5" s="120">
        <v>6.864988558352403</v>
      </c>
      <c r="AI5" s="116">
        <v>4</v>
      </c>
      <c r="AJ5" s="120">
        <v>0.9153318077803204</v>
      </c>
      <c r="AK5" s="116">
        <v>0</v>
      </c>
      <c r="AL5" s="120">
        <v>0</v>
      </c>
      <c r="AM5" s="116">
        <v>403</v>
      </c>
      <c r="AN5" s="120">
        <v>92.21967963386727</v>
      </c>
      <c r="AO5" s="116">
        <v>437</v>
      </c>
    </row>
    <row r="6" spans="1:41" ht="15">
      <c r="A6" s="87" t="s">
        <v>3429</v>
      </c>
      <c r="B6" s="65" t="s">
        <v>3468</v>
      </c>
      <c r="C6" s="65" t="s">
        <v>56</v>
      </c>
      <c r="D6" s="109"/>
      <c r="E6" s="108"/>
      <c r="F6" s="110" t="s">
        <v>4719</v>
      </c>
      <c r="G6" s="111"/>
      <c r="H6" s="111"/>
      <c r="I6" s="112">
        <v>6</v>
      </c>
      <c r="J6" s="113"/>
      <c r="K6" s="48">
        <v>18</v>
      </c>
      <c r="L6" s="48">
        <v>9</v>
      </c>
      <c r="M6" s="48">
        <v>151</v>
      </c>
      <c r="N6" s="48">
        <v>160</v>
      </c>
      <c r="O6" s="48">
        <v>77</v>
      </c>
      <c r="P6" s="49">
        <v>0</v>
      </c>
      <c r="Q6" s="49">
        <v>0</v>
      </c>
      <c r="R6" s="48">
        <v>1</v>
      </c>
      <c r="S6" s="48">
        <v>0</v>
      </c>
      <c r="T6" s="48">
        <v>18</v>
      </c>
      <c r="U6" s="48">
        <v>160</v>
      </c>
      <c r="V6" s="48">
        <v>2</v>
      </c>
      <c r="W6" s="49">
        <v>1.783951</v>
      </c>
      <c r="X6" s="49">
        <v>0.05555555555555555</v>
      </c>
      <c r="Y6" s="78" t="s">
        <v>3510</v>
      </c>
      <c r="Z6" s="78" t="s">
        <v>3528</v>
      </c>
      <c r="AA6" s="78" t="s">
        <v>3586</v>
      </c>
      <c r="AB6" s="84" t="s">
        <v>3688</v>
      </c>
      <c r="AC6" s="84" t="s">
        <v>3825</v>
      </c>
      <c r="AD6" s="84"/>
      <c r="AE6" s="84" t="s">
        <v>356</v>
      </c>
      <c r="AF6" s="84" t="s">
        <v>3906</v>
      </c>
      <c r="AG6" s="116">
        <v>227</v>
      </c>
      <c r="AH6" s="120">
        <v>6.583526682134571</v>
      </c>
      <c r="AI6" s="116">
        <v>77</v>
      </c>
      <c r="AJ6" s="120">
        <v>2.2331786542923435</v>
      </c>
      <c r="AK6" s="116">
        <v>0</v>
      </c>
      <c r="AL6" s="120">
        <v>0</v>
      </c>
      <c r="AM6" s="116">
        <v>3144</v>
      </c>
      <c r="AN6" s="120">
        <v>91.18329466357308</v>
      </c>
      <c r="AO6" s="116">
        <v>3448</v>
      </c>
    </row>
    <row r="7" spans="1:41" ht="15">
      <c r="A7" s="87" t="s">
        <v>3430</v>
      </c>
      <c r="B7" s="65" t="s">
        <v>3469</v>
      </c>
      <c r="C7" s="65" t="s">
        <v>56</v>
      </c>
      <c r="D7" s="109"/>
      <c r="E7" s="108"/>
      <c r="F7" s="110" t="s">
        <v>4720</v>
      </c>
      <c r="G7" s="111"/>
      <c r="H7" s="111"/>
      <c r="I7" s="112">
        <v>7</v>
      </c>
      <c r="J7" s="113"/>
      <c r="K7" s="48">
        <v>15</v>
      </c>
      <c r="L7" s="48">
        <v>10</v>
      </c>
      <c r="M7" s="48">
        <v>10</v>
      </c>
      <c r="N7" s="48">
        <v>20</v>
      </c>
      <c r="O7" s="48">
        <v>1</v>
      </c>
      <c r="P7" s="49">
        <v>0</v>
      </c>
      <c r="Q7" s="49">
        <v>0</v>
      </c>
      <c r="R7" s="48">
        <v>1</v>
      </c>
      <c r="S7" s="48">
        <v>0</v>
      </c>
      <c r="T7" s="48">
        <v>15</v>
      </c>
      <c r="U7" s="48">
        <v>20</v>
      </c>
      <c r="V7" s="48">
        <v>4</v>
      </c>
      <c r="W7" s="49">
        <v>2.506667</v>
      </c>
      <c r="X7" s="49">
        <v>0.06666666666666667</v>
      </c>
      <c r="Y7" s="78" t="s">
        <v>3511</v>
      </c>
      <c r="Z7" s="78" t="s">
        <v>3529</v>
      </c>
      <c r="AA7" s="78" t="s">
        <v>3587</v>
      </c>
      <c r="AB7" s="84" t="s">
        <v>3689</v>
      </c>
      <c r="AC7" s="84" t="s">
        <v>3826</v>
      </c>
      <c r="AD7" s="84" t="s">
        <v>402</v>
      </c>
      <c r="AE7" s="84" t="s">
        <v>3879</v>
      </c>
      <c r="AF7" s="84" t="s">
        <v>3907</v>
      </c>
      <c r="AG7" s="116">
        <v>6</v>
      </c>
      <c r="AH7" s="120">
        <v>2.0338983050847457</v>
      </c>
      <c r="AI7" s="116">
        <v>7</v>
      </c>
      <c r="AJ7" s="120">
        <v>2.3728813559322033</v>
      </c>
      <c r="AK7" s="116">
        <v>0</v>
      </c>
      <c r="AL7" s="120">
        <v>0</v>
      </c>
      <c r="AM7" s="116">
        <v>282</v>
      </c>
      <c r="AN7" s="120">
        <v>95.59322033898304</v>
      </c>
      <c r="AO7" s="116">
        <v>295</v>
      </c>
    </row>
    <row r="8" spans="1:41" ht="15">
      <c r="A8" s="87" t="s">
        <v>3431</v>
      </c>
      <c r="B8" s="65" t="s">
        <v>3470</v>
      </c>
      <c r="C8" s="65" t="s">
        <v>56</v>
      </c>
      <c r="D8" s="109"/>
      <c r="E8" s="108"/>
      <c r="F8" s="110" t="s">
        <v>4721</v>
      </c>
      <c r="G8" s="111"/>
      <c r="H8" s="111"/>
      <c r="I8" s="112">
        <v>8</v>
      </c>
      <c r="J8" s="113"/>
      <c r="K8" s="48">
        <v>11</v>
      </c>
      <c r="L8" s="48">
        <v>10</v>
      </c>
      <c r="M8" s="48">
        <v>3</v>
      </c>
      <c r="N8" s="48">
        <v>13</v>
      </c>
      <c r="O8" s="48">
        <v>0</v>
      </c>
      <c r="P8" s="49">
        <v>0</v>
      </c>
      <c r="Q8" s="49">
        <v>0</v>
      </c>
      <c r="R8" s="48">
        <v>1</v>
      </c>
      <c r="S8" s="48">
        <v>0</v>
      </c>
      <c r="T8" s="48">
        <v>11</v>
      </c>
      <c r="U8" s="48">
        <v>13</v>
      </c>
      <c r="V8" s="48">
        <v>4</v>
      </c>
      <c r="W8" s="49">
        <v>2.033058</v>
      </c>
      <c r="X8" s="49">
        <v>0.1</v>
      </c>
      <c r="Y8" s="78" t="s">
        <v>3512</v>
      </c>
      <c r="Z8" s="78" t="s">
        <v>3530</v>
      </c>
      <c r="AA8" s="78" t="s">
        <v>3588</v>
      </c>
      <c r="AB8" s="84" t="s">
        <v>3690</v>
      </c>
      <c r="AC8" s="84" t="s">
        <v>3827</v>
      </c>
      <c r="AD8" s="84" t="s">
        <v>220</v>
      </c>
      <c r="AE8" s="84" t="s">
        <v>3880</v>
      </c>
      <c r="AF8" s="84" t="s">
        <v>3908</v>
      </c>
      <c r="AG8" s="116">
        <v>7</v>
      </c>
      <c r="AH8" s="120">
        <v>2.2435897435897436</v>
      </c>
      <c r="AI8" s="116">
        <v>7</v>
      </c>
      <c r="AJ8" s="120">
        <v>2.2435897435897436</v>
      </c>
      <c r="AK8" s="116">
        <v>0</v>
      </c>
      <c r="AL8" s="120">
        <v>0</v>
      </c>
      <c r="AM8" s="116">
        <v>298</v>
      </c>
      <c r="AN8" s="120">
        <v>95.51282051282051</v>
      </c>
      <c r="AO8" s="116">
        <v>312</v>
      </c>
    </row>
    <row r="9" spans="1:41" ht="15">
      <c r="A9" s="87" t="s">
        <v>3432</v>
      </c>
      <c r="B9" s="65" t="s">
        <v>3471</v>
      </c>
      <c r="C9" s="65" t="s">
        <v>56</v>
      </c>
      <c r="D9" s="109"/>
      <c r="E9" s="108"/>
      <c r="F9" s="110" t="s">
        <v>4722</v>
      </c>
      <c r="G9" s="111"/>
      <c r="H9" s="111"/>
      <c r="I9" s="112">
        <v>9</v>
      </c>
      <c r="J9" s="113"/>
      <c r="K9" s="48">
        <v>10</v>
      </c>
      <c r="L9" s="48">
        <v>9</v>
      </c>
      <c r="M9" s="48">
        <v>2</v>
      </c>
      <c r="N9" s="48">
        <v>11</v>
      </c>
      <c r="O9" s="48">
        <v>1</v>
      </c>
      <c r="P9" s="49">
        <v>0</v>
      </c>
      <c r="Q9" s="49">
        <v>0</v>
      </c>
      <c r="R9" s="48">
        <v>1</v>
      </c>
      <c r="S9" s="48">
        <v>0</v>
      </c>
      <c r="T9" s="48">
        <v>10</v>
      </c>
      <c r="U9" s="48">
        <v>11</v>
      </c>
      <c r="V9" s="48">
        <v>2</v>
      </c>
      <c r="W9" s="49">
        <v>1.62</v>
      </c>
      <c r="X9" s="49">
        <v>0.1</v>
      </c>
      <c r="Y9" s="78" t="s">
        <v>670</v>
      </c>
      <c r="Z9" s="78" t="s">
        <v>751</v>
      </c>
      <c r="AA9" s="78" t="s">
        <v>829</v>
      </c>
      <c r="AB9" s="84" t="s">
        <v>3691</v>
      </c>
      <c r="AC9" s="84" t="s">
        <v>3828</v>
      </c>
      <c r="AD9" s="84"/>
      <c r="AE9" s="84" t="s">
        <v>3881</v>
      </c>
      <c r="AF9" s="84" t="s">
        <v>3909</v>
      </c>
      <c r="AG9" s="116">
        <v>0</v>
      </c>
      <c r="AH9" s="120">
        <v>0</v>
      </c>
      <c r="AI9" s="116">
        <v>6</v>
      </c>
      <c r="AJ9" s="120">
        <v>2.4691358024691357</v>
      </c>
      <c r="AK9" s="116">
        <v>0</v>
      </c>
      <c r="AL9" s="120">
        <v>0</v>
      </c>
      <c r="AM9" s="116">
        <v>237</v>
      </c>
      <c r="AN9" s="120">
        <v>97.53086419753086</v>
      </c>
      <c r="AO9" s="116">
        <v>243</v>
      </c>
    </row>
    <row r="10" spans="1:41" ht="14.25" customHeight="1">
      <c r="A10" s="87" t="s">
        <v>3433</v>
      </c>
      <c r="B10" s="65" t="s">
        <v>3472</v>
      </c>
      <c r="C10" s="65" t="s">
        <v>56</v>
      </c>
      <c r="D10" s="109"/>
      <c r="E10" s="108"/>
      <c r="F10" s="110" t="s">
        <v>4723</v>
      </c>
      <c r="G10" s="111"/>
      <c r="H10" s="111"/>
      <c r="I10" s="112">
        <v>10</v>
      </c>
      <c r="J10" s="113"/>
      <c r="K10" s="48">
        <v>7</v>
      </c>
      <c r="L10" s="48">
        <v>14</v>
      </c>
      <c r="M10" s="48">
        <v>0</v>
      </c>
      <c r="N10" s="48">
        <v>14</v>
      </c>
      <c r="O10" s="48">
        <v>0</v>
      </c>
      <c r="P10" s="49">
        <v>0</v>
      </c>
      <c r="Q10" s="49">
        <v>0</v>
      </c>
      <c r="R10" s="48">
        <v>1</v>
      </c>
      <c r="S10" s="48">
        <v>0</v>
      </c>
      <c r="T10" s="48">
        <v>7</v>
      </c>
      <c r="U10" s="48">
        <v>14</v>
      </c>
      <c r="V10" s="48">
        <v>2</v>
      </c>
      <c r="W10" s="49">
        <v>1.142857</v>
      </c>
      <c r="X10" s="49">
        <v>0.3333333333333333</v>
      </c>
      <c r="Y10" s="78"/>
      <c r="Z10" s="78"/>
      <c r="AA10" s="78" t="s">
        <v>823</v>
      </c>
      <c r="AB10" s="84" t="s">
        <v>3692</v>
      </c>
      <c r="AC10" s="84" t="s">
        <v>3829</v>
      </c>
      <c r="AD10" s="84"/>
      <c r="AE10" s="84" t="s">
        <v>3882</v>
      </c>
      <c r="AF10" s="84" t="s">
        <v>3910</v>
      </c>
      <c r="AG10" s="116">
        <v>0</v>
      </c>
      <c r="AH10" s="120">
        <v>0</v>
      </c>
      <c r="AI10" s="116">
        <v>0</v>
      </c>
      <c r="AJ10" s="120">
        <v>0</v>
      </c>
      <c r="AK10" s="116">
        <v>0</v>
      </c>
      <c r="AL10" s="120">
        <v>0</v>
      </c>
      <c r="AM10" s="116">
        <v>68</v>
      </c>
      <c r="AN10" s="120">
        <v>100</v>
      </c>
      <c r="AO10" s="116">
        <v>68</v>
      </c>
    </row>
    <row r="11" spans="1:41" ht="15">
      <c r="A11" s="87" t="s">
        <v>3434</v>
      </c>
      <c r="B11" s="65" t="s">
        <v>3473</v>
      </c>
      <c r="C11" s="65" t="s">
        <v>56</v>
      </c>
      <c r="D11" s="109"/>
      <c r="E11" s="108"/>
      <c r="F11" s="110" t="s">
        <v>4724</v>
      </c>
      <c r="G11" s="111"/>
      <c r="H11" s="111"/>
      <c r="I11" s="112">
        <v>11</v>
      </c>
      <c r="J11" s="113"/>
      <c r="K11" s="48">
        <v>6</v>
      </c>
      <c r="L11" s="48">
        <v>7</v>
      </c>
      <c r="M11" s="48">
        <v>0</v>
      </c>
      <c r="N11" s="48">
        <v>7</v>
      </c>
      <c r="O11" s="48">
        <v>0</v>
      </c>
      <c r="P11" s="49">
        <v>0</v>
      </c>
      <c r="Q11" s="49">
        <v>0</v>
      </c>
      <c r="R11" s="48">
        <v>1</v>
      </c>
      <c r="S11" s="48">
        <v>0</v>
      </c>
      <c r="T11" s="48">
        <v>6</v>
      </c>
      <c r="U11" s="48">
        <v>7</v>
      </c>
      <c r="V11" s="48">
        <v>2</v>
      </c>
      <c r="W11" s="49">
        <v>1.277778</v>
      </c>
      <c r="X11" s="49">
        <v>0.23333333333333334</v>
      </c>
      <c r="Y11" s="78"/>
      <c r="Z11" s="78"/>
      <c r="AA11" s="78" t="s">
        <v>765</v>
      </c>
      <c r="AB11" s="84" t="s">
        <v>3693</v>
      </c>
      <c r="AC11" s="84" t="s">
        <v>3830</v>
      </c>
      <c r="AD11" s="84"/>
      <c r="AE11" s="84" t="s">
        <v>3883</v>
      </c>
      <c r="AF11" s="84" t="s">
        <v>3911</v>
      </c>
      <c r="AG11" s="116">
        <v>3</v>
      </c>
      <c r="AH11" s="120">
        <v>5.660377358490566</v>
      </c>
      <c r="AI11" s="116">
        <v>0</v>
      </c>
      <c r="AJ11" s="120">
        <v>0</v>
      </c>
      <c r="AK11" s="116">
        <v>0</v>
      </c>
      <c r="AL11" s="120">
        <v>0</v>
      </c>
      <c r="AM11" s="116">
        <v>50</v>
      </c>
      <c r="AN11" s="120">
        <v>94.33962264150944</v>
      </c>
      <c r="AO11" s="116">
        <v>53</v>
      </c>
    </row>
    <row r="12" spans="1:41" ht="15">
      <c r="A12" s="87" t="s">
        <v>3435</v>
      </c>
      <c r="B12" s="65" t="s">
        <v>3474</v>
      </c>
      <c r="C12" s="65" t="s">
        <v>56</v>
      </c>
      <c r="D12" s="109"/>
      <c r="E12" s="108"/>
      <c r="F12" s="110" t="s">
        <v>4725</v>
      </c>
      <c r="G12" s="111"/>
      <c r="H12" s="111"/>
      <c r="I12" s="112">
        <v>12</v>
      </c>
      <c r="J12" s="113"/>
      <c r="K12" s="48">
        <v>6</v>
      </c>
      <c r="L12" s="48">
        <v>6</v>
      </c>
      <c r="M12" s="48">
        <v>0</v>
      </c>
      <c r="N12" s="48">
        <v>6</v>
      </c>
      <c r="O12" s="48">
        <v>0</v>
      </c>
      <c r="P12" s="49">
        <v>0.2</v>
      </c>
      <c r="Q12" s="49">
        <v>0.3333333333333333</v>
      </c>
      <c r="R12" s="48">
        <v>1</v>
      </c>
      <c r="S12" s="48">
        <v>0</v>
      </c>
      <c r="T12" s="48">
        <v>6</v>
      </c>
      <c r="U12" s="48">
        <v>6</v>
      </c>
      <c r="V12" s="48">
        <v>2</v>
      </c>
      <c r="W12" s="49">
        <v>1.388889</v>
      </c>
      <c r="X12" s="49">
        <v>0.2</v>
      </c>
      <c r="Y12" s="78"/>
      <c r="Z12" s="78"/>
      <c r="AA12" s="78" t="s">
        <v>764</v>
      </c>
      <c r="AB12" s="84" t="s">
        <v>3694</v>
      </c>
      <c r="AC12" s="84" t="s">
        <v>3831</v>
      </c>
      <c r="AD12" s="84" t="s">
        <v>275</v>
      </c>
      <c r="AE12" s="84" t="s">
        <v>3884</v>
      </c>
      <c r="AF12" s="84" t="s">
        <v>3912</v>
      </c>
      <c r="AG12" s="116">
        <v>5</v>
      </c>
      <c r="AH12" s="120">
        <v>8.771929824561404</v>
      </c>
      <c r="AI12" s="116">
        <v>2</v>
      </c>
      <c r="AJ12" s="120">
        <v>3.508771929824561</v>
      </c>
      <c r="AK12" s="116">
        <v>0</v>
      </c>
      <c r="AL12" s="120">
        <v>0</v>
      </c>
      <c r="AM12" s="116">
        <v>50</v>
      </c>
      <c r="AN12" s="120">
        <v>87.71929824561404</v>
      </c>
      <c r="AO12" s="116">
        <v>57</v>
      </c>
    </row>
    <row r="13" spans="1:41" ht="15">
      <c r="A13" s="87" t="s">
        <v>3436</v>
      </c>
      <c r="B13" s="65" t="s">
        <v>3475</v>
      </c>
      <c r="C13" s="65" t="s">
        <v>56</v>
      </c>
      <c r="D13" s="109"/>
      <c r="E13" s="108"/>
      <c r="F13" s="110" t="s">
        <v>3436</v>
      </c>
      <c r="G13" s="111"/>
      <c r="H13" s="111"/>
      <c r="I13" s="112">
        <v>13</v>
      </c>
      <c r="J13" s="113"/>
      <c r="K13" s="48">
        <v>4</v>
      </c>
      <c r="L13" s="48">
        <v>3</v>
      </c>
      <c r="M13" s="48">
        <v>0</v>
      </c>
      <c r="N13" s="48">
        <v>3</v>
      </c>
      <c r="O13" s="48">
        <v>0</v>
      </c>
      <c r="P13" s="49">
        <v>0</v>
      </c>
      <c r="Q13" s="49">
        <v>0</v>
      </c>
      <c r="R13" s="48">
        <v>1</v>
      </c>
      <c r="S13" s="48">
        <v>0</v>
      </c>
      <c r="T13" s="48">
        <v>4</v>
      </c>
      <c r="U13" s="48">
        <v>3</v>
      </c>
      <c r="V13" s="48">
        <v>2</v>
      </c>
      <c r="W13" s="49">
        <v>1.125</v>
      </c>
      <c r="X13" s="49">
        <v>0.25</v>
      </c>
      <c r="Y13" s="78"/>
      <c r="Z13" s="78"/>
      <c r="AA13" s="78" t="s">
        <v>403</v>
      </c>
      <c r="AB13" s="84" t="s">
        <v>1761</v>
      </c>
      <c r="AC13" s="84" t="s">
        <v>1761</v>
      </c>
      <c r="AD13" s="84"/>
      <c r="AE13" s="84" t="s">
        <v>3885</v>
      </c>
      <c r="AF13" s="84" t="s">
        <v>3913</v>
      </c>
      <c r="AG13" s="116">
        <v>0</v>
      </c>
      <c r="AH13" s="120">
        <v>0</v>
      </c>
      <c r="AI13" s="116">
        <v>0</v>
      </c>
      <c r="AJ13" s="120">
        <v>0</v>
      </c>
      <c r="AK13" s="116">
        <v>0</v>
      </c>
      <c r="AL13" s="120">
        <v>0</v>
      </c>
      <c r="AM13" s="116">
        <v>10</v>
      </c>
      <c r="AN13" s="120">
        <v>100</v>
      </c>
      <c r="AO13" s="116">
        <v>10</v>
      </c>
    </row>
    <row r="14" spans="1:41" ht="15">
      <c r="A14" s="87" t="s">
        <v>3437</v>
      </c>
      <c r="B14" s="65" t="s">
        <v>3476</v>
      </c>
      <c r="C14" s="65" t="s">
        <v>56</v>
      </c>
      <c r="D14" s="109"/>
      <c r="E14" s="108"/>
      <c r="F14" s="110" t="s">
        <v>3437</v>
      </c>
      <c r="G14" s="111"/>
      <c r="H14" s="111"/>
      <c r="I14" s="112">
        <v>14</v>
      </c>
      <c r="J14" s="113"/>
      <c r="K14" s="48">
        <v>4</v>
      </c>
      <c r="L14" s="48">
        <v>3</v>
      </c>
      <c r="M14" s="48">
        <v>0</v>
      </c>
      <c r="N14" s="48">
        <v>3</v>
      </c>
      <c r="O14" s="48">
        <v>0</v>
      </c>
      <c r="P14" s="49">
        <v>0</v>
      </c>
      <c r="Q14" s="49">
        <v>0</v>
      </c>
      <c r="R14" s="48">
        <v>1</v>
      </c>
      <c r="S14" s="48">
        <v>0</v>
      </c>
      <c r="T14" s="48">
        <v>4</v>
      </c>
      <c r="U14" s="48">
        <v>3</v>
      </c>
      <c r="V14" s="48">
        <v>2</v>
      </c>
      <c r="W14" s="49">
        <v>1.125</v>
      </c>
      <c r="X14" s="49">
        <v>0.25</v>
      </c>
      <c r="Y14" s="78"/>
      <c r="Z14" s="78"/>
      <c r="AA14" s="78" t="s">
        <v>403</v>
      </c>
      <c r="AB14" s="84" t="s">
        <v>1761</v>
      </c>
      <c r="AC14" s="84" t="s">
        <v>1761</v>
      </c>
      <c r="AD14" s="84" t="s">
        <v>406</v>
      </c>
      <c r="AE14" s="84" t="s">
        <v>3886</v>
      </c>
      <c r="AF14" s="84" t="s">
        <v>3914</v>
      </c>
      <c r="AG14" s="116">
        <v>0</v>
      </c>
      <c r="AH14" s="120">
        <v>0</v>
      </c>
      <c r="AI14" s="116">
        <v>0</v>
      </c>
      <c r="AJ14" s="120">
        <v>0</v>
      </c>
      <c r="AK14" s="116">
        <v>0</v>
      </c>
      <c r="AL14" s="120">
        <v>0</v>
      </c>
      <c r="AM14" s="116">
        <v>11</v>
      </c>
      <c r="AN14" s="120">
        <v>100</v>
      </c>
      <c r="AO14" s="116">
        <v>11</v>
      </c>
    </row>
    <row r="15" spans="1:41" ht="15">
      <c r="A15" s="87" t="s">
        <v>3438</v>
      </c>
      <c r="B15" s="65" t="s">
        <v>3465</v>
      </c>
      <c r="C15" s="65" t="s">
        <v>59</v>
      </c>
      <c r="D15" s="109"/>
      <c r="E15" s="108"/>
      <c r="F15" s="110" t="s">
        <v>4726</v>
      </c>
      <c r="G15" s="111"/>
      <c r="H15" s="111"/>
      <c r="I15" s="112">
        <v>15</v>
      </c>
      <c r="J15" s="113"/>
      <c r="K15" s="48">
        <v>3</v>
      </c>
      <c r="L15" s="48">
        <v>3</v>
      </c>
      <c r="M15" s="48">
        <v>0</v>
      </c>
      <c r="N15" s="48">
        <v>3</v>
      </c>
      <c r="O15" s="48">
        <v>0</v>
      </c>
      <c r="P15" s="49">
        <v>0</v>
      </c>
      <c r="Q15" s="49">
        <v>0</v>
      </c>
      <c r="R15" s="48">
        <v>1</v>
      </c>
      <c r="S15" s="48">
        <v>0</v>
      </c>
      <c r="T15" s="48">
        <v>3</v>
      </c>
      <c r="U15" s="48">
        <v>3</v>
      </c>
      <c r="V15" s="48">
        <v>1</v>
      </c>
      <c r="W15" s="49">
        <v>0.666667</v>
      </c>
      <c r="X15" s="49">
        <v>0.5</v>
      </c>
      <c r="Y15" s="78" t="s">
        <v>668</v>
      </c>
      <c r="Z15" s="78" t="s">
        <v>750</v>
      </c>
      <c r="AA15" s="78" t="s">
        <v>814</v>
      </c>
      <c r="AB15" s="84" t="s">
        <v>3695</v>
      </c>
      <c r="AC15" s="84" t="s">
        <v>3832</v>
      </c>
      <c r="AD15" s="84"/>
      <c r="AE15" s="84" t="s">
        <v>3887</v>
      </c>
      <c r="AF15" s="84" t="s">
        <v>3915</v>
      </c>
      <c r="AG15" s="116">
        <v>0</v>
      </c>
      <c r="AH15" s="120">
        <v>0</v>
      </c>
      <c r="AI15" s="116">
        <v>0</v>
      </c>
      <c r="AJ15" s="120">
        <v>0</v>
      </c>
      <c r="AK15" s="116">
        <v>0</v>
      </c>
      <c r="AL15" s="120">
        <v>0</v>
      </c>
      <c r="AM15" s="116">
        <v>36</v>
      </c>
      <c r="AN15" s="120">
        <v>100</v>
      </c>
      <c r="AO15" s="116">
        <v>36</v>
      </c>
    </row>
    <row r="16" spans="1:41" ht="15">
      <c r="A16" s="87" t="s">
        <v>3439</v>
      </c>
      <c r="B16" s="65" t="s">
        <v>3466</v>
      </c>
      <c r="C16" s="65" t="s">
        <v>59</v>
      </c>
      <c r="D16" s="109"/>
      <c r="E16" s="108"/>
      <c r="F16" s="110" t="s">
        <v>4727</v>
      </c>
      <c r="G16" s="111"/>
      <c r="H16" s="111"/>
      <c r="I16" s="112">
        <v>16</v>
      </c>
      <c r="J16" s="113"/>
      <c r="K16" s="48">
        <v>3</v>
      </c>
      <c r="L16" s="48">
        <v>2</v>
      </c>
      <c r="M16" s="48">
        <v>0</v>
      </c>
      <c r="N16" s="48">
        <v>2</v>
      </c>
      <c r="O16" s="48">
        <v>0</v>
      </c>
      <c r="P16" s="49">
        <v>0</v>
      </c>
      <c r="Q16" s="49">
        <v>0</v>
      </c>
      <c r="R16" s="48">
        <v>1</v>
      </c>
      <c r="S16" s="48">
        <v>0</v>
      </c>
      <c r="T16" s="48">
        <v>3</v>
      </c>
      <c r="U16" s="48">
        <v>2</v>
      </c>
      <c r="V16" s="48">
        <v>2</v>
      </c>
      <c r="W16" s="49">
        <v>0.888889</v>
      </c>
      <c r="X16" s="49">
        <v>0.3333333333333333</v>
      </c>
      <c r="Y16" s="78" t="s">
        <v>666</v>
      </c>
      <c r="Z16" s="78" t="s">
        <v>738</v>
      </c>
      <c r="AA16" s="78" t="s">
        <v>813</v>
      </c>
      <c r="AB16" s="84" t="s">
        <v>3696</v>
      </c>
      <c r="AC16" s="84" t="s">
        <v>1761</v>
      </c>
      <c r="AD16" s="84"/>
      <c r="AE16" s="84" t="s">
        <v>3888</v>
      </c>
      <c r="AF16" s="84" t="s">
        <v>3916</v>
      </c>
      <c r="AG16" s="116">
        <v>1</v>
      </c>
      <c r="AH16" s="120">
        <v>5.555555555555555</v>
      </c>
      <c r="AI16" s="116">
        <v>0</v>
      </c>
      <c r="AJ16" s="120">
        <v>0</v>
      </c>
      <c r="AK16" s="116">
        <v>0</v>
      </c>
      <c r="AL16" s="120">
        <v>0</v>
      </c>
      <c r="AM16" s="116">
        <v>17</v>
      </c>
      <c r="AN16" s="120">
        <v>94.44444444444444</v>
      </c>
      <c r="AO16" s="116">
        <v>18</v>
      </c>
    </row>
    <row r="17" spans="1:41" ht="15">
      <c r="A17" s="87" t="s">
        <v>3440</v>
      </c>
      <c r="B17" s="65" t="s">
        <v>3467</v>
      </c>
      <c r="C17" s="65" t="s">
        <v>59</v>
      </c>
      <c r="D17" s="109"/>
      <c r="E17" s="108"/>
      <c r="F17" s="110" t="s">
        <v>4728</v>
      </c>
      <c r="G17" s="111"/>
      <c r="H17" s="111"/>
      <c r="I17" s="112">
        <v>17</v>
      </c>
      <c r="J17" s="113"/>
      <c r="K17" s="48">
        <v>3</v>
      </c>
      <c r="L17" s="48">
        <v>3</v>
      </c>
      <c r="M17" s="48">
        <v>0</v>
      </c>
      <c r="N17" s="48">
        <v>3</v>
      </c>
      <c r="O17" s="48">
        <v>0</v>
      </c>
      <c r="P17" s="49">
        <v>0</v>
      </c>
      <c r="Q17" s="49">
        <v>0</v>
      </c>
      <c r="R17" s="48">
        <v>1</v>
      </c>
      <c r="S17" s="48">
        <v>0</v>
      </c>
      <c r="T17" s="48">
        <v>3</v>
      </c>
      <c r="U17" s="48">
        <v>3</v>
      </c>
      <c r="V17" s="48">
        <v>1</v>
      </c>
      <c r="W17" s="49">
        <v>0.666667</v>
      </c>
      <c r="X17" s="49">
        <v>0.5</v>
      </c>
      <c r="Y17" s="78"/>
      <c r="Z17" s="78"/>
      <c r="AA17" s="78" t="s">
        <v>810</v>
      </c>
      <c r="AB17" s="84" t="s">
        <v>3697</v>
      </c>
      <c r="AC17" s="84" t="s">
        <v>3833</v>
      </c>
      <c r="AD17" s="84"/>
      <c r="AE17" s="84" t="s">
        <v>3889</v>
      </c>
      <c r="AF17" s="84" t="s">
        <v>3917</v>
      </c>
      <c r="AG17" s="116">
        <v>6</v>
      </c>
      <c r="AH17" s="120">
        <v>10.909090909090908</v>
      </c>
      <c r="AI17" s="116">
        <v>0</v>
      </c>
      <c r="AJ17" s="120">
        <v>0</v>
      </c>
      <c r="AK17" s="116">
        <v>0</v>
      </c>
      <c r="AL17" s="120">
        <v>0</v>
      </c>
      <c r="AM17" s="116">
        <v>49</v>
      </c>
      <c r="AN17" s="120">
        <v>89.0909090909091</v>
      </c>
      <c r="AO17" s="116">
        <v>55</v>
      </c>
    </row>
    <row r="18" spans="1:41" ht="15">
      <c r="A18" s="87" t="s">
        <v>3441</v>
      </c>
      <c r="B18" s="65" t="s">
        <v>3468</v>
      </c>
      <c r="C18" s="65" t="s">
        <v>59</v>
      </c>
      <c r="D18" s="109"/>
      <c r="E18" s="108"/>
      <c r="F18" s="110" t="s">
        <v>4729</v>
      </c>
      <c r="G18" s="111"/>
      <c r="H18" s="111"/>
      <c r="I18" s="112">
        <v>18</v>
      </c>
      <c r="J18" s="113"/>
      <c r="K18" s="48">
        <v>3</v>
      </c>
      <c r="L18" s="48">
        <v>2</v>
      </c>
      <c r="M18" s="48">
        <v>0</v>
      </c>
      <c r="N18" s="48">
        <v>2</v>
      </c>
      <c r="O18" s="48">
        <v>0</v>
      </c>
      <c r="P18" s="49">
        <v>0</v>
      </c>
      <c r="Q18" s="49">
        <v>0</v>
      </c>
      <c r="R18" s="48">
        <v>1</v>
      </c>
      <c r="S18" s="48">
        <v>0</v>
      </c>
      <c r="T18" s="48">
        <v>3</v>
      </c>
      <c r="U18" s="48">
        <v>2</v>
      </c>
      <c r="V18" s="48">
        <v>2</v>
      </c>
      <c r="W18" s="49">
        <v>0.888889</v>
      </c>
      <c r="X18" s="49">
        <v>0.3333333333333333</v>
      </c>
      <c r="Y18" s="78"/>
      <c r="Z18" s="78"/>
      <c r="AA18" s="78" t="s">
        <v>403</v>
      </c>
      <c r="AB18" s="84" t="s">
        <v>3698</v>
      </c>
      <c r="AC18" s="84" t="s">
        <v>3834</v>
      </c>
      <c r="AD18" s="84" t="s">
        <v>414</v>
      </c>
      <c r="AE18" s="84" t="s">
        <v>413</v>
      </c>
      <c r="AF18" s="84" t="s">
        <v>3918</v>
      </c>
      <c r="AG18" s="116">
        <v>1</v>
      </c>
      <c r="AH18" s="120">
        <v>4.545454545454546</v>
      </c>
      <c r="AI18" s="116">
        <v>0</v>
      </c>
      <c r="AJ18" s="120">
        <v>0</v>
      </c>
      <c r="AK18" s="116">
        <v>0</v>
      </c>
      <c r="AL18" s="120">
        <v>0</v>
      </c>
      <c r="AM18" s="116">
        <v>21</v>
      </c>
      <c r="AN18" s="120">
        <v>95.45454545454545</v>
      </c>
      <c r="AO18" s="116">
        <v>22</v>
      </c>
    </row>
    <row r="19" spans="1:41" ht="15">
      <c r="A19" s="87" t="s">
        <v>3442</v>
      </c>
      <c r="B19" s="65" t="s">
        <v>3469</v>
      </c>
      <c r="C19" s="65" t="s">
        <v>59</v>
      </c>
      <c r="D19" s="109"/>
      <c r="E19" s="108"/>
      <c r="F19" s="110" t="s">
        <v>3442</v>
      </c>
      <c r="G19" s="111"/>
      <c r="H19" s="111"/>
      <c r="I19" s="112">
        <v>19</v>
      </c>
      <c r="J19" s="113"/>
      <c r="K19" s="48">
        <v>3</v>
      </c>
      <c r="L19" s="48">
        <v>2</v>
      </c>
      <c r="M19" s="48">
        <v>0</v>
      </c>
      <c r="N19" s="48">
        <v>2</v>
      </c>
      <c r="O19" s="48">
        <v>0</v>
      </c>
      <c r="P19" s="49">
        <v>0</v>
      </c>
      <c r="Q19" s="49">
        <v>0</v>
      </c>
      <c r="R19" s="48">
        <v>1</v>
      </c>
      <c r="S19" s="48">
        <v>0</v>
      </c>
      <c r="T19" s="48">
        <v>3</v>
      </c>
      <c r="U19" s="48">
        <v>2</v>
      </c>
      <c r="V19" s="48">
        <v>2</v>
      </c>
      <c r="W19" s="49">
        <v>0.888889</v>
      </c>
      <c r="X19" s="49">
        <v>0.3333333333333333</v>
      </c>
      <c r="Y19" s="78"/>
      <c r="Z19" s="78"/>
      <c r="AA19" s="78" t="s">
        <v>403</v>
      </c>
      <c r="AB19" s="84" t="s">
        <v>1761</v>
      </c>
      <c r="AC19" s="84" t="s">
        <v>1761</v>
      </c>
      <c r="AD19" s="84" t="s">
        <v>412</v>
      </c>
      <c r="AE19" s="84" t="s">
        <v>411</v>
      </c>
      <c r="AF19" s="84" t="s">
        <v>3919</v>
      </c>
      <c r="AG19" s="116">
        <v>0</v>
      </c>
      <c r="AH19" s="120">
        <v>0</v>
      </c>
      <c r="AI19" s="116">
        <v>0</v>
      </c>
      <c r="AJ19" s="120">
        <v>0</v>
      </c>
      <c r="AK19" s="116">
        <v>0</v>
      </c>
      <c r="AL19" s="120">
        <v>0</v>
      </c>
      <c r="AM19" s="116">
        <v>6</v>
      </c>
      <c r="AN19" s="120">
        <v>100</v>
      </c>
      <c r="AO19" s="116">
        <v>6</v>
      </c>
    </row>
    <row r="20" spans="1:41" ht="15">
      <c r="A20" s="87" t="s">
        <v>3443</v>
      </c>
      <c r="B20" s="65" t="s">
        <v>3470</v>
      </c>
      <c r="C20" s="65" t="s">
        <v>59</v>
      </c>
      <c r="D20" s="109"/>
      <c r="E20" s="108"/>
      <c r="F20" s="110" t="s">
        <v>3443</v>
      </c>
      <c r="G20" s="111"/>
      <c r="H20" s="111"/>
      <c r="I20" s="112">
        <v>20</v>
      </c>
      <c r="J20" s="113"/>
      <c r="K20" s="48">
        <v>3</v>
      </c>
      <c r="L20" s="48">
        <v>2</v>
      </c>
      <c r="M20" s="48">
        <v>0</v>
      </c>
      <c r="N20" s="48">
        <v>2</v>
      </c>
      <c r="O20" s="48">
        <v>0</v>
      </c>
      <c r="P20" s="49">
        <v>0</v>
      </c>
      <c r="Q20" s="49">
        <v>0</v>
      </c>
      <c r="R20" s="48">
        <v>1</v>
      </c>
      <c r="S20" s="48">
        <v>0</v>
      </c>
      <c r="T20" s="48">
        <v>3</v>
      </c>
      <c r="U20" s="48">
        <v>2</v>
      </c>
      <c r="V20" s="48">
        <v>2</v>
      </c>
      <c r="W20" s="49">
        <v>0.888889</v>
      </c>
      <c r="X20" s="49">
        <v>0.3333333333333333</v>
      </c>
      <c r="Y20" s="78"/>
      <c r="Z20" s="78"/>
      <c r="AA20" s="78" t="s">
        <v>786</v>
      </c>
      <c r="AB20" s="84" t="s">
        <v>1761</v>
      </c>
      <c r="AC20" s="84" t="s">
        <v>1761</v>
      </c>
      <c r="AD20" s="84" t="s">
        <v>408</v>
      </c>
      <c r="AE20" s="84" t="s">
        <v>407</v>
      </c>
      <c r="AF20" s="84" t="s">
        <v>3920</v>
      </c>
      <c r="AG20" s="116">
        <v>0</v>
      </c>
      <c r="AH20" s="120">
        <v>0</v>
      </c>
      <c r="AI20" s="116">
        <v>0</v>
      </c>
      <c r="AJ20" s="120">
        <v>0</v>
      </c>
      <c r="AK20" s="116">
        <v>0</v>
      </c>
      <c r="AL20" s="120">
        <v>0</v>
      </c>
      <c r="AM20" s="116">
        <v>10</v>
      </c>
      <c r="AN20" s="120">
        <v>100</v>
      </c>
      <c r="AO20" s="116">
        <v>10</v>
      </c>
    </row>
    <row r="21" spans="1:41" ht="15">
      <c r="A21" s="87" t="s">
        <v>3444</v>
      </c>
      <c r="B21" s="65" t="s">
        <v>3471</v>
      </c>
      <c r="C21" s="65" t="s">
        <v>59</v>
      </c>
      <c r="D21" s="109"/>
      <c r="E21" s="108"/>
      <c r="F21" s="110" t="s">
        <v>4730</v>
      </c>
      <c r="G21" s="111"/>
      <c r="H21" s="111"/>
      <c r="I21" s="112">
        <v>21</v>
      </c>
      <c r="J21" s="113"/>
      <c r="K21" s="48">
        <v>2</v>
      </c>
      <c r="L21" s="48">
        <v>2</v>
      </c>
      <c r="M21" s="48">
        <v>0</v>
      </c>
      <c r="N21" s="48">
        <v>2</v>
      </c>
      <c r="O21" s="48">
        <v>1</v>
      </c>
      <c r="P21" s="49">
        <v>0</v>
      </c>
      <c r="Q21" s="49">
        <v>0</v>
      </c>
      <c r="R21" s="48">
        <v>1</v>
      </c>
      <c r="S21" s="48">
        <v>0</v>
      </c>
      <c r="T21" s="48">
        <v>2</v>
      </c>
      <c r="U21" s="48">
        <v>2</v>
      </c>
      <c r="V21" s="48">
        <v>1</v>
      </c>
      <c r="W21" s="49">
        <v>0.5</v>
      </c>
      <c r="X21" s="49">
        <v>0.5</v>
      </c>
      <c r="Y21" s="78"/>
      <c r="Z21" s="78"/>
      <c r="AA21" s="78" t="s">
        <v>841</v>
      </c>
      <c r="AB21" s="84" t="s">
        <v>3699</v>
      </c>
      <c r="AC21" s="84" t="s">
        <v>3835</v>
      </c>
      <c r="AD21" s="84"/>
      <c r="AE21" s="84" t="s">
        <v>387</v>
      </c>
      <c r="AF21" s="84" t="s">
        <v>3921</v>
      </c>
      <c r="AG21" s="116">
        <v>0</v>
      </c>
      <c r="AH21" s="120">
        <v>0</v>
      </c>
      <c r="AI21" s="116">
        <v>0</v>
      </c>
      <c r="AJ21" s="120">
        <v>0</v>
      </c>
      <c r="AK21" s="116">
        <v>0</v>
      </c>
      <c r="AL21" s="120">
        <v>0</v>
      </c>
      <c r="AM21" s="116">
        <v>49</v>
      </c>
      <c r="AN21" s="120">
        <v>100</v>
      </c>
      <c r="AO21" s="116">
        <v>49</v>
      </c>
    </row>
    <row r="22" spans="1:41" ht="15">
      <c r="A22" s="87" t="s">
        <v>3445</v>
      </c>
      <c r="B22" s="65" t="s">
        <v>3472</v>
      </c>
      <c r="C22" s="65" t="s">
        <v>59</v>
      </c>
      <c r="D22" s="109"/>
      <c r="E22" s="108"/>
      <c r="F22" s="110" t="s">
        <v>3445</v>
      </c>
      <c r="G22" s="111"/>
      <c r="H22" s="111"/>
      <c r="I22" s="112">
        <v>22</v>
      </c>
      <c r="J22" s="113"/>
      <c r="K22" s="48">
        <v>2</v>
      </c>
      <c r="L22" s="48">
        <v>1</v>
      </c>
      <c r="M22" s="48">
        <v>0</v>
      </c>
      <c r="N22" s="48">
        <v>1</v>
      </c>
      <c r="O22" s="48">
        <v>0</v>
      </c>
      <c r="P22" s="49">
        <v>0</v>
      </c>
      <c r="Q22" s="49">
        <v>0</v>
      </c>
      <c r="R22" s="48">
        <v>1</v>
      </c>
      <c r="S22" s="48">
        <v>0</v>
      </c>
      <c r="T22" s="48">
        <v>2</v>
      </c>
      <c r="U22" s="48">
        <v>1</v>
      </c>
      <c r="V22" s="48">
        <v>1</v>
      </c>
      <c r="W22" s="49">
        <v>0.5</v>
      </c>
      <c r="X22" s="49">
        <v>0.5</v>
      </c>
      <c r="Y22" s="78"/>
      <c r="Z22" s="78"/>
      <c r="AA22" s="78" t="s">
        <v>403</v>
      </c>
      <c r="AB22" s="84" t="s">
        <v>1761</v>
      </c>
      <c r="AC22" s="84" t="s">
        <v>1761</v>
      </c>
      <c r="AD22" s="84" t="s">
        <v>430</v>
      </c>
      <c r="AE22" s="84"/>
      <c r="AF22" s="84" t="s">
        <v>3922</v>
      </c>
      <c r="AG22" s="116">
        <v>0</v>
      </c>
      <c r="AH22" s="120">
        <v>0</v>
      </c>
      <c r="AI22" s="116">
        <v>0</v>
      </c>
      <c r="AJ22" s="120">
        <v>0</v>
      </c>
      <c r="AK22" s="116">
        <v>0</v>
      </c>
      <c r="AL22" s="120">
        <v>0</v>
      </c>
      <c r="AM22" s="116">
        <v>5</v>
      </c>
      <c r="AN22" s="120">
        <v>100</v>
      </c>
      <c r="AO22" s="116">
        <v>5</v>
      </c>
    </row>
    <row r="23" spans="1:41" ht="15">
      <c r="A23" s="87" t="s">
        <v>3446</v>
      </c>
      <c r="B23" s="65" t="s">
        <v>3473</v>
      </c>
      <c r="C23" s="65" t="s">
        <v>59</v>
      </c>
      <c r="D23" s="109"/>
      <c r="E23" s="108"/>
      <c r="F23" s="110" t="s">
        <v>4731</v>
      </c>
      <c r="G23" s="111"/>
      <c r="H23" s="111"/>
      <c r="I23" s="112">
        <v>23</v>
      </c>
      <c r="J23" s="113"/>
      <c r="K23" s="48">
        <v>2</v>
      </c>
      <c r="L23" s="48">
        <v>2</v>
      </c>
      <c r="M23" s="48">
        <v>0</v>
      </c>
      <c r="N23" s="48">
        <v>2</v>
      </c>
      <c r="O23" s="48">
        <v>1</v>
      </c>
      <c r="P23" s="49">
        <v>0</v>
      </c>
      <c r="Q23" s="49">
        <v>0</v>
      </c>
      <c r="R23" s="48">
        <v>1</v>
      </c>
      <c r="S23" s="48">
        <v>0</v>
      </c>
      <c r="T23" s="48">
        <v>2</v>
      </c>
      <c r="U23" s="48">
        <v>2</v>
      </c>
      <c r="V23" s="48">
        <v>1</v>
      </c>
      <c r="W23" s="49">
        <v>0.5</v>
      </c>
      <c r="X23" s="49">
        <v>0.5</v>
      </c>
      <c r="Y23" s="78" t="s">
        <v>676</v>
      </c>
      <c r="Z23" s="78" t="s">
        <v>739</v>
      </c>
      <c r="AA23" s="78" t="s">
        <v>822</v>
      </c>
      <c r="AB23" s="84" t="s">
        <v>3700</v>
      </c>
      <c r="AC23" s="84" t="s">
        <v>3836</v>
      </c>
      <c r="AD23" s="84"/>
      <c r="AE23" s="84" t="s">
        <v>339</v>
      </c>
      <c r="AF23" s="84" t="s">
        <v>3923</v>
      </c>
      <c r="AG23" s="116">
        <v>2</v>
      </c>
      <c r="AH23" s="120">
        <v>3.389830508474576</v>
      </c>
      <c r="AI23" s="116">
        <v>1</v>
      </c>
      <c r="AJ23" s="120">
        <v>1.694915254237288</v>
      </c>
      <c r="AK23" s="116">
        <v>0</v>
      </c>
      <c r="AL23" s="120">
        <v>0</v>
      </c>
      <c r="AM23" s="116">
        <v>56</v>
      </c>
      <c r="AN23" s="120">
        <v>94.91525423728814</v>
      </c>
      <c r="AO23" s="116">
        <v>59</v>
      </c>
    </row>
    <row r="24" spans="1:41" ht="15">
      <c r="A24" s="87" t="s">
        <v>3447</v>
      </c>
      <c r="B24" s="65" t="s">
        <v>3474</v>
      </c>
      <c r="C24" s="65" t="s">
        <v>59</v>
      </c>
      <c r="D24" s="109"/>
      <c r="E24" s="108"/>
      <c r="F24" s="110" t="s">
        <v>4732</v>
      </c>
      <c r="G24" s="111"/>
      <c r="H24" s="111"/>
      <c r="I24" s="112">
        <v>24</v>
      </c>
      <c r="J24" s="113"/>
      <c r="K24" s="48">
        <v>2</v>
      </c>
      <c r="L24" s="48">
        <v>2</v>
      </c>
      <c r="M24" s="48">
        <v>0</v>
      </c>
      <c r="N24" s="48">
        <v>2</v>
      </c>
      <c r="O24" s="48">
        <v>1</v>
      </c>
      <c r="P24" s="49">
        <v>0</v>
      </c>
      <c r="Q24" s="49">
        <v>0</v>
      </c>
      <c r="R24" s="48">
        <v>1</v>
      </c>
      <c r="S24" s="48">
        <v>0</v>
      </c>
      <c r="T24" s="48">
        <v>2</v>
      </c>
      <c r="U24" s="48">
        <v>2</v>
      </c>
      <c r="V24" s="48">
        <v>1</v>
      </c>
      <c r="W24" s="49">
        <v>0.5</v>
      </c>
      <c r="X24" s="49">
        <v>0.5</v>
      </c>
      <c r="Y24" s="78"/>
      <c r="Z24" s="78"/>
      <c r="AA24" s="78" t="s">
        <v>403</v>
      </c>
      <c r="AB24" s="84" t="s">
        <v>3701</v>
      </c>
      <c r="AC24" s="84" t="s">
        <v>3837</v>
      </c>
      <c r="AD24" s="84"/>
      <c r="AE24" s="84" t="s">
        <v>327</v>
      </c>
      <c r="AF24" s="84" t="s">
        <v>3924</v>
      </c>
      <c r="AG24" s="116">
        <v>0</v>
      </c>
      <c r="AH24" s="120">
        <v>0</v>
      </c>
      <c r="AI24" s="116">
        <v>0</v>
      </c>
      <c r="AJ24" s="120">
        <v>0</v>
      </c>
      <c r="AK24" s="116">
        <v>0</v>
      </c>
      <c r="AL24" s="120">
        <v>0</v>
      </c>
      <c r="AM24" s="116">
        <v>10</v>
      </c>
      <c r="AN24" s="120">
        <v>100</v>
      </c>
      <c r="AO24" s="116">
        <v>10</v>
      </c>
    </row>
    <row r="25" spans="1:41" ht="15">
      <c r="A25" s="87" t="s">
        <v>3448</v>
      </c>
      <c r="B25" s="65" t="s">
        <v>3475</v>
      </c>
      <c r="C25" s="65" t="s">
        <v>59</v>
      </c>
      <c r="D25" s="109"/>
      <c r="E25" s="108"/>
      <c r="F25" s="110" t="s">
        <v>3448</v>
      </c>
      <c r="G25" s="111"/>
      <c r="H25" s="111"/>
      <c r="I25" s="112">
        <v>25</v>
      </c>
      <c r="J25" s="113"/>
      <c r="K25" s="48">
        <v>2</v>
      </c>
      <c r="L25" s="48">
        <v>1</v>
      </c>
      <c r="M25" s="48">
        <v>0</v>
      </c>
      <c r="N25" s="48">
        <v>1</v>
      </c>
      <c r="O25" s="48">
        <v>0</v>
      </c>
      <c r="P25" s="49">
        <v>0</v>
      </c>
      <c r="Q25" s="49">
        <v>0</v>
      </c>
      <c r="R25" s="48">
        <v>1</v>
      </c>
      <c r="S25" s="48">
        <v>0</v>
      </c>
      <c r="T25" s="48">
        <v>2</v>
      </c>
      <c r="U25" s="48">
        <v>1</v>
      </c>
      <c r="V25" s="48">
        <v>1</v>
      </c>
      <c r="W25" s="49">
        <v>0.5</v>
      </c>
      <c r="X25" s="49">
        <v>0.5</v>
      </c>
      <c r="Y25" s="78"/>
      <c r="Z25" s="78"/>
      <c r="AA25" s="78" t="s">
        <v>403</v>
      </c>
      <c r="AB25" s="84" t="s">
        <v>1761</v>
      </c>
      <c r="AC25" s="84" t="s">
        <v>1761</v>
      </c>
      <c r="AD25" s="84" t="s">
        <v>425</v>
      </c>
      <c r="AE25" s="84"/>
      <c r="AF25" s="84" t="s">
        <v>3925</v>
      </c>
      <c r="AG25" s="116">
        <v>0</v>
      </c>
      <c r="AH25" s="120">
        <v>0</v>
      </c>
      <c r="AI25" s="116">
        <v>0</v>
      </c>
      <c r="AJ25" s="120">
        <v>0</v>
      </c>
      <c r="AK25" s="116">
        <v>0</v>
      </c>
      <c r="AL25" s="120">
        <v>0</v>
      </c>
      <c r="AM25" s="116">
        <v>10</v>
      </c>
      <c r="AN25" s="120">
        <v>100</v>
      </c>
      <c r="AO25" s="116">
        <v>10</v>
      </c>
    </row>
    <row r="26" spans="1:41" ht="15">
      <c r="A26" s="87" t="s">
        <v>3449</v>
      </c>
      <c r="B26" s="65" t="s">
        <v>3476</v>
      </c>
      <c r="C26" s="65" t="s">
        <v>59</v>
      </c>
      <c r="D26" s="109"/>
      <c r="E26" s="108"/>
      <c r="F26" s="110" t="s">
        <v>4733</v>
      </c>
      <c r="G26" s="111"/>
      <c r="H26" s="111"/>
      <c r="I26" s="112">
        <v>26</v>
      </c>
      <c r="J26" s="113"/>
      <c r="K26" s="48">
        <v>2</v>
      </c>
      <c r="L26" s="48">
        <v>1</v>
      </c>
      <c r="M26" s="48">
        <v>2</v>
      </c>
      <c r="N26" s="48">
        <v>3</v>
      </c>
      <c r="O26" s="48">
        <v>2</v>
      </c>
      <c r="P26" s="49">
        <v>0</v>
      </c>
      <c r="Q26" s="49">
        <v>0</v>
      </c>
      <c r="R26" s="48">
        <v>1</v>
      </c>
      <c r="S26" s="48">
        <v>0</v>
      </c>
      <c r="T26" s="48">
        <v>2</v>
      </c>
      <c r="U26" s="48">
        <v>3</v>
      </c>
      <c r="V26" s="48">
        <v>1</v>
      </c>
      <c r="W26" s="49">
        <v>0.5</v>
      </c>
      <c r="X26" s="49">
        <v>0.5</v>
      </c>
      <c r="Y26" s="78" t="s">
        <v>3513</v>
      </c>
      <c r="Z26" s="78" t="s">
        <v>762</v>
      </c>
      <c r="AA26" s="78" t="s">
        <v>3589</v>
      </c>
      <c r="AB26" s="84" t="s">
        <v>3702</v>
      </c>
      <c r="AC26" s="84" t="s">
        <v>3838</v>
      </c>
      <c r="AD26" s="84"/>
      <c r="AE26" s="84" t="s">
        <v>384</v>
      </c>
      <c r="AF26" s="84" t="s">
        <v>3926</v>
      </c>
      <c r="AG26" s="116">
        <v>1</v>
      </c>
      <c r="AH26" s="120">
        <v>1.8181818181818181</v>
      </c>
      <c r="AI26" s="116">
        <v>3</v>
      </c>
      <c r="AJ26" s="120">
        <v>5.454545454545454</v>
      </c>
      <c r="AK26" s="116">
        <v>0</v>
      </c>
      <c r="AL26" s="120">
        <v>0</v>
      </c>
      <c r="AM26" s="116">
        <v>51</v>
      </c>
      <c r="AN26" s="120">
        <v>92.72727272727273</v>
      </c>
      <c r="AO26" s="116">
        <v>55</v>
      </c>
    </row>
    <row r="27" spans="1:41" ht="15">
      <c r="A27" s="87" t="s">
        <v>3450</v>
      </c>
      <c r="B27" s="65" t="s">
        <v>3465</v>
      </c>
      <c r="C27" s="65" t="s">
        <v>61</v>
      </c>
      <c r="D27" s="109"/>
      <c r="E27" s="108"/>
      <c r="F27" s="110" t="s">
        <v>3450</v>
      </c>
      <c r="G27" s="111"/>
      <c r="H27" s="111"/>
      <c r="I27" s="112">
        <v>27</v>
      </c>
      <c r="J27" s="113"/>
      <c r="K27" s="48">
        <v>2</v>
      </c>
      <c r="L27" s="48">
        <v>1</v>
      </c>
      <c r="M27" s="48">
        <v>0</v>
      </c>
      <c r="N27" s="48">
        <v>1</v>
      </c>
      <c r="O27" s="48">
        <v>0</v>
      </c>
      <c r="P27" s="49">
        <v>0</v>
      </c>
      <c r="Q27" s="49">
        <v>0</v>
      </c>
      <c r="R27" s="48">
        <v>1</v>
      </c>
      <c r="S27" s="48">
        <v>0</v>
      </c>
      <c r="T27" s="48">
        <v>2</v>
      </c>
      <c r="U27" s="48">
        <v>1</v>
      </c>
      <c r="V27" s="48">
        <v>1</v>
      </c>
      <c r="W27" s="49">
        <v>0.5</v>
      </c>
      <c r="X27" s="49">
        <v>0.5</v>
      </c>
      <c r="Y27" s="78"/>
      <c r="Z27" s="78"/>
      <c r="AA27" s="78" t="s">
        <v>403</v>
      </c>
      <c r="AB27" s="84" t="s">
        <v>1761</v>
      </c>
      <c r="AC27" s="84" t="s">
        <v>1761</v>
      </c>
      <c r="AD27" s="84" t="s">
        <v>423</v>
      </c>
      <c r="AE27" s="84"/>
      <c r="AF27" s="84" t="s">
        <v>3927</v>
      </c>
      <c r="AG27" s="116">
        <v>0</v>
      </c>
      <c r="AH27" s="120">
        <v>0</v>
      </c>
      <c r="AI27" s="116">
        <v>0</v>
      </c>
      <c r="AJ27" s="120">
        <v>0</v>
      </c>
      <c r="AK27" s="116">
        <v>0</v>
      </c>
      <c r="AL27" s="120">
        <v>0</v>
      </c>
      <c r="AM27" s="116">
        <v>2</v>
      </c>
      <c r="AN27" s="120">
        <v>100</v>
      </c>
      <c r="AO27" s="116">
        <v>2</v>
      </c>
    </row>
    <row r="28" spans="1:41" ht="15">
      <c r="A28" s="87" t="s">
        <v>3451</v>
      </c>
      <c r="B28" s="65" t="s">
        <v>3466</v>
      </c>
      <c r="C28" s="65" t="s">
        <v>61</v>
      </c>
      <c r="D28" s="109"/>
      <c r="E28" s="108"/>
      <c r="F28" s="110" t="s">
        <v>3451</v>
      </c>
      <c r="G28" s="111"/>
      <c r="H28" s="111"/>
      <c r="I28" s="112">
        <v>28</v>
      </c>
      <c r="J28" s="113"/>
      <c r="K28" s="48">
        <v>2</v>
      </c>
      <c r="L28" s="48">
        <v>1</v>
      </c>
      <c r="M28" s="48">
        <v>0</v>
      </c>
      <c r="N28" s="48">
        <v>1</v>
      </c>
      <c r="O28" s="48">
        <v>0</v>
      </c>
      <c r="P28" s="49">
        <v>0</v>
      </c>
      <c r="Q28" s="49">
        <v>0</v>
      </c>
      <c r="R28" s="48">
        <v>1</v>
      </c>
      <c r="S28" s="48">
        <v>0</v>
      </c>
      <c r="T28" s="48">
        <v>2</v>
      </c>
      <c r="U28" s="48">
        <v>1</v>
      </c>
      <c r="V28" s="48">
        <v>1</v>
      </c>
      <c r="W28" s="49">
        <v>0.5</v>
      </c>
      <c r="X28" s="49">
        <v>0.5</v>
      </c>
      <c r="Y28" s="78"/>
      <c r="Z28" s="78"/>
      <c r="AA28" s="78" t="s">
        <v>403</v>
      </c>
      <c r="AB28" s="84" t="s">
        <v>1761</v>
      </c>
      <c r="AC28" s="84" t="s">
        <v>1761</v>
      </c>
      <c r="AD28" s="84" t="s">
        <v>419</v>
      </c>
      <c r="AE28" s="84"/>
      <c r="AF28" s="84" t="s">
        <v>3928</v>
      </c>
      <c r="AG28" s="116">
        <v>1</v>
      </c>
      <c r="AH28" s="120">
        <v>6.666666666666667</v>
      </c>
      <c r="AI28" s="116">
        <v>0</v>
      </c>
      <c r="AJ28" s="120">
        <v>0</v>
      </c>
      <c r="AK28" s="116">
        <v>0</v>
      </c>
      <c r="AL28" s="120">
        <v>0</v>
      </c>
      <c r="AM28" s="116">
        <v>14</v>
      </c>
      <c r="AN28" s="120">
        <v>93.33333333333333</v>
      </c>
      <c r="AO28" s="116">
        <v>15</v>
      </c>
    </row>
    <row r="29" spans="1:41" ht="15">
      <c r="A29" s="87" t="s">
        <v>3452</v>
      </c>
      <c r="B29" s="65" t="s">
        <v>3467</v>
      </c>
      <c r="C29" s="65" t="s">
        <v>61</v>
      </c>
      <c r="D29" s="109"/>
      <c r="E29" s="108"/>
      <c r="F29" s="110" t="s">
        <v>4734</v>
      </c>
      <c r="G29" s="111"/>
      <c r="H29" s="111"/>
      <c r="I29" s="112">
        <v>29</v>
      </c>
      <c r="J29" s="113"/>
      <c r="K29" s="48">
        <v>2</v>
      </c>
      <c r="L29" s="48">
        <v>2</v>
      </c>
      <c r="M29" s="48">
        <v>0</v>
      </c>
      <c r="N29" s="48">
        <v>2</v>
      </c>
      <c r="O29" s="48">
        <v>1</v>
      </c>
      <c r="P29" s="49">
        <v>0</v>
      </c>
      <c r="Q29" s="49">
        <v>0</v>
      </c>
      <c r="R29" s="48">
        <v>1</v>
      </c>
      <c r="S29" s="48">
        <v>0</v>
      </c>
      <c r="T29" s="48">
        <v>2</v>
      </c>
      <c r="U29" s="48">
        <v>2</v>
      </c>
      <c r="V29" s="48">
        <v>1</v>
      </c>
      <c r="W29" s="49">
        <v>0.5</v>
      </c>
      <c r="X29" s="49">
        <v>0.5</v>
      </c>
      <c r="Y29" s="78" t="s">
        <v>654</v>
      </c>
      <c r="Z29" s="78" t="s">
        <v>737</v>
      </c>
      <c r="AA29" s="78" t="s">
        <v>403</v>
      </c>
      <c r="AB29" s="84" t="s">
        <v>3703</v>
      </c>
      <c r="AC29" s="84" t="s">
        <v>3839</v>
      </c>
      <c r="AD29" s="84"/>
      <c r="AE29" s="84" t="s">
        <v>292</v>
      </c>
      <c r="AF29" s="84" t="s">
        <v>3929</v>
      </c>
      <c r="AG29" s="116">
        <v>0</v>
      </c>
      <c r="AH29" s="120">
        <v>0</v>
      </c>
      <c r="AI29" s="116">
        <v>2</v>
      </c>
      <c r="AJ29" s="120">
        <v>7.142857142857143</v>
      </c>
      <c r="AK29" s="116">
        <v>0</v>
      </c>
      <c r="AL29" s="120">
        <v>0</v>
      </c>
      <c r="AM29" s="116">
        <v>26</v>
      </c>
      <c r="AN29" s="120">
        <v>92.85714285714286</v>
      </c>
      <c r="AO29" s="116">
        <v>28</v>
      </c>
    </row>
    <row r="30" spans="1:41" ht="15">
      <c r="A30" s="87" t="s">
        <v>3453</v>
      </c>
      <c r="B30" s="65" t="s">
        <v>3468</v>
      </c>
      <c r="C30" s="65" t="s">
        <v>61</v>
      </c>
      <c r="D30" s="109"/>
      <c r="E30" s="108"/>
      <c r="F30" s="110" t="s">
        <v>3453</v>
      </c>
      <c r="G30" s="111"/>
      <c r="H30" s="111"/>
      <c r="I30" s="112">
        <v>30</v>
      </c>
      <c r="J30" s="113"/>
      <c r="K30" s="48">
        <v>2</v>
      </c>
      <c r="L30" s="48">
        <v>1</v>
      </c>
      <c r="M30" s="48">
        <v>0</v>
      </c>
      <c r="N30" s="48">
        <v>1</v>
      </c>
      <c r="O30" s="48">
        <v>0</v>
      </c>
      <c r="P30" s="49">
        <v>0</v>
      </c>
      <c r="Q30" s="49">
        <v>0</v>
      </c>
      <c r="R30" s="48">
        <v>1</v>
      </c>
      <c r="S30" s="48">
        <v>0</v>
      </c>
      <c r="T30" s="48">
        <v>2</v>
      </c>
      <c r="U30" s="48">
        <v>1</v>
      </c>
      <c r="V30" s="48">
        <v>1</v>
      </c>
      <c r="W30" s="49">
        <v>0.5</v>
      </c>
      <c r="X30" s="49">
        <v>0.5</v>
      </c>
      <c r="Y30" s="78"/>
      <c r="Z30" s="78"/>
      <c r="AA30" s="78" t="s">
        <v>403</v>
      </c>
      <c r="AB30" s="84" t="s">
        <v>1761</v>
      </c>
      <c r="AC30" s="84" t="s">
        <v>1761</v>
      </c>
      <c r="AD30" s="84" t="s">
        <v>417</v>
      </c>
      <c r="AE30" s="84"/>
      <c r="AF30" s="84" t="s">
        <v>3930</v>
      </c>
      <c r="AG30" s="116">
        <v>1</v>
      </c>
      <c r="AH30" s="120">
        <v>20</v>
      </c>
      <c r="AI30" s="116">
        <v>0</v>
      </c>
      <c r="AJ30" s="120">
        <v>0</v>
      </c>
      <c r="AK30" s="116">
        <v>0</v>
      </c>
      <c r="AL30" s="120">
        <v>0</v>
      </c>
      <c r="AM30" s="116">
        <v>4</v>
      </c>
      <c r="AN30" s="120">
        <v>80</v>
      </c>
      <c r="AO30" s="116">
        <v>5</v>
      </c>
    </row>
    <row r="31" spans="1:41" ht="15">
      <c r="A31" s="87" t="s">
        <v>3454</v>
      </c>
      <c r="B31" s="65" t="s">
        <v>3469</v>
      </c>
      <c r="C31" s="65" t="s">
        <v>61</v>
      </c>
      <c r="D31" s="109"/>
      <c r="E31" s="108"/>
      <c r="F31" s="110" t="s">
        <v>3454</v>
      </c>
      <c r="G31" s="111"/>
      <c r="H31" s="111"/>
      <c r="I31" s="112">
        <v>31</v>
      </c>
      <c r="J31" s="113"/>
      <c r="K31" s="48">
        <v>2</v>
      </c>
      <c r="L31" s="48">
        <v>1</v>
      </c>
      <c r="M31" s="48">
        <v>0</v>
      </c>
      <c r="N31" s="48">
        <v>1</v>
      </c>
      <c r="O31" s="48">
        <v>0</v>
      </c>
      <c r="P31" s="49">
        <v>0</v>
      </c>
      <c r="Q31" s="49">
        <v>0</v>
      </c>
      <c r="R31" s="48">
        <v>1</v>
      </c>
      <c r="S31" s="48">
        <v>0</v>
      </c>
      <c r="T31" s="48">
        <v>2</v>
      </c>
      <c r="U31" s="48">
        <v>1</v>
      </c>
      <c r="V31" s="48">
        <v>1</v>
      </c>
      <c r="W31" s="49">
        <v>0.5</v>
      </c>
      <c r="X31" s="49">
        <v>0.5</v>
      </c>
      <c r="Y31" s="78" t="s">
        <v>652</v>
      </c>
      <c r="Z31" s="78" t="s">
        <v>737</v>
      </c>
      <c r="AA31" s="78" t="s">
        <v>773</v>
      </c>
      <c r="AB31" s="84" t="s">
        <v>1761</v>
      </c>
      <c r="AC31" s="84" t="s">
        <v>1761</v>
      </c>
      <c r="AD31" s="84"/>
      <c r="AE31" s="84" t="s">
        <v>416</v>
      </c>
      <c r="AF31" s="84" t="s">
        <v>3931</v>
      </c>
      <c r="AG31" s="116">
        <v>1</v>
      </c>
      <c r="AH31" s="120">
        <v>5.555555555555555</v>
      </c>
      <c r="AI31" s="116">
        <v>0</v>
      </c>
      <c r="AJ31" s="120">
        <v>0</v>
      </c>
      <c r="AK31" s="116">
        <v>0</v>
      </c>
      <c r="AL31" s="120">
        <v>0</v>
      </c>
      <c r="AM31" s="116">
        <v>17</v>
      </c>
      <c r="AN31" s="120">
        <v>94.44444444444444</v>
      </c>
      <c r="AO31" s="116">
        <v>18</v>
      </c>
    </row>
    <row r="32" spans="1:41" ht="15">
      <c r="A32" s="87" t="s">
        <v>3455</v>
      </c>
      <c r="B32" s="65" t="s">
        <v>3470</v>
      </c>
      <c r="C32" s="65" t="s">
        <v>61</v>
      </c>
      <c r="D32" s="109"/>
      <c r="E32" s="108"/>
      <c r="F32" s="110" t="s">
        <v>3455</v>
      </c>
      <c r="G32" s="111"/>
      <c r="H32" s="111"/>
      <c r="I32" s="112">
        <v>32</v>
      </c>
      <c r="J32" s="113"/>
      <c r="K32" s="48">
        <v>2</v>
      </c>
      <c r="L32" s="48">
        <v>1</v>
      </c>
      <c r="M32" s="48">
        <v>0</v>
      </c>
      <c r="N32" s="48">
        <v>1</v>
      </c>
      <c r="O32" s="48">
        <v>0</v>
      </c>
      <c r="P32" s="49">
        <v>0</v>
      </c>
      <c r="Q32" s="49">
        <v>0</v>
      </c>
      <c r="R32" s="48">
        <v>1</v>
      </c>
      <c r="S32" s="48">
        <v>0</v>
      </c>
      <c r="T32" s="48">
        <v>2</v>
      </c>
      <c r="U32" s="48">
        <v>1</v>
      </c>
      <c r="V32" s="48">
        <v>1</v>
      </c>
      <c r="W32" s="49">
        <v>0.5</v>
      </c>
      <c r="X32" s="49">
        <v>0.5</v>
      </c>
      <c r="Y32" s="78" t="s">
        <v>651</v>
      </c>
      <c r="Z32" s="78" t="s">
        <v>745</v>
      </c>
      <c r="AA32" s="78" t="s">
        <v>798</v>
      </c>
      <c r="AB32" s="84" t="s">
        <v>1761</v>
      </c>
      <c r="AC32" s="84" t="s">
        <v>1761</v>
      </c>
      <c r="AD32" s="84"/>
      <c r="AE32" s="84" t="s">
        <v>415</v>
      </c>
      <c r="AF32" s="84" t="s">
        <v>3932</v>
      </c>
      <c r="AG32" s="116">
        <v>0</v>
      </c>
      <c r="AH32" s="120">
        <v>0</v>
      </c>
      <c r="AI32" s="116">
        <v>0</v>
      </c>
      <c r="AJ32" s="120">
        <v>0</v>
      </c>
      <c r="AK32" s="116">
        <v>0</v>
      </c>
      <c r="AL32" s="120">
        <v>0</v>
      </c>
      <c r="AM32" s="116">
        <v>18</v>
      </c>
      <c r="AN32" s="120">
        <v>100</v>
      </c>
      <c r="AO32" s="116">
        <v>18</v>
      </c>
    </row>
    <row r="33" spans="1:41" ht="15">
      <c r="A33" s="87" t="s">
        <v>3456</v>
      </c>
      <c r="B33" s="65" t="s">
        <v>3471</v>
      </c>
      <c r="C33" s="65" t="s">
        <v>61</v>
      </c>
      <c r="D33" s="109"/>
      <c r="E33" s="108"/>
      <c r="F33" s="110" t="s">
        <v>4735</v>
      </c>
      <c r="G33" s="111"/>
      <c r="H33" s="111"/>
      <c r="I33" s="112">
        <v>33</v>
      </c>
      <c r="J33" s="113"/>
      <c r="K33" s="48">
        <v>2</v>
      </c>
      <c r="L33" s="48">
        <v>2</v>
      </c>
      <c r="M33" s="48">
        <v>0</v>
      </c>
      <c r="N33" s="48">
        <v>2</v>
      </c>
      <c r="O33" s="48">
        <v>1</v>
      </c>
      <c r="P33" s="49">
        <v>0</v>
      </c>
      <c r="Q33" s="49">
        <v>0</v>
      </c>
      <c r="R33" s="48">
        <v>1</v>
      </c>
      <c r="S33" s="48">
        <v>0</v>
      </c>
      <c r="T33" s="48">
        <v>2</v>
      </c>
      <c r="U33" s="48">
        <v>2</v>
      </c>
      <c r="V33" s="48">
        <v>1</v>
      </c>
      <c r="W33" s="49">
        <v>0.5</v>
      </c>
      <c r="X33" s="49">
        <v>0.5</v>
      </c>
      <c r="Y33" s="78" t="s">
        <v>649</v>
      </c>
      <c r="Z33" s="78" t="s">
        <v>737</v>
      </c>
      <c r="AA33" s="78" t="s">
        <v>403</v>
      </c>
      <c r="AB33" s="84" t="s">
        <v>3704</v>
      </c>
      <c r="AC33" s="84" t="s">
        <v>3840</v>
      </c>
      <c r="AD33" s="84"/>
      <c r="AE33" s="84" t="s">
        <v>273</v>
      </c>
      <c r="AF33" s="84" t="s">
        <v>3933</v>
      </c>
      <c r="AG33" s="116">
        <v>0</v>
      </c>
      <c r="AH33" s="120">
        <v>0</v>
      </c>
      <c r="AI33" s="116">
        <v>2</v>
      </c>
      <c r="AJ33" s="120">
        <v>5.882352941176471</v>
      </c>
      <c r="AK33" s="116">
        <v>0</v>
      </c>
      <c r="AL33" s="120">
        <v>0</v>
      </c>
      <c r="AM33" s="116">
        <v>32</v>
      </c>
      <c r="AN33" s="120">
        <v>94.11764705882354</v>
      </c>
      <c r="AO33" s="116">
        <v>34</v>
      </c>
    </row>
    <row r="34" spans="1:41" ht="15">
      <c r="A34" s="87" t="s">
        <v>3457</v>
      </c>
      <c r="B34" s="65" t="s">
        <v>3472</v>
      </c>
      <c r="C34" s="65" t="s">
        <v>61</v>
      </c>
      <c r="D34" s="109"/>
      <c r="E34" s="108"/>
      <c r="F34" s="110" t="s">
        <v>4736</v>
      </c>
      <c r="G34" s="111"/>
      <c r="H34" s="111"/>
      <c r="I34" s="112">
        <v>34</v>
      </c>
      <c r="J34" s="113"/>
      <c r="K34" s="48">
        <v>2</v>
      </c>
      <c r="L34" s="48">
        <v>1</v>
      </c>
      <c r="M34" s="48">
        <v>2</v>
      </c>
      <c r="N34" s="48">
        <v>3</v>
      </c>
      <c r="O34" s="48">
        <v>0</v>
      </c>
      <c r="P34" s="49">
        <v>1</v>
      </c>
      <c r="Q34" s="49">
        <v>1</v>
      </c>
      <c r="R34" s="48">
        <v>1</v>
      </c>
      <c r="S34" s="48">
        <v>0</v>
      </c>
      <c r="T34" s="48">
        <v>2</v>
      </c>
      <c r="U34" s="48">
        <v>3</v>
      </c>
      <c r="V34" s="48">
        <v>1</v>
      </c>
      <c r="W34" s="49">
        <v>0.5</v>
      </c>
      <c r="X34" s="49">
        <v>1</v>
      </c>
      <c r="Y34" s="78" t="s">
        <v>648</v>
      </c>
      <c r="Z34" s="78" t="s">
        <v>738</v>
      </c>
      <c r="AA34" s="78" t="s">
        <v>3590</v>
      </c>
      <c r="AB34" s="84" t="s">
        <v>3705</v>
      </c>
      <c r="AC34" s="84" t="s">
        <v>3841</v>
      </c>
      <c r="AD34" s="84" t="s">
        <v>270</v>
      </c>
      <c r="AE34" s="84" t="s">
        <v>3890</v>
      </c>
      <c r="AF34" s="84" t="s">
        <v>3934</v>
      </c>
      <c r="AG34" s="116">
        <v>3</v>
      </c>
      <c r="AH34" s="120">
        <v>5</v>
      </c>
      <c r="AI34" s="116">
        <v>2</v>
      </c>
      <c r="AJ34" s="120">
        <v>3.3333333333333335</v>
      </c>
      <c r="AK34" s="116">
        <v>0</v>
      </c>
      <c r="AL34" s="120">
        <v>0</v>
      </c>
      <c r="AM34" s="116">
        <v>55</v>
      </c>
      <c r="AN34" s="120">
        <v>91.66666666666667</v>
      </c>
      <c r="AO34" s="116">
        <v>60</v>
      </c>
    </row>
    <row r="35" spans="1:41" ht="15">
      <c r="A35" s="87" t="s">
        <v>3458</v>
      </c>
      <c r="B35" s="65" t="s">
        <v>3473</v>
      </c>
      <c r="C35" s="65" t="s">
        <v>61</v>
      </c>
      <c r="D35" s="109"/>
      <c r="E35" s="108"/>
      <c r="F35" s="110" t="s">
        <v>4737</v>
      </c>
      <c r="G35" s="111"/>
      <c r="H35" s="111"/>
      <c r="I35" s="112">
        <v>35</v>
      </c>
      <c r="J35" s="113"/>
      <c r="K35" s="48">
        <v>2</v>
      </c>
      <c r="L35" s="48">
        <v>2</v>
      </c>
      <c r="M35" s="48">
        <v>0</v>
      </c>
      <c r="N35" s="48">
        <v>2</v>
      </c>
      <c r="O35" s="48">
        <v>1</v>
      </c>
      <c r="P35" s="49">
        <v>0</v>
      </c>
      <c r="Q35" s="49">
        <v>0</v>
      </c>
      <c r="R35" s="48">
        <v>1</v>
      </c>
      <c r="S35" s="48">
        <v>0</v>
      </c>
      <c r="T35" s="48">
        <v>2</v>
      </c>
      <c r="U35" s="48">
        <v>2</v>
      </c>
      <c r="V35" s="48">
        <v>1</v>
      </c>
      <c r="W35" s="49">
        <v>0.5</v>
      </c>
      <c r="X35" s="49">
        <v>0.5</v>
      </c>
      <c r="Y35" s="78"/>
      <c r="Z35" s="78"/>
      <c r="AA35" s="78" t="s">
        <v>403</v>
      </c>
      <c r="AB35" s="84" t="s">
        <v>3706</v>
      </c>
      <c r="AC35" s="84" t="s">
        <v>3842</v>
      </c>
      <c r="AD35" s="84"/>
      <c r="AE35" s="84" t="s">
        <v>261</v>
      </c>
      <c r="AF35" s="84" t="s">
        <v>3935</v>
      </c>
      <c r="AG35" s="116">
        <v>0</v>
      </c>
      <c r="AH35" s="120">
        <v>0</v>
      </c>
      <c r="AI35" s="116">
        <v>0</v>
      </c>
      <c r="AJ35" s="120">
        <v>0</v>
      </c>
      <c r="AK35" s="116">
        <v>0</v>
      </c>
      <c r="AL35" s="120">
        <v>0</v>
      </c>
      <c r="AM35" s="116">
        <v>32</v>
      </c>
      <c r="AN35" s="120">
        <v>100</v>
      </c>
      <c r="AO35" s="116">
        <v>32</v>
      </c>
    </row>
    <row r="36" spans="1:41" ht="15">
      <c r="A36" s="87" t="s">
        <v>3459</v>
      </c>
      <c r="B36" s="65" t="s">
        <v>3474</v>
      </c>
      <c r="C36" s="65" t="s">
        <v>61</v>
      </c>
      <c r="D36" s="109"/>
      <c r="E36" s="108"/>
      <c r="F36" s="110" t="s">
        <v>4738</v>
      </c>
      <c r="G36" s="111"/>
      <c r="H36" s="111"/>
      <c r="I36" s="112">
        <v>36</v>
      </c>
      <c r="J36" s="113"/>
      <c r="K36" s="48">
        <v>2</v>
      </c>
      <c r="L36" s="48">
        <v>2</v>
      </c>
      <c r="M36" s="48">
        <v>0</v>
      </c>
      <c r="N36" s="48">
        <v>2</v>
      </c>
      <c r="O36" s="48">
        <v>1</v>
      </c>
      <c r="P36" s="49">
        <v>0</v>
      </c>
      <c r="Q36" s="49">
        <v>0</v>
      </c>
      <c r="R36" s="48">
        <v>1</v>
      </c>
      <c r="S36" s="48">
        <v>0</v>
      </c>
      <c r="T36" s="48">
        <v>2</v>
      </c>
      <c r="U36" s="48">
        <v>2</v>
      </c>
      <c r="V36" s="48">
        <v>1</v>
      </c>
      <c r="W36" s="49">
        <v>0.5</v>
      </c>
      <c r="X36" s="49">
        <v>0.5</v>
      </c>
      <c r="Y36" s="78" t="s">
        <v>643</v>
      </c>
      <c r="Z36" s="78" t="s">
        <v>743</v>
      </c>
      <c r="AA36" s="78" t="s">
        <v>787</v>
      </c>
      <c r="AB36" s="84" t="s">
        <v>3707</v>
      </c>
      <c r="AC36" s="84" t="s">
        <v>3843</v>
      </c>
      <c r="AD36" s="84"/>
      <c r="AE36" s="84" t="s">
        <v>253</v>
      </c>
      <c r="AF36" s="84" t="s">
        <v>3936</v>
      </c>
      <c r="AG36" s="116">
        <v>0</v>
      </c>
      <c r="AH36" s="120">
        <v>0</v>
      </c>
      <c r="AI36" s="116">
        <v>0</v>
      </c>
      <c r="AJ36" s="120">
        <v>0</v>
      </c>
      <c r="AK36" s="116">
        <v>0</v>
      </c>
      <c r="AL36" s="120">
        <v>0</v>
      </c>
      <c r="AM36" s="116">
        <v>8</v>
      </c>
      <c r="AN36" s="120">
        <v>100</v>
      </c>
      <c r="AO36" s="116">
        <v>8</v>
      </c>
    </row>
    <row r="37" spans="1:41" ht="15">
      <c r="A37" s="87" t="s">
        <v>3460</v>
      </c>
      <c r="B37" s="65" t="s">
        <v>3475</v>
      </c>
      <c r="C37" s="65" t="s">
        <v>61</v>
      </c>
      <c r="D37" s="109"/>
      <c r="E37" s="108"/>
      <c r="F37" s="110" t="s">
        <v>4739</v>
      </c>
      <c r="G37" s="111"/>
      <c r="H37" s="111"/>
      <c r="I37" s="112">
        <v>37</v>
      </c>
      <c r="J37" s="113"/>
      <c r="K37" s="48">
        <v>2</v>
      </c>
      <c r="L37" s="48">
        <v>2</v>
      </c>
      <c r="M37" s="48">
        <v>0</v>
      </c>
      <c r="N37" s="48">
        <v>2</v>
      </c>
      <c r="O37" s="48">
        <v>1</v>
      </c>
      <c r="P37" s="49">
        <v>0</v>
      </c>
      <c r="Q37" s="49">
        <v>0</v>
      </c>
      <c r="R37" s="48">
        <v>1</v>
      </c>
      <c r="S37" s="48">
        <v>0</v>
      </c>
      <c r="T37" s="48">
        <v>2</v>
      </c>
      <c r="U37" s="48">
        <v>2</v>
      </c>
      <c r="V37" s="48">
        <v>1</v>
      </c>
      <c r="W37" s="49">
        <v>0.5</v>
      </c>
      <c r="X37" s="49">
        <v>0.5</v>
      </c>
      <c r="Y37" s="78"/>
      <c r="Z37" s="78"/>
      <c r="AA37" s="78" t="s">
        <v>785</v>
      </c>
      <c r="AB37" s="84" t="s">
        <v>3708</v>
      </c>
      <c r="AC37" s="84" t="s">
        <v>3844</v>
      </c>
      <c r="AD37" s="84"/>
      <c r="AE37" s="84" t="s">
        <v>250</v>
      </c>
      <c r="AF37" s="84" t="s">
        <v>3937</v>
      </c>
      <c r="AG37" s="116">
        <v>2</v>
      </c>
      <c r="AH37" s="120">
        <v>6.666666666666667</v>
      </c>
      <c r="AI37" s="116">
        <v>0</v>
      </c>
      <c r="AJ37" s="120">
        <v>0</v>
      </c>
      <c r="AK37" s="116">
        <v>0</v>
      </c>
      <c r="AL37" s="120">
        <v>0</v>
      </c>
      <c r="AM37" s="116">
        <v>28</v>
      </c>
      <c r="AN37" s="120">
        <v>93.33333333333333</v>
      </c>
      <c r="AO37" s="116">
        <v>30</v>
      </c>
    </row>
    <row r="38" spans="1:41" ht="15">
      <c r="A38" s="87" t="s">
        <v>3461</v>
      </c>
      <c r="B38" s="65" t="s">
        <v>3476</v>
      </c>
      <c r="C38" s="65" t="s">
        <v>61</v>
      </c>
      <c r="D38" s="109"/>
      <c r="E38" s="108"/>
      <c r="F38" s="110" t="s">
        <v>4740</v>
      </c>
      <c r="G38" s="111"/>
      <c r="H38" s="111"/>
      <c r="I38" s="112">
        <v>38</v>
      </c>
      <c r="J38" s="113"/>
      <c r="K38" s="48">
        <v>2</v>
      </c>
      <c r="L38" s="48">
        <v>2</v>
      </c>
      <c r="M38" s="48">
        <v>0</v>
      </c>
      <c r="N38" s="48">
        <v>2</v>
      </c>
      <c r="O38" s="48">
        <v>1</v>
      </c>
      <c r="P38" s="49">
        <v>0</v>
      </c>
      <c r="Q38" s="49">
        <v>0</v>
      </c>
      <c r="R38" s="48">
        <v>1</v>
      </c>
      <c r="S38" s="48">
        <v>0</v>
      </c>
      <c r="T38" s="48">
        <v>2</v>
      </c>
      <c r="U38" s="48">
        <v>2</v>
      </c>
      <c r="V38" s="48">
        <v>1</v>
      </c>
      <c r="W38" s="49">
        <v>0.5</v>
      </c>
      <c r="X38" s="49">
        <v>0.5</v>
      </c>
      <c r="Y38" s="78" t="s">
        <v>640</v>
      </c>
      <c r="Z38" s="78" t="s">
        <v>740</v>
      </c>
      <c r="AA38" s="78" t="s">
        <v>782</v>
      </c>
      <c r="AB38" s="84" t="s">
        <v>3709</v>
      </c>
      <c r="AC38" s="84" t="s">
        <v>3845</v>
      </c>
      <c r="AD38" s="84"/>
      <c r="AE38" s="84" t="s">
        <v>242</v>
      </c>
      <c r="AF38" s="84" t="s">
        <v>3938</v>
      </c>
      <c r="AG38" s="116">
        <v>0</v>
      </c>
      <c r="AH38" s="120">
        <v>0</v>
      </c>
      <c r="AI38" s="116">
        <v>1</v>
      </c>
      <c r="AJ38" s="120">
        <v>1.9230769230769231</v>
      </c>
      <c r="AK38" s="116">
        <v>0</v>
      </c>
      <c r="AL38" s="120">
        <v>0</v>
      </c>
      <c r="AM38" s="116">
        <v>51</v>
      </c>
      <c r="AN38" s="120">
        <v>98.07692307692308</v>
      </c>
      <c r="AO38" s="116">
        <v>52</v>
      </c>
    </row>
    <row r="39" spans="1:41" ht="15">
      <c r="A39" s="87" t="s">
        <v>3462</v>
      </c>
      <c r="B39" s="65" t="s">
        <v>3465</v>
      </c>
      <c r="C39" s="65" t="s">
        <v>63</v>
      </c>
      <c r="D39" s="109"/>
      <c r="E39" s="108"/>
      <c r="F39" s="110" t="s">
        <v>4741</v>
      </c>
      <c r="G39" s="111"/>
      <c r="H39" s="111"/>
      <c r="I39" s="112">
        <v>39</v>
      </c>
      <c r="J39" s="113"/>
      <c r="K39" s="48">
        <v>2</v>
      </c>
      <c r="L39" s="48">
        <v>2</v>
      </c>
      <c r="M39" s="48">
        <v>0</v>
      </c>
      <c r="N39" s="48">
        <v>2</v>
      </c>
      <c r="O39" s="48">
        <v>1</v>
      </c>
      <c r="P39" s="49">
        <v>0</v>
      </c>
      <c r="Q39" s="49">
        <v>0</v>
      </c>
      <c r="R39" s="48">
        <v>1</v>
      </c>
      <c r="S39" s="48">
        <v>0</v>
      </c>
      <c r="T39" s="48">
        <v>2</v>
      </c>
      <c r="U39" s="48">
        <v>2</v>
      </c>
      <c r="V39" s="48">
        <v>1</v>
      </c>
      <c r="W39" s="49">
        <v>0.5</v>
      </c>
      <c r="X39" s="49">
        <v>0.5</v>
      </c>
      <c r="Y39" s="78" t="s">
        <v>635</v>
      </c>
      <c r="Z39" s="78" t="s">
        <v>739</v>
      </c>
      <c r="AA39" s="78" t="s">
        <v>777</v>
      </c>
      <c r="AB39" s="84" t="s">
        <v>3710</v>
      </c>
      <c r="AC39" s="84" t="s">
        <v>3846</v>
      </c>
      <c r="AD39" s="84"/>
      <c r="AE39" s="84" t="s">
        <v>233</v>
      </c>
      <c r="AF39" s="84" t="s">
        <v>3939</v>
      </c>
      <c r="AG39" s="116">
        <v>2</v>
      </c>
      <c r="AH39" s="120">
        <v>5.405405405405405</v>
      </c>
      <c r="AI39" s="116">
        <v>0</v>
      </c>
      <c r="AJ39" s="120">
        <v>0</v>
      </c>
      <c r="AK39" s="116">
        <v>0</v>
      </c>
      <c r="AL39" s="120">
        <v>0</v>
      </c>
      <c r="AM39" s="116">
        <v>35</v>
      </c>
      <c r="AN39" s="120">
        <v>94.5945945945946</v>
      </c>
      <c r="AO39" s="116">
        <v>37</v>
      </c>
    </row>
    <row r="40" spans="1:41" ht="15">
      <c r="A40" s="87" t="s">
        <v>3463</v>
      </c>
      <c r="B40" s="65" t="s">
        <v>3466</v>
      </c>
      <c r="C40" s="65" t="s">
        <v>63</v>
      </c>
      <c r="D40" s="109"/>
      <c r="E40" s="108"/>
      <c r="F40" s="110" t="s">
        <v>3463</v>
      </c>
      <c r="G40" s="111"/>
      <c r="H40" s="111"/>
      <c r="I40" s="112">
        <v>40</v>
      </c>
      <c r="J40" s="113"/>
      <c r="K40" s="48">
        <v>2</v>
      </c>
      <c r="L40" s="48">
        <v>1</v>
      </c>
      <c r="M40" s="48">
        <v>0</v>
      </c>
      <c r="N40" s="48">
        <v>1</v>
      </c>
      <c r="O40" s="48">
        <v>0</v>
      </c>
      <c r="P40" s="49">
        <v>0</v>
      </c>
      <c r="Q40" s="49">
        <v>0</v>
      </c>
      <c r="R40" s="48">
        <v>1</v>
      </c>
      <c r="S40" s="48">
        <v>0</v>
      </c>
      <c r="T40" s="48">
        <v>2</v>
      </c>
      <c r="U40" s="48">
        <v>1</v>
      </c>
      <c r="V40" s="48">
        <v>1</v>
      </c>
      <c r="W40" s="49">
        <v>0.5</v>
      </c>
      <c r="X40" s="49">
        <v>0.5</v>
      </c>
      <c r="Y40" s="78"/>
      <c r="Z40" s="78"/>
      <c r="AA40" s="78" t="s">
        <v>774</v>
      </c>
      <c r="AB40" s="84" t="s">
        <v>1761</v>
      </c>
      <c r="AC40" s="84" t="s">
        <v>1761</v>
      </c>
      <c r="AD40" s="84"/>
      <c r="AE40" s="84" t="s">
        <v>401</v>
      </c>
      <c r="AF40" s="84" t="s">
        <v>3940</v>
      </c>
      <c r="AG40" s="116">
        <v>0</v>
      </c>
      <c r="AH40" s="120">
        <v>0</v>
      </c>
      <c r="AI40" s="116">
        <v>2</v>
      </c>
      <c r="AJ40" s="120">
        <v>7.407407407407407</v>
      </c>
      <c r="AK40" s="116">
        <v>0</v>
      </c>
      <c r="AL40" s="120">
        <v>0</v>
      </c>
      <c r="AM40" s="116">
        <v>25</v>
      </c>
      <c r="AN40" s="120">
        <v>92.5925925925926</v>
      </c>
      <c r="AO40" s="116">
        <v>27</v>
      </c>
    </row>
    <row r="41" spans="1:41" ht="15">
      <c r="A41" s="87" t="s">
        <v>3464</v>
      </c>
      <c r="B41" s="65" t="s">
        <v>3467</v>
      </c>
      <c r="C41" s="65" t="s">
        <v>63</v>
      </c>
      <c r="D41" s="109"/>
      <c r="E41" s="108"/>
      <c r="F41" s="110" t="s">
        <v>4742</v>
      </c>
      <c r="G41" s="111"/>
      <c r="H41" s="111"/>
      <c r="I41" s="112">
        <v>41</v>
      </c>
      <c r="J41" s="113"/>
      <c r="K41" s="48">
        <v>2</v>
      </c>
      <c r="L41" s="48">
        <v>2</v>
      </c>
      <c r="M41" s="48">
        <v>0</v>
      </c>
      <c r="N41" s="48">
        <v>2</v>
      </c>
      <c r="O41" s="48">
        <v>1</v>
      </c>
      <c r="P41" s="49">
        <v>0</v>
      </c>
      <c r="Q41" s="49">
        <v>0</v>
      </c>
      <c r="R41" s="48">
        <v>1</v>
      </c>
      <c r="S41" s="48">
        <v>0</v>
      </c>
      <c r="T41" s="48">
        <v>2</v>
      </c>
      <c r="U41" s="48">
        <v>2</v>
      </c>
      <c r="V41" s="48">
        <v>1</v>
      </c>
      <c r="W41" s="49">
        <v>0.5</v>
      </c>
      <c r="X41" s="49">
        <v>0.5</v>
      </c>
      <c r="Y41" s="78" t="s">
        <v>629</v>
      </c>
      <c r="Z41" s="78" t="s">
        <v>735</v>
      </c>
      <c r="AA41" s="78" t="s">
        <v>769</v>
      </c>
      <c r="AB41" s="84" t="s">
        <v>3711</v>
      </c>
      <c r="AC41" s="84" t="s">
        <v>3847</v>
      </c>
      <c r="AD41" s="84"/>
      <c r="AE41" s="84" t="s">
        <v>218</v>
      </c>
      <c r="AF41" s="84" t="s">
        <v>3941</v>
      </c>
      <c r="AG41" s="116">
        <v>2</v>
      </c>
      <c r="AH41" s="120">
        <v>3.389830508474576</v>
      </c>
      <c r="AI41" s="116">
        <v>0</v>
      </c>
      <c r="AJ41" s="120">
        <v>0</v>
      </c>
      <c r="AK41" s="116">
        <v>0</v>
      </c>
      <c r="AL41" s="120">
        <v>0</v>
      </c>
      <c r="AM41" s="116">
        <v>57</v>
      </c>
      <c r="AN41" s="120">
        <v>96.61016949152543</v>
      </c>
      <c r="AO41" s="116">
        <v>59</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3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3426</v>
      </c>
      <c r="B2" s="84" t="s">
        <v>217</v>
      </c>
      <c r="C2" s="78">
        <f>VLOOKUP(GroupVertices[[#This Row],[Vertex]],Vertices[],MATCH("ID",Vertices[[#Headers],[Vertex]:[Vertex Content Word Count]],0),FALSE)</f>
        <v>18</v>
      </c>
    </row>
    <row r="3" spans="1:3" ht="15">
      <c r="A3" s="78" t="s">
        <v>3426</v>
      </c>
      <c r="B3" s="84" t="s">
        <v>223</v>
      </c>
      <c r="C3" s="78">
        <f>VLOOKUP(GroupVertices[[#This Row],[Vertex]],Vertices[],MATCH("ID",Vertices[[#Headers],[Vertex]:[Vertex Content Word Count]],0),FALSE)</f>
        <v>25</v>
      </c>
    </row>
    <row r="4" spans="1:3" ht="15">
      <c r="A4" s="78" t="s">
        <v>3426</v>
      </c>
      <c r="B4" s="84" t="s">
        <v>225</v>
      </c>
      <c r="C4" s="78">
        <f>VLOOKUP(GroupVertices[[#This Row],[Vertex]],Vertices[],MATCH("ID",Vertices[[#Headers],[Vertex]:[Vertex Content Word Count]],0),FALSE)</f>
        <v>27</v>
      </c>
    </row>
    <row r="5" spans="1:3" ht="15">
      <c r="A5" s="78" t="s">
        <v>3426</v>
      </c>
      <c r="B5" s="84" t="s">
        <v>227</v>
      </c>
      <c r="C5" s="78">
        <f>VLOOKUP(GroupVertices[[#This Row],[Vertex]],Vertices[],MATCH("ID",Vertices[[#Headers],[Vertex]:[Vertex Content Word Count]],0),FALSE)</f>
        <v>30</v>
      </c>
    </row>
    <row r="6" spans="1:3" ht="15">
      <c r="A6" s="78" t="s">
        <v>3426</v>
      </c>
      <c r="B6" s="84" t="s">
        <v>230</v>
      </c>
      <c r="C6" s="78">
        <f>VLOOKUP(GroupVertices[[#This Row],[Vertex]],Vertices[],MATCH("ID",Vertices[[#Headers],[Vertex]:[Vertex Content Word Count]],0),FALSE)</f>
        <v>35</v>
      </c>
    </row>
    <row r="7" spans="1:3" ht="15">
      <c r="A7" s="78" t="s">
        <v>3426</v>
      </c>
      <c r="B7" s="84" t="s">
        <v>232</v>
      </c>
      <c r="C7" s="78">
        <f>VLOOKUP(GroupVertices[[#This Row],[Vertex]],Vertices[],MATCH("ID",Vertices[[#Headers],[Vertex]:[Vertex Content Word Count]],0),FALSE)</f>
        <v>40</v>
      </c>
    </row>
    <row r="8" spans="1:3" ht="15">
      <c r="A8" s="78" t="s">
        <v>3426</v>
      </c>
      <c r="B8" s="84" t="s">
        <v>236</v>
      </c>
      <c r="C8" s="78">
        <f>VLOOKUP(GroupVertices[[#This Row],[Vertex]],Vertices[],MATCH("ID",Vertices[[#Headers],[Vertex]:[Vertex Content Word Count]],0),FALSE)</f>
        <v>44</v>
      </c>
    </row>
    <row r="9" spans="1:3" ht="15">
      <c r="A9" s="78" t="s">
        <v>3426</v>
      </c>
      <c r="B9" s="84" t="s">
        <v>237</v>
      </c>
      <c r="C9" s="78">
        <f>VLOOKUP(GroupVertices[[#This Row],[Vertex]],Vertices[],MATCH("ID",Vertices[[#Headers],[Vertex]:[Vertex Content Word Count]],0),FALSE)</f>
        <v>45</v>
      </c>
    </row>
    <row r="10" spans="1:3" ht="15">
      <c r="A10" s="78" t="s">
        <v>3426</v>
      </c>
      <c r="B10" s="84" t="s">
        <v>239</v>
      </c>
      <c r="C10" s="78">
        <f>VLOOKUP(GroupVertices[[#This Row],[Vertex]],Vertices[],MATCH("ID",Vertices[[#Headers],[Vertex]:[Vertex Content Word Count]],0),FALSE)</f>
        <v>47</v>
      </c>
    </row>
    <row r="11" spans="1:3" ht="15">
      <c r="A11" s="78" t="s">
        <v>3426</v>
      </c>
      <c r="B11" s="84" t="s">
        <v>240</v>
      </c>
      <c r="C11" s="78">
        <f>VLOOKUP(GroupVertices[[#This Row],[Vertex]],Vertices[],MATCH("ID",Vertices[[#Headers],[Vertex]:[Vertex Content Word Count]],0),FALSE)</f>
        <v>48</v>
      </c>
    </row>
    <row r="12" spans="1:3" ht="15">
      <c r="A12" s="78" t="s">
        <v>3426</v>
      </c>
      <c r="B12" s="84" t="s">
        <v>241</v>
      </c>
      <c r="C12" s="78">
        <f>VLOOKUP(GroupVertices[[#This Row],[Vertex]],Vertices[],MATCH("ID",Vertices[[#Headers],[Vertex]:[Vertex Content Word Count]],0),FALSE)</f>
        <v>49</v>
      </c>
    </row>
    <row r="13" spans="1:3" ht="15">
      <c r="A13" s="78" t="s">
        <v>3426</v>
      </c>
      <c r="B13" s="84" t="s">
        <v>244</v>
      </c>
      <c r="C13" s="78">
        <f>VLOOKUP(GroupVertices[[#This Row],[Vertex]],Vertices[],MATCH("ID",Vertices[[#Headers],[Vertex]:[Vertex Content Word Count]],0),FALSE)</f>
        <v>52</v>
      </c>
    </row>
    <row r="14" spans="1:3" ht="15">
      <c r="A14" s="78" t="s">
        <v>3426</v>
      </c>
      <c r="B14" s="84" t="s">
        <v>249</v>
      </c>
      <c r="C14" s="78">
        <f>VLOOKUP(GroupVertices[[#This Row],[Vertex]],Vertices[],MATCH("ID",Vertices[[#Headers],[Vertex]:[Vertex Content Word Count]],0),FALSE)</f>
        <v>58</v>
      </c>
    </row>
    <row r="15" spans="1:3" ht="15">
      <c r="A15" s="78" t="s">
        <v>3426</v>
      </c>
      <c r="B15" s="84" t="s">
        <v>256</v>
      </c>
      <c r="C15" s="78">
        <f>VLOOKUP(GroupVertices[[#This Row],[Vertex]],Vertices[],MATCH("ID",Vertices[[#Headers],[Vertex]:[Vertex Content Word Count]],0),FALSE)</f>
        <v>69</v>
      </c>
    </row>
    <row r="16" spans="1:3" ht="15">
      <c r="A16" s="78" t="s">
        <v>3426</v>
      </c>
      <c r="B16" s="84" t="s">
        <v>263</v>
      </c>
      <c r="C16" s="78">
        <f>VLOOKUP(GroupVertices[[#This Row],[Vertex]],Vertices[],MATCH("ID",Vertices[[#Headers],[Vertex]:[Vertex Content Word Count]],0),FALSE)</f>
        <v>79</v>
      </c>
    </row>
    <row r="17" spans="1:3" ht="15">
      <c r="A17" s="78" t="s">
        <v>3426</v>
      </c>
      <c r="B17" s="84" t="s">
        <v>276</v>
      </c>
      <c r="C17" s="78">
        <f>VLOOKUP(GroupVertices[[#This Row],[Vertex]],Vertices[],MATCH("ID",Vertices[[#Headers],[Vertex]:[Vertex Content Word Count]],0),FALSE)</f>
        <v>92</v>
      </c>
    </row>
    <row r="18" spans="1:3" ht="15">
      <c r="A18" s="78" t="s">
        <v>3426</v>
      </c>
      <c r="B18" s="84" t="s">
        <v>280</v>
      </c>
      <c r="C18" s="78">
        <f>VLOOKUP(GroupVertices[[#This Row],[Vertex]],Vertices[],MATCH("ID",Vertices[[#Headers],[Vertex]:[Vertex Content Word Count]],0),FALSE)</f>
        <v>96</v>
      </c>
    </row>
    <row r="19" spans="1:3" ht="15">
      <c r="A19" s="78" t="s">
        <v>3426</v>
      </c>
      <c r="B19" s="84" t="s">
        <v>283</v>
      </c>
      <c r="C19" s="78">
        <f>VLOOKUP(GroupVertices[[#This Row],[Vertex]],Vertices[],MATCH("ID",Vertices[[#Headers],[Vertex]:[Vertex Content Word Count]],0),FALSE)</f>
        <v>99</v>
      </c>
    </row>
    <row r="20" spans="1:3" ht="15">
      <c r="A20" s="78" t="s">
        <v>3426</v>
      </c>
      <c r="B20" s="84" t="s">
        <v>290</v>
      </c>
      <c r="C20" s="78">
        <f>VLOOKUP(GroupVertices[[#This Row],[Vertex]],Vertices[],MATCH("ID",Vertices[[#Headers],[Vertex]:[Vertex Content Word Count]],0),FALSE)</f>
        <v>111</v>
      </c>
    </row>
    <row r="21" spans="1:3" ht="15">
      <c r="A21" s="78" t="s">
        <v>3426</v>
      </c>
      <c r="B21" s="84" t="s">
        <v>291</v>
      </c>
      <c r="C21" s="78">
        <f>VLOOKUP(GroupVertices[[#This Row],[Vertex]],Vertices[],MATCH("ID",Vertices[[#Headers],[Vertex]:[Vertex Content Word Count]],0),FALSE)</f>
        <v>112</v>
      </c>
    </row>
    <row r="22" spans="1:3" ht="15">
      <c r="A22" s="78" t="s">
        <v>3426</v>
      </c>
      <c r="B22" s="84" t="s">
        <v>294</v>
      </c>
      <c r="C22" s="78">
        <f>VLOOKUP(GroupVertices[[#This Row],[Vertex]],Vertices[],MATCH("ID",Vertices[[#Headers],[Vertex]:[Vertex Content Word Count]],0),FALSE)</f>
        <v>115</v>
      </c>
    </row>
    <row r="23" spans="1:3" ht="15">
      <c r="A23" s="78" t="s">
        <v>3426</v>
      </c>
      <c r="B23" s="84" t="s">
        <v>295</v>
      </c>
      <c r="C23" s="78">
        <f>VLOOKUP(GroupVertices[[#This Row],[Vertex]],Vertices[],MATCH("ID",Vertices[[#Headers],[Vertex]:[Vertex Content Word Count]],0),FALSE)</f>
        <v>116</v>
      </c>
    </row>
    <row r="24" spans="1:3" ht="15">
      <c r="A24" s="78" t="s">
        <v>3426</v>
      </c>
      <c r="B24" s="84" t="s">
        <v>297</v>
      </c>
      <c r="C24" s="78">
        <f>VLOOKUP(GroupVertices[[#This Row],[Vertex]],Vertices[],MATCH("ID",Vertices[[#Headers],[Vertex]:[Vertex Content Word Count]],0),FALSE)</f>
        <v>119</v>
      </c>
    </row>
    <row r="25" spans="1:3" ht="15">
      <c r="A25" s="78" t="s">
        <v>3426</v>
      </c>
      <c r="B25" s="84" t="s">
        <v>299</v>
      </c>
      <c r="C25" s="78">
        <f>VLOOKUP(GroupVertices[[#This Row],[Vertex]],Vertices[],MATCH("ID",Vertices[[#Headers],[Vertex]:[Vertex Content Word Count]],0),FALSE)</f>
        <v>121</v>
      </c>
    </row>
    <row r="26" spans="1:3" ht="15">
      <c r="A26" s="78" t="s">
        <v>3426</v>
      </c>
      <c r="B26" s="84" t="s">
        <v>300</v>
      </c>
      <c r="C26" s="78">
        <f>VLOOKUP(GroupVertices[[#This Row],[Vertex]],Vertices[],MATCH("ID",Vertices[[#Headers],[Vertex]:[Vertex Content Word Count]],0),FALSE)</f>
        <v>122</v>
      </c>
    </row>
    <row r="27" spans="1:3" ht="15">
      <c r="A27" s="78" t="s">
        <v>3426</v>
      </c>
      <c r="B27" s="84" t="s">
        <v>301</v>
      </c>
      <c r="C27" s="78">
        <f>VLOOKUP(GroupVertices[[#This Row],[Vertex]],Vertices[],MATCH("ID",Vertices[[#Headers],[Vertex]:[Vertex Content Word Count]],0),FALSE)</f>
        <v>123</v>
      </c>
    </row>
    <row r="28" spans="1:3" ht="15">
      <c r="A28" s="78" t="s">
        <v>3426</v>
      </c>
      <c r="B28" s="84" t="s">
        <v>302</v>
      </c>
      <c r="C28" s="78">
        <f>VLOOKUP(GroupVertices[[#This Row],[Vertex]],Vertices[],MATCH("ID",Vertices[[#Headers],[Vertex]:[Vertex Content Word Count]],0),FALSE)</f>
        <v>124</v>
      </c>
    </row>
    <row r="29" spans="1:3" ht="15">
      <c r="A29" s="78" t="s">
        <v>3426</v>
      </c>
      <c r="B29" s="84" t="s">
        <v>309</v>
      </c>
      <c r="C29" s="78">
        <f>VLOOKUP(GroupVertices[[#This Row],[Vertex]],Vertices[],MATCH("ID",Vertices[[#Headers],[Vertex]:[Vertex Content Word Count]],0),FALSE)</f>
        <v>133</v>
      </c>
    </row>
    <row r="30" spans="1:3" ht="15">
      <c r="A30" s="78" t="s">
        <v>3426</v>
      </c>
      <c r="B30" s="84" t="s">
        <v>312</v>
      </c>
      <c r="C30" s="78">
        <f>VLOOKUP(GroupVertices[[#This Row],[Vertex]],Vertices[],MATCH("ID",Vertices[[#Headers],[Vertex]:[Vertex Content Word Count]],0),FALSE)</f>
        <v>139</v>
      </c>
    </row>
    <row r="31" spans="1:3" ht="15">
      <c r="A31" s="78" t="s">
        <v>3426</v>
      </c>
      <c r="B31" s="84" t="s">
        <v>320</v>
      </c>
      <c r="C31" s="78">
        <f>VLOOKUP(GroupVertices[[#This Row],[Vertex]],Vertices[],MATCH("ID",Vertices[[#Headers],[Vertex]:[Vertex Content Word Count]],0),FALSE)</f>
        <v>149</v>
      </c>
    </row>
    <row r="32" spans="1:3" ht="15">
      <c r="A32" s="78" t="s">
        <v>3426</v>
      </c>
      <c r="B32" s="84" t="s">
        <v>321</v>
      </c>
      <c r="C32" s="78">
        <f>VLOOKUP(GroupVertices[[#This Row],[Vertex]],Vertices[],MATCH("ID",Vertices[[#Headers],[Vertex]:[Vertex Content Word Count]],0),FALSE)</f>
        <v>150</v>
      </c>
    </row>
    <row r="33" spans="1:3" ht="15">
      <c r="A33" s="78" t="s">
        <v>3426</v>
      </c>
      <c r="B33" s="84" t="s">
        <v>324</v>
      </c>
      <c r="C33" s="78">
        <f>VLOOKUP(GroupVertices[[#This Row],[Vertex]],Vertices[],MATCH("ID",Vertices[[#Headers],[Vertex]:[Vertex Content Word Count]],0),FALSE)</f>
        <v>156</v>
      </c>
    </row>
    <row r="34" spans="1:3" ht="15">
      <c r="A34" s="78" t="s">
        <v>3426</v>
      </c>
      <c r="B34" s="84" t="s">
        <v>346</v>
      </c>
      <c r="C34" s="78">
        <f>VLOOKUP(GroupVertices[[#This Row],[Vertex]],Vertices[],MATCH("ID",Vertices[[#Headers],[Vertex]:[Vertex Content Word Count]],0),FALSE)</f>
        <v>181</v>
      </c>
    </row>
    <row r="35" spans="1:3" ht="15">
      <c r="A35" s="78" t="s">
        <v>3426</v>
      </c>
      <c r="B35" s="84" t="s">
        <v>349</v>
      </c>
      <c r="C35" s="78">
        <f>VLOOKUP(GroupVertices[[#This Row],[Vertex]],Vertices[],MATCH("ID",Vertices[[#Headers],[Vertex]:[Vertex Content Word Count]],0),FALSE)</f>
        <v>184</v>
      </c>
    </row>
    <row r="36" spans="1:3" ht="15">
      <c r="A36" s="78" t="s">
        <v>3426</v>
      </c>
      <c r="B36" s="84" t="s">
        <v>380</v>
      </c>
      <c r="C36" s="78">
        <f>VLOOKUP(GroupVertices[[#This Row],[Vertex]],Vertices[],MATCH("ID",Vertices[[#Headers],[Vertex]:[Vertex Content Word Count]],0),FALSE)</f>
        <v>217</v>
      </c>
    </row>
    <row r="37" spans="1:3" ht="15">
      <c r="A37" s="78" t="s">
        <v>3426</v>
      </c>
      <c r="B37" s="84" t="s">
        <v>385</v>
      </c>
      <c r="C37" s="78">
        <f>VLOOKUP(GroupVertices[[#This Row],[Vertex]],Vertices[],MATCH("ID",Vertices[[#Headers],[Vertex]:[Vertex Content Word Count]],0),FALSE)</f>
        <v>220</v>
      </c>
    </row>
    <row r="38" spans="1:3" ht="15">
      <c r="A38" s="78" t="s">
        <v>3426</v>
      </c>
      <c r="B38" s="84" t="s">
        <v>389</v>
      </c>
      <c r="C38" s="78">
        <f>VLOOKUP(GroupVertices[[#This Row],[Vertex]],Vertices[],MATCH("ID",Vertices[[#Headers],[Vertex]:[Vertex Content Word Count]],0),FALSE)</f>
        <v>226</v>
      </c>
    </row>
    <row r="39" spans="1:3" ht="15">
      <c r="A39" s="78" t="s">
        <v>3427</v>
      </c>
      <c r="B39" s="84" t="s">
        <v>383</v>
      </c>
      <c r="C39" s="78">
        <f>VLOOKUP(GroupVertices[[#This Row],[Vertex]],Vertices[],MATCH("ID",Vertices[[#Headers],[Vertex]:[Vertex Content Word Count]],0),FALSE)</f>
        <v>219</v>
      </c>
    </row>
    <row r="40" spans="1:3" ht="15">
      <c r="A40" s="78" t="s">
        <v>3427</v>
      </c>
      <c r="B40" s="84" t="s">
        <v>382</v>
      </c>
      <c r="C40" s="78">
        <f>VLOOKUP(GroupVertices[[#This Row],[Vertex]],Vertices[],MATCH("ID",Vertices[[#Headers],[Vertex]:[Vertex Content Word Count]],0),FALSE)</f>
        <v>155</v>
      </c>
    </row>
    <row r="41" spans="1:3" ht="15">
      <c r="A41" s="78" t="s">
        <v>3427</v>
      </c>
      <c r="B41" s="84" t="s">
        <v>426</v>
      </c>
      <c r="C41" s="78">
        <f>VLOOKUP(GroupVertices[[#This Row],[Vertex]],Vertices[],MATCH("ID",Vertices[[#Headers],[Vertex]:[Vertex Content Word Count]],0),FALSE)</f>
        <v>154</v>
      </c>
    </row>
    <row r="42" spans="1:3" ht="15">
      <c r="A42" s="78" t="s">
        <v>3427</v>
      </c>
      <c r="B42" s="84" t="s">
        <v>381</v>
      </c>
      <c r="C42" s="78">
        <f>VLOOKUP(GroupVertices[[#This Row],[Vertex]],Vertices[],MATCH("ID",Vertices[[#Headers],[Vertex]:[Vertex Content Word Count]],0),FALSE)</f>
        <v>218</v>
      </c>
    </row>
    <row r="43" spans="1:3" ht="15">
      <c r="A43" s="78" t="s">
        <v>3427</v>
      </c>
      <c r="B43" s="84" t="s">
        <v>379</v>
      </c>
      <c r="C43" s="78">
        <f>VLOOKUP(GroupVertices[[#This Row],[Vertex]],Vertices[],MATCH("ID",Vertices[[#Headers],[Vertex]:[Vertex Content Word Count]],0),FALSE)</f>
        <v>216</v>
      </c>
    </row>
    <row r="44" spans="1:3" ht="15">
      <c r="A44" s="78" t="s">
        <v>3427</v>
      </c>
      <c r="B44" s="84" t="s">
        <v>378</v>
      </c>
      <c r="C44" s="78">
        <f>VLOOKUP(GroupVertices[[#This Row],[Vertex]],Vertices[],MATCH("ID",Vertices[[#Headers],[Vertex]:[Vertex Content Word Count]],0),FALSE)</f>
        <v>215</v>
      </c>
    </row>
    <row r="45" spans="1:3" ht="15">
      <c r="A45" s="78" t="s">
        <v>3427</v>
      </c>
      <c r="B45" s="84" t="s">
        <v>376</v>
      </c>
      <c r="C45" s="78">
        <f>VLOOKUP(GroupVertices[[#This Row],[Vertex]],Vertices[],MATCH("ID",Vertices[[#Headers],[Vertex]:[Vertex Content Word Count]],0),FALSE)</f>
        <v>214</v>
      </c>
    </row>
    <row r="46" spans="1:3" ht="15">
      <c r="A46" s="78" t="s">
        <v>3427</v>
      </c>
      <c r="B46" s="84" t="s">
        <v>371</v>
      </c>
      <c r="C46" s="78">
        <f>VLOOKUP(GroupVertices[[#This Row],[Vertex]],Vertices[],MATCH("ID",Vertices[[#Headers],[Vertex]:[Vertex Content Word Count]],0),FALSE)</f>
        <v>205</v>
      </c>
    </row>
    <row r="47" spans="1:3" ht="15">
      <c r="A47" s="78" t="s">
        <v>3427</v>
      </c>
      <c r="B47" s="84" t="s">
        <v>369</v>
      </c>
      <c r="C47" s="78">
        <f>VLOOKUP(GroupVertices[[#This Row],[Vertex]],Vertices[],MATCH("ID",Vertices[[#Headers],[Vertex]:[Vertex Content Word Count]],0),FALSE)</f>
        <v>203</v>
      </c>
    </row>
    <row r="48" spans="1:3" ht="15">
      <c r="A48" s="78" t="s">
        <v>3427</v>
      </c>
      <c r="B48" s="84" t="s">
        <v>368</v>
      </c>
      <c r="C48" s="78">
        <f>VLOOKUP(GroupVertices[[#This Row],[Vertex]],Vertices[],MATCH("ID",Vertices[[#Headers],[Vertex]:[Vertex Content Word Count]],0),FALSE)</f>
        <v>202</v>
      </c>
    </row>
    <row r="49" spans="1:3" ht="15">
      <c r="A49" s="78" t="s">
        <v>3427</v>
      </c>
      <c r="B49" s="84" t="s">
        <v>367</v>
      </c>
      <c r="C49" s="78">
        <f>VLOOKUP(GroupVertices[[#This Row],[Vertex]],Vertices[],MATCH("ID",Vertices[[#Headers],[Vertex]:[Vertex Content Word Count]],0),FALSE)</f>
        <v>201</v>
      </c>
    </row>
    <row r="50" spans="1:3" ht="15">
      <c r="A50" s="78" t="s">
        <v>3427</v>
      </c>
      <c r="B50" s="84" t="s">
        <v>366</v>
      </c>
      <c r="C50" s="78">
        <f>VLOOKUP(GroupVertices[[#This Row],[Vertex]],Vertices[],MATCH("ID",Vertices[[#Headers],[Vertex]:[Vertex Content Word Count]],0),FALSE)</f>
        <v>200</v>
      </c>
    </row>
    <row r="51" spans="1:3" ht="15">
      <c r="A51" s="78" t="s">
        <v>3427</v>
      </c>
      <c r="B51" s="84" t="s">
        <v>365</v>
      </c>
      <c r="C51" s="78">
        <f>VLOOKUP(GroupVertices[[#This Row],[Vertex]],Vertices[],MATCH("ID",Vertices[[#Headers],[Vertex]:[Vertex Content Word Count]],0),FALSE)</f>
        <v>199</v>
      </c>
    </row>
    <row r="52" spans="1:3" ht="15">
      <c r="A52" s="78" t="s">
        <v>3427</v>
      </c>
      <c r="B52" s="84" t="s">
        <v>364</v>
      </c>
      <c r="C52" s="78">
        <f>VLOOKUP(GroupVertices[[#This Row],[Vertex]],Vertices[],MATCH("ID",Vertices[[#Headers],[Vertex]:[Vertex Content Word Count]],0),FALSE)</f>
        <v>198</v>
      </c>
    </row>
    <row r="53" spans="1:3" ht="15">
      <c r="A53" s="78" t="s">
        <v>3427</v>
      </c>
      <c r="B53" s="84" t="s">
        <v>361</v>
      </c>
      <c r="C53" s="78">
        <f>VLOOKUP(GroupVertices[[#This Row],[Vertex]],Vertices[],MATCH("ID",Vertices[[#Headers],[Vertex]:[Vertex Content Word Count]],0),FALSE)</f>
        <v>196</v>
      </c>
    </row>
    <row r="54" spans="1:3" ht="15">
      <c r="A54" s="78" t="s">
        <v>3427</v>
      </c>
      <c r="B54" s="84" t="s">
        <v>360</v>
      </c>
      <c r="C54" s="78">
        <f>VLOOKUP(GroupVertices[[#This Row],[Vertex]],Vertices[],MATCH("ID",Vertices[[#Headers],[Vertex]:[Vertex Content Word Count]],0),FALSE)</f>
        <v>195</v>
      </c>
    </row>
    <row r="55" spans="1:3" ht="15">
      <c r="A55" s="78" t="s">
        <v>3427</v>
      </c>
      <c r="B55" s="84" t="s">
        <v>359</v>
      </c>
      <c r="C55" s="78">
        <f>VLOOKUP(GroupVertices[[#This Row],[Vertex]],Vertices[],MATCH("ID",Vertices[[#Headers],[Vertex]:[Vertex Content Word Count]],0),FALSE)</f>
        <v>194</v>
      </c>
    </row>
    <row r="56" spans="1:3" ht="15">
      <c r="A56" s="78" t="s">
        <v>3427</v>
      </c>
      <c r="B56" s="84" t="s">
        <v>358</v>
      </c>
      <c r="C56" s="78">
        <f>VLOOKUP(GroupVertices[[#This Row],[Vertex]],Vertices[],MATCH("ID",Vertices[[#Headers],[Vertex]:[Vertex Content Word Count]],0),FALSE)</f>
        <v>193</v>
      </c>
    </row>
    <row r="57" spans="1:3" ht="15">
      <c r="A57" s="78" t="s">
        <v>3427</v>
      </c>
      <c r="B57" s="84" t="s">
        <v>354</v>
      </c>
      <c r="C57" s="78">
        <f>VLOOKUP(GroupVertices[[#This Row],[Vertex]],Vertices[],MATCH("ID",Vertices[[#Headers],[Vertex]:[Vertex Content Word Count]],0),FALSE)</f>
        <v>190</v>
      </c>
    </row>
    <row r="58" spans="1:3" ht="15">
      <c r="A58" s="78" t="s">
        <v>3427</v>
      </c>
      <c r="B58" s="84" t="s">
        <v>353</v>
      </c>
      <c r="C58" s="78">
        <f>VLOOKUP(GroupVertices[[#This Row],[Vertex]],Vertices[],MATCH("ID",Vertices[[#Headers],[Vertex]:[Vertex Content Word Count]],0),FALSE)</f>
        <v>189</v>
      </c>
    </row>
    <row r="59" spans="1:3" ht="15">
      <c r="A59" s="78" t="s">
        <v>3427</v>
      </c>
      <c r="B59" s="84" t="s">
        <v>352</v>
      </c>
      <c r="C59" s="78">
        <f>VLOOKUP(GroupVertices[[#This Row],[Vertex]],Vertices[],MATCH("ID",Vertices[[#Headers],[Vertex]:[Vertex Content Word Count]],0),FALSE)</f>
        <v>188</v>
      </c>
    </row>
    <row r="60" spans="1:3" ht="15">
      <c r="A60" s="78" t="s">
        <v>3427</v>
      </c>
      <c r="B60" s="84" t="s">
        <v>350</v>
      </c>
      <c r="C60" s="78">
        <f>VLOOKUP(GroupVertices[[#This Row],[Vertex]],Vertices[],MATCH("ID",Vertices[[#Headers],[Vertex]:[Vertex Content Word Count]],0),FALSE)</f>
        <v>185</v>
      </c>
    </row>
    <row r="61" spans="1:3" ht="15">
      <c r="A61" s="78" t="s">
        <v>3427</v>
      </c>
      <c r="B61" s="84" t="s">
        <v>348</v>
      </c>
      <c r="C61" s="78">
        <f>VLOOKUP(GroupVertices[[#This Row],[Vertex]],Vertices[],MATCH("ID",Vertices[[#Headers],[Vertex]:[Vertex Content Word Count]],0),FALSE)</f>
        <v>183</v>
      </c>
    </row>
    <row r="62" spans="1:3" ht="15">
      <c r="A62" s="78" t="s">
        <v>3427</v>
      </c>
      <c r="B62" s="84" t="s">
        <v>347</v>
      </c>
      <c r="C62" s="78">
        <f>VLOOKUP(GroupVertices[[#This Row],[Vertex]],Vertices[],MATCH("ID",Vertices[[#Headers],[Vertex]:[Vertex Content Word Count]],0),FALSE)</f>
        <v>182</v>
      </c>
    </row>
    <row r="63" spans="1:3" ht="15">
      <c r="A63" s="78" t="s">
        <v>3427</v>
      </c>
      <c r="B63" s="84" t="s">
        <v>338</v>
      </c>
      <c r="C63" s="78">
        <f>VLOOKUP(GroupVertices[[#This Row],[Vertex]],Vertices[],MATCH("ID",Vertices[[#Headers],[Vertex]:[Vertex Content Word Count]],0),FALSE)</f>
        <v>171</v>
      </c>
    </row>
    <row r="64" spans="1:3" ht="15">
      <c r="A64" s="78" t="s">
        <v>3427</v>
      </c>
      <c r="B64" s="84" t="s">
        <v>337</v>
      </c>
      <c r="C64" s="78">
        <f>VLOOKUP(GroupVertices[[#This Row],[Vertex]],Vertices[],MATCH("ID",Vertices[[#Headers],[Vertex]:[Vertex Content Word Count]],0),FALSE)</f>
        <v>170</v>
      </c>
    </row>
    <row r="65" spans="1:3" ht="15">
      <c r="A65" s="78" t="s">
        <v>3427</v>
      </c>
      <c r="B65" s="84" t="s">
        <v>336</v>
      </c>
      <c r="C65" s="78">
        <f>VLOOKUP(GroupVertices[[#This Row],[Vertex]],Vertices[],MATCH("ID",Vertices[[#Headers],[Vertex]:[Vertex Content Word Count]],0),FALSE)</f>
        <v>169</v>
      </c>
    </row>
    <row r="66" spans="1:3" ht="15">
      <c r="A66" s="78" t="s">
        <v>3427</v>
      </c>
      <c r="B66" s="84" t="s">
        <v>335</v>
      </c>
      <c r="C66" s="78">
        <f>VLOOKUP(GroupVertices[[#This Row],[Vertex]],Vertices[],MATCH("ID",Vertices[[#Headers],[Vertex]:[Vertex Content Word Count]],0),FALSE)</f>
        <v>168</v>
      </c>
    </row>
    <row r="67" spans="1:3" ht="15">
      <c r="A67" s="78" t="s">
        <v>3427</v>
      </c>
      <c r="B67" s="84" t="s">
        <v>334</v>
      </c>
      <c r="C67" s="78">
        <f>VLOOKUP(GroupVertices[[#This Row],[Vertex]],Vertices[],MATCH("ID",Vertices[[#Headers],[Vertex]:[Vertex Content Word Count]],0),FALSE)</f>
        <v>167</v>
      </c>
    </row>
    <row r="68" spans="1:3" ht="15">
      <c r="A68" s="78" t="s">
        <v>3427</v>
      </c>
      <c r="B68" s="84" t="s">
        <v>333</v>
      </c>
      <c r="C68" s="78">
        <f>VLOOKUP(GroupVertices[[#This Row],[Vertex]],Vertices[],MATCH("ID",Vertices[[#Headers],[Vertex]:[Vertex Content Word Count]],0),FALSE)</f>
        <v>166</v>
      </c>
    </row>
    <row r="69" spans="1:3" ht="15">
      <c r="A69" s="78" t="s">
        <v>3427</v>
      </c>
      <c r="B69" s="84" t="s">
        <v>332</v>
      </c>
      <c r="C69" s="78">
        <f>VLOOKUP(GroupVertices[[#This Row],[Vertex]],Vertices[],MATCH("ID",Vertices[[#Headers],[Vertex]:[Vertex Content Word Count]],0),FALSE)</f>
        <v>165</v>
      </c>
    </row>
    <row r="70" spans="1:3" ht="15">
      <c r="A70" s="78" t="s">
        <v>3427</v>
      </c>
      <c r="B70" s="84" t="s">
        <v>331</v>
      </c>
      <c r="C70" s="78">
        <f>VLOOKUP(GroupVertices[[#This Row],[Vertex]],Vertices[],MATCH("ID",Vertices[[#Headers],[Vertex]:[Vertex Content Word Count]],0),FALSE)</f>
        <v>164</v>
      </c>
    </row>
    <row r="71" spans="1:3" ht="15">
      <c r="A71" s="78" t="s">
        <v>3427</v>
      </c>
      <c r="B71" s="84" t="s">
        <v>330</v>
      </c>
      <c r="C71" s="78">
        <f>VLOOKUP(GroupVertices[[#This Row],[Vertex]],Vertices[],MATCH("ID",Vertices[[#Headers],[Vertex]:[Vertex Content Word Count]],0),FALSE)</f>
        <v>163</v>
      </c>
    </row>
    <row r="72" spans="1:3" ht="15">
      <c r="A72" s="78" t="s">
        <v>3427</v>
      </c>
      <c r="B72" s="84" t="s">
        <v>329</v>
      </c>
      <c r="C72" s="78">
        <f>VLOOKUP(GroupVertices[[#This Row],[Vertex]],Vertices[],MATCH("ID",Vertices[[#Headers],[Vertex]:[Vertex Content Word Count]],0),FALSE)</f>
        <v>162</v>
      </c>
    </row>
    <row r="73" spans="1:3" ht="15">
      <c r="A73" s="78" t="s">
        <v>3427</v>
      </c>
      <c r="B73" s="84" t="s">
        <v>323</v>
      </c>
      <c r="C73" s="78">
        <f>VLOOKUP(GroupVertices[[#This Row],[Vertex]],Vertices[],MATCH("ID",Vertices[[#Headers],[Vertex]:[Vertex Content Word Count]],0),FALSE)</f>
        <v>153</v>
      </c>
    </row>
    <row r="74" spans="1:3" ht="15">
      <c r="A74" s="78" t="s">
        <v>3428</v>
      </c>
      <c r="B74" s="84" t="s">
        <v>375</v>
      </c>
      <c r="C74" s="78">
        <f>VLOOKUP(GroupVertices[[#This Row],[Vertex]],Vertices[],MATCH("ID",Vertices[[#Headers],[Vertex]:[Vertex Content Word Count]],0),FALSE)</f>
        <v>213</v>
      </c>
    </row>
    <row r="75" spans="1:3" ht="15">
      <c r="A75" s="78" t="s">
        <v>3428</v>
      </c>
      <c r="B75" s="84" t="s">
        <v>373</v>
      </c>
      <c r="C75" s="78">
        <f>VLOOKUP(GroupVertices[[#This Row],[Vertex]],Vertices[],MATCH("ID",Vertices[[#Headers],[Vertex]:[Vertex Content Word Count]],0),FALSE)</f>
        <v>13</v>
      </c>
    </row>
    <row r="76" spans="1:3" ht="15">
      <c r="A76" s="78" t="s">
        <v>3428</v>
      </c>
      <c r="B76" s="84" t="s">
        <v>435</v>
      </c>
      <c r="C76" s="78">
        <f>VLOOKUP(GroupVertices[[#This Row],[Vertex]],Vertices[],MATCH("ID",Vertices[[#Headers],[Vertex]:[Vertex Content Word Count]],0),FALSE)</f>
        <v>212</v>
      </c>
    </row>
    <row r="77" spans="1:3" ht="15">
      <c r="A77" s="78" t="s">
        <v>3428</v>
      </c>
      <c r="B77" s="84" t="s">
        <v>434</v>
      </c>
      <c r="C77" s="78">
        <f>VLOOKUP(GroupVertices[[#This Row],[Vertex]],Vertices[],MATCH("ID",Vertices[[#Headers],[Vertex]:[Vertex Content Word Count]],0),FALSE)</f>
        <v>211</v>
      </c>
    </row>
    <row r="78" spans="1:3" ht="15">
      <c r="A78" s="78" t="s">
        <v>3428</v>
      </c>
      <c r="B78" s="84" t="s">
        <v>374</v>
      </c>
      <c r="C78" s="78">
        <f>VLOOKUP(GroupVertices[[#This Row],[Vertex]],Vertices[],MATCH("ID",Vertices[[#Headers],[Vertex]:[Vertex Content Word Count]],0),FALSE)</f>
        <v>210</v>
      </c>
    </row>
    <row r="79" spans="1:3" ht="15">
      <c r="A79" s="78" t="s">
        <v>3428</v>
      </c>
      <c r="B79" s="84" t="s">
        <v>433</v>
      </c>
      <c r="C79" s="78">
        <f>VLOOKUP(GroupVertices[[#This Row],[Vertex]],Vertices[],MATCH("ID",Vertices[[#Headers],[Vertex]:[Vertex Content Word Count]],0),FALSE)</f>
        <v>209</v>
      </c>
    </row>
    <row r="80" spans="1:3" ht="15">
      <c r="A80" s="78" t="s">
        <v>3428</v>
      </c>
      <c r="B80" s="84" t="s">
        <v>432</v>
      </c>
      <c r="C80" s="78">
        <f>VLOOKUP(GroupVertices[[#This Row],[Vertex]],Vertices[],MATCH("ID",Vertices[[#Headers],[Vertex]:[Vertex Content Word Count]],0),FALSE)</f>
        <v>208</v>
      </c>
    </row>
    <row r="81" spans="1:3" ht="15">
      <c r="A81" s="78" t="s">
        <v>3428</v>
      </c>
      <c r="B81" s="84" t="s">
        <v>431</v>
      </c>
      <c r="C81" s="78">
        <f>VLOOKUP(GroupVertices[[#This Row],[Vertex]],Vertices[],MATCH("ID",Vertices[[#Headers],[Vertex]:[Vertex Content Word Count]],0),FALSE)</f>
        <v>207</v>
      </c>
    </row>
    <row r="82" spans="1:3" ht="15">
      <c r="A82" s="78" t="s">
        <v>3428</v>
      </c>
      <c r="B82" s="84" t="s">
        <v>372</v>
      </c>
      <c r="C82" s="78">
        <f>VLOOKUP(GroupVertices[[#This Row],[Vertex]],Vertices[],MATCH("ID",Vertices[[#Headers],[Vertex]:[Vertex Content Word Count]],0),FALSE)</f>
        <v>206</v>
      </c>
    </row>
    <row r="83" spans="1:3" ht="15">
      <c r="A83" s="78" t="s">
        <v>3428</v>
      </c>
      <c r="B83" s="84" t="s">
        <v>370</v>
      </c>
      <c r="C83" s="78">
        <f>VLOOKUP(GroupVertices[[#This Row],[Vertex]],Vertices[],MATCH("ID",Vertices[[#Headers],[Vertex]:[Vertex Content Word Count]],0),FALSE)</f>
        <v>204</v>
      </c>
    </row>
    <row r="84" spans="1:3" ht="15">
      <c r="A84" s="78" t="s">
        <v>3428</v>
      </c>
      <c r="B84" s="84" t="s">
        <v>282</v>
      </c>
      <c r="C84" s="78">
        <f>VLOOKUP(GroupVertices[[#This Row],[Vertex]],Vertices[],MATCH("ID",Vertices[[#Headers],[Vertex]:[Vertex Content Word Count]],0),FALSE)</f>
        <v>98</v>
      </c>
    </row>
    <row r="85" spans="1:3" ht="15">
      <c r="A85" s="78" t="s">
        <v>3428</v>
      </c>
      <c r="B85" s="84" t="s">
        <v>267</v>
      </c>
      <c r="C85" s="78">
        <f>VLOOKUP(GroupVertices[[#This Row],[Vertex]],Vertices[],MATCH("ID",Vertices[[#Headers],[Vertex]:[Vertex Content Word Count]],0),FALSE)</f>
        <v>83</v>
      </c>
    </row>
    <row r="86" spans="1:3" ht="15">
      <c r="A86" s="78" t="s">
        <v>3428</v>
      </c>
      <c r="B86" s="84" t="s">
        <v>410</v>
      </c>
      <c r="C86" s="78">
        <f>VLOOKUP(GroupVertices[[#This Row],[Vertex]],Vertices[],MATCH("ID",Vertices[[#Headers],[Vertex]:[Vertex Content Word Count]],0),FALSE)</f>
        <v>68</v>
      </c>
    </row>
    <row r="87" spans="1:3" ht="15">
      <c r="A87" s="78" t="s">
        <v>3428</v>
      </c>
      <c r="B87" s="84" t="s">
        <v>409</v>
      </c>
      <c r="C87" s="78">
        <f>VLOOKUP(GroupVertices[[#This Row],[Vertex]],Vertices[],MATCH("ID",Vertices[[#Headers],[Vertex]:[Vertex Content Word Count]],0),FALSE)</f>
        <v>67</v>
      </c>
    </row>
    <row r="88" spans="1:3" ht="15">
      <c r="A88" s="78" t="s">
        <v>3428</v>
      </c>
      <c r="B88" s="84" t="s">
        <v>266</v>
      </c>
      <c r="C88" s="78">
        <f>VLOOKUP(GroupVertices[[#This Row],[Vertex]],Vertices[],MATCH("ID",Vertices[[#Headers],[Vertex]:[Vertex Content Word Count]],0),FALSE)</f>
        <v>82</v>
      </c>
    </row>
    <row r="89" spans="1:3" ht="15">
      <c r="A89" s="78" t="s">
        <v>3428</v>
      </c>
      <c r="B89" s="84" t="s">
        <v>255</v>
      </c>
      <c r="C89" s="78">
        <f>VLOOKUP(GroupVertices[[#This Row],[Vertex]],Vertices[],MATCH("ID",Vertices[[#Headers],[Vertex]:[Vertex Content Word Count]],0),FALSE)</f>
        <v>66</v>
      </c>
    </row>
    <row r="90" spans="1:3" ht="15">
      <c r="A90" s="78" t="s">
        <v>3428</v>
      </c>
      <c r="B90" s="84" t="s">
        <v>228</v>
      </c>
      <c r="C90" s="78">
        <f>VLOOKUP(GroupVertices[[#This Row],[Vertex]],Vertices[],MATCH("ID",Vertices[[#Headers],[Vertex]:[Vertex Content Word Count]],0),FALSE)</f>
        <v>31</v>
      </c>
    </row>
    <row r="91" spans="1:3" ht="15">
      <c r="A91" s="78" t="s">
        <v>3428</v>
      </c>
      <c r="B91" s="84" t="s">
        <v>398</v>
      </c>
      <c r="C91" s="78">
        <f>VLOOKUP(GroupVertices[[#This Row],[Vertex]],Vertices[],MATCH("ID",Vertices[[#Headers],[Vertex]:[Vertex Content Word Count]],0),FALSE)</f>
        <v>12</v>
      </c>
    </row>
    <row r="92" spans="1:3" ht="15">
      <c r="A92" s="78" t="s">
        <v>3428</v>
      </c>
      <c r="B92" s="84" t="s">
        <v>214</v>
      </c>
      <c r="C92" s="78">
        <f>VLOOKUP(GroupVertices[[#This Row],[Vertex]],Vertices[],MATCH("ID",Vertices[[#Headers],[Vertex]:[Vertex Content Word Count]],0),FALSE)</f>
        <v>11</v>
      </c>
    </row>
    <row r="93" spans="1:3" ht="15">
      <c r="A93" s="78" t="s">
        <v>3429</v>
      </c>
      <c r="B93" s="84" t="s">
        <v>357</v>
      </c>
      <c r="C93" s="78">
        <f>VLOOKUP(GroupVertices[[#This Row],[Vertex]],Vertices[],MATCH("ID",Vertices[[#Headers],[Vertex]:[Vertex Content Word Count]],0),FALSE)</f>
        <v>192</v>
      </c>
    </row>
    <row r="94" spans="1:3" ht="15">
      <c r="A94" s="78" t="s">
        <v>3429</v>
      </c>
      <c r="B94" s="84" t="s">
        <v>356</v>
      </c>
      <c r="C94" s="78">
        <f>VLOOKUP(GroupVertices[[#This Row],[Vertex]],Vertices[],MATCH("ID",Vertices[[#Headers],[Vertex]:[Vertex Content Word Count]],0),FALSE)</f>
        <v>24</v>
      </c>
    </row>
    <row r="95" spans="1:3" ht="15">
      <c r="A95" s="78" t="s">
        <v>3429</v>
      </c>
      <c r="B95" s="84" t="s">
        <v>355</v>
      </c>
      <c r="C95" s="78">
        <f>VLOOKUP(GroupVertices[[#This Row],[Vertex]],Vertices[],MATCH("ID",Vertices[[#Headers],[Vertex]:[Vertex Content Word Count]],0),FALSE)</f>
        <v>191</v>
      </c>
    </row>
    <row r="96" spans="1:3" ht="15">
      <c r="A96" s="78" t="s">
        <v>3429</v>
      </c>
      <c r="B96" s="84" t="s">
        <v>288</v>
      </c>
      <c r="C96" s="78">
        <f>VLOOKUP(GroupVertices[[#This Row],[Vertex]],Vertices[],MATCH("ID",Vertices[[#Headers],[Vertex]:[Vertex Content Word Count]],0),FALSE)</f>
        <v>108</v>
      </c>
    </row>
    <row r="97" spans="1:3" ht="15">
      <c r="A97" s="78" t="s">
        <v>3429</v>
      </c>
      <c r="B97" s="84" t="s">
        <v>281</v>
      </c>
      <c r="C97" s="78">
        <f>VLOOKUP(GroupVertices[[#This Row],[Vertex]],Vertices[],MATCH("ID",Vertices[[#Headers],[Vertex]:[Vertex Content Word Count]],0),FALSE)</f>
        <v>97</v>
      </c>
    </row>
    <row r="98" spans="1:3" ht="15">
      <c r="A98" s="78" t="s">
        <v>3429</v>
      </c>
      <c r="B98" s="84" t="s">
        <v>279</v>
      </c>
      <c r="C98" s="78">
        <f>VLOOKUP(GroupVertices[[#This Row],[Vertex]],Vertices[],MATCH("ID",Vertices[[#Headers],[Vertex]:[Vertex Content Word Count]],0),FALSE)</f>
        <v>95</v>
      </c>
    </row>
    <row r="99" spans="1:3" ht="15">
      <c r="A99" s="78" t="s">
        <v>3429</v>
      </c>
      <c r="B99" s="84" t="s">
        <v>278</v>
      </c>
      <c r="C99" s="78">
        <f>VLOOKUP(GroupVertices[[#This Row],[Vertex]],Vertices[],MATCH("ID",Vertices[[#Headers],[Vertex]:[Vertex Content Word Count]],0),FALSE)</f>
        <v>94</v>
      </c>
    </row>
    <row r="100" spans="1:3" ht="15">
      <c r="A100" s="78" t="s">
        <v>3429</v>
      </c>
      <c r="B100" s="84" t="s">
        <v>277</v>
      </c>
      <c r="C100" s="78">
        <f>VLOOKUP(GroupVertices[[#This Row],[Vertex]],Vertices[],MATCH("ID",Vertices[[#Headers],[Vertex]:[Vertex Content Word Count]],0),FALSE)</f>
        <v>93</v>
      </c>
    </row>
    <row r="101" spans="1:3" ht="15">
      <c r="A101" s="78" t="s">
        <v>3429</v>
      </c>
      <c r="B101" s="84" t="s">
        <v>272</v>
      </c>
      <c r="C101" s="78">
        <f>VLOOKUP(GroupVertices[[#This Row],[Vertex]],Vertices[],MATCH("ID",Vertices[[#Headers],[Vertex]:[Vertex Content Word Count]],0),FALSE)</f>
        <v>88</v>
      </c>
    </row>
    <row r="102" spans="1:3" ht="15">
      <c r="A102" s="78" t="s">
        <v>3429</v>
      </c>
      <c r="B102" s="84" t="s">
        <v>268</v>
      </c>
      <c r="C102" s="78">
        <f>VLOOKUP(GroupVertices[[#This Row],[Vertex]],Vertices[],MATCH("ID",Vertices[[#Headers],[Vertex]:[Vertex Content Word Count]],0),FALSE)</f>
        <v>84</v>
      </c>
    </row>
    <row r="103" spans="1:3" ht="15">
      <c r="A103" s="78" t="s">
        <v>3429</v>
      </c>
      <c r="B103" s="84" t="s">
        <v>265</v>
      </c>
      <c r="C103" s="78">
        <f>VLOOKUP(GroupVertices[[#This Row],[Vertex]],Vertices[],MATCH("ID",Vertices[[#Headers],[Vertex]:[Vertex Content Word Count]],0),FALSE)</f>
        <v>81</v>
      </c>
    </row>
    <row r="104" spans="1:3" ht="15">
      <c r="A104" s="78" t="s">
        <v>3429</v>
      </c>
      <c r="B104" s="84" t="s">
        <v>264</v>
      </c>
      <c r="C104" s="78">
        <f>VLOOKUP(GroupVertices[[#This Row],[Vertex]],Vertices[],MATCH("ID",Vertices[[#Headers],[Vertex]:[Vertex Content Word Count]],0),FALSE)</f>
        <v>80</v>
      </c>
    </row>
    <row r="105" spans="1:3" ht="15">
      <c r="A105" s="78" t="s">
        <v>3429</v>
      </c>
      <c r="B105" s="84" t="s">
        <v>248</v>
      </c>
      <c r="C105" s="78">
        <f>VLOOKUP(GroupVertices[[#This Row],[Vertex]],Vertices[],MATCH("ID",Vertices[[#Headers],[Vertex]:[Vertex Content Word Count]],0),FALSE)</f>
        <v>57</v>
      </c>
    </row>
    <row r="106" spans="1:3" ht="15">
      <c r="A106" s="78" t="s">
        <v>3429</v>
      </c>
      <c r="B106" s="84" t="s">
        <v>247</v>
      </c>
      <c r="C106" s="78">
        <f>VLOOKUP(GroupVertices[[#This Row],[Vertex]],Vertices[],MATCH("ID",Vertices[[#Headers],[Vertex]:[Vertex Content Word Count]],0),FALSE)</f>
        <v>56</v>
      </c>
    </row>
    <row r="107" spans="1:3" ht="15">
      <c r="A107" s="78" t="s">
        <v>3429</v>
      </c>
      <c r="B107" s="84" t="s">
        <v>246</v>
      </c>
      <c r="C107" s="78">
        <f>VLOOKUP(GroupVertices[[#This Row],[Vertex]],Vertices[],MATCH("ID",Vertices[[#Headers],[Vertex]:[Vertex Content Word Count]],0),FALSE)</f>
        <v>55</v>
      </c>
    </row>
    <row r="108" spans="1:3" ht="15">
      <c r="A108" s="78" t="s">
        <v>3429</v>
      </c>
      <c r="B108" s="84" t="s">
        <v>238</v>
      </c>
      <c r="C108" s="78">
        <f>VLOOKUP(GroupVertices[[#This Row],[Vertex]],Vertices[],MATCH("ID",Vertices[[#Headers],[Vertex]:[Vertex Content Word Count]],0),FALSE)</f>
        <v>46</v>
      </c>
    </row>
    <row r="109" spans="1:3" ht="15">
      <c r="A109" s="78" t="s">
        <v>3429</v>
      </c>
      <c r="B109" s="84" t="s">
        <v>224</v>
      </c>
      <c r="C109" s="78">
        <f>VLOOKUP(GroupVertices[[#This Row],[Vertex]],Vertices[],MATCH("ID",Vertices[[#Headers],[Vertex]:[Vertex Content Word Count]],0),FALSE)</f>
        <v>26</v>
      </c>
    </row>
    <row r="110" spans="1:3" ht="15">
      <c r="A110" s="78" t="s">
        <v>3429</v>
      </c>
      <c r="B110" s="84" t="s">
        <v>222</v>
      </c>
      <c r="C110" s="78">
        <f>VLOOKUP(GroupVertices[[#This Row],[Vertex]],Vertices[],MATCH("ID",Vertices[[#Headers],[Vertex]:[Vertex Content Word Count]],0),FALSE)</f>
        <v>23</v>
      </c>
    </row>
    <row r="111" spans="1:3" ht="15">
      <c r="A111" s="78" t="s">
        <v>3430</v>
      </c>
      <c r="B111" s="84" t="s">
        <v>391</v>
      </c>
      <c r="C111" s="78">
        <f>VLOOKUP(GroupVertices[[#This Row],[Vertex]],Vertices[],MATCH("ID",Vertices[[#Headers],[Vertex]:[Vertex Content Word Count]],0),FALSE)</f>
        <v>231</v>
      </c>
    </row>
    <row r="112" spans="1:3" ht="15">
      <c r="A112" s="78" t="s">
        <v>3430</v>
      </c>
      <c r="B112" s="84" t="s">
        <v>443</v>
      </c>
      <c r="C112" s="78">
        <f>VLOOKUP(GroupVertices[[#This Row],[Vertex]],Vertices[],MATCH("ID",Vertices[[#Headers],[Vertex]:[Vertex Content Word Count]],0),FALSE)</f>
        <v>234</v>
      </c>
    </row>
    <row r="113" spans="1:3" ht="15">
      <c r="A113" s="78" t="s">
        <v>3430</v>
      </c>
      <c r="B113" s="84" t="s">
        <v>442</v>
      </c>
      <c r="C113" s="78">
        <f>VLOOKUP(GroupVertices[[#This Row],[Vertex]],Vertices[],MATCH("ID",Vertices[[#Headers],[Vertex]:[Vertex Content Word Count]],0),FALSE)</f>
        <v>233</v>
      </c>
    </row>
    <row r="114" spans="1:3" ht="15">
      <c r="A114" s="78" t="s">
        <v>3430</v>
      </c>
      <c r="B114" s="84" t="s">
        <v>441</v>
      </c>
      <c r="C114" s="78">
        <f>VLOOKUP(GroupVertices[[#This Row],[Vertex]],Vertices[],MATCH("ID",Vertices[[#Headers],[Vertex]:[Vertex Content Word Count]],0),FALSE)</f>
        <v>232</v>
      </c>
    </row>
    <row r="115" spans="1:3" ht="15">
      <c r="A115" s="78" t="s">
        <v>3430</v>
      </c>
      <c r="B115" s="84" t="s">
        <v>403</v>
      </c>
      <c r="C115" s="78">
        <f>VLOOKUP(GroupVertices[[#This Row],[Vertex]],Vertices[],MATCH("ID",Vertices[[#Headers],[Vertex]:[Vertex Content Word Count]],0),FALSE)</f>
        <v>34</v>
      </c>
    </row>
    <row r="116" spans="1:3" ht="15">
      <c r="A116" s="78" t="s">
        <v>3430</v>
      </c>
      <c r="B116" s="84" t="s">
        <v>326</v>
      </c>
      <c r="C116" s="78">
        <f>VLOOKUP(GroupVertices[[#This Row],[Vertex]],Vertices[],MATCH("ID",Vertices[[#Headers],[Vertex]:[Vertex Content Word Count]],0),FALSE)</f>
        <v>159</v>
      </c>
    </row>
    <row r="117" spans="1:3" ht="15">
      <c r="A117" s="78" t="s">
        <v>3430</v>
      </c>
      <c r="B117" s="84" t="s">
        <v>325</v>
      </c>
      <c r="C117" s="78">
        <f>VLOOKUP(GroupVertices[[#This Row],[Vertex]],Vertices[],MATCH("ID",Vertices[[#Headers],[Vertex]:[Vertex Content Word Count]],0),FALSE)</f>
        <v>157</v>
      </c>
    </row>
    <row r="118" spans="1:3" ht="15">
      <c r="A118" s="78" t="s">
        <v>3430</v>
      </c>
      <c r="B118" s="84" t="s">
        <v>427</v>
      </c>
      <c r="C118" s="78">
        <f>VLOOKUP(GroupVertices[[#This Row],[Vertex]],Vertices[],MATCH("ID",Vertices[[#Headers],[Vertex]:[Vertex Content Word Count]],0),FALSE)</f>
        <v>158</v>
      </c>
    </row>
    <row r="119" spans="1:3" ht="15">
      <c r="A119" s="78" t="s">
        <v>3430</v>
      </c>
      <c r="B119" s="84" t="s">
        <v>298</v>
      </c>
      <c r="C119" s="78">
        <f>VLOOKUP(GroupVertices[[#This Row],[Vertex]],Vertices[],MATCH("ID",Vertices[[#Headers],[Vertex]:[Vertex Content Word Count]],0),FALSE)</f>
        <v>120</v>
      </c>
    </row>
    <row r="120" spans="1:3" ht="15">
      <c r="A120" s="78" t="s">
        <v>3430</v>
      </c>
      <c r="B120" s="84" t="s">
        <v>269</v>
      </c>
      <c r="C120" s="78">
        <f>VLOOKUP(GroupVertices[[#This Row],[Vertex]],Vertices[],MATCH("ID",Vertices[[#Headers],[Vertex]:[Vertex Content Word Count]],0),FALSE)</f>
        <v>85</v>
      </c>
    </row>
    <row r="121" spans="1:3" ht="15">
      <c r="A121" s="78" t="s">
        <v>3430</v>
      </c>
      <c r="B121" s="84" t="s">
        <v>259</v>
      </c>
      <c r="C121" s="78">
        <f>VLOOKUP(GroupVertices[[#This Row],[Vertex]],Vertices[],MATCH("ID",Vertices[[#Headers],[Vertex]:[Vertex Content Word Count]],0),FALSE)</f>
        <v>76</v>
      </c>
    </row>
    <row r="122" spans="1:3" ht="15">
      <c r="A122" s="78" t="s">
        <v>3430</v>
      </c>
      <c r="B122" s="84" t="s">
        <v>260</v>
      </c>
      <c r="C122" s="78">
        <f>VLOOKUP(GroupVertices[[#This Row],[Vertex]],Vertices[],MATCH("ID",Vertices[[#Headers],[Vertex]:[Vertex Content Word Count]],0),FALSE)</f>
        <v>54</v>
      </c>
    </row>
    <row r="123" spans="1:3" ht="15">
      <c r="A123" s="78" t="s">
        <v>3430</v>
      </c>
      <c r="B123" s="84" t="s">
        <v>245</v>
      </c>
      <c r="C123" s="78">
        <f>VLOOKUP(GroupVertices[[#This Row],[Vertex]],Vertices[],MATCH("ID",Vertices[[#Headers],[Vertex]:[Vertex Content Word Count]],0),FALSE)</f>
        <v>53</v>
      </c>
    </row>
    <row r="124" spans="1:3" ht="15">
      <c r="A124" s="78" t="s">
        <v>3430</v>
      </c>
      <c r="B124" s="84" t="s">
        <v>229</v>
      </c>
      <c r="C124" s="78">
        <f>VLOOKUP(GroupVertices[[#This Row],[Vertex]],Vertices[],MATCH("ID",Vertices[[#Headers],[Vertex]:[Vertex Content Word Count]],0),FALSE)</f>
        <v>32</v>
      </c>
    </row>
    <row r="125" spans="1:3" ht="15">
      <c r="A125" s="78" t="s">
        <v>3430</v>
      </c>
      <c r="B125" s="84" t="s">
        <v>402</v>
      </c>
      <c r="C125" s="78">
        <f>VLOOKUP(GroupVertices[[#This Row],[Vertex]],Vertices[],MATCH("ID",Vertices[[#Headers],[Vertex]:[Vertex Content Word Count]],0),FALSE)</f>
        <v>33</v>
      </c>
    </row>
    <row r="126" spans="1:3" ht="15">
      <c r="A126" s="78" t="s">
        <v>3431</v>
      </c>
      <c r="B126" s="84" t="s">
        <v>289</v>
      </c>
      <c r="C126" s="78">
        <f>VLOOKUP(GroupVertices[[#This Row],[Vertex]],Vertices[],MATCH("ID",Vertices[[#Headers],[Vertex]:[Vertex Content Word Count]],0),FALSE)</f>
        <v>109</v>
      </c>
    </row>
    <row r="127" spans="1:3" ht="15">
      <c r="A127" s="78" t="s">
        <v>3431</v>
      </c>
      <c r="B127" s="84" t="s">
        <v>418</v>
      </c>
      <c r="C127" s="78">
        <f>VLOOKUP(GroupVertices[[#This Row],[Vertex]],Vertices[],MATCH("ID",Vertices[[#Headers],[Vertex]:[Vertex Content Word Count]],0),FALSE)</f>
        <v>110</v>
      </c>
    </row>
    <row r="128" spans="1:3" ht="15">
      <c r="A128" s="78" t="s">
        <v>3431</v>
      </c>
      <c r="B128" s="84" t="s">
        <v>220</v>
      </c>
      <c r="C128" s="78">
        <f>VLOOKUP(GroupVertices[[#This Row],[Vertex]],Vertices[],MATCH("ID",Vertices[[#Headers],[Vertex]:[Vertex Content Word Count]],0),FALSE)</f>
        <v>16</v>
      </c>
    </row>
    <row r="129" spans="1:3" ht="15">
      <c r="A129" s="78" t="s">
        <v>3431</v>
      </c>
      <c r="B129" s="84" t="s">
        <v>377</v>
      </c>
      <c r="C129" s="78">
        <f>VLOOKUP(GroupVertices[[#This Row],[Vertex]],Vertices[],MATCH("ID",Vertices[[#Headers],[Vertex]:[Vertex Content Word Count]],0),FALSE)</f>
        <v>101</v>
      </c>
    </row>
    <row r="130" spans="1:3" ht="15">
      <c r="A130" s="78" t="s">
        <v>3431</v>
      </c>
      <c r="B130" s="84" t="s">
        <v>284</v>
      </c>
      <c r="C130" s="78">
        <f>VLOOKUP(GroupVertices[[#This Row],[Vertex]],Vertices[],MATCH("ID",Vertices[[#Headers],[Vertex]:[Vertex Content Word Count]],0),FALSE)</f>
        <v>100</v>
      </c>
    </row>
    <row r="131" spans="1:3" ht="15">
      <c r="A131" s="78" t="s">
        <v>3431</v>
      </c>
      <c r="B131" s="84" t="s">
        <v>235</v>
      </c>
      <c r="C131" s="78">
        <f>VLOOKUP(GroupVertices[[#This Row],[Vertex]],Vertices[],MATCH("ID",Vertices[[#Headers],[Vertex]:[Vertex Content Word Count]],0),FALSE)</f>
        <v>43</v>
      </c>
    </row>
    <row r="132" spans="1:3" ht="15">
      <c r="A132" s="78" t="s">
        <v>3431</v>
      </c>
      <c r="B132" s="84" t="s">
        <v>221</v>
      </c>
      <c r="C132" s="78">
        <f>VLOOKUP(GroupVertices[[#This Row],[Vertex]],Vertices[],MATCH("ID",Vertices[[#Headers],[Vertex]:[Vertex Content Word Count]],0),FALSE)</f>
        <v>22</v>
      </c>
    </row>
    <row r="133" spans="1:3" ht="15">
      <c r="A133" s="78" t="s">
        <v>3431</v>
      </c>
      <c r="B133" s="84" t="s">
        <v>400</v>
      </c>
      <c r="C133" s="78">
        <f>VLOOKUP(GroupVertices[[#This Row],[Vertex]],Vertices[],MATCH("ID",Vertices[[#Headers],[Vertex]:[Vertex Content Word Count]],0),FALSE)</f>
        <v>21</v>
      </c>
    </row>
    <row r="134" spans="1:3" ht="15">
      <c r="A134" s="78" t="s">
        <v>3431</v>
      </c>
      <c r="B134" s="84" t="s">
        <v>216</v>
      </c>
      <c r="C134" s="78">
        <f>VLOOKUP(GroupVertices[[#This Row],[Vertex]],Vertices[],MATCH("ID",Vertices[[#Headers],[Vertex]:[Vertex Content Word Count]],0),FALSE)</f>
        <v>17</v>
      </c>
    </row>
    <row r="135" spans="1:3" ht="15">
      <c r="A135" s="78" t="s">
        <v>3431</v>
      </c>
      <c r="B135" s="84" t="s">
        <v>215</v>
      </c>
      <c r="C135" s="78">
        <f>VLOOKUP(GroupVertices[[#This Row],[Vertex]],Vertices[],MATCH("ID",Vertices[[#Headers],[Vertex]:[Vertex Content Word Count]],0),FALSE)</f>
        <v>14</v>
      </c>
    </row>
    <row r="136" spans="1:3" ht="15">
      <c r="A136" s="78" t="s">
        <v>3431</v>
      </c>
      <c r="B136" s="84" t="s">
        <v>399</v>
      </c>
      <c r="C136" s="78">
        <f>VLOOKUP(GroupVertices[[#This Row],[Vertex]],Vertices[],MATCH("ID",Vertices[[#Headers],[Vertex]:[Vertex Content Word Count]],0),FALSE)</f>
        <v>15</v>
      </c>
    </row>
    <row r="137" spans="1:3" ht="15">
      <c r="A137" s="78" t="s">
        <v>3432</v>
      </c>
      <c r="B137" s="84" t="s">
        <v>363</v>
      </c>
      <c r="C137" s="78">
        <f>VLOOKUP(GroupVertices[[#This Row],[Vertex]],Vertices[],MATCH("ID",Vertices[[#Headers],[Vertex]:[Vertex Content Word Count]],0),FALSE)</f>
        <v>197</v>
      </c>
    </row>
    <row r="138" spans="1:3" ht="15">
      <c r="A138" s="78" t="s">
        <v>3432</v>
      </c>
      <c r="B138" s="84" t="s">
        <v>362</v>
      </c>
      <c r="C138" s="78">
        <f>VLOOKUP(GroupVertices[[#This Row],[Vertex]],Vertices[],MATCH("ID",Vertices[[#Headers],[Vertex]:[Vertex Content Word Count]],0),FALSE)</f>
        <v>126</v>
      </c>
    </row>
    <row r="139" spans="1:3" ht="15">
      <c r="A139" s="78" t="s">
        <v>3432</v>
      </c>
      <c r="B139" s="84" t="s">
        <v>319</v>
      </c>
      <c r="C139" s="78">
        <f>VLOOKUP(GroupVertices[[#This Row],[Vertex]],Vertices[],MATCH("ID",Vertices[[#Headers],[Vertex]:[Vertex Content Word Count]],0),FALSE)</f>
        <v>148</v>
      </c>
    </row>
    <row r="140" spans="1:3" ht="15">
      <c r="A140" s="78" t="s">
        <v>3432</v>
      </c>
      <c r="B140" s="84" t="s">
        <v>318</v>
      </c>
      <c r="C140" s="78">
        <f>VLOOKUP(GroupVertices[[#This Row],[Vertex]],Vertices[],MATCH("ID",Vertices[[#Headers],[Vertex]:[Vertex Content Word Count]],0),FALSE)</f>
        <v>147</v>
      </c>
    </row>
    <row r="141" spans="1:3" ht="15">
      <c r="A141" s="78" t="s">
        <v>3432</v>
      </c>
      <c r="B141" s="84" t="s">
        <v>317</v>
      </c>
      <c r="C141" s="78">
        <f>VLOOKUP(GroupVertices[[#This Row],[Vertex]],Vertices[],MATCH("ID",Vertices[[#Headers],[Vertex]:[Vertex Content Word Count]],0),FALSE)</f>
        <v>146</v>
      </c>
    </row>
    <row r="142" spans="1:3" ht="15">
      <c r="A142" s="78" t="s">
        <v>3432</v>
      </c>
      <c r="B142" s="84" t="s">
        <v>316</v>
      </c>
      <c r="C142" s="78">
        <f>VLOOKUP(GroupVertices[[#This Row],[Vertex]],Vertices[],MATCH("ID",Vertices[[#Headers],[Vertex]:[Vertex Content Word Count]],0),FALSE)</f>
        <v>145</v>
      </c>
    </row>
    <row r="143" spans="1:3" ht="15">
      <c r="A143" s="78" t="s">
        <v>3432</v>
      </c>
      <c r="B143" s="84" t="s">
        <v>306</v>
      </c>
      <c r="C143" s="78">
        <f>VLOOKUP(GroupVertices[[#This Row],[Vertex]],Vertices[],MATCH("ID",Vertices[[#Headers],[Vertex]:[Vertex Content Word Count]],0),FALSE)</f>
        <v>129</v>
      </c>
    </row>
    <row r="144" spans="1:3" ht="15">
      <c r="A144" s="78" t="s">
        <v>3432</v>
      </c>
      <c r="B144" s="84" t="s">
        <v>305</v>
      </c>
      <c r="C144" s="78">
        <f>VLOOKUP(GroupVertices[[#This Row],[Vertex]],Vertices[],MATCH("ID",Vertices[[#Headers],[Vertex]:[Vertex Content Word Count]],0),FALSE)</f>
        <v>128</v>
      </c>
    </row>
    <row r="145" spans="1:3" ht="15">
      <c r="A145" s="78" t="s">
        <v>3432</v>
      </c>
      <c r="B145" s="84" t="s">
        <v>304</v>
      </c>
      <c r="C145" s="78">
        <f>VLOOKUP(GroupVertices[[#This Row],[Vertex]],Vertices[],MATCH("ID",Vertices[[#Headers],[Vertex]:[Vertex Content Word Count]],0),FALSE)</f>
        <v>127</v>
      </c>
    </row>
    <row r="146" spans="1:3" ht="15">
      <c r="A146" s="78" t="s">
        <v>3432</v>
      </c>
      <c r="B146" s="84" t="s">
        <v>303</v>
      </c>
      <c r="C146" s="78">
        <f>VLOOKUP(GroupVertices[[#This Row],[Vertex]],Vertices[],MATCH("ID",Vertices[[#Headers],[Vertex]:[Vertex Content Word Count]],0),FALSE)</f>
        <v>125</v>
      </c>
    </row>
    <row r="147" spans="1:3" ht="15">
      <c r="A147" s="78" t="s">
        <v>3433</v>
      </c>
      <c r="B147" s="84" t="s">
        <v>345</v>
      </c>
      <c r="C147" s="78">
        <f>VLOOKUP(GroupVertices[[#This Row],[Vertex]],Vertices[],MATCH("ID",Vertices[[#Headers],[Vertex]:[Vertex Content Word Count]],0),FALSE)</f>
        <v>180</v>
      </c>
    </row>
    <row r="148" spans="1:3" ht="15">
      <c r="A148" s="78" t="s">
        <v>3433</v>
      </c>
      <c r="B148" s="84" t="s">
        <v>344</v>
      </c>
      <c r="C148" s="78">
        <f>VLOOKUP(GroupVertices[[#This Row],[Vertex]],Vertices[],MATCH("ID",Vertices[[#Headers],[Vertex]:[Vertex Content Word Count]],0),FALSE)</f>
        <v>177</v>
      </c>
    </row>
    <row r="149" spans="1:3" ht="15">
      <c r="A149" s="78" t="s">
        <v>3433</v>
      </c>
      <c r="B149" s="84" t="s">
        <v>429</v>
      </c>
      <c r="C149" s="78">
        <f>VLOOKUP(GroupVertices[[#This Row],[Vertex]],Vertices[],MATCH("ID",Vertices[[#Headers],[Vertex]:[Vertex Content Word Count]],0),FALSE)</f>
        <v>176</v>
      </c>
    </row>
    <row r="150" spans="1:3" ht="15">
      <c r="A150" s="78" t="s">
        <v>3433</v>
      </c>
      <c r="B150" s="84" t="s">
        <v>428</v>
      </c>
      <c r="C150" s="78">
        <f>VLOOKUP(GroupVertices[[#This Row],[Vertex]],Vertices[],MATCH("ID",Vertices[[#Headers],[Vertex]:[Vertex Content Word Count]],0),FALSE)</f>
        <v>175</v>
      </c>
    </row>
    <row r="151" spans="1:3" ht="15">
      <c r="A151" s="78" t="s">
        <v>3433</v>
      </c>
      <c r="B151" s="84" t="s">
        <v>343</v>
      </c>
      <c r="C151" s="78">
        <f>VLOOKUP(GroupVertices[[#This Row],[Vertex]],Vertices[],MATCH("ID",Vertices[[#Headers],[Vertex]:[Vertex Content Word Count]],0),FALSE)</f>
        <v>179</v>
      </c>
    </row>
    <row r="152" spans="1:3" ht="15">
      <c r="A152" s="78" t="s">
        <v>3433</v>
      </c>
      <c r="B152" s="84" t="s">
        <v>342</v>
      </c>
      <c r="C152" s="78">
        <f>VLOOKUP(GroupVertices[[#This Row],[Vertex]],Vertices[],MATCH("ID",Vertices[[#Headers],[Vertex]:[Vertex Content Word Count]],0),FALSE)</f>
        <v>178</v>
      </c>
    </row>
    <row r="153" spans="1:3" ht="15">
      <c r="A153" s="78" t="s">
        <v>3433</v>
      </c>
      <c r="B153" s="84" t="s">
        <v>341</v>
      </c>
      <c r="C153" s="78">
        <f>VLOOKUP(GroupVertices[[#This Row],[Vertex]],Vertices[],MATCH("ID",Vertices[[#Headers],[Vertex]:[Vertex Content Word Count]],0),FALSE)</f>
        <v>174</v>
      </c>
    </row>
    <row r="154" spans="1:3" ht="15">
      <c r="A154" s="78" t="s">
        <v>3434</v>
      </c>
      <c r="B154" s="84" t="s">
        <v>386</v>
      </c>
      <c r="C154" s="78">
        <f>VLOOKUP(GroupVertices[[#This Row],[Vertex]],Vertices[],MATCH("ID",Vertices[[#Headers],[Vertex]:[Vertex Content Word Count]],0),FALSE)</f>
        <v>222</v>
      </c>
    </row>
    <row r="155" spans="1:3" ht="15">
      <c r="A155" s="78" t="s">
        <v>3434</v>
      </c>
      <c r="B155" s="84" t="s">
        <v>437</v>
      </c>
      <c r="C155" s="78">
        <f>VLOOKUP(GroupVertices[[#This Row],[Vertex]],Vertices[],MATCH("ID",Vertices[[#Headers],[Vertex]:[Vertex Content Word Count]],0),FALSE)</f>
        <v>223</v>
      </c>
    </row>
    <row r="156" spans="1:3" ht="15">
      <c r="A156" s="78" t="s">
        <v>3434</v>
      </c>
      <c r="B156" s="84" t="s">
        <v>213</v>
      </c>
      <c r="C156" s="78">
        <f>VLOOKUP(GroupVertices[[#This Row],[Vertex]],Vertices[],MATCH("ID",Vertices[[#Headers],[Vertex]:[Vertex Content Word Count]],0),FALSE)</f>
        <v>8</v>
      </c>
    </row>
    <row r="157" spans="1:3" ht="15">
      <c r="A157" s="78" t="s">
        <v>3434</v>
      </c>
      <c r="B157" s="84" t="s">
        <v>436</v>
      </c>
      <c r="C157" s="78">
        <f>VLOOKUP(GroupVertices[[#This Row],[Vertex]],Vertices[],MATCH("ID",Vertices[[#Headers],[Vertex]:[Vertex Content Word Count]],0),FALSE)</f>
        <v>221</v>
      </c>
    </row>
    <row r="158" spans="1:3" ht="15">
      <c r="A158" s="78" t="s">
        <v>3434</v>
      </c>
      <c r="B158" s="84" t="s">
        <v>397</v>
      </c>
      <c r="C158" s="78">
        <f>VLOOKUP(GroupVertices[[#This Row],[Vertex]],Vertices[],MATCH("ID",Vertices[[#Headers],[Vertex]:[Vertex Content Word Count]],0),FALSE)</f>
        <v>10</v>
      </c>
    </row>
    <row r="159" spans="1:3" ht="15">
      <c r="A159" s="78" t="s">
        <v>3434</v>
      </c>
      <c r="B159" s="84" t="s">
        <v>396</v>
      </c>
      <c r="C159" s="78">
        <f>VLOOKUP(GroupVertices[[#This Row],[Vertex]],Vertices[],MATCH("ID",Vertices[[#Headers],[Vertex]:[Vertex Content Word Count]],0),FALSE)</f>
        <v>9</v>
      </c>
    </row>
    <row r="160" spans="1:3" ht="15">
      <c r="A160" s="78" t="s">
        <v>3435</v>
      </c>
      <c r="B160" s="84" t="s">
        <v>275</v>
      </c>
      <c r="C160" s="78">
        <f>VLOOKUP(GroupVertices[[#This Row],[Vertex]],Vertices[],MATCH("ID",Vertices[[#Headers],[Vertex]:[Vertex Content Word Count]],0),FALSE)</f>
        <v>91</v>
      </c>
    </row>
    <row r="161" spans="1:3" ht="15">
      <c r="A161" s="78" t="s">
        <v>3435</v>
      </c>
      <c r="B161" s="84" t="s">
        <v>212</v>
      </c>
      <c r="C161" s="78">
        <f>VLOOKUP(GroupVertices[[#This Row],[Vertex]],Vertices[],MATCH("ID",Vertices[[#Headers],[Vertex]:[Vertex Content Word Count]],0),FALSE)</f>
        <v>3</v>
      </c>
    </row>
    <row r="162" spans="1:3" ht="15">
      <c r="A162" s="78" t="s">
        <v>3435</v>
      </c>
      <c r="B162" s="84" t="s">
        <v>395</v>
      </c>
      <c r="C162" s="78">
        <f>VLOOKUP(GroupVertices[[#This Row],[Vertex]],Vertices[],MATCH("ID",Vertices[[#Headers],[Vertex]:[Vertex Content Word Count]],0),FALSE)</f>
        <v>7</v>
      </c>
    </row>
    <row r="163" spans="1:3" ht="15">
      <c r="A163" s="78" t="s">
        <v>3435</v>
      </c>
      <c r="B163" s="84" t="s">
        <v>394</v>
      </c>
      <c r="C163" s="78">
        <f>VLOOKUP(GroupVertices[[#This Row],[Vertex]],Vertices[],MATCH("ID",Vertices[[#Headers],[Vertex]:[Vertex Content Word Count]],0),FALSE)</f>
        <v>6</v>
      </c>
    </row>
    <row r="164" spans="1:3" ht="15">
      <c r="A164" s="78" t="s">
        <v>3435</v>
      </c>
      <c r="B164" s="84" t="s">
        <v>393</v>
      </c>
      <c r="C164" s="78">
        <f>VLOOKUP(GroupVertices[[#This Row],[Vertex]],Vertices[],MATCH("ID",Vertices[[#Headers],[Vertex]:[Vertex Content Word Count]],0),FALSE)</f>
        <v>5</v>
      </c>
    </row>
    <row r="165" spans="1:3" ht="15">
      <c r="A165" s="78" t="s">
        <v>3435</v>
      </c>
      <c r="B165" s="84" t="s">
        <v>392</v>
      </c>
      <c r="C165" s="78">
        <f>VLOOKUP(GroupVertices[[#This Row],[Vertex]],Vertices[],MATCH("ID",Vertices[[#Headers],[Vertex]:[Vertex Content Word Count]],0),FALSE)</f>
        <v>4</v>
      </c>
    </row>
    <row r="166" spans="1:3" ht="15">
      <c r="A166" s="78" t="s">
        <v>3436</v>
      </c>
      <c r="B166" s="84" t="s">
        <v>390</v>
      </c>
      <c r="C166" s="78">
        <f>VLOOKUP(GroupVertices[[#This Row],[Vertex]],Vertices[],MATCH("ID",Vertices[[#Headers],[Vertex]:[Vertex Content Word Count]],0),FALSE)</f>
        <v>227</v>
      </c>
    </row>
    <row r="167" spans="1:3" ht="15">
      <c r="A167" s="78" t="s">
        <v>3436</v>
      </c>
      <c r="B167" s="84" t="s">
        <v>440</v>
      </c>
      <c r="C167" s="78">
        <f>VLOOKUP(GroupVertices[[#This Row],[Vertex]],Vertices[],MATCH("ID",Vertices[[#Headers],[Vertex]:[Vertex Content Word Count]],0),FALSE)</f>
        <v>230</v>
      </c>
    </row>
    <row r="168" spans="1:3" ht="15">
      <c r="A168" s="78" t="s">
        <v>3436</v>
      </c>
      <c r="B168" s="84" t="s">
        <v>439</v>
      </c>
      <c r="C168" s="78">
        <f>VLOOKUP(GroupVertices[[#This Row],[Vertex]],Vertices[],MATCH("ID",Vertices[[#Headers],[Vertex]:[Vertex Content Word Count]],0),FALSE)</f>
        <v>229</v>
      </c>
    </row>
    <row r="169" spans="1:3" ht="15">
      <c r="A169" s="78" t="s">
        <v>3436</v>
      </c>
      <c r="B169" s="84" t="s">
        <v>438</v>
      </c>
      <c r="C169" s="78">
        <f>VLOOKUP(GroupVertices[[#This Row],[Vertex]],Vertices[],MATCH("ID",Vertices[[#Headers],[Vertex]:[Vertex Content Word Count]],0),FALSE)</f>
        <v>228</v>
      </c>
    </row>
    <row r="170" spans="1:3" ht="15">
      <c r="A170" s="78" t="s">
        <v>3437</v>
      </c>
      <c r="B170" s="84" t="s">
        <v>231</v>
      </c>
      <c r="C170" s="78">
        <f>VLOOKUP(GroupVertices[[#This Row],[Vertex]],Vertices[],MATCH("ID",Vertices[[#Headers],[Vertex]:[Vertex Content Word Count]],0),FALSE)</f>
        <v>36</v>
      </c>
    </row>
    <row r="171" spans="1:3" ht="15">
      <c r="A171" s="78" t="s">
        <v>3437</v>
      </c>
      <c r="B171" s="84" t="s">
        <v>406</v>
      </c>
      <c r="C171" s="78">
        <f>VLOOKUP(GroupVertices[[#This Row],[Vertex]],Vertices[],MATCH("ID",Vertices[[#Headers],[Vertex]:[Vertex Content Word Count]],0),FALSE)</f>
        <v>39</v>
      </c>
    </row>
    <row r="172" spans="1:3" ht="15">
      <c r="A172" s="78" t="s">
        <v>3437</v>
      </c>
      <c r="B172" s="84" t="s">
        <v>405</v>
      </c>
      <c r="C172" s="78">
        <f>VLOOKUP(GroupVertices[[#This Row],[Vertex]],Vertices[],MATCH("ID",Vertices[[#Headers],[Vertex]:[Vertex Content Word Count]],0),FALSE)</f>
        <v>38</v>
      </c>
    </row>
    <row r="173" spans="1:3" ht="15">
      <c r="A173" s="78" t="s">
        <v>3437</v>
      </c>
      <c r="B173" s="84" t="s">
        <v>404</v>
      </c>
      <c r="C173" s="78">
        <f>VLOOKUP(GroupVertices[[#This Row],[Vertex]],Vertices[],MATCH("ID",Vertices[[#Headers],[Vertex]:[Vertex Content Word Count]],0),FALSE)</f>
        <v>37</v>
      </c>
    </row>
    <row r="174" spans="1:3" ht="15">
      <c r="A174" s="78" t="s">
        <v>3438</v>
      </c>
      <c r="B174" s="84" t="s">
        <v>314</v>
      </c>
      <c r="C174" s="78">
        <f>VLOOKUP(GroupVertices[[#This Row],[Vertex]],Vertices[],MATCH("ID",Vertices[[#Headers],[Vertex]:[Vertex Content Word Count]],0),FALSE)</f>
        <v>142</v>
      </c>
    </row>
    <row r="175" spans="1:3" ht="15">
      <c r="A175" s="78" t="s">
        <v>3438</v>
      </c>
      <c r="B175" s="84" t="s">
        <v>313</v>
      </c>
      <c r="C175" s="78">
        <f>VLOOKUP(GroupVertices[[#This Row],[Vertex]],Vertices[],MATCH("ID",Vertices[[#Headers],[Vertex]:[Vertex Content Word Count]],0),FALSE)</f>
        <v>140</v>
      </c>
    </row>
    <row r="176" spans="1:3" ht="15">
      <c r="A176" s="78" t="s">
        <v>3438</v>
      </c>
      <c r="B176" s="84" t="s">
        <v>424</v>
      </c>
      <c r="C176" s="78">
        <f>VLOOKUP(GroupVertices[[#This Row],[Vertex]],Vertices[],MATCH("ID",Vertices[[#Headers],[Vertex]:[Vertex Content Word Count]],0),FALSE)</f>
        <v>141</v>
      </c>
    </row>
    <row r="177" spans="1:3" ht="15">
      <c r="A177" s="78" t="s">
        <v>3439</v>
      </c>
      <c r="B177" s="84" t="s">
        <v>310</v>
      </c>
      <c r="C177" s="78">
        <f>VLOOKUP(GroupVertices[[#This Row],[Vertex]],Vertices[],MATCH("ID",Vertices[[#Headers],[Vertex]:[Vertex Content Word Count]],0),FALSE)</f>
        <v>134</v>
      </c>
    </row>
    <row r="178" spans="1:3" ht="15">
      <c r="A178" s="78" t="s">
        <v>3439</v>
      </c>
      <c r="B178" s="84" t="s">
        <v>422</v>
      </c>
      <c r="C178" s="78">
        <f>VLOOKUP(GroupVertices[[#This Row],[Vertex]],Vertices[],MATCH("ID",Vertices[[#Headers],[Vertex]:[Vertex Content Word Count]],0),FALSE)</f>
        <v>136</v>
      </c>
    </row>
    <row r="179" spans="1:3" ht="15">
      <c r="A179" s="78" t="s">
        <v>3439</v>
      </c>
      <c r="B179" s="84" t="s">
        <v>421</v>
      </c>
      <c r="C179" s="78">
        <f>VLOOKUP(GroupVertices[[#This Row],[Vertex]],Vertices[],MATCH("ID",Vertices[[#Headers],[Vertex]:[Vertex Content Word Count]],0),FALSE)</f>
        <v>135</v>
      </c>
    </row>
    <row r="180" spans="1:3" ht="15">
      <c r="A180" s="78" t="s">
        <v>3440</v>
      </c>
      <c r="B180" s="84" t="s">
        <v>308</v>
      </c>
      <c r="C180" s="78">
        <f>VLOOKUP(GroupVertices[[#This Row],[Vertex]],Vertices[],MATCH("ID",Vertices[[#Headers],[Vertex]:[Vertex Content Word Count]],0),FALSE)</f>
        <v>132</v>
      </c>
    </row>
    <row r="181" spans="1:3" ht="15">
      <c r="A181" s="78" t="s">
        <v>3440</v>
      </c>
      <c r="B181" s="84" t="s">
        <v>307</v>
      </c>
      <c r="C181" s="78">
        <f>VLOOKUP(GroupVertices[[#This Row],[Vertex]],Vertices[],MATCH("ID",Vertices[[#Headers],[Vertex]:[Vertex Content Word Count]],0),FALSE)</f>
        <v>130</v>
      </c>
    </row>
    <row r="182" spans="1:3" ht="15">
      <c r="A182" s="78" t="s">
        <v>3440</v>
      </c>
      <c r="B182" s="84" t="s">
        <v>420</v>
      </c>
      <c r="C182" s="78">
        <f>VLOOKUP(GroupVertices[[#This Row],[Vertex]],Vertices[],MATCH("ID",Vertices[[#Headers],[Vertex]:[Vertex Content Word Count]],0),FALSE)</f>
        <v>131</v>
      </c>
    </row>
    <row r="183" spans="1:3" ht="15">
      <c r="A183" s="78" t="s">
        <v>3441</v>
      </c>
      <c r="B183" s="84" t="s">
        <v>258</v>
      </c>
      <c r="C183" s="78">
        <f>VLOOKUP(GroupVertices[[#This Row],[Vertex]],Vertices[],MATCH("ID",Vertices[[#Headers],[Vertex]:[Vertex Content Word Count]],0),FALSE)</f>
        <v>73</v>
      </c>
    </row>
    <row r="184" spans="1:3" ht="15">
      <c r="A184" s="78" t="s">
        <v>3441</v>
      </c>
      <c r="B184" s="84" t="s">
        <v>414</v>
      </c>
      <c r="C184" s="78">
        <f>VLOOKUP(GroupVertices[[#This Row],[Vertex]],Vertices[],MATCH("ID",Vertices[[#Headers],[Vertex]:[Vertex Content Word Count]],0),FALSE)</f>
        <v>75</v>
      </c>
    </row>
    <row r="185" spans="1:3" ht="15">
      <c r="A185" s="78" t="s">
        <v>3441</v>
      </c>
      <c r="B185" s="84" t="s">
        <v>413</v>
      </c>
      <c r="C185" s="78">
        <f>VLOOKUP(GroupVertices[[#This Row],[Vertex]],Vertices[],MATCH("ID",Vertices[[#Headers],[Vertex]:[Vertex Content Word Count]],0),FALSE)</f>
        <v>74</v>
      </c>
    </row>
    <row r="186" spans="1:3" ht="15">
      <c r="A186" s="78" t="s">
        <v>3442</v>
      </c>
      <c r="B186" s="84" t="s">
        <v>257</v>
      </c>
      <c r="C186" s="78">
        <f>VLOOKUP(GroupVertices[[#This Row],[Vertex]],Vertices[],MATCH("ID",Vertices[[#Headers],[Vertex]:[Vertex Content Word Count]],0),FALSE)</f>
        <v>70</v>
      </c>
    </row>
    <row r="187" spans="1:3" ht="15">
      <c r="A187" s="78" t="s">
        <v>3442</v>
      </c>
      <c r="B187" s="84" t="s">
        <v>412</v>
      </c>
      <c r="C187" s="78">
        <f>VLOOKUP(GroupVertices[[#This Row],[Vertex]],Vertices[],MATCH("ID",Vertices[[#Headers],[Vertex]:[Vertex Content Word Count]],0),FALSE)</f>
        <v>72</v>
      </c>
    </row>
    <row r="188" spans="1:3" ht="15">
      <c r="A188" s="78" t="s">
        <v>3442</v>
      </c>
      <c r="B188" s="84" t="s">
        <v>411</v>
      </c>
      <c r="C188" s="78">
        <f>VLOOKUP(GroupVertices[[#This Row],[Vertex]],Vertices[],MATCH("ID",Vertices[[#Headers],[Vertex]:[Vertex Content Word Count]],0),FALSE)</f>
        <v>71</v>
      </c>
    </row>
    <row r="189" spans="1:3" ht="15">
      <c r="A189" s="78" t="s">
        <v>3443</v>
      </c>
      <c r="B189" s="84" t="s">
        <v>252</v>
      </c>
      <c r="C189" s="78">
        <f>VLOOKUP(GroupVertices[[#This Row],[Vertex]],Vertices[],MATCH("ID",Vertices[[#Headers],[Vertex]:[Vertex Content Word Count]],0),FALSE)</f>
        <v>61</v>
      </c>
    </row>
    <row r="190" spans="1:3" ht="15">
      <c r="A190" s="78" t="s">
        <v>3443</v>
      </c>
      <c r="B190" s="84" t="s">
        <v>408</v>
      </c>
      <c r="C190" s="78">
        <f>VLOOKUP(GroupVertices[[#This Row],[Vertex]],Vertices[],MATCH("ID",Vertices[[#Headers],[Vertex]:[Vertex Content Word Count]],0),FALSE)</f>
        <v>63</v>
      </c>
    </row>
    <row r="191" spans="1:3" ht="15">
      <c r="A191" s="78" t="s">
        <v>3443</v>
      </c>
      <c r="B191" s="84" t="s">
        <v>407</v>
      </c>
      <c r="C191" s="78">
        <f>VLOOKUP(GroupVertices[[#This Row],[Vertex]],Vertices[],MATCH("ID",Vertices[[#Headers],[Vertex]:[Vertex Content Word Count]],0),FALSE)</f>
        <v>62</v>
      </c>
    </row>
    <row r="192" spans="1:3" ht="15">
      <c r="A192" s="78" t="s">
        <v>3444</v>
      </c>
      <c r="B192" s="84" t="s">
        <v>388</v>
      </c>
      <c r="C192" s="78">
        <f>VLOOKUP(GroupVertices[[#This Row],[Vertex]],Vertices[],MATCH("ID",Vertices[[#Headers],[Vertex]:[Vertex Content Word Count]],0),FALSE)</f>
        <v>225</v>
      </c>
    </row>
    <row r="193" spans="1:3" ht="15">
      <c r="A193" s="78" t="s">
        <v>3444</v>
      </c>
      <c r="B193" s="84" t="s">
        <v>387</v>
      </c>
      <c r="C193" s="78">
        <f>VLOOKUP(GroupVertices[[#This Row],[Vertex]],Vertices[],MATCH("ID",Vertices[[#Headers],[Vertex]:[Vertex Content Word Count]],0),FALSE)</f>
        <v>224</v>
      </c>
    </row>
    <row r="194" spans="1:3" ht="15">
      <c r="A194" s="78" t="s">
        <v>3445</v>
      </c>
      <c r="B194" s="84" t="s">
        <v>351</v>
      </c>
      <c r="C194" s="78">
        <f>VLOOKUP(GroupVertices[[#This Row],[Vertex]],Vertices[],MATCH("ID",Vertices[[#Headers],[Vertex]:[Vertex Content Word Count]],0),FALSE)</f>
        <v>186</v>
      </c>
    </row>
    <row r="195" spans="1:3" ht="15">
      <c r="A195" s="78" t="s">
        <v>3445</v>
      </c>
      <c r="B195" s="84" t="s">
        <v>430</v>
      </c>
      <c r="C195" s="78">
        <f>VLOOKUP(GroupVertices[[#This Row],[Vertex]],Vertices[],MATCH("ID",Vertices[[#Headers],[Vertex]:[Vertex Content Word Count]],0),FALSE)</f>
        <v>187</v>
      </c>
    </row>
    <row r="196" spans="1:3" ht="15">
      <c r="A196" s="78" t="s">
        <v>3446</v>
      </c>
      <c r="B196" s="84" t="s">
        <v>340</v>
      </c>
      <c r="C196" s="78">
        <f>VLOOKUP(GroupVertices[[#This Row],[Vertex]],Vertices[],MATCH("ID",Vertices[[#Headers],[Vertex]:[Vertex Content Word Count]],0),FALSE)</f>
        <v>173</v>
      </c>
    </row>
    <row r="197" spans="1:3" ht="15">
      <c r="A197" s="78" t="s">
        <v>3446</v>
      </c>
      <c r="B197" s="84" t="s">
        <v>339</v>
      </c>
      <c r="C197" s="78">
        <f>VLOOKUP(GroupVertices[[#This Row],[Vertex]],Vertices[],MATCH("ID",Vertices[[#Headers],[Vertex]:[Vertex Content Word Count]],0),FALSE)</f>
        <v>172</v>
      </c>
    </row>
    <row r="198" spans="1:3" ht="15">
      <c r="A198" s="78" t="s">
        <v>3447</v>
      </c>
      <c r="B198" s="84" t="s">
        <v>328</v>
      </c>
      <c r="C198" s="78">
        <f>VLOOKUP(GroupVertices[[#This Row],[Vertex]],Vertices[],MATCH("ID",Vertices[[#Headers],[Vertex]:[Vertex Content Word Count]],0),FALSE)</f>
        <v>161</v>
      </c>
    </row>
    <row r="199" spans="1:3" ht="15">
      <c r="A199" s="78" t="s">
        <v>3447</v>
      </c>
      <c r="B199" s="84" t="s">
        <v>327</v>
      </c>
      <c r="C199" s="78">
        <f>VLOOKUP(GroupVertices[[#This Row],[Vertex]],Vertices[],MATCH("ID",Vertices[[#Headers],[Vertex]:[Vertex Content Word Count]],0),FALSE)</f>
        <v>160</v>
      </c>
    </row>
    <row r="200" spans="1:3" ht="15">
      <c r="A200" s="78" t="s">
        <v>3448</v>
      </c>
      <c r="B200" s="84" t="s">
        <v>322</v>
      </c>
      <c r="C200" s="78">
        <f>VLOOKUP(GroupVertices[[#This Row],[Vertex]],Vertices[],MATCH("ID",Vertices[[#Headers],[Vertex]:[Vertex Content Word Count]],0),FALSE)</f>
        <v>151</v>
      </c>
    </row>
    <row r="201" spans="1:3" ht="15">
      <c r="A201" s="78" t="s">
        <v>3448</v>
      </c>
      <c r="B201" s="84" t="s">
        <v>425</v>
      </c>
      <c r="C201" s="78">
        <f>VLOOKUP(GroupVertices[[#This Row],[Vertex]],Vertices[],MATCH("ID",Vertices[[#Headers],[Vertex]:[Vertex Content Word Count]],0),FALSE)</f>
        <v>152</v>
      </c>
    </row>
    <row r="202" spans="1:3" ht="15">
      <c r="A202" s="78" t="s">
        <v>3449</v>
      </c>
      <c r="B202" s="84" t="s">
        <v>384</v>
      </c>
      <c r="C202" s="78">
        <f>VLOOKUP(GroupVertices[[#This Row],[Vertex]],Vertices[],MATCH("ID",Vertices[[#Headers],[Vertex]:[Vertex Content Word Count]],0),FALSE)</f>
        <v>144</v>
      </c>
    </row>
    <row r="203" spans="1:3" ht="15">
      <c r="A203" s="78" t="s">
        <v>3449</v>
      </c>
      <c r="B203" s="84" t="s">
        <v>315</v>
      </c>
      <c r="C203" s="78">
        <f>VLOOKUP(GroupVertices[[#This Row],[Vertex]],Vertices[],MATCH("ID",Vertices[[#Headers],[Vertex]:[Vertex Content Word Count]],0),FALSE)</f>
        <v>143</v>
      </c>
    </row>
    <row r="204" spans="1:3" ht="15">
      <c r="A204" s="78" t="s">
        <v>3450</v>
      </c>
      <c r="B204" s="84" t="s">
        <v>311</v>
      </c>
      <c r="C204" s="78">
        <f>VLOOKUP(GroupVertices[[#This Row],[Vertex]],Vertices[],MATCH("ID",Vertices[[#Headers],[Vertex]:[Vertex Content Word Count]],0),FALSE)</f>
        <v>137</v>
      </c>
    </row>
    <row r="205" spans="1:3" ht="15">
      <c r="A205" s="78" t="s">
        <v>3450</v>
      </c>
      <c r="B205" s="84" t="s">
        <v>423</v>
      </c>
      <c r="C205" s="78">
        <f>VLOOKUP(GroupVertices[[#This Row],[Vertex]],Vertices[],MATCH("ID",Vertices[[#Headers],[Vertex]:[Vertex Content Word Count]],0),FALSE)</f>
        <v>138</v>
      </c>
    </row>
    <row r="206" spans="1:3" ht="15">
      <c r="A206" s="78" t="s">
        <v>3451</v>
      </c>
      <c r="B206" s="84" t="s">
        <v>296</v>
      </c>
      <c r="C206" s="78">
        <f>VLOOKUP(GroupVertices[[#This Row],[Vertex]],Vertices[],MATCH("ID",Vertices[[#Headers],[Vertex]:[Vertex Content Word Count]],0),FALSE)</f>
        <v>117</v>
      </c>
    </row>
    <row r="207" spans="1:3" ht="15">
      <c r="A207" s="78" t="s">
        <v>3451</v>
      </c>
      <c r="B207" s="84" t="s">
        <v>419</v>
      </c>
      <c r="C207" s="78">
        <f>VLOOKUP(GroupVertices[[#This Row],[Vertex]],Vertices[],MATCH("ID",Vertices[[#Headers],[Vertex]:[Vertex Content Word Count]],0),FALSE)</f>
        <v>118</v>
      </c>
    </row>
    <row r="208" spans="1:3" ht="15">
      <c r="A208" s="78" t="s">
        <v>3452</v>
      </c>
      <c r="B208" s="84" t="s">
        <v>293</v>
      </c>
      <c r="C208" s="78">
        <f>VLOOKUP(GroupVertices[[#This Row],[Vertex]],Vertices[],MATCH("ID",Vertices[[#Headers],[Vertex]:[Vertex Content Word Count]],0),FALSE)</f>
        <v>114</v>
      </c>
    </row>
    <row r="209" spans="1:3" ht="15">
      <c r="A209" s="78" t="s">
        <v>3452</v>
      </c>
      <c r="B209" s="84" t="s">
        <v>292</v>
      </c>
      <c r="C209" s="78">
        <f>VLOOKUP(GroupVertices[[#This Row],[Vertex]],Vertices[],MATCH("ID",Vertices[[#Headers],[Vertex]:[Vertex Content Word Count]],0),FALSE)</f>
        <v>113</v>
      </c>
    </row>
    <row r="210" spans="1:3" ht="15">
      <c r="A210" s="78" t="s">
        <v>3453</v>
      </c>
      <c r="B210" s="84" t="s">
        <v>287</v>
      </c>
      <c r="C210" s="78">
        <f>VLOOKUP(GroupVertices[[#This Row],[Vertex]],Vertices[],MATCH("ID",Vertices[[#Headers],[Vertex]:[Vertex Content Word Count]],0),FALSE)</f>
        <v>106</v>
      </c>
    </row>
    <row r="211" spans="1:3" ht="15">
      <c r="A211" s="78" t="s">
        <v>3453</v>
      </c>
      <c r="B211" s="84" t="s">
        <v>417</v>
      </c>
      <c r="C211" s="78">
        <f>VLOOKUP(GroupVertices[[#This Row],[Vertex]],Vertices[],MATCH("ID",Vertices[[#Headers],[Vertex]:[Vertex Content Word Count]],0),FALSE)</f>
        <v>107</v>
      </c>
    </row>
    <row r="212" spans="1:3" ht="15">
      <c r="A212" s="78" t="s">
        <v>3454</v>
      </c>
      <c r="B212" s="84" t="s">
        <v>286</v>
      </c>
      <c r="C212" s="78">
        <f>VLOOKUP(GroupVertices[[#This Row],[Vertex]],Vertices[],MATCH("ID",Vertices[[#Headers],[Vertex]:[Vertex Content Word Count]],0),FALSE)</f>
        <v>104</v>
      </c>
    </row>
    <row r="213" spans="1:3" ht="15">
      <c r="A213" s="78" t="s">
        <v>3454</v>
      </c>
      <c r="B213" s="84" t="s">
        <v>416</v>
      </c>
      <c r="C213" s="78">
        <f>VLOOKUP(GroupVertices[[#This Row],[Vertex]],Vertices[],MATCH("ID",Vertices[[#Headers],[Vertex]:[Vertex Content Word Count]],0),FALSE)</f>
        <v>105</v>
      </c>
    </row>
    <row r="214" spans="1:3" ht="15">
      <c r="A214" s="78" t="s">
        <v>3455</v>
      </c>
      <c r="B214" s="84" t="s">
        <v>285</v>
      </c>
      <c r="C214" s="78">
        <f>VLOOKUP(GroupVertices[[#This Row],[Vertex]],Vertices[],MATCH("ID",Vertices[[#Headers],[Vertex]:[Vertex Content Word Count]],0),FALSE)</f>
        <v>102</v>
      </c>
    </row>
    <row r="215" spans="1:3" ht="15">
      <c r="A215" s="78" t="s">
        <v>3455</v>
      </c>
      <c r="B215" s="84" t="s">
        <v>415</v>
      </c>
      <c r="C215" s="78">
        <f>VLOOKUP(GroupVertices[[#This Row],[Vertex]],Vertices[],MATCH("ID",Vertices[[#Headers],[Vertex]:[Vertex Content Word Count]],0),FALSE)</f>
        <v>103</v>
      </c>
    </row>
    <row r="216" spans="1:3" ht="15">
      <c r="A216" s="78" t="s">
        <v>3456</v>
      </c>
      <c r="B216" s="84" t="s">
        <v>274</v>
      </c>
      <c r="C216" s="78">
        <f>VLOOKUP(GroupVertices[[#This Row],[Vertex]],Vertices[],MATCH("ID",Vertices[[#Headers],[Vertex]:[Vertex Content Word Count]],0),FALSE)</f>
        <v>90</v>
      </c>
    </row>
    <row r="217" spans="1:3" ht="15">
      <c r="A217" s="78" t="s">
        <v>3456</v>
      </c>
      <c r="B217" s="84" t="s">
        <v>273</v>
      </c>
      <c r="C217" s="78">
        <f>VLOOKUP(GroupVertices[[#This Row],[Vertex]],Vertices[],MATCH("ID",Vertices[[#Headers],[Vertex]:[Vertex Content Word Count]],0),FALSE)</f>
        <v>89</v>
      </c>
    </row>
    <row r="218" spans="1:3" ht="15">
      <c r="A218" s="78" t="s">
        <v>3457</v>
      </c>
      <c r="B218" s="84" t="s">
        <v>271</v>
      </c>
      <c r="C218" s="78">
        <f>VLOOKUP(GroupVertices[[#This Row],[Vertex]],Vertices[],MATCH("ID",Vertices[[#Headers],[Vertex]:[Vertex Content Word Count]],0),FALSE)</f>
        <v>87</v>
      </c>
    </row>
    <row r="219" spans="1:3" ht="15">
      <c r="A219" s="78" t="s">
        <v>3457</v>
      </c>
      <c r="B219" s="84" t="s">
        <v>270</v>
      </c>
      <c r="C219" s="78">
        <f>VLOOKUP(GroupVertices[[#This Row],[Vertex]],Vertices[],MATCH("ID",Vertices[[#Headers],[Vertex]:[Vertex Content Word Count]],0),FALSE)</f>
        <v>86</v>
      </c>
    </row>
    <row r="220" spans="1:3" ht="15">
      <c r="A220" s="78" t="s">
        <v>3458</v>
      </c>
      <c r="B220" s="84" t="s">
        <v>262</v>
      </c>
      <c r="C220" s="78">
        <f>VLOOKUP(GroupVertices[[#This Row],[Vertex]],Vertices[],MATCH("ID",Vertices[[#Headers],[Vertex]:[Vertex Content Word Count]],0),FALSE)</f>
        <v>78</v>
      </c>
    </row>
    <row r="221" spans="1:3" ht="15">
      <c r="A221" s="78" t="s">
        <v>3458</v>
      </c>
      <c r="B221" s="84" t="s">
        <v>261</v>
      </c>
      <c r="C221" s="78">
        <f>VLOOKUP(GroupVertices[[#This Row],[Vertex]],Vertices[],MATCH("ID",Vertices[[#Headers],[Vertex]:[Vertex Content Word Count]],0),FALSE)</f>
        <v>77</v>
      </c>
    </row>
    <row r="222" spans="1:3" ht="15">
      <c r="A222" s="78" t="s">
        <v>3459</v>
      </c>
      <c r="B222" s="84" t="s">
        <v>254</v>
      </c>
      <c r="C222" s="78">
        <f>VLOOKUP(GroupVertices[[#This Row],[Vertex]],Vertices[],MATCH("ID",Vertices[[#Headers],[Vertex]:[Vertex Content Word Count]],0),FALSE)</f>
        <v>65</v>
      </c>
    </row>
    <row r="223" spans="1:3" ht="15">
      <c r="A223" s="78" t="s">
        <v>3459</v>
      </c>
      <c r="B223" s="84" t="s">
        <v>253</v>
      </c>
      <c r="C223" s="78">
        <f>VLOOKUP(GroupVertices[[#This Row],[Vertex]],Vertices[],MATCH("ID",Vertices[[#Headers],[Vertex]:[Vertex Content Word Count]],0),FALSE)</f>
        <v>64</v>
      </c>
    </row>
    <row r="224" spans="1:3" ht="15">
      <c r="A224" s="78" t="s">
        <v>3460</v>
      </c>
      <c r="B224" s="84" t="s">
        <v>251</v>
      </c>
      <c r="C224" s="78">
        <f>VLOOKUP(GroupVertices[[#This Row],[Vertex]],Vertices[],MATCH("ID",Vertices[[#Headers],[Vertex]:[Vertex Content Word Count]],0),FALSE)</f>
        <v>60</v>
      </c>
    </row>
    <row r="225" spans="1:3" ht="15">
      <c r="A225" s="78" t="s">
        <v>3460</v>
      </c>
      <c r="B225" s="84" t="s">
        <v>250</v>
      </c>
      <c r="C225" s="78">
        <f>VLOOKUP(GroupVertices[[#This Row],[Vertex]],Vertices[],MATCH("ID",Vertices[[#Headers],[Vertex]:[Vertex Content Word Count]],0),FALSE)</f>
        <v>59</v>
      </c>
    </row>
    <row r="226" spans="1:3" ht="15">
      <c r="A226" s="78" t="s">
        <v>3461</v>
      </c>
      <c r="B226" s="84" t="s">
        <v>243</v>
      </c>
      <c r="C226" s="78">
        <f>VLOOKUP(GroupVertices[[#This Row],[Vertex]],Vertices[],MATCH("ID",Vertices[[#Headers],[Vertex]:[Vertex Content Word Count]],0),FALSE)</f>
        <v>51</v>
      </c>
    </row>
    <row r="227" spans="1:3" ht="15">
      <c r="A227" s="78" t="s">
        <v>3461</v>
      </c>
      <c r="B227" s="84" t="s">
        <v>242</v>
      </c>
      <c r="C227" s="78">
        <f>VLOOKUP(GroupVertices[[#This Row],[Vertex]],Vertices[],MATCH("ID",Vertices[[#Headers],[Vertex]:[Vertex Content Word Count]],0),FALSE)</f>
        <v>50</v>
      </c>
    </row>
    <row r="228" spans="1:3" ht="15">
      <c r="A228" s="78" t="s">
        <v>3462</v>
      </c>
      <c r="B228" s="84" t="s">
        <v>234</v>
      </c>
      <c r="C228" s="78">
        <f>VLOOKUP(GroupVertices[[#This Row],[Vertex]],Vertices[],MATCH("ID",Vertices[[#Headers],[Vertex]:[Vertex Content Word Count]],0),FALSE)</f>
        <v>42</v>
      </c>
    </row>
    <row r="229" spans="1:3" ht="15">
      <c r="A229" s="78" t="s">
        <v>3462</v>
      </c>
      <c r="B229" s="84" t="s">
        <v>233</v>
      </c>
      <c r="C229" s="78">
        <f>VLOOKUP(GroupVertices[[#This Row],[Vertex]],Vertices[],MATCH("ID",Vertices[[#Headers],[Vertex]:[Vertex Content Word Count]],0),FALSE)</f>
        <v>41</v>
      </c>
    </row>
    <row r="230" spans="1:3" ht="15">
      <c r="A230" s="78" t="s">
        <v>3463</v>
      </c>
      <c r="B230" s="84" t="s">
        <v>226</v>
      </c>
      <c r="C230" s="78">
        <f>VLOOKUP(GroupVertices[[#This Row],[Vertex]],Vertices[],MATCH("ID",Vertices[[#Headers],[Vertex]:[Vertex Content Word Count]],0),FALSE)</f>
        <v>28</v>
      </c>
    </row>
    <row r="231" spans="1:3" ht="15">
      <c r="A231" s="78" t="s">
        <v>3463</v>
      </c>
      <c r="B231" s="84" t="s">
        <v>401</v>
      </c>
      <c r="C231" s="78">
        <f>VLOOKUP(GroupVertices[[#This Row],[Vertex]],Vertices[],MATCH("ID",Vertices[[#Headers],[Vertex]:[Vertex Content Word Count]],0),FALSE)</f>
        <v>29</v>
      </c>
    </row>
    <row r="232" spans="1:3" ht="15">
      <c r="A232" s="78" t="s">
        <v>3464</v>
      </c>
      <c r="B232" s="84" t="s">
        <v>219</v>
      </c>
      <c r="C232" s="78">
        <f>VLOOKUP(GroupVertices[[#This Row],[Vertex]],Vertices[],MATCH("ID",Vertices[[#Headers],[Vertex]:[Vertex Content Word Count]],0),FALSE)</f>
        <v>20</v>
      </c>
    </row>
    <row r="233" spans="1:3" ht="15">
      <c r="A233" s="78" t="s">
        <v>3464</v>
      </c>
      <c r="B233" s="84" t="s">
        <v>218</v>
      </c>
      <c r="C233" s="78">
        <f>VLOOKUP(GroupVertices[[#This Row],[Vertex]],Vertices[],MATCH("ID",Vertices[[#Headers],[Vertex]:[Vertex Content Word Count]],0),FALSE)</f>
        <v>19</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4625</v>
      </c>
      <c r="B2" s="34" t="s">
        <v>3387</v>
      </c>
      <c r="D2" s="31">
        <f>MIN(Vertices[Degree])</f>
        <v>0</v>
      </c>
      <c r="E2" s="3">
        <f>COUNTIF(Vertices[Degree],"&gt;= "&amp;D2)-COUNTIF(Vertices[Degree],"&gt;="&amp;D3)</f>
        <v>0</v>
      </c>
      <c r="F2" s="37">
        <f>MIN(Vertices[In-Degree])</f>
        <v>0</v>
      </c>
      <c r="G2" s="38">
        <f>COUNTIF(Vertices[In-Degree],"&gt;= "&amp;F2)-COUNTIF(Vertices[In-Degree],"&gt;="&amp;F3)</f>
        <v>115</v>
      </c>
      <c r="H2" s="37">
        <f>MIN(Vertices[Out-Degree])</f>
        <v>0</v>
      </c>
      <c r="I2" s="38">
        <f>COUNTIF(Vertices[Out-Degree],"&gt;= "&amp;H2)-COUNTIF(Vertices[Out-Degree],"&gt;="&amp;H3)</f>
        <v>52</v>
      </c>
      <c r="J2" s="37">
        <f>MIN(Vertices[Betweenness Centrality])</f>
        <v>0</v>
      </c>
      <c r="K2" s="38">
        <f>COUNTIF(Vertices[Betweenness Centrality],"&gt;= "&amp;J2)-COUNTIF(Vertices[Betweenness Centrality],"&gt;="&amp;J3)</f>
        <v>216</v>
      </c>
      <c r="L2" s="37">
        <f>MIN(Vertices[Closeness Centrality])</f>
        <v>0</v>
      </c>
      <c r="M2" s="38">
        <f>COUNTIF(Vertices[Closeness Centrality],"&gt;= "&amp;L2)-COUNTIF(Vertices[Closeness Centrality],"&gt;="&amp;L3)</f>
        <v>93</v>
      </c>
      <c r="N2" s="37">
        <f>MIN(Vertices[Eigenvector Centrality])</f>
        <v>0</v>
      </c>
      <c r="O2" s="38">
        <f>COUNTIF(Vertices[Eigenvector Centrality],"&gt;= "&amp;N2)-COUNTIF(Vertices[Eigenvector Centrality],"&gt;="&amp;N3)</f>
        <v>197</v>
      </c>
      <c r="P2" s="37">
        <f>MIN(Vertices[PageRank])</f>
        <v>0.416781</v>
      </c>
      <c r="Q2" s="38">
        <f>COUNTIF(Vertices[PageRank],"&gt;= "&amp;P2)-COUNTIF(Vertices[PageRank],"&gt;="&amp;P3)</f>
        <v>74</v>
      </c>
      <c r="R2" s="37">
        <f>MIN(Vertices[Clustering Coefficient])</f>
        <v>0</v>
      </c>
      <c r="S2" s="43">
        <f>COUNTIF(Vertices[Clustering Coefficient],"&gt;= "&amp;R2)-COUNTIF(Vertices[Clustering Coefficient],"&gt;="&amp;R3)</f>
        <v>165</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3"/>
      <c r="B3" s="123"/>
      <c r="D3" s="32">
        <f aca="true" t="shared" si="1" ref="D3:D26">D2+($D$57-$D$2)/BinDivisor</f>
        <v>0</v>
      </c>
      <c r="E3" s="3">
        <f>COUNTIF(Vertices[Degree],"&gt;= "&amp;D3)-COUNTIF(Vertices[Degree],"&gt;="&amp;D4)</f>
        <v>0</v>
      </c>
      <c r="F3" s="39">
        <f aca="true" t="shared" si="2" ref="F3:F26">F2+($F$57-$F$2)/BinDivisor</f>
        <v>0.6181818181818182</v>
      </c>
      <c r="G3" s="40">
        <f>COUNTIF(Vertices[In-Degree],"&gt;= "&amp;F3)-COUNTIF(Vertices[In-Degree],"&gt;="&amp;F4)</f>
        <v>84</v>
      </c>
      <c r="H3" s="39">
        <f aca="true" t="shared" si="3" ref="H3:H26">H2+($H$57-$H$2)/BinDivisor</f>
        <v>0.16363636363636364</v>
      </c>
      <c r="I3" s="40">
        <f>COUNTIF(Vertices[Out-Degree],"&gt;= "&amp;H3)-COUNTIF(Vertices[Out-Degree],"&gt;="&amp;H4)</f>
        <v>0</v>
      </c>
      <c r="J3" s="39">
        <f aca="true" t="shared" si="4" ref="J3:J26">J2+($J$57-$J$2)/BinDivisor</f>
        <v>9.6</v>
      </c>
      <c r="K3" s="40">
        <f>COUNTIF(Vertices[Betweenness Centrality],"&gt;= "&amp;J3)-COUNTIF(Vertices[Betweenness Centrality],"&gt;="&amp;J4)</f>
        <v>4</v>
      </c>
      <c r="L3" s="39">
        <f aca="true" t="shared" si="5" ref="L3:L26">L2+($L$57-$L$2)/BinDivisor</f>
        <v>0.01818181818181818</v>
      </c>
      <c r="M3" s="40">
        <f>COUNTIF(Vertices[Closeness Centrality],"&gt;= "&amp;L3)-COUNTIF(Vertices[Closeness Centrality],"&gt;="&amp;L4)</f>
        <v>42</v>
      </c>
      <c r="N3" s="39">
        <f aca="true" t="shared" si="6" ref="N3:N26">N2+($N$57-$N$2)/BinDivisor</f>
        <v>0.001886181818181818</v>
      </c>
      <c r="O3" s="40">
        <f>COUNTIF(Vertices[Eigenvector Centrality],"&gt;= "&amp;N3)-COUNTIF(Vertices[Eigenvector Centrality],"&gt;="&amp;N4)</f>
        <v>0</v>
      </c>
      <c r="P3" s="39">
        <f aca="true" t="shared" si="7" ref="P3:P26">P2+($P$57-$P$2)/BinDivisor</f>
        <v>0.5650229272727273</v>
      </c>
      <c r="Q3" s="40">
        <f>COUNTIF(Vertices[PageRank],"&gt;= "&amp;P3)-COUNTIF(Vertices[PageRank],"&gt;="&amp;P4)</f>
        <v>34</v>
      </c>
      <c r="R3" s="39">
        <f aca="true" t="shared" si="8" ref="R3:R26">R2+($R$57-$R$2)/BinDivisor</f>
        <v>0.00909090909090909</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232</v>
      </c>
      <c r="D4" s="32">
        <f t="shared" si="1"/>
        <v>0</v>
      </c>
      <c r="E4" s="3">
        <f>COUNTIF(Vertices[Degree],"&gt;= "&amp;D4)-COUNTIF(Vertices[Degree],"&gt;="&amp;D5)</f>
        <v>0</v>
      </c>
      <c r="F4" s="37">
        <f t="shared" si="2"/>
        <v>1.2363636363636363</v>
      </c>
      <c r="G4" s="38">
        <f>COUNTIF(Vertices[In-Degree],"&gt;= "&amp;F4)-COUNTIF(Vertices[In-Degree],"&gt;="&amp;F5)</f>
        <v>0</v>
      </c>
      <c r="H4" s="37">
        <f t="shared" si="3"/>
        <v>0.32727272727272727</v>
      </c>
      <c r="I4" s="38">
        <f>COUNTIF(Vertices[Out-Degree],"&gt;= "&amp;H4)-COUNTIF(Vertices[Out-Degree],"&gt;="&amp;H5)</f>
        <v>0</v>
      </c>
      <c r="J4" s="37">
        <f t="shared" si="4"/>
        <v>19.2</v>
      </c>
      <c r="K4" s="38">
        <f>COUNTIF(Vertices[Betweenness Centrality],"&gt;= "&amp;J4)-COUNTIF(Vertices[Betweenness Centrality],"&gt;="&amp;J5)</f>
        <v>1</v>
      </c>
      <c r="L4" s="37">
        <f t="shared" si="5"/>
        <v>0.03636363636363636</v>
      </c>
      <c r="M4" s="38">
        <f>COUNTIF(Vertices[Closeness Centrality],"&gt;= "&amp;L4)-COUNTIF(Vertices[Closeness Centrality],"&gt;="&amp;L5)</f>
        <v>7</v>
      </c>
      <c r="N4" s="37">
        <f t="shared" si="6"/>
        <v>0.003772363636363636</v>
      </c>
      <c r="O4" s="38">
        <f>COUNTIF(Vertices[Eigenvector Centrality],"&gt;= "&amp;N4)-COUNTIF(Vertices[Eigenvector Centrality],"&gt;="&amp;N5)</f>
        <v>0</v>
      </c>
      <c r="P4" s="37">
        <f t="shared" si="7"/>
        <v>0.7132648545454545</v>
      </c>
      <c r="Q4" s="38">
        <f>COUNTIF(Vertices[PageRank],"&gt;= "&amp;P4)-COUNTIF(Vertices[PageRank],"&gt;="&amp;P5)</f>
        <v>14</v>
      </c>
      <c r="R4" s="37">
        <f t="shared" si="8"/>
        <v>0.01818181818181818</v>
      </c>
      <c r="S4" s="43">
        <f>COUNTIF(Vertices[Clustering Coefficient],"&gt;= "&amp;R4)-COUNTIF(Vertices[Clustering Coefficient],"&gt;="&amp;R5)</f>
        <v>1</v>
      </c>
      <c r="T4" s="37" t="e">
        <f ca="1" t="shared" si="9"/>
        <v>#REF!</v>
      </c>
      <c r="U4" s="38" t="e">
        <f ca="1" t="shared" si="0"/>
        <v>#REF!</v>
      </c>
      <c r="W4" s="12" t="s">
        <v>126</v>
      </c>
      <c r="X4" s="12" t="s">
        <v>128</v>
      </c>
    </row>
    <row r="5" spans="1:21" ht="15">
      <c r="A5" s="123"/>
      <c r="B5" s="123"/>
      <c r="D5" s="32">
        <f t="shared" si="1"/>
        <v>0</v>
      </c>
      <c r="E5" s="3">
        <f>COUNTIF(Vertices[Degree],"&gt;= "&amp;D5)-COUNTIF(Vertices[Degree],"&gt;="&amp;D6)</f>
        <v>0</v>
      </c>
      <c r="F5" s="39">
        <f t="shared" si="2"/>
        <v>1.8545454545454545</v>
      </c>
      <c r="G5" s="40">
        <f>COUNTIF(Vertices[In-Degree],"&gt;= "&amp;F5)-COUNTIF(Vertices[In-Degree],"&gt;="&amp;F6)</f>
        <v>17</v>
      </c>
      <c r="H5" s="39">
        <f t="shared" si="3"/>
        <v>0.4909090909090909</v>
      </c>
      <c r="I5" s="40">
        <f>COUNTIF(Vertices[Out-Degree],"&gt;= "&amp;H5)-COUNTIF(Vertices[Out-Degree],"&gt;="&amp;H6)</f>
        <v>0</v>
      </c>
      <c r="J5" s="39">
        <f t="shared" si="4"/>
        <v>28.799999999999997</v>
      </c>
      <c r="K5" s="40">
        <f>COUNTIF(Vertices[Betweenness Centrality],"&gt;= "&amp;J5)-COUNTIF(Vertices[Betweenness Centrality],"&gt;="&amp;J6)</f>
        <v>0</v>
      </c>
      <c r="L5" s="39">
        <f t="shared" si="5"/>
        <v>0.05454545454545454</v>
      </c>
      <c r="M5" s="40">
        <f>COUNTIF(Vertices[Closeness Centrality],"&gt;= "&amp;L5)-COUNTIF(Vertices[Closeness Centrality],"&gt;="&amp;L6)</f>
        <v>2</v>
      </c>
      <c r="N5" s="39">
        <f t="shared" si="6"/>
        <v>0.005658545454545454</v>
      </c>
      <c r="O5" s="40">
        <f>COUNTIF(Vertices[Eigenvector Centrality],"&gt;= "&amp;N5)-COUNTIF(Vertices[Eigenvector Centrality],"&gt;="&amp;N6)</f>
        <v>0</v>
      </c>
      <c r="P5" s="39">
        <f t="shared" si="7"/>
        <v>0.8615067818181817</v>
      </c>
      <c r="Q5" s="40">
        <f>COUNTIF(Vertices[PageRank],"&gt;= "&amp;P5)-COUNTIF(Vertices[PageRank],"&gt;="&amp;P6)</f>
        <v>71</v>
      </c>
      <c r="R5" s="39">
        <f t="shared" si="8"/>
        <v>0.02727272727272727</v>
      </c>
      <c r="S5" s="44">
        <f>COUNTIF(Vertices[Clustering Coefficient],"&gt;= "&amp;R5)-COUNTIF(Vertices[Clustering Coefficient],"&gt;="&amp;R6)</f>
        <v>3</v>
      </c>
      <c r="T5" s="39" t="e">
        <f ca="1" t="shared" si="9"/>
        <v>#REF!</v>
      </c>
      <c r="U5" s="40" t="e">
        <f ca="1" t="shared" si="0"/>
        <v>#REF!</v>
      </c>
    </row>
    <row r="6" spans="1:21" ht="15">
      <c r="A6" s="34" t="s">
        <v>148</v>
      </c>
      <c r="B6" s="34">
        <v>243</v>
      </c>
      <c r="D6" s="32">
        <f t="shared" si="1"/>
        <v>0</v>
      </c>
      <c r="E6" s="3">
        <f>COUNTIF(Vertices[Degree],"&gt;= "&amp;D6)-COUNTIF(Vertices[Degree],"&gt;="&amp;D7)</f>
        <v>0</v>
      </c>
      <c r="F6" s="37">
        <f t="shared" si="2"/>
        <v>2.4727272727272727</v>
      </c>
      <c r="G6" s="38">
        <f>COUNTIF(Vertices[In-Degree],"&gt;= "&amp;F6)-COUNTIF(Vertices[In-Degree],"&gt;="&amp;F7)</f>
        <v>6</v>
      </c>
      <c r="H6" s="37">
        <f t="shared" si="3"/>
        <v>0.6545454545454545</v>
      </c>
      <c r="I6" s="38">
        <f>COUNTIF(Vertices[Out-Degree],"&gt;= "&amp;H6)-COUNTIF(Vertices[Out-Degree],"&gt;="&amp;H7)</f>
        <v>0</v>
      </c>
      <c r="J6" s="37">
        <f t="shared" si="4"/>
        <v>38.4</v>
      </c>
      <c r="K6" s="38">
        <f>COUNTIF(Vertices[Betweenness Centrality],"&gt;= "&amp;J6)-COUNTIF(Vertices[Betweenness Centrality],"&gt;="&amp;J7)</f>
        <v>1</v>
      </c>
      <c r="L6" s="37">
        <f t="shared" si="5"/>
        <v>0.07272727272727272</v>
      </c>
      <c r="M6" s="38">
        <f>COUNTIF(Vertices[Closeness Centrality],"&gt;= "&amp;L6)-COUNTIF(Vertices[Closeness Centrality],"&gt;="&amp;L7)</f>
        <v>1</v>
      </c>
      <c r="N6" s="37">
        <f t="shared" si="6"/>
        <v>0.007544727272727272</v>
      </c>
      <c r="O6" s="38">
        <f>COUNTIF(Vertices[Eigenvector Centrality],"&gt;= "&amp;N6)-COUNTIF(Vertices[Eigenvector Centrality],"&gt;="&amp;N7)</f>
        <v>0</v>
      </c>
      <c r="P6" s="37">
        <f t="shared" si="7"/>
        <v>1.009748709090909</v>
      </c>
      <c r="Q6" s="38">
        <f>COUNTIF(Vertices[PageRank],"&gt;= "&amp;P6)-COUNTIF(Vertices[PageRank],"&gt;="&amp;P7)</f>
        <v>5</v>
      </c>
      <c r="R6" s="37">
        <f t="shared" si="8"/>
        <v>0.03636363636363636</v>
      </c>
      <c r="S6" s="43">
        <f>COUNTIF(Vertices[Clustering Coefficient],"&gt;= "&amp;R6)-COUNTIF(Vertices[Clustering Coefficient],"&gt;="&amp;R7)</f>
        <v>0</v>
      </c>
      <c r="T6" s="37" t="e">
        <f ca="1" t="shared" si="9"/>
        <v>#REF!</v>
      </c>
      <c r="U6" s="38" t="e">
        <f ca="1" t="shared" si="0"/>
        <v>#REF!</v>
      </c>
    </row>
    <row r="7" spans="1:21" ht="15">
      <c r="A7" s="34" t="s">
        <v>149</v>
      </c>
      <c r="B7" s="34">
        <v>201</v>
      </c>
      <c r="D7" s="32">
        <f t="shared" si="1"/>
        <v>0</v>
      </c>
      <c r="E7" s="3">
        <f>COUNTIF(Vertices[Degree],"&gt;= "&amp;D7)-COUNTIF(Vertices[Degree],"&gt;="&amp;D8)</f>
        <v>0</v>
      </c>
      <c r="F7" s="39">
        <f t="shared" si="2"/>
        <v>3.090909090909091</v>
      </c>
      <c r="G7" s="40">
        <f>COUNTIF(Vertices[In-Degree],"&gt;= "&amp;F7)-COUNTIF(Vertices[In-Degree],"&gt;="&amp;F8)</f>
        <v>0</v>
      </c>
      <c r="H7" s="39">
        <f t="shared" si="3"/>
        <v>0.8181818181818181</v>
      </c>
      <c r="I7" s="40">
        <f>COUNTIF(Vertices[Out-Degree],"&gt;= "&amp;H7)-COUNTIF(Vertices[Out-Degree],"&gt;="&amp;H8)</f>
        <v>0</v>
      </c>
      <c r="J7" s="39">
        <f t="shared" si="4"/>
        <v>48</v>
      </c>
      <c r="K7" s="40">
        <f>COUNTIF(Vertices[Betweenness Centrality],"&gt;= "&amp;J7)-COUNTIF(Vertices[Betweenness Centrality],"&gt;="&amp;J8)</f>
        <v>0</v>
      </c>
      <c r="L7" s="39">
        <f t="shared" si="5"/>
        <v>0.09090909090909091</v>
      </c>
      <c r="M7" s="40">
        <f>COUNTIF(Vertices[Closeness Centrality],"&gt;= "&amp;L7)-COUNTIF(Vertices[Closeness Centrality],"&gt;="&amp;L8)</f>
        <v>0</v>
      </c>
      <c r="N7" s="39">
        <f t="shared" si="6"/>
        <v>0.00943090909090909</v>
      </c>
      <c r="O7" s="40">
        <f>COUNTIF(Vertices[Eigenvector Centrality],"&gt;= "&amp;N7)-COUNTIF(Vertices[Eigenvector Centrality],"&gt;="&amp;N8)</f>
        <v>0</v>
      </c>
      <c r="P7" s="39">
        <f t="shared" si="7"/>
        <v>1.1579906363636363</v>
      </c>
      <c r="Q7" s="40">
        <f>COUNTIF(Vertices[PageRank],"&gt;= "&amp;P7)-COUNTIF(Vertices[PageRank],"&gt;="&amp;P8)</f>
        <v>15</v>
      </c>
      <c r="R7" s="39">
        <f t="shared" si="8"/>
        <v>0.045454545454545456</v>
      </c>
      <c r="S7" s="44">
        <f>COUNTIF(Vertices[Clustering Coefficient],"&gt;= "&amp;R7)-COUNTIF(Vertices[Clustering Coefficient],"&gt;="&amp;R8)</f>
        <v>0</v>
      </c>
      <c r="T7" s="39" t="e">
        <f ca="1" t="shared" si="9"/>
        <v>#REF!</v>
      </c>
      <c r="U7" s="40" t="e">
        <f ca="1" t="shared" si="0"/>
        <v>#REF!</v>
      </c>
    </row>
    <row r="8" spans="1:21" ht="15">
      <c r="A8" s="34" t="s">
        <v>150</v>
      </c>
      <c r="B8" s="34">
        <v>444</v>
      </c>
      <c r="D8" s="32">
        <f t="shared" si="1"/>
        <v>0</v>
      </c>
      <c r="E8" s="3">
        <f>COUNTIF(Vertices[Degree],"&gt;= "&amp;D8)-COUNTIF(Vertices[Degree],"&gt;="&amp;D9)</f>
        <v>0</v>
      </c>
      <c r="F8" s="37">
        <f t="shared" si="2"/>
        <v>3.709090909090909</v>
      </c>
      <c r="G8" s="38">
        <f>COUNTIF(Vertices[In-Degree],"&gt;= "&amp;F8)-COUNTIF(Vertices[In-Degree],"&gt;="&amp;F9)</f>
        <v>1</v>
      </c>
      <c r="H8" s="37">
        <f t="shared" si="3"/>
        <v>0.9818181818181817</v>
      </c>
      <c r="I8" s="38">
        <f>COUNTIF(Vertices[Out-Degree],"&gt;= "&amp;H8)-COUNTIF(Vertices[Out-Degree],"&gt;="&amp;H9)</f>
        <v>116</v>
      </c>
      <c r="J8" s="37">
        <f t="shared" si="4"/>
        <v>57.6</v>
      </c>
      <c r="K8" s="38">
        <f>COUNTIF(Vertices[Betweenness Centrality],"&gt;= "&amp;J8)-COUNTIF(Vertices[Betweenness Centrality],"&gt;="&amp;J9)</f>
        <v>0</v>
      </c>
      <c r="L8" s="37">
        <f t="shared" si="5"/>
        <v>0.1090909090909091</v>
      </c>
      <c r="M8" s="38">
        <f>COUNTIF(Vertices[Closeness Centrality],"&gt;= "&amp;L8)-COUNTIF(Vertices[Closeness Centrality],"&gt;="&amp;L9)</f>
        <v>13</v>
      </c>
      <c r="N8" s="37">
        <f t="shared" si="6"/>
        <v>0.011317090909090909</v>
      </c>
      <c r="O8" s="38">
        <f>COUNTIF(Vertices[Eigenvector Centrality],"&gt;= "&amp;N8)-COUNTIF(Vertices[Eigenvector Centrality],"&gt;="&amp;N9)</f>
        <v>0</v>
      </c>
      <c r="P8" s="37">
        <f t="shared" si="7"/>
        <v>1.3062325636363636</v>
      </c>
      <c r="Q8" s="38">
        <f>COUNTIF(Vertices[PageRank],"&gt;= "&amp;P8)-COUNTIF(Vertices[PageRank],"&gt;="&amp;P9)</f>
        <v>1</v>
      </c>
      <c r="R8" s="37">
        <f t="shared" si="8"/>
        <v>0.05454545454545455</v>
      </c>
      <c r="S8" s="43">
        <f>COUNTIF(Vertices[Clustering Coefficient],"&gt;= "&amp;R8)-COUNTIF(Vertices[Clustering Coefficient],"&gt;="&amp;R9)</f>
        <v>0</v>
      </c>
      <c r="T8" s="37" t="e">
        <f ca="1" t="shared" si="9"/>
        <v>#REF!</v>
      </c>
      <c r="U8" s="38" t="e">
        <f ca="1" t="shared" si="0"/>
        <v>#REF!</v>
      </c>
    </row>
    <row r="9" spans="1:21" ht="15">
      <c r="A9" s="123"/>
      <c r="B9" s="123"/>
      <c r="D9" s="32">
        <f t="shared" si="1"/>
        <v>0</v>
      </c>
      <c r="E9" s="3">
        <f>COUNTIF(Vertices[Degree],"&gt;= "&amp;D9)-COUNTIF(Vertices[Degree],"&gt;="&amp;D10)</f>
        <v>0</v>
      </c>
      <c r="F9" s="39">
        <f t="shared" si="2"/>
        <v>4.327272727272727</v>
      </c>
      <c r="G9" s="40">
        <f>COUNTIF(Vertices[In-Degree],"&gt;= "&amp;F9)-COUNTIF(Vertices[In-Degree],"&gt;="&amp;F10)</f>
        <v>0</v>
      </c>
      <c r="H9" s="39">
        <f t="shared" si="3"/>
        <v>1.1454545454545453</v>
      </c>
      <c r="I9" s="40">
        <f>COUNTIF(Vertices[Out-Degree],"&gt;= "&amp;H9)-COUNTIF(Vertices[Out-Degree],"&gt;="&amp;H10)</f>
        <v>0</v>
      </c>
      <c r="J9" s="39">
        <f t="shared" si="4"/>
        <v>67.2</v>
      </c>
      <c r="K9" s="40">
        <f>COUNTIF(Vertices[Betweenness Centrality],"&gt;= "&amp;J9)-COUNTIF(Vertices[Betweenness Centrality],"&gt;="&amp;J10)</f>
        <v>0</v>
      </c>
      <c r="L9" s="39">
        <f t="shared" si="5"/>
        <v>0.1272727272727273</v>
      </c>
      <c r="M9" s="40">
        <f>COUNTIF(Vertices[Closeness Centrality],"&gt;= "&amp;L9)-COUNTIF(Vertices[Closeness Centrality],"&gt;="&amp;L10)</f>
        <v>3</v>
      </c>
      <c r="N9" s="39">
        <f t="shared" si="6"/>
        <v>0.013203272727272727</v>
      </c>
      <c r="O9" s="40">
        <f>COUNTIF(Vertices[Eigenvector Centrality],"&gt;= "&amp;N9)-COUNTIF(Vertices[Eigenvector Centrality],"&gt;="&amp;N10)</f>
        <v>0</v>
      </c>
      <c r="P9" s="39">
        <f t="shared" si="7"/>
        <v>1.454474490909091</v>
      </c>
      <c r="Q9" s="40">
        <f>COUNTIF(Vertices[PageRank],"&gt;= "&amp;P9)-COUNTIF(Vertices[PageRank],"&gt;="&amp;P10)</f>
        <v>5</v>
      </c>
      <c r="R9" s="39">
        <f t="shared" si="8"/>
        <v>0.06363636363636364</v>
      </c>
      <c r="S9" s="44">
        <f>COUNTIF(Vertices[Clustering Coefficient],"&gt;= "&amp;R9)-COUNTIF(Vertices[Clustering Coefficient],"&gt;="&amp;R10)</f>
        <v>0</v>
      </c>
      <c r="T9" s="39" t="e">
        <f ca="1" t="shared" si="9"/>
        <v>#REF!</v>
      </c>
      <c r="U9" s="40" t="e">
        <f ca="1" t="shared" si="0"/>
        <v>#REF!</v>
      </c>
    </row>
    <row r="10" spans="1:21" ht="15">
      <c r="A10" s="34" t="s">
        <v>4626</v>
      </c>
      <c r="B10" s="34">
        <v>3</v>
      </c>
      <c r="D10" s="32">
        <f t="shared" si="1"/>
        <v>0</v>
      </c>
      <c r="E10" s="3">
        <f>COUNTIF(Vertices[Degree],"&gt;= "&amp;D10)-COUNTIF(Vertices[Degree],"&gt;="&amp;D11)</f>
        <v>0</v>
      </c>
      <c r="F10" s="37">
        <f t="shared" si="2"/>
        <v>4.945454545454545</v>
      </c>
      <c r="G10" s="38">
        <f>COUNTIF(Vertices[In-Degree],"&gt;= "&amp;F10)-COUNTIF(Vertices[In-Degree],"&gt;="&amp;F11)</f>
        <v>2</v>
      </c>
      <c r="H10" s="37">
        <f t="shared" si="3"/>
        <v>1.3090909090909089</v>
      </c>
      <c r="I10" s="38">
        <f>COUNTIF(Vertices[Out-Degree],"&gt;= "&amp;H10)-COUNTIF(Vertices[Out-Degree],"&gt;="&amp;H11)</f>
        <v>0</v>
      </c>
      <c r="J10" s="37">
        <f t="shared" si="4"/>
        <v>76.8</v>
      </c>
      <c r="K10" s="38">
        <f>COUNTIF(Vertices[Betweenness Centrality],"&gt;= "&amp;J10)-COUNTIF(Vertices[Betweenness Centrality],"&gt;="&amp;J11)</f>
        <v>1</v>
      </c>
      <c r="L10" s="37">
        <f t="shared" si="5"/>
        <v>0.14545454545454548</v>
      </c>
      <c r="M10" s="38">
        <f>COUNTIF(Vertices[Closeness Centrality],"&gt;= "&amp;L10)-COUNTIF(Vertices[Closeness Centrality],"&gt;="&amp;L11)</f>
        <v>0</v>
      </c>
      <c r="N10" s="37">
        <f t="shared" si="6"/>
        <v>0.015089454545454545</v>
      </c>
      <c r="O10" s="38">
        <f>COUNTIF(Vertices[Eigenvector Centrality],"&gt;= "&amp;N10)-COUNTIF(Vertices[Eigenvector Centrality],"&gt;="&amp;N11)</f>
        <v>0</v>
      </c>
      <c r="P10" s="37">
        <f t="shared" si="7"/>
        <v>1.6027164181818183</v>
      </c>
      <c r="Q10" s="38">
        <f>COUNTIF(Vertices[PageRank],"&gt;= "&amp;P10)-COUNTIF(Vertices[PageRank],"&gt;="&amp;P11)</f>
        <v>0</v>
      </c>
      <c r="R10" s="37">
        <f t="shared" si="8"/>
        <v>0.07272727272727274</v>
      </c>
      <c r="S10" s="43">
        <f>COUNTIF(Vertices[Clustering Coefficient],"&gt;= "&amp;R10)-COUNTIF(Vertices[Clustering Coefficient],"&gt;="&amp;R11)</f>
        <v>0</v>
      </c>
      <c r="T10" s="37" t="e">
        <f ca="1" t="shared" si="9"/>
        <v>#REF!</v>
      </c>
      <c r="U10" s="38" t="e">
        <f ca="1" t="shared" si="0"/>
        <v>#REF!</v>
      </c>
    </row>
    <row r="11" spans="1:21" ht="15">
      <c r="A11" s="123"/>
      <c r="B11" s="123"/>
      <c r="D11" s="32">
        <f t="shared" si="1"/>
        <v>0</v>
      </c>
      <c r="E11" s="3">
        <f>COUNTIF(Vertices[Degree],"&gt;= "&amp;D11)-COUNTIF(Vertices[Degree],"&gt;="&amp;D12)</f>
        <v>0</v>
      </c>
      <c r="F11" s="39">
        <f t="shared" si="2"/>
        <v>5.5636363636363635</v>
      </c>
      <c r="G11" s="40">
        <f>COUNTIF(Vertices[In-Degree],"&gt;= "&amp;F11)-COUNTIF(Vertices[In-Degree],"&gt;="&amp;F12)</f>
        <v>1</v>
      </c>
      <c r="H11" s="39">
        <f t="shared" si="3"/>
        <v>1.4727272727272724</v>
      </c>
      <c r="I11" s="40">
        <f>COUNTIF(Vertices[Out-Degree],"&gt;= "&amp;H11)-COUNTIF(Vertices[Out-Degree],"&gt;="&amp;H12)</f>
        <v>0</v>
      </c>
      <c r="J11" s="39">
        <f t="shared" si="4"/>
        <v>86.39999999999999</v>
      </c>
      <c r="K11" s="40">
        <f>COUNTIF(Vertices[Betweenness Centrality],"&gt;= "&amp;J11)-COUNTIF(Vertices[Betweenness Centrality],"&gt;="&amp;J12)</f>
        <v>2</v>
      </c>
      <c r="L11" s="39">
        <f t="shared" si="5"/>
        <v>0.16363636363636366</v>
      </c>
      <c r="M11" s="40">
        <f>COUNTIF(Vertices[Closeness Centrality],"&gt;= "&amp;L11)-COUNTIF(Vertices[Closeness Centrality],"&gt;="&amp;L12)</f>
        <v>1</v>
      </c>
      <c r="N11" s="39">
        <f t="shared" si="6"/>
        <v>0.016975636363636363</v>
      </c>
      <c r="O11" s="40">
        <f>COUNTIF(Vertices[Eigenvector Centrality],"&gt;= "&amp;N11)-COUNTIF(Vertices[Eigenvector Centrality],"&gt;="&amp;N12)</f>
        <v>0</v>
      </c>
      <c r="P11" s="39">
        <f t="shared" si="7"/>
        <v>1.7509583454545457</v>
      </c>
      <c r="Q11" s="40">
        <f>COUNTIF(Vertices[PageRank],"&gt;= "&amp;P11)-COUNTIF(Vertices[PageRank],"&gt;="&amp;P12)</f>
        <v>1</v>
      </c>
      <c r="R11" s="39">
        <f t="shared" si="8"/>
        <v>0.08181818181818183</v>
      </c>
      <c r="S11" s="44">
        <f>COUNTIF(Vertices[Clustering Coefficient],"&gt;= "&amp;R11)-COUNTIF(Vertices[Clustering Coefficient],"&gt;="&amp;R12)</f>
        <v>0</v>
      </c>
      <c r="T11" s="39" t="e">
        <f ca="1" t="shared" si="9"/>
        <v>#REF!</v>
      </c>
      <c r="U11" s="40" t="e">
        <f ca="1" t="shared" si="0"/>
        <v>#REF!</v>
      </c>
    </row>
    <row r="12" spans="1:21" ht="15">
      <c r="A12" s="34" t="s">
        <v>444</v>
      </c>
      <c r="B12" s="34">
        <v>280</v>
      </c>
      <c r="D12" s="32">
        <f t="shared" si="1"/>
        <v>0</v>
      </c>
      <c r="E12" s="3">
        <f>COUNTIF(Vertices[Degree],"&gt;= "&amp;D12)-COUNTIF(Vertices[Degree],"&gt;="&amp;D13)</f>
        <v>0</v>
      </c>
      <c r="F12" s="37">
        <f t="shared" si="2"/>
        <v>6.181818181818182</v>
      </c>
      <c r="G12" s="38">
        <f>COUNTIF(Vertices[In-Degree],"&gt;= "&amp;F12)-COUNTIF(Vertices[In-Degree],"&gt;="&amp;F13)</f>
        <v>0</v>
      </c>
      <c r="H12" s="37">
        <f t="shared" si="3"/>
        <v>1.636363636363636</v>
      </c>
      <c r="I12" s="38">
        <f>COUNTIF(Vertices[Out-Degree],"&gt;= "&amp;H12)-COUNTIF(Vertices[Out-Degree],"&gt;="&amp;H13)</f>
        <v>0</v>
      </c>
      <c r="J12" s="37">
        <f t="shared" si="4"/>
        <v>95.99999999999999</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0.01886181818181818</v>
      </c>
      <c r="O12" s="38">
        <f>COUNTIF(Vertices[Eigenvector Centrality],"&gt;= "&amp;N12)-COUNTIF(Vertices[Eigenvector Centrality],"&gt;="&amp;N13)</f>
        <v>0</v>
      </c>
      <c r="P12" s="37">
        <f t="shared" si="7"/>
        <v>1.899200272727273</v>
      </c>
      <c r="Q12" s="38">
        <f>COUNTIF(Vertices[PageRank],"&gt;= "&amp;P12)-COUNTIF(Vertices[PageRank],"&gt;="&amp;P13)</f>
        <v>3</v>
      </c>
      <c r="R12" s="37">
        <f t="shared" si="8"/>
        <v>0.09090909090909093</v>
      </c>
      <c r="S12" s="43">
        <f>COUNTIF(Vertices[Clustering Coefficient],"&gt;= "&amp;R12)-COUNTIF(Vertices[Clustering Coefficient],"&gt;="&amp;R13)</f>
        <v>0</v>
      </c>
      <c r="T12" s="37" t="e">
        <f ca="1" t="shared" si="9"/>
        <v>#REF!</v>
      </c>
      <c r="U12" s="38" t="e">
        <f ca="1" t="shared" si="0"/>
        <v>#REF!</v>
      </c>
    </row>
    <row r="13" spans="1:21" ht="15">
      <c r="A13" s="34" t="s">
        <v>176</v>
      </c>
      <c r="B13" s="34">
        <v>151</v>
      </c>
      <c r="D13" s="32">
        <f t="shared" si="1"/>
        <v>0</v>
      </c>
      <c r="E13" s="3">
        <f>COUNTIF(Vertices[Degree],"&gt;= "&amp;D13)-COUNTIF(Vertices[Degree],"&gt;="&amp;D14)</f>
        <v>0</v>
      </c>
      <c r="F13" s="39">
        <f t="shared" si="2"/>
        <v>6.8</v>
      </c>
      <c r="G13" s="40">
        <f>COUNTIF(Vertices[In-Degree],"&gt;= "&amp;F13)-COUNTIF(Vertices[In-Degree],"&gt;="&amp;F14)</f>
        <v>1</v>
      </c>
      <c r="H13" s="39">
        <f t="shared" si="3"/>
        <v>1.7999999999999996</v>
      </c>
      <c r="I13" s="40">
        <f>COUNTIF(Vertices[Out-Degree],"&gt;= "&amp;H13)-COUNTIF(Vertices[Out-Degree],"&gt;="&amp;H14)</f>
        <v>0</v>
      </c>
      <c r="J13" s="39">
        <f t="shared" si="4"/>
        <v>105.59999999999998</v>
      </c>
      <c r="K13" s="40">
        <f>COUNTIF(Vertices[Betweenness Centrality],"&gt;= "&amp;J13)-COUNTIF(Vertices[Betweenness Centrality],"&gt;="&amp;J14)</f>
        <v>0</v>
      </c>
      <c r="L13" s="39">
        <f t="shared" si="5"/>
        <v>0.20000000000000004</v>
      </c>
      <c r="M13" s="40">
        <f>COUNTIF(Vertices[Closeness Centrality],"&gt;= "&amp;L13)-COUNTIF(Vertices[Closeness Centrality],"&gt;="&amp;L14)</f>
        <v>8</v>
      </c>
      <c r="N13" s="39">
        <f t="shared" si="6"/>
        <v>0.020748</v>
      </c>
      <c r="O13" s="40">
        <f>COUNTIF(Vertices[Eigenvector Centrality],"&gt;= "&amp;N13)-COUNTIF(Vertices[Eigenvector Centrality],"&gt;="&amp;N14)</f>
        <v>0</v>
      </c>
      <c r="P13" s="39">
        <f t="shared" si="7"/>
        <v>2.0474422000000003</v>
      </c>
      <c r="Q13" s="40">
        <f>COUNTIF(Vertices[PageRank],"&gt;= "&amp;P13)-COUNTIF(Vertices[PageRank],"&gt;="&amp;P14)</f>
        <v>1</v>
      </c>
      <c r="R13" s="39">
        <f t="shared" si="8"/>
        <v>0.10000000000000002</v>
      </c>
      <c r="S13" s="44">
        <f>COUNTIF(Vertices[Clustering Coefficient],"&gt;= "&amp;R13)-COUNTIF(Vertices[Clustering Coefficient],"&gt;="&amp;R14)</f>
        <v>1</v>
      </c>
      <c r="T13" s="39" t="e">
        <f ca="1" t="shared" si="9"/>
        <v>#REF!</v>
      </c>
      <c r="U13" s="40" t="e">
        <f ca="1" t="shared" si="0"/>
        <v>#REF!</v>
      </c>
    </row>
    <row r="14" spans="1:21" ht="15">
      <c r="A14" s="34" t="s">
        <v>445</v>
      </c>
      <c r="B14" s="34">
        <v>13</v>
      </c>
      <c r="D14" s="32">
        <f t="shared" si="1"/>
        <v>0</v>
      </c>
      <c r="E14" s="3">
        <f>COUNTIF(Vertices[Degree],"&gt;= "&amp;D14)-COUNTIF(Vertices[Degree],"&gt;="&amp;D15)</f>
        <v>0</v>
      </c>
      <c r="F14" s="37">
        <f t="shared" si="2"/>
        <v>7.418181818181818</v>
      </c>
      <c r="G14" s="38">
        <f>COUNTIF(Vertices[In-Degree],"&gt;= "&amp;F14)-COUNTIF(Vertices[In-Degree],"&gt;="&amp;F15)</f>
        <v>0</v>
      </c>
      <c r="H14" s="37">
        <f t="shared" si="3"/>
        <v>1.9636363636363632</v>
      </c>
      <c r="I14" s="38">
        <f>COUNTIF(Vertices[Out-Degree],"&gt;= "&amp;H14)-COUNTIF(Vertices[Out-Degree],"&gt;="&amp;H15)</f>
        <v>49</v>
      </c>
      <c r="J14" s="37">
        <f t="shared" si="4"/>
        <v>115.19999999999997</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0.022634181818181817</v>
      </c>
      <c r="O14" s="38">
        <f>COUNTIF(Vertices[Eigenvector Centrality],"&gt;= "&amp;N14)-COUNTIF(Vertices[Eigenvector Centrality],"&gt;="&amp;N15)</f>
        <v>33</v>
      </c>
      <c r="P14" s="37">
        <f t="shared" si="7"/>
        <v>2.1956841272727274</v>
      </c>
      <c r="Q14" s="38">
        <f>COUNTIF(Vertices[PageRank],"&gt;= "&amp;P14)-COUNTIF(Vertices[PageRank],"&gt;="&amp;P15)</f>
        <v>0</v>
      </c>
      <c r="R14" s="37">
        <f t="shared" si="8"/>
        <v>0.10909090909090911</v>
      </c>
      <c r="S14" s="43">
        <f>COUNTIF(Vertices[Clustering Coefficient],"&gt;= "&amp;R14)-COUNTIF(Vertices[Clustering Coefficient],"&gt;="&amp;R15)</f>
        <v>0</v>
      </c>
      <c r="T14" s="37" t="e">
        <f ca="1" t="shared" si="9"/>
        <v>#REF!</v>
      </c>
      <c r="U14" s="38" t="e">
        <f ca="1" t="shared" si="0"/>
        <v>#REF!</v>
      </c>
    </row>
    <row r="15" spans="1:21" ht="15">
      <c r="A15" s="123"/>
      <c r="B15" s="123"/>
      <c r="D15" s="32">
        <f t="shared" si="1"/>
        <v>0</v>
      </c>
      <c r="E15" s="3">
        <f>COUNTIF(Vertices[Degree],"&gt;= "&amp;D15)-COUNTIF(Vertices[Degree],"&gt;="&amp;D16)</f>
        <v>0</v>
      </c>
      <c r="F15" s="39">
        <f t="shared" si="2"/>
        <v>8.036363636363635</v>
      </c>
      <c r="G15" s="40">
        <f>COUNTIF(Vertices[In-Degree],"&gt;= "&amp;F15)-COUNTIF(Vertices[In-Degree],"&gt;="&amp;F16)</f>
        <v>0</v>
      </c>
      <c r="H15" s="39">
        <f t="shared" si="3"/>
        <v>2.127272727272727</v>
      </c>
      <c r="I15" s="40">
        <f>COUNTIF(Vertices[Out-Degree],"&gt;= "&amp;H15)-COUNTIF(Vertices[Out-Degree],"&gt;="&amp;H16)</f>
        <v>0</v>
      </c>
      <c r="J15" s="39">
        <f t="shared" si="4"/>
        <v>124.79999999999997</v>
      </c>
      <c r="K15" s="40">
        <f>COUNTIF(Vertices[Betweenness Centrality],"&gt;= "&amp;J15)-COUNTIF(Vertices[Betweenness Centrality],"&gt;="&amp;J16)</f>
        <v>1</v>
      </c>
      <c r="L15" s="39">
        <f t="shared" si="5"/>
        <v>0.23636363636363641</v>
      </c>
      <c r="M15" s="40">
        <f>COUNTIF(Vertices[Closeness Centrality],"&gt;= "&amp;L15)-COUNTIF(Vertices[Closeness Centrality],"&gt;="&amp;L16)</f>
        <v>0</v>
      </c>
      <c r="N15" s="39">
        <f t="shared" si="6"/>
        <v>0.024520363636363635</v>
      </c>
      <c r="O15" s="40">
        <f>COUNTIF(Vertices[Eigenvector Centrality],"&gt;= "&amp;N15)-COUNTIF(Vertices[Eigenvector Centrality],"&gt;="&amp;N16)</f>
        <v>0</v>
      </c>
      <c r="P15" s="39">
        <f t="shared" si="7"/>
        <v>2.3439260545454546</v>
      </c>
      <c r="Q15" s="40">
        <f>COUNTIF(Vertices[PageRank],"&gt;= "&amp;P15)-COUNTIF(Vertices[PageRank],"&gt;="&amp;P16)</f>
        <v>0</v>
      </c>
      <c r="R15" s="39">
        <f t="shared" si="8"/>
        <v>0.11818181818181821</v>
      </c>
      <c r="S15" s="44">
        <f>COUNTIF(Vertices[Clustering Coefficient],"&gt;= "&amp;R15)-COUNTIF(Vertices[Clustering Coefficient],"&gt;="&amp;R16)</f>
        <v>0</v>
      </c>
      <c r="T15" s="39" t="e">
        <f ca="1" t="shared" si="9"/>
        <v>#REF!</v>
      </c>
      <c r="U15" s="40" t="e">
        <f ca="1" t="shared" si="0"/>
        <v>#REF!</v>
      </c>
    </row>
    <row r="16" spans="1:21" ht="15">
      <c r="A16" s="34" t="s">
        <v>151</v>
      </c>
      <c r="B16" s="34">
        <v>151</v>
      </c>
      <c r="D16" s="32">
        <f t="shared" si="1"/>
        <v>0</v>
      </c>
      <c r="E16" s="3">
        <f>COUNTIF(Vertices[Degree],"&gt;= "&amp;D16)-COUNTIF(Vertices[Degree],"&gt;="&amp;D17)</f>
        <v>0</v>
      </c>
      <c r="F16" s="37">
        <f t="shared" si="2"/>
        <v>8.654545454545453</v>
      </c>
      <c r="G16" s="38">
        <f>COUNTIF(Vertices[In-Degree],"&gt;= "&amp;F16)-COUNTIF(Vertices[In-Degree],"&gt;="&amp;F17)</f>
        <v>0</v>
      </c>
      <c r="H16" s="37">
        <f t="shared" si="3"/>
        <v>2.2909090909090906</v>
      </c>
      <c r="I16" s="38">
        <f>COUNTIF(Vertices[Out-Degree],"&gt;= "&amp;H16)-COUNTIF(Vertices[Out-Degree],"&gt;="&amp;H17)</f>
        <v>0</v>
      </c>
      <c r="J16" s="37">
        <f t="shared" si="4"/>
        <v>134.39999999999998</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0.026406545454545453</v>
      </c>
      <c r="O16" s="38">
        <f>COUNTIF(Vertices[Eigenvector Centrality],"&gt;= "&amp;N16)-COUNTIF(Vertices[Eigenvector Centrality],"&gt;="&amp;N17)</f>
        <v>0</v>
      </c>
      <c r="P16" s="37">
        <f t="shared" si="7"/>
        <v>2.4921679818181817</v>
      </c>
      <c r="Q16" s="38">
        <f>COUNTIF(Vertices[PageRank],"&gt;= "&amp;P16)-COUNTIF(Vertices[PageRank],"&gt;="&amp;P17)</f>
        <v>0</v>
      </c>
      <c r="R16" s="37">
        <f t="shared" si="8"/>
        <v>0.1272727272727273</v>
      </c>
      <c r="S16" s="43">
        <f>COUNTIF(Vertices[Clustering Coefficient],"&gt;= "&amp;R16)-COUNTIF(Vertices[Clustering Coefficient],"&gt;="&amp;R17)</f>
        <v>0</v>
      </c>
      <c r="T16" s="37" t="e">
        <f ca="1" t="shared" si="9"/>
        <v>#REF!</v>
      </c>
      <c r="U16" s="38" t="e">
        <f ca="1" t="shared" si="0"/>
        <v>#REF!</v>
      </c>
    </row>
    <row r="17" spans="1:21" ht="15">
      <c r="A17" s="123"/>
      <c r="B17" s="123"/>
      <c r="D17" s="32">
        <f t="shared" si="1"/>
        <v>0</v>
      </c>
      <c r="E17" s="3">
        <f>COUNTIF(Vertices[Degree],"&gt;= "&amp;D17)-COUNTIF(Vertices[Degree],"&gt;="&amp;D18)</f>
        <v>0</v>
      </c>
      <c r="F17" s="39">
        <f t="shared" si="2"/>
        <v>9.27272727272727</v>
      </c>
      <c r="G17" s="40">
        <f>COUNTIF(Vertices[In-Degree],"&gt;= "&amp;F17)-COUNTIF(Vertices[In-Degree],"&gt;="&amp;F18)</f>
        <v>0</v>
      </c>
      <c r="H17" s="39">
        <f t="shared" si="3"/>
        <v>2.454545454545454</v>
      </c>
      <c r="I17" s="40">
        <f>COUNTIF(Vertices[Out-Degree],"&gt;= "&amp;H17)-COUNTIF(Vertices[Out-Degree],"&gt;="&amp;H18)</f>
        <v>0</v>
      </c>
      <c r="J17" s="39">
        <f t="shared" si="4"/>
        <v>143.99999999999997</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0.02829272727272727</v>
      </c>
      <c r="O17" s="40">
        <f>COUNTIF(Vertices[Eigenvector Centrality],"&gt;= "&amp;N17)-COUNTIF(Vertices[Eigenvector Centrality],"&gt;="&amp;N18)</f>
        <v>0</v>
      </c>
      <c r="P17" s="39">
        <f t="shared" si="7"/>
        <v>2.640409909090909</v>
      </c>
      <c r="Q17" s="40">
        <f>COUNTIF(Vertices[PageRank],"&gt;= "&amp;P17)-COUNTIF(Vertices[PageRank],"&gt;="&amp;P18)</f>
        <v>0</v>
      </c>
      <c r="R17" s="39">
        <f t="shared" si="8"/>
        <v>0.13636363636363638</v>
      </c>
      <c r="S17" s="44">
        <f>COUNTIF(Vertices[Clustering Coefficient],"&gt;= "&amp;R17)-COUNTIF(Vertices[Clustering Coefficient],"&gt;="&amp;R18)</f>
        <v>0</v>
      </c>
      <c r="T17" s="39" t="e">
        <f ca="1" t="shared" si="9"/>
        <v>#REF!</v>
      </c>
      <c r="U17" s="40" t="e">
        <f ca="1" t="shared" si="0"/>
        <v>#REF!</v>
      </c>
    </row>
    <row r="18" spans="1:21" ht="15">
      <c r="A18" s="34" t="s">
        <v>170</v>
      </c>
      <c r="B18" s="34">
        <v>0.009345794392523364</v>
      </c>
      <c r="D18" s="32">
        <f t="shared" si="1"/>
        <v>0</v>
      </c>
      <c r="E18" s="3">
        <f>COUNTIF(Vertices[Degree],"&gt;= "&amp;D18)-COUNTIF(Vertices[Degree],"&gt;="&amp;D19)</f>
        <v>0</v>
      </c>
      <c r="F18" s="37">
        <f t="shared" si="2"/>
        <v>9.890909090909087</v>
      </c>
      <c r="G18" s="38">
        <f>COUNTIF(Vertices[In-Degree],"&gt;= "&amp;F18)-COUNTIF(Vertices[In-Degree],"&gt;="&amp;F19)</f>
        <v>1</v>
      </c>
      <c r="H18" s="37">
        <f t="shared" si="3"/>
        <v>2.6181818181818177</v>
      </c>
      <c r="I18" s="38">
        <f>COUNTIF(Vertices[Out-Degree],"&gt;= "&amp;H18)-COUNTIF(Vertices[Out-Degree],"&gt;="&amp;H19)</f>
        <v>0</v>
      </c>
      <c r="J18" s="37">
        <f t="shared" si="4"/>
        <v>153.59999999999997</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0.03017890909090909</v>
      </c>
      <c r="O18" s="38">
        <f>COUNTIF(Vertices[Eigenvector Centrality],"&gt;= "&amp;N18)-COUNTIF(Vertices[Eigenvector Centrality],"&gt;="&amp;N19)</f>
        <v>0</v>
      </c>
      <c r="P18" s="37">
        <f t="shared" si="7"/>
        <v>2.788651836363636</v>
      </c>
      <c r="Q18" s="38">
        <f>COUNTIF(Vertices[PageRank],"&gt;= "&amp;P18)-COUNTIF(Vertices[PageRank],"&gt;="&amp;P19)</f>
        <v>1</v>
      </c>
      <c r="R18" s="37">
        <f t="shared" si="8"/>
        <v>0.14545454545454548</v>
      </c>
      <c r="S18" s="43">
        <f>COUNTIF(Vertices[Clustering Coefficient],"&gt;= "&amp;R18)-COUNTIF(Vertices[Clustering Coefficient],"&gt;="&amp;R19)</f>
        <v>0</v>
      </c>
      <c r="T18" s="37" t="e">
        <f ca="1" t="shared" si="9"/>
        <v>#REF!</v>
      </c>
      <c r="U18" s="38" t="e">
        <f ca="1" t="shared" si="0"/>
        <v>#REF!</v>
      </c>
    </row>
    <row r="19" spans="1:21" ht="15">
      <c r="A19" s="34" t="s">
        <v>171</v>
      </c>
      <c r="B19" s="34">
        <v>0.018518518518518517</v>
      </c>
      <c r="D19" s="32">
        <f t="shared" si="1"/>
        <v>0</v>
      </c>
      <c r="E19" s="3">
        <f>COUNTIF(Vertices[Degree],"&gt;= "&amp;D19)-COUNTIF(Vertices[Degree],"&gt;="&amp;D20)</f>
        <v>0</v>
      </c>
      <c r="F19" s="39">
        <f t="shared" si="2"/>
        <v>10.509090909090904</v>
      </c>
      <c r="G19" s="40">
        <f>COUNTIF(Vertices[In-Degree],"&gt;= "&amp;F19)-COUNTIF(Vertices[In-Degree],"&gt;="&amp;F20)</f>
        <v>1</v>
      </c>
      <c r="H19" s="39">
        <f t="shared" si="3"/>
        <v>2.7818181818181813</v>
      </c>
      <c r="I19" s="40">
        <f>COUNTIF(Vertices[Out-Degree],"&gt;= "&amp;H19)-COUNTIF(Vertices[Out-Degree],"&gt;="&amp;H20)</f>
        <v>0</v>
      </c>
      <c r="J19" s="39">
        <f t="shared" si="4"/>
        <v>163.19999999999996</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0.032065090909090904</v>
      </c>
      <c r="O19" s="40">
        <f>COUNTIF(Vertices[Eigenvector Centrality],"&gt;= "&amp;N19)-COUNTIF(Vertices[Eigenvector Centrality],"&gt;="&amp;N20)</f>
        <v>0</v>
      </c>
      <c r="P19" s="39">
        <f t="shared" si="7"/>
        <v>2.936893763636363</v>
      </c>
      <c r="Q19" s="40">
        <f>COUNTIF(Vertices[PageRank],"&gt;= "&amp;P19)-COUNTIF(Vertices[PageRank],"&gt;="&amp;P20)</f>
        <v>0</v>
      </c>
      <c r="R19" s="39">
        <f t="shared" si="8"/>
        <v>0.15454545454545457</v>
      </c>
      <c r="S19" s="44">
        <f>COUNTIF(Vertices[Clustering Coefficient],"&gt;= "&amp;R19)-COUNTIF(Vertices[Clustering Coefficient],"&gt;="&amp;R20)</f>
        <v>0</v>
      </c>
      <c r="T19" s="39" t="e">
        <f ca="1" t="shared" si="9"/>
        <v>#REF!</v>
      </c>
      <c r="U19" s="40" t="e">
        <f ca="1" t="shared" si="0"/>
        <v>#REF!</v>
      </c>
    </row>
    <row r="20" spans="1:21" ht="15">
      <c r="A20" s="123"/>
      <c r="B20" s="123"/>
      <c r="D20" s="32">
        <f t="shared" si="1"/>
        <v>0</v>
      </c>
      <c r="E20" s="3">
        <f>COUNTIF(Vertices[Degree],"&gt;= "&amp;D20)-COUNTIF(Vertices[Degree],"&gt;="&amp;D21)</f>
        <v>0</v>
      </c>
      <c r="F20" s="37">
        <f t="shared" si="2"/>
        <v>11.127272727272722</v>
      </c>
      <c r="G20" s="38">
        <f>COUNTIF(Vertices[In-Degree],"&gt;= "&amp;F20)-COUNTIF(Vertices[In-Degree],"&gt;="&amp;F21)</f>
        <v>0</v>
      </c>
      <c r="H20" s="37">
        <f t="shared" si="3"/>
        <v>2.945454545454545</v>
      </c>
      <c r="I20" s="38">
        <f>COUNTIF(Vertices[Out-Degree],"&gt;= "&amp;H20)-COUNTIF(Vertices[Out-Degree],"&gt;="&amp;H21)</f>
        <v>11</v>
      </c>
      <c r="J20" s="37">
        <f t="shared" si="4"/>
        <v>172.79999999999995</v>
      </c>
      <c r="K20" s="38">
        <f>COUNTIF(Vertices[Betweenness Centrality],"&gt;= "&amp;J20)-COUNTIF(Vertices[Betweenness Centrality],"&gt;="&amp;J21)</f>
        <v>0</v>
      </c>
      <c r="L20" s="37">
        <f t="shared" si="5"/>
        <v>0.3272727272727273</v>
      </c>
      <c r="M20" s="38">
        <f>COUNTIF(Vertices[Closeness Centrality],"&gt;= "&amp;L20)-COUNTIF(Vertices[Closeness Centrality],"&gt;="&amp;L21)</f>
        <v>10</v>
      </c>
      <c r="N20" s="37">
        <f t="shared" si="6"/>
        <v>0.03395127272727272</v>
      </c>
      <c r="O20" s="38">
        <f>COUNTIF(Vertices[Eigenvector Centrality],"&gt;= "&amp;N20)-COUNTIF(Vertices[Eigenvector Centrality],"&gt;="&amp;N21)</f>
        <v>0</v>
      </c>
      <c r="P20" s="37">
        <f t="shared" si="7"/>
        <v>3.08513569090909</v>
      </c>
      <c r="Q20" s="38">
        <f>COUNTIF(Vertices[PageRank],"&gt;= "&amp;P20)-COUNTIF(Vertices[PageRank],"&gt;="&amp;P21)</f>
        <v>2</v>
      </c>
      <c r="R20" s="37">
        <f t="shared" si="8"/>
        <v>0.16363636363636366</v>
      </c>
      <c r="S20" s="43">
        <f>COUNTIF(Vertices[Clustering Coefficient],"&gt;= "&amp;R20)-COUNTIF(Vertices[Clustering Coefficient],"&gt;="&amp;R21)</f>
        <v>0</v>
      </c>
      <c r="T20" s="37" t="e">
        <f ca="1" t="shared" si="9"/>
        <v>#REF!</v>
      </c>
      <c r="U20" s="38" t="e">
        <f ca="1" t="shared" si="0"/>
        <v>#REF!</v>
      </c>
    </row>
    <row r="21" spans="1:21" ht="15">
      <c r="A21" s="34" t="s">
        <v>152</v>
      </c>
      <c r="B21" s="34">
        <v>74</v>
      </c>
      <c r="D21" s="32">
        <f t="shared" si="1"/>
        <v>0</v>
      </c>
      <c r="E21" s="3">
        <f>COUNTIF(Vertices[Degree],"&gt;= "&amp;D21)-COUNTIF(Vertices[Degree],"&gt;="&amp;D22)</f>
        <v>0</v>
      </c>
      <c r="F21" s="39">
        <f t="shared" si="2"/>
        <v>11.745454545454539</v>
      </c>
      <c r="G21" s="40">
        <f>COUNTIF(Vertices[In-Degree],"&gt;= "&amp;F21)-COUNTIF(Vertices[In-Degree],"&gt;="&amp;F22)</f>
        <v>0</v>
      </c>
      <c r="H21" s="39">
        <f t="shared" si="3"/>
        <v>3.1090909090909085</v>
      </c>
      <c r="I21" s="40">
        <f>COUNTIF(Vertices[Out-Degree],"&gt;= "&amp;H21)-COUNTIF(Vertices[Out-Degree],"&gt;="&amp;H22)</f>
        <v>0</v>
      </c>
      <c r="J21" s="39">
        <f t="shared" si="4"/>
        <v>182.39999999999995</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0.03583745454545453</v>
      </c>
      <c r="O21" s="40">
        <f>COUNTIF(Vertices[Eigenvector Centrality],"&gt;= "&amp;N21)-COUNTIF(Vertices[Eigenvector Centrality],"&gt;="&amp;N22)</f>
        <v>0</v>
      </c>
      <c r="P21" s="39">
        <f t="shared" si="7"/>
        <v>3.2333776181818172</v>
      </c>
      <c r="Q21" s="40">
        <f>COUNTIF(Vertices[PageRank],"&gt;= "&amp;P21)-COUNTIF(Vertices[PageRank],"&gt;="&amp;P22)</f>
        <v>0</v>
      </c>
      <c r="R21" s="39">
        <f t="shared" si="8"/>
        <v>0.17272727272727276</v>
      </c>
      <c r="S21" s="44">
        <f>COUNTIF(Vertices[Clustering Coefficient],"&gt;= "&amp;R21)-COUNTIF(Vertices[Clustering Coefficient],"&gt;="&amp;R22)</f>
        <v>0</v>
      </c>
      <c r="T21" s="39" t="e">
        <f ca="1" t="shared" si="9"/>
        <v>#REF!</v>
      </c>
      <c r="U21" s="40" t="e">
        <f ca="1" t="shared" si="0"/>
        <v>#REF!</v>
      </c>
    </row>
    <row r="22" spans="1:21" ht="15">
      <c r="A22" s="34" t="s">
        <v>153</v>
      </c>
      <c r="B22" s="34">
        <v>37</v>
      </c>
      <c r="D22" s="32">
        <f t="shared" si="1"/>
        <v>0</v>
      </c>
      <c r="E22" s="3">
        <f>COUNTIF(Vertices[Degree],"&gt;= "&amp;D22)-COUNTIF(Vertices[Degree],"&gt;="&amp;D23)</f>
        <v>0</v>
      </c>
      <c r="F22" s="37">
        <f t="shared" si="2"/>
        <v>12.363636363636356</v>
      </c>
      <c r="G22" s="38">
        <f>COUNTIF(Vertices[In-Degree],"&gt;= "&amp;F22)-COUNTIF(Vertices[In-Degree],"&gt;="&amp;F23)</f>
        <v>0</v>
      </c>
      <c r="H22" s="37">
        <f t="shared" si="3"/>
        <v>3.272727272727272</v>
      </c>
      <c r="I22" s="38">
        <f>COUNTIF(Vertices[Out-Degree],"&gt;= "&amp;H22)-COUNTIF(Vertices[Out-Degree],"&gt;="&amp;H23)</f>
        <v>0</v>
      </c>
      <c r="J22" s="37">
        <f t="shared" si="4"/>
        <v>191.99999999999994</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0.03772363636363635</v>
      </c>
      <c r="O22" s="38">
        <f>COUNTIF(Vertices[Eigenvector Centrality],"&gt;= "&amp;N22)-COUNTIF(Vertices[Eigenvector Centrality],"&gt;="&amp;N23)</f>
        <v>0</v>
      </c>
      <c r="P22" s="37">
        <f t="shared" si="7"/>
        <v>3.3816195454545444</v>
      </c>
      <c r="Q22" s="38">
        <f>COUNTIF(Vertices[PageRank],"&gt;= "&amp;P22)-COUNTIF(Vertices[PageRank],"&gt;="&amp;P23)</f>
        <v>0</v>
      </c>
      <c r="R22" s="37">
        <f t="shared" si="8"/>
        <v>0.18181818181818185</v>
      </c>
      <c r="S22" s="43">
        <f>COUNTIF(Vertices[Clustering Coefficient],"&gt;= "&amp;R22)-COUNTIF(Vertices[Clustering Coefficient],"&gt;="&amp;R23)</f>
        <v>0</v>
      </c>
      <c r="T22" s="37" t="e">
        <f ca="1" t="shared" si="9"/>
        <v>#REF!</v>
      </c>
      <c r="U22" s="38" t="e">
        <f ca="1" t="shared" si="0"/>
        <v>#REF!</v>
      </c>
    </row>
    <row r="23" spans="1:21" ht="15">
      <c r="A23" s="34" t="s">
        <v>154</v>
      </c>
      <c r="B23" s="34">
        <v>35</v>
      </c>
      <c r="D23" s="32">
        <f t="shared" si="1"/>
        <v>0</v>
      </c>
      <c r="E23" s="3">
        <f>COUNTIF(Vertices[Degree],"&gt;= "&amp;D23)-COUNTIF(Vertices[Degree],"&gt;="&amp;D24)</f>
        <v>0</v>
      </c>
      <c r="F23" s="39">
        <f t="shared" si="2"/>
        <v>12.981818181818173</v>
      </c>
      <c r="G23" s="40">
        <f>COUNTIF(Vertices[In-Degree],"&gt;= "&amp;F23)-COUNTIF(Vertices[In-Degree],"&gt;="&amp;F24)</f>
        <v>0</v>
      </c>
      <c r="H23" s="39">
        <f t="shared" si="3"/>
        <v>3.4363636363636356</v>
      </c>
      <c r="I23" s="40">
        <f>COUNTIF(Vertices[Out-Degree],"&gt;= "&amp;H23)-COUNTIF(Vertices[Out-Degree],"&gt;="&amp;H24)</f>
        <v>0</v>
      </c>
      <c r="J23" s="39">
        <f t="shared" si="4"/>
        <v>201.59999999999994</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0.03960981818181816</v>
      </c>
      <c r="O23" s="40">
        <f>COUNTIF(Vertices[Eigenvector Centrality],"&gt;= "&amp;N23)-COUNTIF(Vertices[Eigenvector Centrality],"&gt;="&amp;N24)</f>
        <v>0</v>
      </c>
      <c r="P23" s="39">
        <f t="shared" si="7"/>
        <v>3.5298614727272715</v>
      </c>
      <c r="Q23" s="40">
        <f>COUNTIF(Vertices[PageRank],"&gt;= "&amp;P23)-COUNTIF(Vertices[PageRank],"&gt;="&amp;P24)</f>
        <v>0</v>
      </c>
      <c r="R23" s="39">
        <f t="shared" si="8"/>
        <v>0.19090909090909094</v>
      </c>
      <c r="S23" s="44">
        <f>COUNTIF(Vertices[Clustering Coefficient],"&gt;= "&amp;R23)-COUNTIF(Vertices[Clustering Coefficient],"&gt;="&amp;R24)</f>
        <v>0</v>
      </c>
      <c r="T23" s="39" t="e">
        <f ca="1" t="shared" si="9"/>
        <v>#REF!</v>
      </c>
      <c r="U23" s="40" t="e">
        <f ca="1" t="shared" si="0"/>
        <v>#REF!</v>
      </c>
    </row>
    <row r="24" spans="1:21" ht="15">
      <c r="A24" s="34" t="s">
        <v>155</v>
      </c>
      <c r="B24" s="34">
        <v>160</v>
      </c>
      <c r="D24" s="32">
        <f t="shared" si="1"/>
        <v>0</v>
      </c>
      <c r="E24" s="3">
        <f>COUNTIF(Vertices[Degree],"&gt;= "&amp;D24)-COUNTIF(Vertices[Degree],"&gt;="&amp;D25)</f>
        <v>0</v>
      </c>
      <c r="F24" s="37">
        <f t="shared" si="2"/>
        <v>13.59999999999999</v>
      </c>
      <c r="G24" s="38">
        <f>COUNTIF(Vertices[In-Degree],"&gt;= "&amp;F24)-COUNTIF(Vertices[In-Degree],"&gt;="&amp;F25)</f>
        <v>0</v>
      </c>
      <c r="H24" s="37">
        <f t="shared" si="3"/>
        <v>3.599999999999999</v>
      </c>
      <c r="I24" s="38">
        <f>COUNTIF(Vertices[Out-Degree],"&gt;= "&amp;H24)-COUNTIF(Vertices[Out-Degree],"&gt;="&amp;H25)</f>
        <v>0</v>
      </c>
      <c r="J24" s="37">
        <f t="shared" si="4"/>
        <v>211.19999999999993</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0.04149599999999998</v>
      </c>
      <c r="O24" s="38">
        <f>COUNTIF(Vertices[Eigenvector Centrality],"&gt;= "&amp;N24)-COUNTIF(Vertices[Eigenvector Centrality],"&gt;="&amp;N25)</f>
        <v>0</v>
      </c>
      <c r="P24" s="37">
        <f t="shared" si="7"/>
        <v>3.6781033999999986</v>
      </c>
      <c r="Q24" s="38">
        <f>COUNTIF(Vertices[PageRank],"&gt;= "&amp;P24)-COUNTIF(Vertices[PageRank],"&gt;="&amp;P25)</f>
        <v>0</v>
      </c>
      <c r="R24" s="37">
        <f t="shared" si="8"/>
        <v>0.20000000000000004</v>
      </c>
      <c r="S24" s="43">
        <f>COUNTIF(Vertices[Clustering Coefficient],"&gt;= "&amp;R24)-COUNTIF(Vertices[Clustering Coefficient],"&gt;="&amp;R25)</f>
        <v>2</v>
      </c>
      <c r="T24" s="37" t="e">
        <f ca="1" t="shared" si="9"/>
        <v>#REF!</v>
      </c>
      <c r="U24" s="38" t="e">
        <f ca="1" t="shared" si="0"/>
        <v>#REF!</v>
      </c>
    </row>
    <row r="25" spans="1:21" ht="15">
      <c r="A25" s="123"/>
      <c r="B25" s="123"/>
      <c r="D25" s="32">
        <f t="shared" si="1"/>
        <v>0</v>
      </c>
      <c r="E25" s="3">
        <f>COUNTIF(Vertices[Degree],"&gt;= "&amp;D25)-COUNTIF(Vertices[Degree],"&gt;="&amp;D26)</f>
        <v>0</v>
      </c>
      <c r="F25" s="39">
        <f t="shared" si="2"/>
        <v>14.218181818181808</v>
      </c>
      <c r="G25" s="40">
        <f>COUNTIF(Vertices[In-Degree],"&gt;= "&amp;F25)-COUNTIF(Vertices[In-Degree],"&gt;="&amp;F26)</f>
        <v>0</v>
      </c>
      <c r="H25" s="39">
        <f t="shared" si="3"/>
        <v>3.763636363636363</v>
      </c>
      <c r="I25" s="40">
        <f>COUNTIF(Vertices[Out-Degree],"&gt;= "&amp;H25)-COUNTIF(Vertices[Out-Degree],"&gt;="&amp;H26)</f>
        <v>0</v>
      </c>
      <c r="J25" s="39">
        <f t="shared" si="4"/>
        <v>220.79999999999993</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0.04338218181818179</v>
      </c>
      <c r="O25" s="40">
        <f>COUNTIF(Vertices[Eigenvector Centrality],"&gt;= "&amp;N25)-COUNTIF(Vertices[Eigenvector Centrality],"&gt;="&amp;N26)</f>
        <v>0</v>
      </c>
      <c r="P25" s="39">
        <f t="shared" si="7"/>
        <v>3.8263453272727257</v>
      </c>
      <c r="Q25" s="40">
        <f>COUNTIF(Vertices[PageRank],"&gt;= "&amp;P25)-COUNTIF(Vertices[PageRank],"&gt;="&amp;P26)</f>
        <v>0</v>
      </c>
      <c r="R25" s="39">
        <f t="shared" si="8"/>
        <v>0.20909090909090913</v>
      </c>
      <c r="S25" s="44">
        <f>COUNTIF(Vertices[Clustering Coefficient],"&gt;= "&amp;R25)-COUNTIF(Vertices[Clustering Coefficient],"&gt;="&amp;R26)</f>
        <v>0</v>
      </c>
      <c r="T25" s="39" t="e">
        <f ca="1" t="shared" si="9"/>
        <v>#REF!</v>
      </c>
      <c r="U25" s="40" t="e">
        <f ca="1" t="shared" si="0"/>
        <v>#REF!</v>
      </c>
    </row>
    <row r="26" spans="1:21" ht="15">
      <c r="A26" s="34" t="s">
        <v>156</v>
      </c>
      <c r="B26" s="34">
        <v>4</v>
      </c>
      <c r="D26" s="32">
        <f t="shared" si="1"/>
        <v>0</v>
      </c>
      <c r="E26" s="3">
        <f>COUNTIF(Vertices[Degree],"&gt;= "&amp;D26)-COUNTIF(Vertices[Degree],"&gt;="&amp;D28)</f>
        <v>0</v>
      </c>
      <c r="F26" s="37">
        <f t="shared" si="2"/>
        <v>14.836363636363625</v>
      </c>
      <c r="G26" s="38">
        <f>COUNTIF(Vertices[In-Degree],"&gt;= "&amp;F26)-COUNTIF(Vertices[In-Degree],"&gt;="&amp;F28)</f>
        <v>0</v>
      </c>
      <c r="H26" s="37">
        <f t="shared" si="3"/>
        <v>3.9272727272727264</v>
      </c>
      <c r="I26" s="38">
        <f>COUNTIF(Vertices[Out-Degree],"&gt;= "&amp;H26)-COUNTIF(Vertices[Out-Degree],"&gt;="&amp;H28)</f>
        <v>2</v>
      </c>
      <c r="J26" s="37">
        <f t="shared" si="4"/>
        <v>230.39999999999992</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0.04526836363636361</v>
      </c>
      <c r="O26" s="38">
        <f>COUNTIF(Vertices[Eigenvector Centrality],"&gt;= "&amp;N26)-COUNTIF(Vertices[Eigenvector Centrality],"&gt;="&amp;N28)</f>
        <v>0</v>
      </c>
      <c r="P26" s="37">
        <f t="shared" si="7"/>
        <v>3.974587254545453</v>
      </c>
      <c r="Q26" s="38">
        <f>COUNTIF(Vertices[PageRank],"&gt;= "&amp;P26)-COUNTIF(Vertices[PageRank],"&gt;="&amp;P28)</f>
        <v>0</v>
      </c>
      <c r="R26" s="37">
        <f t="shared" si="8"/>
        <v>0.21818181818181823</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1.912869</v>
      </c>
      <c r="D27" s="32"/>
      <c r="E27" s="3">
        <f>COUNTIF(Vertices[Degree],"&gt;= "&amp;D27)-COUNTIF(Vertices[Degree],"&gt;="&amp;D28)</f>
        <v>0</v>
      </c>
      <c r="F27" s="61"/>
      <c r="G27" s="62">
        <f>COUNTIF(Vertices[In-Degree],"&gt;= "&amp;F27)-COUNTIF(Vertices[In-Degree],"&gt;="&amp;F28)</f>
        <v>-3</v>
      </c>
      <c r="H27" s="61"/>
      <c r="I27" s="62">
        <f>COUNTIF(Vertices[Out-Degree],"&gt;= "&amp;H27)-COUNTIF(Vertices[Out-Degree],"&gt;="&amp;H28)</f>
        <v>-2</v>
      </c>
      <c r="J27" s="61"/>
      <c r="K27" s="62">
        <f>COUNTIF(Vertices[Betweenness Centrality],"&gt;= "&amp;J27)-COUNTIF(Vertices[Betweenness Centrality],"&gt;="&amp;J28)</f>
        <v>-6</v>
      </c>
      <c r="L27" s="61"/>
      <c r="M27" s="62">
        <f>COUNTIF(Vertices[Closeness Centrality],"&gt;= "&amp;L27)-COUNTIF(Vertices[Closeness Centrality],"&gt;="&amp;L28)</f>
        <v>-52</v>
      </c>
      <c r="N27" s="61"/>
      <c r="O27" s="62">
        <f>COUNTIF(Vertices[Eigenvector Centrality],"&gt;= "&amp;N27)-COUNTIF(Vertices[Eigenvector Centrality],"&gt;="&amp;N28)</f>
        <v>-2</v>
      </c>
      <c r="P27" s="61"/>
      <c r="Q27" s="62">
        <f>COUNTIF(Vertices[Eigenvector Centrality],"&gt;= "&amp;P27)-COUNTIF(Vertices[Eigenvector Centrality],"&gt;="&amp;P28)</f>
        <v>0</v>
      </c>
      <c r="R27" s="61"/>
      <c r="S27" s="63">
        <f>COUNTIF(Vertices[Clustering Coefficient],"&gt;= "&amp;R27)-COUNTIF(Vertices[Clustering Coefficient],"&gt;="&amp;R28)</f>
        <v>-60</v>
      </c>
      <c r="T27" s="61"/>
      <c r="U27" s="62">
        <f ca="1">COUNTIF(Vertices[Clustering Coefficient],"&gt;= "&amp;T27)-COUNTIF(Vertices[Clustering Coefficient],"&gt;="&amp;T28)</f>
        <v>0</v>
      </c>
    </row>
    <row r="28" spans="1:21" ht="15">
      <c r="A28" s="123"/>
      <c r="B28" s="123"/>
      <c r="D28" s="32">
        <f>D26+($D$57-$D$2)/BinDivisor</f>
        <v>0</v>
      </c>
      <c r="E28" s="3">
        <f>COUNTIF(Vertices[Degree],"&gt;= "&amp;D28)-COUNTIF(Vertices[Degree],"&gt;="&amp;D40)</f>
        <v>0</v>
      </c>
      <c r="F28" s="39">
        <f>F26+($F$57-$F$2)/BinDivisor</f>
        <v>15.454545454545443</v>
      </c>
      <c r="G28" s="40">
        <f>COUNTIF(Vertices[In-Degree],"&gt;= "&amp;F28)-COUNTIF(Vertices[In-Degree],"&gt;="&amp;F40)</f>
        <v>0</v>
      </c>
      <c r="H28" s="39">
        <f>H26+($H$57-$H$2)/BinDivisor</f>
        <v>4.09090909090909</v>
      </c>
      <c r="I28" s="40">
        <f>COUNTIF(Vertices[Out-Degree],"&gt;= "&amp;H28)-COUNTIF(Vertices[Out-Degree],"&gt;="&amp;H40)</f>
        <v>0</v>
      </c>
      <c r="J28" s="39">
        <f>J26+($J$57-$J$2)/BinDivisor</f>
        <v>239.99999999999991</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0.04715454545454542</v>
      </c>
      <c r="O28" s="40">
        <f>COUNTIF(Vertices[Eigenvector Centrality],"&gt;= "&amp;N28)-COUNTIF(Vertices[Eigenvector Centrality],"&gt;="&amp;N40)</f>
        <v>0</v>
      </c>
      <c r="P28" s="39">
        <f>P26+($P$57-$P$2)/BinDivisor</f>
        <v>4.12282918181818</v>
      </c>
      <c r="Q28" s="40">
        <f>COUNTIF(Vertices[PageRank],"&gt;= "&amp;P28)-COUNTIF(Vertices[PageRank],"&gt;="&amp;P40)</f>
        <v>0</v>
      </c>
      <c r="R28" s="39">
        <f>R26+($R$57-$R$2)/BinDivisor</f>
        <v>0.22727272727272732</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0.004030452306314375</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4627</v>
      </c>
      <c r="B30" s="34">
        <v>0.505155</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23"/>
      <c r="B31" s="123"/>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4628</v>
      </c>
      <c r="B32" s="34" t="s">
        <v>4629</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-3</v>
      </c>
      <c r="H38" s="61"/>
      <c r="I38" s="62">
        <f>COUNTIF(Vertices[Out-Degree],"&gt;= "&amp;H38)-COUNTIF(Vertices[Out-Degree],"&gt;="&amp;H40)</f>
        <v>-2</v>
      </c>
      <c r="J38" s="61"/>
      <c r="K38" s="62">
        <f>COUNTIF(Vertices[Betweenness Centrality],"&gt;= "&amp;J38)-COUNTIF(Vertices[Betweenness Centrality],"&gt;="&amp;J40)</f>
        <v>-6</v>
      </c>
      <c r="L38" s="61"/>
      <c r="M38" s="62">
        <f>COUNTIF(Vertices[Closeness Centrality],"&gt;= "&amp;L38)-COUNTIF(Vertices[Closeness Centrality],"&gt;="&amp;L40)</f>
        <v>-52</v>
      </c>
      <c r="N38" s="61"/>
      <c r="O38" s="62">
        <f>COUNTIF(Vertices[Eigenvector Centrality],"&gt;= "&amp;N38)-COUNTIF(Vertices[Eigenvector Centrality],"&gt;="&amp;N40)</f>
        <v>-2</v>
      </c>
      <c r="P38" s="61"/>
      <c r="Q38" s="62">
        <f>COUNTIF(Vertices[Eigenvector Centrality],"&gt;= "&amp;P38)-COUNTIF(Vertices[Eigenvector Centrality],"&gt;="&amp;P40)</f>
        <v>0</v>
      </c>
      <c r="R38" s="61"/>
      <c r="S38" s="63">
        <f>COUNTIF(Vertices[Clustering Coefficient],"&gt;= "&amp;R38)-COUNTIF(Vertices[Clustering Coefficient],"&gt;="&amp;R40)</f>
        <v>-60</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-3</v>
      </c>
      <c r="H39" s="61"/>
      <c r="I39" s="62">
        <f>COUNTIF(Vertices[Out-Degree],"&gt;= "&amp;H39)-COUNTIF(Vertices[Out-Degree],"&gt;="&amp;H40)</f>
        <v>-2</v>
      </c>
      <c r="J39" s="61"/>
      <c r="K39" s="62">
        <f>COUNTIF(Vertices[Betweenness Centrality],"&gt;= "&amp;J39)-COUNTIF(Vertices[Betweenness Centrality],"&gt;="&amp;J40)</f>
        <v>-6</v>
      </c>
      <c r="L39" s="61"/>
      <c r="M39" s="62">
        <f>COUNTIF(Vertices[Closeness Centrality],"&gt;= "&amp;L39)-COUNTIF(Vertices[Closeness Centrality],"&gt;="&amp;L40)</f>
        <v>-52</v>
      </c>
      <c r="N39" s="61"/>
      <c r="O39" s="62">
        <f>COUNTIF(Vertices[Eigenvector Centrality],"&gt;= "&amp;N39)-COUNTIF(Vertices[Eigenvector Centrality],"&gt;="&amp;N40)</f>
        <v>-2</v>
      </c>
      <c r="P39" s="61"/>
      <c r="Q39" s="62">
        <f>COUNTIF(Vertices[Eigenvector Centrality],"&gt;= "&amp;P39)-COUNTIF(Vertices[Eigenvector Centrality],"&gt;="&amp;P40)</f>
        <v>0</v>
      </c>
      <c r="R39" s="61"/>
      <c r="S39" s="63">
        <f>COUNTIF(Vertices[Clustering Coefficient],"&gt;= "&amp;R39)-COUNTIF(Vertices[Clustering Coefficient],"&gt;="&amp;R40)</f>
        <v>-60</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16.07272727272726</v>
      </c>
      <c r="G40" s="38">
        <f>COUNTIF(Vertices[In-Degree],"&gt;= "&amp;F40)-COUNTIF(Vertices[In-Degree],"&gt;="&amp;F41)</f>
        <v>0</v>
      </c>
      <c r="H40" s="37">
        <f>H28+($H$57-$H$2)/BinDivisor</f>
        <v>4.254545454545454</v>
      </c>
      <c r="I40" s="38">
        <f>COUNTIF(Vertices[Out-Degree],"&gt;= "&amp;H40)-COUNTIF(Vertices[Out-Degree],"&gt;="&amp;H41)</f>
        <v>0</v>
      </c>
      <c r="J40" s="37">
        <f>J28+($J$57-$J$2)/BinDivisor</f>
        <v>249.5999999999999</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0.049040727272727236</v>
      </c>
      <c r="O40" s="38">
        <f>COUNTIF(Vertices[Eigenvector Centrality],"&gt;= "&amp;N40)-COUNTIF(Vertices[Eigenvector Centrality],"&gt;="&amp;N41)</f>
        <v>0</v>
      </c>
      <c r="P40" s="37">
        <f>P28+($P$57-$P$2)/BinDivisor</f>
        <v>4.271071109090908</v>
      </c>
      <c r="Q40" s="38">
        <f>COUNTIF(Vertices[PageRank],"&gt;= "&amp;P40)-COUNTIF(Vertices[PageRank],"&gt;="&amp;P41)</f>
        <v>0</v>
      </c>
      <c r="R40" s="37">
        <f>R28+($R$57-$R$2)/BinDivisor</f>
        <v>0.23636363636363641</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16.690909090909077</v>
      </c>
      <c r="G41" s="40">
        <f>COUNTIF(Vertices[In-Degree],"&gt;= "&amp;F41)-COUNTIF(Vertices[In-Degree],"&gt;="&amp;F42)</f>
        <v>0</v>
      </c>
      <c r="H41" s="39">
        <f aca="true" t="shared" si="12" ref="H41:H56">H40+($H$57-$H$2)/BinDivisor</f>
        <v>4.418181818181818</v>
      </c>
      <c r="I41" s="40">
        <f>COUNTIF(Vertices[Out-Degree],"&gt;= "&amp;H41)-COUNTIF(Vertices[Out-Degree],"&gt;="&amp;H42)</f>
        <v>0</v>
      </c>
      <c r="J41" s="39">
        <f aca="true" t="shared" si="13" ref="J41:J56">J40+($J$57-$J$2)/BinDivisor</f>
        <v>259.19999999999993</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10</v>
      </c>
      <c r="N41" s="39">
        <f aca="true" t="shared" si="15" ref="N41:N56">N40+($N$57-$N$2)/BinDivisor</f>
        <v>0.05092690909090905</v>
      </c>
      <c r="O41" s="40">
        <f>COUNTIF(Vertices[Eigenvector Centrality],"&gt;= "&amp;N41)-COUNTIF(Vertices[Eigenvector Centrality],"&gt;="&amp;N42)</f>
        <v>0</v>
      </c>
      <c r="P41" s="39">
        <f aca="true" t="shared" si="16" ref="P41:P56">P40+($P$57-$P$2)/BinDivisor</f>
        <v>4.4193130363636355</v>
      </c>
      <c r="Q41" s="40">
        <f>COUNTIF(Vertices[PageRank],"&gt;= "&amp;P41)-COUNTIF(Vertices[PageRank],"&gt;="&amp;P42)</f>
        <v>0</v>
      </c>
      <c r="R41" s="39">
        <f aca="true" t="shared" si="17" ref="R41:R56">R40+($R$57-$R$2)/BinDivisor</f>
        <v>0.2454545454545455</v>
      </c>
      <c r="S41" s="44">
        <f>COUNTIF(Vertices[Clustering Coefficient],"&gt;= "&amp;R41)-COUNTIF(Vertices[Clustering Coefficient],"&gt;="&amp;R42)</f>
        <v>0</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17.309090909090894</v>
      </c>
      <c r="G42" s="38">
        <f>COUNTIF(Vertices[In-Degree],"&gt;= "&amp;F42)-COUNTIF(Vertices[In-Degree],"&gt;="&amp;F43)</f>
        <v>0</v>
      </c>
      <c r="H42" s="37">
        <f t="shared" si="12"/>
        <v>4.581818181818182</v>
      </c>
      <c r="I42" s="38">
        <f>COUNTIF(Vertices[Out-Degree],"&gt;= "&amp;H42)-COUNTIF(Vertices[Out-Degree],"&gt;="&amp;H43)</f>
        <v>0</v>
      </c>
      <c r="J42" s="37">
        <f t="shared" si="13"/>
        <v>268.79999999999995</v>
      </c>
      <c r="K42" s="38">
        <f>COUNTIF(Vertices[Betweenness Centrality],"&gt;= "&amp;J42)-COUNTIF(Vertices[Betweenness Centrality],"&gt;="&amp;J43)</f>
        <v>1</v>
      </c>
      <c r="L42" s="37">
        <f t="shared" si="14"/>
        <v>0.5090909090909091</v>
      </c>
      <c r="M42" s="38">
        <f>COUNTIF(Vertices[Closeness Centrality],"&gt;= "&amp;L42)-COUNTIF(Vertices[Closeness Centrality],"&gt;="&amp;L43)</f>
        <v>0</v>
      </c>
      <c r="N42" s="37">
        <f t="shared" si="15"/>
        <v>0.052813090909090865</v>
      </c>
      <c r="O42" s="38">
        <f>COUNTIF(Vertices[Eigenvector Centrality],"&gt;= "&amp;N42)-COUNTIF(Vertices[Eigenvector Centrality],"&gt;="&amp;N43)</f>
        <v>0</v>
      </c>
      <c r="P42" s="37">
        <f t="shared" si="16"/>
        <v>4.567554963636363</v>
      </c>
      <c r="Q42" s="38">
        <f>COUNTIF(Vertices[PageRank],"&gt;= "&amp;P42)-COUNTIF(Vertices[PageRank],"&gt;="&amp;P43)</f>
        <v>0</v>
      </c>
      <c r="R42" s="37">
        <f t="shared" si="17"/>
        <v>0.2545454545454546</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17.92727272727271</v>
      </c>
      <c r="G43" s="40">
        <f>COUNTIF(Vertices[In-Degree],"&gt;= "&amp;F43)-COUNTIF(Vertices[In-Degree],"&gt;="&amp;F44)</f>
        <v>1</v>
      </c>
      <c r="H43" s="39">
        <f t="shared" si="12"/>
        <v>4.745454545454546</v>
      </c>
      <c r="I43" s="40">
        <f>COUNTIF(Vertices[Out-Degree],"&gt;= "&amp;H43)-COUNTIF(Vertices[Out-Degree],"&gt;="&amp;H44)</f>
        <v>0</v>
      </c>
      <c r="J43" s="39">
        <f t="shared" si="13"/>
        <v>278.4</v>
      </c>
      <c r="K43" s="40">
        <f>COUNTIF(Vertices[Betweenness Centrality],"&gt;= "&amp;J43)-COUNTIF(Vertices[Betweenness Centrality],"&gt;="&amp;J44)</f>
        <v>1</v>
      </c>
      <c r="L43" s="39">
        <f t="shared" si="14"/>
        <v>0.5272727272727273</v>
      </c>
      <c r="M43" s="40">
        <f>COUNTIF(Vertices[Closeness Centrality],"&gt;= "&amp;L43)-COUNTIF(Vertices[Closeness Centrality],"&gt;="&amp;L44)</f>
        <v>0</v>
      </c>
      <c r="N43" s="39">
        <f t="shared" si="15"/>
        <v>0.05469927272727268</v>
      </c>
      <c r="O43" s="40">
        <f>COUNTIF(Vertices[Eigenvector Centrality],"&gt;= "&amp;N43)-COUNTIF(Vertices[Eigenvector Centrality],"&gt;="&amp;N44)</f>
        <v>0</v>
      </c>
      <c r="P43" s="39">
        <f t="shared" si="16"/>
        <v>4.715796890909091</v>
      </c>
      <c r="Q43" s="40">
        <f>COUNTIF(Vertices[PageRank],"&gt;= "&amp;P43)-COUNTIF(Vertices[PageRank],"&gt;="&amp;P44)</f>
        <v>0</v>
      </c>
      <c r="R43" s="39">
        <f t="shared" si="17"/>
        <v>0.26363636363636367</v>
      </c>
      <c r="S43" s="44">
        <f>COUNTIF(Vertices[Clustering Coefficient],"&gt;= "&amp;R43)-COUNTIF(Vertices[Clustering Coefficient],"&gt;="&amp;R44)</f>
        <v>1</v>
      </c>
      <c r="T43" s="39" t="e">
        <f ca="1" t="shared" si="18"/>
        <v>#REF!</v>
      </c>
      <c r="U43" s="40" t="e">
        <f ca="1" t="shared" si="0"/>
        <v>#REF!</v>
      </c>
    </row>
    <row r="44" spans="1:21" ht="15">
      <c r="A44" s="33"/>
      <c r="B44" s="33"/>
      <c r="D44" s="32">
        <f t="shared" si="10"/>
        <v>0</v>
      </c>
      <c r="E44" s="3">
        <f>COUNTIF(Vertices[Degree],"&gt;= "&amp;D44)-COUNTIF(Vertices[Degree],"&gt;="&amp;D45)</f>
        <v>0</v>
      </c>
      <c r="F44" s="37">
        <f t="shared" si="11"/>
        <v>18.54545454545453</v>
      </c>
      <c r="G44" s="38">
        <f>COUNTIF(Vertices[In-Degree],"&gt;= "&amp;F44)-COUNTIF(Vertices[In-Degree],"&gt;="&amp;F45)</f>
        <v>0</v>
      </c>
      <c r="H44" s="37">
        <f t="shared" si="12"/>
        <v>4.90909090909091</v>
      </c>
      <c r="I44" s="38">
        <f>COUNTIF(Vertices[Out-Degree],"&gt;= "&amp;H44)-COUNTIF(Vertices[Out-Degree],"&gt;="&amp;H45)</f>
        <v>1</v>
      </c>
      <c r="J44" s="37">
        <f t="shared" si="13"/>
        <v>288</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0.056585454545454494</v>
      </c>
      <c r="O44" s="38">
        <f>COUNTIF(Vertices[Eigenvector Centrality],"&gt;= "&amp;N44)-COUNTIF(Vertices[Eigenvector Centrality],"&gt;="&amp;N45)</f>
        <v>0</v>
      </c>
      <c r="P44" s="37">
        <f t="shared" si="16"/>
        <v>4.864038818181818</v>
      </c>
      <c r="Q44" s="38">
        <f>COUNTIF(Vertices[PageRank],"&gt;= "&amp;P44)-COUNTIF(Vertices[PageRank],"&gt;="&amp;P45)</f>
        <v>0</v>
      </c>
      <c r="R44" s="37">
        <f t="shared" si="17"/>
        <v>0.27272727272727276</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19.163636363636346</v>
      </c>
      <c r="G45" s="40">
        <f>COUNTIF(Vertices[In-Degree],"&gt;= "&amp;F45)-COUNTIF(Vertices[In-Degree],"&gt;="&amp;F46)</f>
        <v>0</v>
      </c>
      <c r="H45" s="39">
        <f t="shared" si="12"/>
        <v>5.072727272727274</v>
      </c>
      <c r="I45" s="40">
        <f>COUNTIF(Vertices[Out-Degree],"&gt;= "&amp;H45)-COUNTIF(Vertices[Out-Degree],"&gt;="&amp;H46)</f>
        <v>0</v>
      </c>
      <c r="J45" s="39">
        <f t="shared" si="13"/>
        <v>297.6</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0.05847163636363631</v>
      </c>
      <c r="O45" s="40">
        <f>COUNTIF(Vertices[Eigenvector Centrality],"&gt;= "&amp;N45)-COUNTIF(Vertices[Eigenvector Centrality],"&gt;="&amp;N46)</f>
        <v>0</v>
      </c>
      <c r="P45" s="39">
        <f t="shared" si="16"/>
        <v>5.012280745454546</v>
      </c>
      <c r="Q45" s="40">
        <f>COUNTIF(Vertices[PageRank],"&gt;= "&amp;P45)-COUNTIF(Vertices[PageRank],"&gt;="&amp;P46)</f>
        <v>1</v>
      </c>
      <c r="R45" s="39">
        <f t="shared" si="17"/>
        <v>0.28181818181818186</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19.781818181818164</v>
      </c>
      <c r="G46" s="38">
        <f>COUNTIF(Vertices[In-Degree],"&gt;= "&amp;F46)-COUNTIF(Vertices[In-Degree],"&gt;="&amp;F47)</f>
        <v>0</v>
      </c>
      <c r="H46" s="37">
        <f t="shared" si="12"/>
        <v>5.236363636363638</v>
      </c>
      <c r="I46" s="38">
        <f>COUNTIF(Vertices[Out-Degree],"&gt;= "&amp;H46)-COUNTIF(Vertices[Out-Degree],"&gt;="&amp;H47)</f>
        <v>0</v>
      </c>
      <c r="J46" s="37">
        <f t="shared" si="13"/>
        <v>307.20000000000005</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0.060357818181818124</v>
      </c>
      <c r="O46" s="38">
        <f>COUNTIF(Vertices[Eigenvector Centrality],"&gt;= "&amp;N46)-COUNTIF(Vertices[Eigenvector Centrality],"&gt;="&amp;N47)</f>
        <v>0</v>
      </c>
      <c r="P46" s="37">
        <f t="shared" si="16"/>
        <v>5.160522672727273</v>
      </c>
      <c r="Q46" s="38">
        <f>COUNTIF(Vertices[PageRank],"&gt;= "&amp;P46)-COUNTIF(Vertices[PageRank],"&gt;="&amp;P47)</f>
        <v>0</v>
      </c>
      <c r="R46" s="37">
        <f t="shared" si="17"/>
        <v>0.29090909090909095</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20.39999999999998</v>
      </c>
      <c r="G47" s="40">
        <f>COUNTIF(Vertices[In-Degree],"&gt;= "&amp;F47)-COUNTIF(Vertices[In-Degree],"&gt;="&amp;F48)</f>
        <v>0</v>
      </c>
      <c r="H47" s="39">
        <f t="shared" si="12"/>
        <v>5.400000000000002</v>
      </c>
      <c r="I47" s="40">
        <f>COUNTIF(Vertices[Out-Degree],"&gt;= "&amp;H47)-COUNTIF(Vertices[Out-Degree],"&gt;="&amp;H48)</f>
        <v>0</v>
      </c>
      <c r="J47" s="39">
        <f t="shared" si="13"/>
        <v>316.80000000000007</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0.06224399999999994</v>
      </c>
      <c r="O47" s="40">
        <f>COUNTIF(Vertices[Eigenvector Centrality],"&gt;= "&amp;N47)-COUNTIF(Vertices[Eigenvector Centrality],"&gt;="&amp;N48)</f>
        <v>0</v>
      </c>
      <c r="P47" s="39">
        <f t="shared" si="16"/>
        <v>5.308764600000001</v>
      </c>
      <c r="Q47" s="40">
        <f>COUNTIF(Vertices[PageRank],"&gt;= "&amp;P47)-COUNTIF(Vertices[PageRank],"&gt;="&amp;P48)</f>
        <v>0</v>
      </c>
      <c r="R47" s="39">
        <f t="shared" si="17"/>
        <v>0.30000000000000004</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21.018181818181798</v>
      </c>
      <c r="G48" s="38">
        <f>COUNTIF(Vertices[In-Degree],"&gt;= "&amp;F48)-COUNTIF(Vertices[In-Degree],"&gt;="&amp;F49)</f>
        <v>0</v>
      </c>
      <c r="H48" s="37">
        <f t="shared" si="12"/>
        <v>5.563636363636366</v>
      </c>
      <c r="I48" s="38">
        <f>COUNTIF(Vertices[Out-Degree],"&gt;= "&amp;H48)-COUNTIF(Vertices[Out-Degree],"&gt;="&amp;H49)</f>
        <v>0</v>
      </c>
      <c r="J48" s="37">
        <f t="shared" si="13"/>
        <v>326.4000000000001</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0.06413018181818175</v>
      </c>
      <c r="O48" s="38">
        <f>COUNTIF(Vertices[Eigenvector Centrality],"&gt;= "&amp;N48)-COUNTIF(Vertices[Eigenvector Centrality],"&gt;="&amp;N49)</f>
        <v>0</v>
      </c>
      <c r="P48" s="37">
        <f t="shared" si="16"/>
        <v>5.457006527272728</v>
      </c>
      <c r="Q48" s="38">
        <f>COUNTIF(Vertices[PageRank],"&gt;= "&amp;P48)-COUNTIF(Vertices[PageRank],"&gt;="&amp;P49)</f>
        <v>0</v>
      </c>
      <c r="R48" s="37">
        <f t="shared" si="17"/>
        <v>0.30909090909090914</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21.636363636363615</v>
      </c>
      <c r="G49" s="40">
        <f>COUNTIF(Vertices[In-Degree],"&gt;= "&amp;F49)-COUNTIF(Vertices[In-Degree],"&gt;="&amp;F50)</f>
        <v>0</v>
      </c>
      <c r="H49" s="39">
        <f t="shared" si="12"/>
        <v>5.72727272727273</v>
      </c>
      <c r="I49" s="40">
        <f>COUNTIF(Vertices[Out-Degree],"&gt;= "&amp;H49)-COUNTIF(Vertices[Out-Degree],"&gt;="&amp;H50)</f>
        <v>0</v>
      </c>
      <c r="J49" s="39">
        <f t="shared" si="13"/>
        <v>336.0000000000001</v>
      </c>
      <c r="K49" s="40">
        <f>COUNTIF(Vertices[Betweenness Centrality],"&gt;= "&amp;J49)-COUNTIF(Vertices[Betweenness Centrality],"&gt;="&amp;J50)</f>
        <v>1</v>
      </c>
      <c r="L49" s="39">
        <f t="shared" si="14"/>
        <v>0.6363636363636365</v>
      </c>
      <c r="M49" s="40">
        <f>COUNTIF(Vertices[Closeness Centrality],"&gt;= "&amp;L49)-COUNTIF(Vertices[Closeness Centrality],"&gt;="&amp;L50)</f>
        <v>0</v>
      </c>
      <c r="N49" s="39">
        <f t="shared" si="15"/>
        <v>0.06601636363636357</v>
      </c>
      <c r="O49" s="40">
        <f>COUNTIF(Vertices[Eigenvector Centrality],"&gt;= "&amp;N49)-COUNTIF(Vertices[Eigenvector Centrality],"&gt;="&amp;N50)</f>
        <v>0</v>
      </c>
      <c r="P49" s="39">
        <f t="shared" si="16"/>
        <v>5.605248454545456</v>
      </c>
      <c r="Q49" s="40">
        <f>COUNTIF(Vertices[PageRank],"&gt;= "&amp;P49)-COUNTIF(Vertices[PageRank],"&gt;="&amp;P50)</f>
        <v>0</v>
      </c>
      <c r="R49" s="39">
        <f t="shared" si="17"/>
        <v>0.31818181818181823</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22.254545454545433</v>
      </c>
      <c r="G50" s="38">
        <f>COUNTIF(Vertices[In-Degree],"&gt;= "&amp;F50)-COUNTIF(Vertices[In-Degree],"&gt;="&amp;F51)</f>
        <v>0</v>
      </c>
      <c r="H50" s="37">
        <f t="shared" si="12"/>
        <v>5.890909090909094</v>
      </c>
      <c r="I50" s="38">
        <f>COUNTIF(Vertices[Out-Degree],"&gt;= "&amp;H50)-COUNTIF(Vertices[Out-Degree],"&gt;="&amp;H51)</f>
        <v>0</v>
      </c>
      <c r="J50" s="37">
        <f t="shared" si="13"/>
        <v>345.60000000000014</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0.06790254545454538</v>
      </c>
      <c r="O50" s="38">
        <f>COUNTIF(Vertices[Eigenvector Centrality],"&gt;= "&amp;N50)-COUNTIF(Vertices[Eigenvector Centrality],"&gt;="&amp;N51)</f>
        <v>0</v>
      </c>
      <c r="P50" s="37">
        <f t="shared" si="16"/>
        <v>5.7534903818181835</v>
      </c>
      <c r="Q50" s="38">
        <f>COUNTIF(Vertices[PageRank],"&gt;= "&amp;P50)-COUNTIF(Vertices[PageRank],"&gt;="&amp;P51)</f>
        <v>0</v>
      </c>
      <c r="R50" s="37">
        <f t="shared" si="17"/>
        <v>0.3272727272727273</v>
      </c>
      <c r="S50" s="43">
        <f>COUNTIF(Vertices[Clustering Coefficient],"&gt;= "&amp;R50)-COUNTIF(Vertices[Clustering Coefficient],"&gt;="&amp;R51)</f>
        <v>14</v>
      </c>
      <c r="T50" s="37" t="e">
        <f ca="1" t="shared" si="18"/>
        <v>#REF!</v>
      </c>
      <c r="U50" s="38" t="e">
        <f ca="1" t="shared" si="0"/>
        <v>#REF!</v>
      </c>
    </row>
    <row r="51" spans="4:21" ht="15">
      <c r="D51" s="32">
        <f t="shared" si="10"/>
        <v>0</v>
      </c>
      <c r="E51" s="3">
        <f>COUNTIF(Vertices[Degree],"&gt;= "&amp;D51)-COUNTIF(Vertices[Degree],"&gt;="&amp;D52)</f>
        <v>0</v>
      </c>
      <c r="F51" s="39">
        <f t="shared" si="11"/>
        <v>22.87272727272725</v>
      </c>
      <c r="G51" s="40">
        <f>COUNTIF(Vertices[In-Degree],"&gt;= "&amp;F51)-COUNTIF(Vertices[In-Degree],"&gt;="&amp;F52)</f>
        <v>0</v>
      </c>
      <c r="H51" s="39">
        <f t="shared" si="12"/>
        <v>6.054545454545458</v>
      </c>
      <c r="I51" s="40">
        <f>COUNTIF(Vertices[Out-Degree],"&gt;= "&amp;H51)-COUNTIF(Vertices[Out-Degree],"&gt;="&amp;H52)</f>
        <v>0</v>
      </c>
      <c r="J51" s="39">
        <f t="shared" si="13"/>
        <v>355.20000000000016</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0.0697887272727272</v>
      </c>
      <c r="O51" s="40">
        <f>COUNTIF(Vertices[Eigenvector Centrality],"&gt;= "&amp;N51)-COUNTIF(Vertices[Eigenvector Centrality],"&gt;="&amp;N52)</f>
        <v>0</v>
      </c>
      <c r="P51" s="39">
        <f t="shared" si="16"/>
        <v>5.901732309090911</v>
      </c>
      <c r="Q51" s="40">
        <f>COUNTIF(Vertices[PageRank],"&gt;= "&amp;P51)-COUNTIF(Vertices[PageRank],"&gt;="&amp;P52)</f>
        <v>1</v>
      </c>
      <c r="R51" s="39">
        <f t="shared" si="17"/>
        <v>0.3363636363636364</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23.490909090909067</v>
      </c>
      <c r="G52" s="38">
        <f>COUNTIF(Vertices[In-Degree],"&gt;= "&amp;F52)-COUNTIF(Vertices[In-Degree],"&gt;="&amp;F53)</f>
        <v>0</v>
      </c>
      <c r="H52" s="37">
        <f t="shared" si="12"/>
        <v>6.218181818181822</v>
      </c>
      <c r="I52" s="38">
        <f>COUNTIF(Vertices[Out-Degree],"&gt;= "&amp;H52)-COUNTIF(Vertices[Out-Degree],"&gt;="&amp;H53)</f>
        <v>0</v>
      </c>
      <c r="J52" s="37">
        <f t="shared" si="13"/>
        <v>364.8000000000002</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0.07167490909090901</v>
      </c>
      <c r="O52" s="38">
        <f>COUNTIF(Vertices[Eigenvector Centrality],"&gt;= "&amp;N52)-COUNTIF(Vertices[Eigenvector Centrality],"&gt;="&amp;N53)</f>
        <v>0</v>
      </c>
      <c r="P52" s="37">
        <f t="shared" si="16"/>
        <v>6.049974236363639</v>
      </c>
      <c r="Q52" s="38">
        <f>COUNTIF(Vertices[PageRank],"&gt;= "&amp;P52)-COUNTIF(Vertices[PageRank],"&gt;="&amp;P53)</f>
        <v>0</v>
      </c>
      <c r="R52" s="37">
        <f t="shared" si="17"/>
        <v>0.3454545454545455</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24.109090909090884</v>
      </c>
      <c r="G53" s="40">
        <f>COUNTIF(Vertices[In-Degree],"&gt;= "&amp;F53)-COUNTIF(Vertices[In-Degree],"&gt;="&amp;F54)</f>
        <v>0</v>
      </c>
      <c r="H53" s="39">
        <f t="shared" si="12"/>
        <v>6.381818181818186</v>
      </c>
      <c r="I53" s="40">
        <f>COUNTIF(Vertices[Out-Degree],"&gt;= "&amp;H53)-COUNTIF(Vertices[Out-Degree],"&gt;="&amp;H54)</f>
        <v>0</v>
      </c>
      <c r="J53" s="39">
        <f t="shared" si="13"/>
        <v>374.4000000000002</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0.07356109090909083</v>
      </c>
      <c r="O53" s="40">
        <f>COUNTIF(Vertices[Eigenvector Centrality],"&gt;= "&amp;N53)-COUNTIF(Vertices[Eigenvector Centrality],"&gt;="&amp;N54)</f>
        <v>0</v>
      </c>
      <c r="P53" s="39">
        <f t="shared" si="16"/>
        <v>6.198216163636366</v>
      </c>
      <c r="Q53" s="40">
        <f>COUNTIF(Vertices[PageRank],"&gt;= "&amp;P53)-COUNTIF(Vertices[PageRank],"&gt;="&amp;P54)</f>
        <v>0</v>
      </c>
      <c r="R53" s="39">
        <f t="shared" si="17"/>
        <v>0.3545454545454546</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24.7272727272727</v>
      </c>
      <c r="G54" s="38">
        <f>COUNTIF(Vertices[In-Degree],"&gt;= "&amp;F54)-COUNTIF(Vertices[In-Degree],"&gt;="&amp;F55)</f>
        <v>0</v>
      </c>
      <c r="H54" s="37">
        <f t="shared" si="12"/>
        <v>6.54545454545455</v>
      </c>
      <c r="I54" s="38">
        <f>COUNTIF(Vertices[Out-Degree],"&gt;= "&amp;H54)-COUNTIF(Vertices[Out-Degree],"&gt;="&amp;H55)</f>
        <v>0</v>
      </c>
      <c r="J54" s="37">
        <f t="shared" si="13"/>
        <v>384.0000000000002</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0.07544727272727264</v>
      </c>
      <c r="O54" s="38">
        <f>COUNTIF(Vertices[Eigenvector Centrality],"&gt;= "&amp;N54)-COUNTIF(Vertices[Eigenvector Centrality],"&gt;="&amp;N55)</f>
        <v>0</v>
      </c>
      <c r="P54" s="37">
        <f t="shared" si="16"/>
        <v>6.346458090909094</v>
      </c>
      <c r="Q54" s="38">
        <f>COUNTIF(Vertices[PageRank],"&gt;= "&amp;P54)-COUNTIF(Vertices[PageRank],"&gt;="&amp;P55)</f>
        <v>0</v>
      </c>
      <c r="R54" s="37">
        <f t="shared" si="17"/>
        <v>0.3636363636363637</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25.34545454545452</v>
      </c>
      <c r="G55" s="40">
        <f>COUNTIF(Vertices[In-Degree],"&gt;= "&amp;F55)-COUNTIF(Vertices[In-Degree],"&gt;="&amp;F56)</f>
        <v>0</v>
      </c>
      <c r="H55" s="39">
        <f t="shared" si="12"/>
        <v>6.709090909090914</v>
      </c>
      <c r="I55" s="40">
        <f>COUNTIF(Vertices[Out-Degree],"&gt;= "&amp;H55)-COUNTIF(Vertices[Out-Degree],"&gt;="&amp;H56)</f>
        <v>0</v>
      </c>
      <c r="J55" s="39">
        <f t="shared" si="13"/>
        <v>393.60000000000025</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0.07733345454545446</v>
      </c>
      <c r="O55" s="40">
        <f>COUNTIF(Vertices[Eigenvector Centrality],"&gt;= "&amp;N55)-COUNTIF(Vertices[Eigenvector Centrality],"&gt;="&amp;N56)</f>
        <v>0</v>
      </c>
      <c r="P55" s="39">
        <f t="shared" si="16"/>
        <v>6.494700018181821</v>
      </c>
      <c r="Q55" s="40">
        <f>COUNTIF(Vertices[PageRank],"&gt;= "&amp;P55)-COUNTIF(Vertices[PageRank],"&gt;="&amp;P56)</f>
        <v>0</v>
      </c>
      <c r="R55" s="39">
        <f t="shared" si="17"/>
        <v>0.3727272727272728</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25.963636363636336</v>
      </c>
      <c r="G56" s="38">
        <f>COUNTIF(Vertices[In-Degree],"&gt;= "&amp;F56)-COUNTIF(Vertices[In-Degree],"&gt;="&amp;F57)</f>
        <v>1</v>
      </c>
      <c r="H56" s="37">
        <f t="shared" si="12"/>
        <v>6.872727272727278</v>
      </c>
      <c r="I56" s="38">
        <f>COUNTIF(Vertices[Out-Degree],"&gt;= "&amp;H56)-COUNTIF(Vertices[Out-Degree],"&gt;="&amp;H57)</f>
        <v>0</v>
      </c>
      <c r="J56" s="37">
        <f t="shared" si="13"/>
        <v>403.2000000000003</v>
      </c>
      <c r="K56" s="38">
        <f>COUNTIF(Vertices[Betweenness Centrality],"&gt;= "&amp;J56)-COUNTIF(Vertices[Betweenness Centrality],"&gt;="&amp;J57)</f>
        <v>1</v>
      </c>
      <c r="L56" s="37">
        <f t="shared" si="14"/>
        <v>0.7636363636363638</v>
      </c>
      <c r="M56" s="38">
        <f>COUNTIF(Vertices[Closeness Centrality],"&gt;= "&amp;L56)-COUNTIF(Vertices[Closeness Centrality],"&gt;="&amp;L57)</f>
        <v>0</v>
      </c>
      <c r="N56" s="37">
        <f t="shared" si="15"/>
        <v>0.07921963636363627</v>
      </c>
      <c r="O56" s="38">
        <f>COUNTIF(Vertices[Eigenvector Centrality],"&gt;= "&amp;N56)-COUNTIF(Vertices[Eigenvector Centrality],"&gt;="&amp;N57)</f>
        <v>0</v>
      </c>
      <c r="P56" s="37">
        <f t="shared" si="16"/>
        <v>6.642941945454549</v>
      </c>
      <c r="Q56" s="38">
        <f>COUNTIF(Vertices[PageRank],"&gt;= "&amp;P56)-COUNTIF(Vertices[PageRank],"&gt;="&amp;P57)</f>
        <v>2</v>
      </c>
      <c r="R56" s="37">
        <f t="shared" si="17"/>
        <v>0.3818181818181819</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34</v>
      </c>
      <c r="G57" s="42">
        <f>COUNTIF(Vertices[In-Degree],"&gt;= "&amp;F57)-COUNTIF(Vertices[In-Degree],"&gt;="&amp;F58)</f>
        <v>1</v>
      </c>
      <c r="H57" s="41">
        <f>MAX(Vertices[Out-Degree])</f>
        <v>9</v>
      </c>
      <c r="I57" s="42">
        <f>COUNTIF(Vertices[Out-Degree],"&gt;= "&amp;H57)-COUNTIF(Vertices[Out-Degree],"&gt;="&amp;H58)</f>
        <v>1</v>
      </c>
      <c r="J57" s="41">
        <f>MAX(Vertices[Betweenness Centrality])</f>
        <v>528</v>
      </c>
      <c r="K57" s="42">
        <f>COUNTIF(Vertices[Betweenness Centrality],"&gt;= "&amp;J57)-COUNTIF(Vertices[Betweenness Centrality],"&gt;="&amp;J58)</f>
        <v>2</v>
      </c>
      <c r="L57" s="41">
        <f>MAX(Vertices[Closeness Centrality])</f>
        <v>1</v>
      </c>
      <c r="M57" s="42">
        <f>COUNTIF(Vertices[Closeness Centrality],"&gt;= "&amp;L57)-COUNTIF(Vertices[Closeness Centrality],"&gt;="&amp;L58)</f>
        <v>42</v>
      </c>
      <c r="N57" s="41">
        <f>MAX(Vertices[Eigenvector Centrality])</f>
        <v>0.10374</v>
      </c>
      <c r="O57" s="42">
        <f>COUNTIF(Vertices[Eigenvector Centrality],"&gt;= "&amp;N57)-COUNTIF(Vertices[Eigenvector Centrality],"&gt;="&amp;N58)</f>
        <v>2</v>
      </c>
      <c r="P57" s="41">
        <f>MAX(Vertices[PageRank])</f>
        <v>8.570087</v>
      </c>
      <c r="Q57" s="42">
        <f>COUNTIF(Vertices[PageRank],"&gt;= "&amp;P57)-COUNTIF(Vertices[PageRank],"&gt;="&amp;P58)</f>
        <v>1</v>
      </c>
      <c r="R57" s="41">
        <f>MAX(Vertices[Clustering Coefficient])</f>
        <v>0.5</v>
      </c>
      <c r="S57" s="45">
        <f>COUNTIF(Vertices[Clustering Coefficient],"&gt;= "&amp;R57)-COUNTIF(Vertices[Clustering Coefficient],"&gt;="&amp;R58)</f>
        <v>45</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34</v>
      </c>
    </row>
    <row r="71" spans="1:2" ht="15">
      <c r="A71" s="33" t="s">
        <v>90</v>
      </c>
      <c r="B71" s="47">
        <f>_xlfn.IFERROR(AVERAGE(Vertices[In-Degree]),NoMetricMessage)</f>
        <v>1.1594827586206897</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9</v>
      </c>
    </row>
    <row r="85" spans="1:2" ht="15">
      <c r="A85" s="33" t="s">
        <v>96</v>
      </c>
      <c r="B85" s="47">
        <f>_xlfn.IFERROR(AVERAGE(Vertices[Out-Degree]),NoMetricMessage)</f>
        <v>1.1594827586206897</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528</v>
      </c>
    </row>
    <row r="99" spans="1:2" ht="15">
      <c r="A99" s="33" t="s">
        <v>102</v>
      </c>
      <c r="B99" s="47">
        <f>_xlfn.IFERROR(AVERAGE(Vertices[Betweenness Centrality]),NoMetricMessage)</f>
        <v>12.741379323275863</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0.2440032025862072</v>
      </c>
    </row>
    <row r="114" spans="1:2" ht="15">
      <c r="A114" s="33" t="s">
        <v>109</v>
      </c>
      <c r="B114" s="47">
        <f>_xlfn.IFERROR(MEDIAN(Vertices[Closeness Centrality]),NoMetricMessage)</f>
        <v>0.030303</v>
      </c>
    </row>
    <row r="125" spans="1:2" ht="15">
      <c r="A125" s="33" t="s">
        <v>112</v>
      </c>
      <c r="B125" s="47">
        <f>IF(COUNT(Vertices[Eigenvector Centrality])&gt;0,N2,NoMetricMessage)</f>
        <v>0</v>
      </c>
    </row>
    <row r="126" spans="1:2" ht="15">
      <c r="A126" s="33" t="s">
        <v>113</v>
      </c>
      <c r="B126" s="47">
        <f>IF(COUNT(Vertices[Eigenvector Centrality])&gt;0,N57,NoMetricMessage)</f>
        <v>0.10374</v>
      </c>
    </row>
    <row r="127" spans="1:2" ht="15">
      <c r="A127" s="33" t="s">
        <v>114</v>
      </c>
      <c r="B127" s="47">
        <f>_xlfn.IFERROR(AVERAGE(Vertices[Eigenvector Centrality]),NoMetricMessage)</f>
        <v>0.004310379310344829</v>
      </c>
    </row>
    <row r="128" spans="1:2" ht="15">
      <c r="A128" s="33" t="s">
        <v>115</v>
      </c>
      <c r="B128" s="47">
        <f>_xlfn.IFERROR(MEDIAN(Vertices[Eigenvector Centrality]),NoMetricMessage)</f>
        <v>0</v>
      </c>
    </row>
    <row r="139" spans="1:2" ht="15">
      <c r="A139" s="33" t="s">
        <v>140</v>
      </c>
      <c r="B139" s="47">
        <f>IF(COUNT(Vertices[PageRank])&gt;0,P2,NoMetricMessage)</f>
        <v>0.416781</v>
      </c>
    </row>
    <row r="140" spans="1:2" ht="15">
      <c r="A140" s="33" t="s">
        <v>141</v>
      </c>
      <c r="B140" s="47">
        <f>IF(COUNT(Vertices[PageRank])&gt;0,P57,NoMetricMessage)</f>
        <v>8.570087</v>
      </c>
    </row>
    <row r="141" spans="1:2" ht="15">
      <c r="A141" s="33" t="s">
        <v>142</v>
      </c>
      <c r="B141" s="47">
        <f>_xlfn.IFERROR(AVERAGE(Vertices[PageRank]),NoMetricMessage)</f>
        <v>0.9999978793103459</v>
      </c>
    </row>
    <row r="142" spans="1:2" ht="15">
      <c r="A142" s="33" t="s">
        <v>143</v>
      </c>
      <c r="B142" s="47">
        <f>_xlfn.IFERROR(MEDIAN(Vertices[PageRank]),NoMetricMessage)</f>
        <v>0.771759</v>
      </c>
    </row>
    <row r="153" spans="1:2" ht="15">
      <c r="A153" s="33" t="s">
        <v>118</v>
      </c>
      <c r="B153" s="47">
        <f>IF(COUNT(Vertices[Clustering Coefficient])&gt;0,R2,NoMetricMessage)</f>
        <v>0</v>
      </c>
    </row>
    <row r="154" spans="1:2" ht="15">
      <c r="A154" s="33" t="s">
        <v>119</v>
      </c>
      <c r="B154" s="47">
        <f>IF(COUNT(Vertices[Clustering Coefficient])&gt;0,R57,NoMetricMessage)</f>
        <v>0.5</v>
      </c>
    </row>
    <row r="155" spans="1:2" ht="15">
      <c r="A155" s="33" t="s">
        <v>120</v>
      </c>
      <c r="B155" s="47">
        <f>_xlfn.IFERROR(AVERAGE(Vertices[Clustering Coefficient]),NoMetricMessage)</f>
        <v>0.1208993367461927</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3387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3388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3389</v>
      </c>
      <c r="K7" s="13" t="s">
        <v>3390</v>
      </c>
    </row>
    <row r="8" spans="1:11" ht="409.5">
      <c r="A8"/>
      <c r="B8">
        <v>2</v>
      </c>
      <c r="C8">
        <v>2</v>
      </c>
      <c r="D8" t="s">
        <v>61</v>
      </c>
      <c r="E8" t="s">
        <v>61</v>
      </c>
      <c r="H8" t="s">
        <v>73</v>
      </c>
      <c r="J8" t="s">
        <v>3391</v>
      </c>
      <c r="K8" s="13" t="s">
        <v>3392</v>
      </c>
    </row>
    <row r="9" spans="1:11" ht="409.5">
      <c r="A9"/>
      <c r="B9">
        <v>3</v>
      </c>
      <c r="C9">
        <v>4</v>
      </c>
      <c r="D9" t="s">
        <v>62</v>
      </c>
      <c r="E9" t="s">
        <v>62</v>
      </c>
      <c r="H9" t="s">
        <v>74</v>
      </c>
      <c r="J9" t="s">
        <v>3393</v>
      </c>
      <c r="K9" s="13" t="s">
        <v>3394</v>
      </c>
    </row>
    <row r="10" spans="1:11" ht="409.5">
      <c r="A10"/>
      <c r="B10">
        <v>4</v>
      </c>
      <c r="D10" t="s">
        <v>63</v>
      </c>
      <c r="E10" t="s">
        <v>63</v>
      </c>
      <c r="H10" t="s">
        <v>75</v>
      </c>
      <c r="J10" t="s">
        <v>3395</v>
      </c>
      <c r="K10" s="13" t="s">
        <v>3396</v>
      </c>
    </row>
    <row r="11" spans="1:11" ht="15">
      <c r="A11"/>
      <c r="B11">
        <v>5</v>
      </c>
      <c r="D11" t="s">
        <v>46</v>
      </c>
      <c r="E11">
        <v>1</v>
      </c>
      <c r="H11" t="s">
        <v>76</v>
      </c>
      <c r="J11" t="s">
        <v>3397</v>
      </c>
      <c r="K11" t="s">
        <v>3398</v>
      </c>
    </row>
    <row r="12" spans="1:11" ht="15">
      <c r="A12"/>
      <c r="B12"/>
      <c r="D12" t="s">
        <v>64</v>
      </c>
      <c r="E12">
        <v>2</v>
      </c>
      <c r="H12">
        <v>0</v>
      </c>
      <c r="J12" t="s">
        <v>3399</v>
      </c>
      <c r="K12" t="s">
        <v>3400</v>
      </c>
    </row>
    <row r="13" spans="1:11" ht="15">
      <c r="A13"/>
      <c r="B13"/>
      <c r="D13">
        <v>1</v>
      </c>
      <c r="E13">
        <v>3</v>
      </c>
      <c r="H13">
        <v>1</v>
      </c>
      <c r="J13" t="s">
        <v>3401</v>
      </c>
      <c r="K13" t="s">
        <v>3402</v>
      </c>
    </row>
    <row r="14" spans="4:11" ht="15">
      <c r="D14">
        <v>2</v>
      </c>
      <c r="E14">
        <v>4</v>
      </c>
      <c r="H14">
        <v>2</v>
      </c>
      <c r="J14" t="s">
        <v>3403</v>
      </c>
      <c r="K14" t="s">
        <v>3404</v>
      </c>
    </row>
    <row r="15" spans="4:11" ht="15">
      <c r="D15">
        <v>3</v>
      </c>
      <c r="E15">
        <v>5</v>
      </c>
      <c r="H15">
        <v>3</v>
      </c>
      <c r="J15" t="s">
        <v>3405</v>
      </c>
      <c r="K15" t="s">
        <v>3406</v>
      </c>
    </row>
    <row r="16" spans="4:11" ht="15">
      <c r="D16">
        <v>4</v>
      </c>
      <c r="E16">
        <v>6</v>
      </c>
      <c r="H16">
        <v>4</v>
      </c>
      <c r="J16" t="s">
        <v>3407</v>
      </c>
      <c r="K16" t="s">
        <v>3408</v>
      </c>
    </row>
    <row r="17" spans="4:11" ht="15">
      <c r="D17">
        <v>5</v>
      </c>
      <c r="E17">
        <v>7</v>
      </c>
      <c r="H17">
        <v>5</v>
      </c>
      <c r="J17" t="s">
        <v>3409</v>
      </c>
      <c r="K17" t="s">
        <v>3410</v>
      </c>
    </row>
    <row r="18" spans="4:11" ht="15">
      <c r="D18">
        <v>6</v>
      </c>
      <c r="E18">
        <v>8</v>
      </c>
      <c r="H18">
        <v>6</v>
      </c>
      <c r="J18" t="s">
        <v>3411</v>
      </c>
      <c r="K18" t="s">
        <v>3412</v>
      </c>
    </row>
    <row r="19" spans="4:11" ht="15">
      <c r="D19">
        <v>7</v>
      </c>
      <c r="E19">
        <v>9</v>
      </c>
      <c r="H19">
        <v>7</v>
      </c>
      <c r="J19" t="s">
        <v>3413</v>
      </c>
      <c r="K19" t="s">
        <v>3414</v>
      </c>
    </row>
    <row r="20" spans="4:11" ht="15">
      <c r="D20">
        <v>8</v>
      </c>
      <c r="H20">
        <v>8</v>
      </c>
      <c r="J20" t="s">
        <v>3415</v>
      </c>
      <c r="K20" t="s">
        <v>3416</v>
      </c>
    </row>
    <row r="21" spans="4:11" ht="409.5">
      <c r="D21">
        <v>9</v>
      </c>
      <c r="H21">
        <v>9</v>
      </c>
      <c r="J21" t="s">
        <v>3417</v>
      </c>
      <c r="K21" s="13" t="s">
        <v>3418</v>
      </c>
    </row>
    <row r="22" spans="4:11" ht="409.5">
      <c r="D22">
        <v>10</v>
      </c>
      <c r="J22" t="s">
        <v>3419</v>
      </c>
      <c r="K22" s="13" t="s">
        <v>3420</v>
      </c>
    </row>
    <row r="23" spans="4:11" ht="409.5">
      <c r="D23">
        <v>11</v>
      </c>
      <c r="J23" t="s">
        <v>3421</v>
      </c>
      <c r="K23" s="13" t="s">
        <v>3422</v>
      </c>
    </row>
    <row r="24" spans="10:11" ht="409.5">
      <c r="J24" t="s">
        <v>3423</v>
      </c>
      <c r="K24" s="13" t="s">
        <v>4745</v>
      </c>
    </row>
    <row r="25" spans="10:11" ht="15">
      <c r="J25" t="s">
        <v>3424</v>
      </c>
      <c r="K25" t="b">
        <v>0</v>
      </c>
    </row>
    <row r="26" spans="10:11" ht="15">
      <c r="J26" t="s">
        <v>4743</v>
      </c>
      <c r="K26" t="s">
        <v>4744</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3481</v>
      </c>
      <c r="B1" s="13" t="s">
        <v>3482</v>
      </c>
      <c r="C1" s="13" t="s">
        <v>3483</v>
      </c>
      <c r="D1" s="13" t="s">
        <v>3485</v>
      </c>
      <c r="E1" s="78" t="s">
        <v>3484</v>
      </c>
      <c r="F1" s="78" t="s">
        <v>3487</v>
      </c>
      <c r="G1" s="13" t="s">
        <v>3486</v>
      </c>
      <c r="H1" s="13" t="s">
        <v>3491</v>
      </c>
      <c r="I1" s="13" t="s">
        <v>3490</v>
      </c>
      <c r="J1" s="13" t="s">
        <v>3493</v>
      </c>
      <c r="K1" s="13" t="s">
        <v>3492</v>
      </c>
      <c r="L1" s="13" t="s">
        <v>3495</v>
      </c>
      <c r="M1" s="13" t="s">
        <v>3494</v>
      </c>
      <c r="N1" s="13" t="s">
        <v>3499</v>
      </c>
      <c r="O1" s="13" t="s">
        <v>3498</v>
      </c>
      <c r="P1" s="13" t="s">
        <v>3501</v>
      </c>
      <c r="Q1" s="78" t="s">
        <v>3500</v>
      </c>
      <c r="R1" s="78" t="s">
        <v>3503</v>
      </c>
      <c r="S1" s="78" t="s">
        <v>3502</v>
      </c>
      <c r="T1" s="78" t="s">
        <v>3505</v>
      </c>
      <c r="U1" s="78" t="s">
        <v>3504</v>
      </c>
      <c r="V1" s="78" t="s">
        <v>3506</v>
      </c>
    </row>
    <row r="2" spans="1:22" ht="15">
      <c r="A2" s="83" t="s">
        <v>670</v>
      </c>
      <c r="B2" s="78">
        <v>7</v>
      </c>
      <c r="C2" s="83" t="s">
        <v>674</v>
      </c>
      <c r="D2" s="78">
        <v>3</v>
      </c>
      <c r="E2" s="78"/>
      <c r="F2" s="78"/>
      <c r="G2" s="83" t="s">
        <v>723</v>
      </c>
      <c r="H2" s="78">
        <v>1</v>
      </c>
      <c r="I2" s="83" t="s">
        <v>682</v>
      </c>
      <c r="J2" s="78">
        <v>6</v>
      </c>
      <c r="K2" s="83" t="s">
        <v>658</v>
      </c>
      <c r="L2" s="78">
        <v>2</v>
      </c>
      <c r="M2" s="83" t="s">
        <v>653</v>
      </c>
      <c r="N2" s="78">
        <v>1</v>
      </c>
      <c r="O2" s="83" t="s">
        <v>670</v>
      </c>
      <c r="P2" s="78">
        <v>7</v>
      </c>
      <c r="Q2" s="78"/>
      <c r="R2" s="78"/>
      <c r="S2" s="78"/>
      <c r="T2" s="78"/>
      <c r="U2" s="78"/>
      <c r="V2" s="78"/>
    </row>
    <row r="3" spans="1:22" ht="15">
      <c r="A3" s="83" t="s">
        <v>682</v>
      </c>
      <c r="B3" s="78">
        <v>6</v>
      </c>
      <c r="C3" s="83" t="s">
        <v>630</v>
      </c>
      <c r="D3" s="78">
        <v>1</v>
      </c>
      <c r="E3" s="78"/>
      <c r="F3" s="78"/>
      <c r="G3" s="83" t="s">
        <v>720</v>
      </c>
      <c r="H3" s="78">
        <v>1</v>
      </c>
      <c r="I3" s="83" t="s">
        <v>683</v>
      </c>
      <c r="J3" s="78">
        <v>5</v>
      </c>
      <c r="K3" s="83" t="s">
        <v>733</v>
      </c>
      <c r="L3" s="78">
        <v>1</v>
      </c>
      <c r="M3" s="83" t="s">
        <v>729</v>
      </c>
      <c r="N3" s="78">
        <v>1</v>
      </c>
      <c r="O3" s="78"/>
      <c r="P3" s="78"/>
      <c r="Q3" s="78"/>
      <c r="R3" s="78"/>
      <c r="S3" s="78"/>
      <c r="T3" s="78"/>
      <c r="U3" s="78"/>
      <c r="V3" s="78"/>
    </row>
    <row r="4" spans="1:22" ht="15">
      <c r="A4" s="83" t="s">
        <v>683</v>
      </c>
      <c r="B4" s="78">
        <v>5</v>
      </c>
      <c r="C4" s="83" t="s">
        <v>631</v>
      </c>
      <c r="D4" s="78">
        <v>1</v>
      </c>
      <c r="E4" s="78"/>
      <c r="F4" s="78"/>
      <c r="G4" s="83" t="s">
        <v>724</v>
      </c>
      <c r="H4" s="78">
        <v>1</v>
      </c>
      <c r="I4" s="83" t="s">
        <v>680</v>
      </c>
      <c r="J4" s="78">
        <v>4</v>
      </c>
      <c r="K4" s="83" t="s">
        <v>732</v>
      </c>
      <c r="L4" s="78">
        <v>1</v>
      </c>
      <c r="M4" s="83" t="s">
        <v>727</v>
      </c>
      <c r="N4" s="78">
        <v>1</v>
      </c>
      <c r="O4" s="78"/>
      <c r="P4" s="78"/>
      <c r="Q4" s="78"/>
      <c r="R4" s="78"/>
      <c r="S4" s="78"/>
      <c r="T4" s="78"/>
      <c r="U4" s="78"/>
      <c r="V4" s="78"/>
    </row>
    <row r="5" spans="1:22" ht="15">
      <c r="A5" s="83" t="s">
        <v>680</v>
      </c>
      <c r="B5" s="78">
        <v>4</v>
      </c>
      <c r="C5" s="83" t="s">
        <v>632</v>
      </c>
      <c r="D5" s="78">
        <v>1</v>
      </c>
      <c r="E5" s="78"/>
      <c r="F5" s="78"/>
      <c r="G5" s="83" t="s">
        <v>725</v>
      </c>
      <c r="H5" s="78">
        <v>1</v>
      </c>
      <c r="I5" s="83" t="s">
        <v>681</v>
      </c>
      <c r="J5" s="78">
        <v>4</v>
      </c>
      <c r="K5" s="83" t="s">
        <v>647</v>
      </c>
      <c r="L5" s="78">
        <v>1</v>
      </c>
      <c r="M5" s="83" t="s">
        <v>728</v>
      </c>
      <c r="N5" s="78">
        <v>1</v>
      </c>
      <c r="O5" s="78"/>
      <c r="P5" s="78"/>
      <c r="Q5" s="78"/>
      <c r="R5" s="78"/>
      <c r="S5" s="78"/>
      <c r="T5" s="78"/>
      <c r="U5" s="78"/>
      <c r="V5" s="78"/>
    </row>
    <row r="6" spans="1:22" ht="15">
      <c r="A6" s="83" t="s">
        <v>681</v>
      </c>
      <c r="B6" s="78">
        <v>4</v>
      </c>
      <c r="C6" s="83" t="s">
        <v>634</v>
      </c>
      <c r="D6" s="78">
        <v>1</v>
      </c>
      <c r="E6" s="78"/>
      <c r="F6" s="78"/>
      <c r="G6" s="83" t="s">
        <v>726</v>
      </c>
      <c r="H6" s="78">
        <v>1</v>
      </c>
      <c r="I6" s="83" t="s">
        <v>679</v>
      </c>
      <c r="J6" s="78">
        <v>3</v>
      </c>
      <c r="K6" s="83" t="s">
        <v>645</v>
      </c>
      <c r="L6" s="78">
        <v>1</v>
      </c>
      <c r="M6" s="83" t="s">
        <v>3496</v>
      </c>
      <c r="N6" s="78">
        <v>1</v>
      </c>
      <c r="O6" s="78"/>
      <c r="P6" s="78"/>
      <c r="Q6" s="78"/>
      <c r="R6" s="78"/>
      <c r="S6" s="78"/>
      <c r="T6" s="78"/>
      <c r="U6" s="78"/>
      <c r="V6" s="78"/>
    </row>
    <row r="7" spans="1:22" ht="15">
      <c r="A7" s="83" t="s">
        <v>674</v>
      </c>
      <c r="B7" s="78">
        <v>3</v>
      </c>
      <c r="C7" s="83" t="s">
        <v>635</v>
      </c>
      <c r="D7" s="78">
        <v>1</v>
      </c>
      <c r="E7" s="78"/>
      <c r="F7" s="78"/>
      <c r="G7" s="83" t="s">
        <v>721</v>
      </c>
      <c r="H7" s="78">
        <v>1</v>
      </c>
      <c r="I7" s="83" t="s">
        <v>684</v>
      </c>
      <c r="J7" s="78">
        <v>3</v>
      </c>
      <c r="K7" s="83" t="s">
        <v>633</v>
      </c>
      <c r="L7" s="78">
        <v>1</v>
      </c>
      <c r="M7" s="83" t="s">
        <v>3497</v>
      </c>
      <c r="N7" s="78">
        <v>1</v>
      </c>
      <c r="O7" s="78"/>
      <c r="P7" s="78"/>
      <c r="Q7" s="78"/>
      <c r="R7" s="78"/>
      <c r="S7" s="78"/>
      <c r="T7" s="78"/>
      <c r="U7" s="78"/>
      <c r="V7" s="78"/>
    </row>
    <row r="8" spans="1:22" ht="15">
      <c r="A8" s="83" t="s">
        <v>669</v>
      </c>
      <c r="B8" s="78">
        <v>3</v>
      </c>
      <c r="C8" s="83" t="s">
        <v>637</v>
      </c>
      <c r="D8" s="78">
        <v>1</v>
      </c>
      <c r="E8" s="78"/>
      <c r="F8" s="78"/>
      <c r="G8" s="83" t="s">
        <v>3488</v>
      </c>
      <c r="H8" s="78">
        <v>1</v>
      </c>
      <c r="I8" s="83" t="s">
        <v>685</v>
      </c>
      <c r="J8" s="78">
        <v>2</v>
      </c>
      <c r="K8" s="78"/>
      <c r="L8" s="78"/>
      <c r="M8" s="83" t="s">
        <v>628</v>
      </c>
      <c r="N8" s="78">
        <v>1</v>
      </c>
      <c r="O8" s="78"/>
      <c r="P8" s="78"/>
      <c r="Q8" s="78"/>
      <c r="R8" s="78"/>
      <c r="S8" s="78"/>
      <c r="T8" s="78"/>
      <c r="U8" s="78"/>
      <c r="V8" s="78"/>
    </row>
    <row r="9" spans="1:22" ht="15">
      <c r="A9" s="83" t="s">
        <v>635</v>
      </c>
      <c r="B9" s="78">
        <v>3</v>
      </c>
      <c r="C9" s="83" t="s">
        <v>638</v>
      </c>
      <c r="D9" s="78">
        <v>1</v>
      </c>
      <c r="E9" s="78"/>
      <c r="F9" s="78"/>
      <c r="G9" s="83" t="s">
        <v>3489</v>
      </c>
      <c r="H9" s="78">
        <v>1</v>
      </c>
      <c r="I9" s="83" t="s">
        <v>686</v>
      </c>
      <c r="J9" s="78">
        <v>2</v>
      </c>
      <c r="K9" s="78"/>
      <c r="L9" s="78"/>
      <c r="M9" s="78"/>
      <c r="N9" s="78"/>
      <c r="O9" s="78"/>
      <c r="P9" s="78"/>
      <c r="Q9" s="78"/>
      <c r="R9" s="78"/>
      <c r="S9" s="78"/>
      <c r="T9" s="78"/>
      <c r="U9" s="78"/>
      <c r="V9" s="78"/>
    </row>
    <row r="10" spans="1:22" ht="15">
      <c r="A10" s="83" t="s">
        <v>684</v>
      </c>
      <c r="B10" s="78">
        <v>3</v>
      </c>
      <c r="C10" s="83" t="s">
        <v>639</v>
      </c>
      <c r="D10" s="78">
        <v>1</v>
      </c>
      <c r="E10" s="78"/>
      <c r="F10" s="78"/>
      <c r="G10" s="78"/>
      <c r="H10" s="78"/>
      <c r="I10" s="83" t="s">
        <v>687</v>
      </c>
      <c r="J10" s="78">
        <v>2</v>
      </c>
      <c r="K10" s="78"/>
      <c r="L10" s="78"/>
      <c r="M10" s="78"/>
      <c r="N10" s="78"/>
      <c r="O10" s="78"/>
      <c r="P10" s="78"/>
      <c r="Q10" s="78"/>
      <c r="R10" s="78"/>
      <c r="S10" s="78"/>
      <c r="T10" s="78"/>
      <c r="U10" s="78"/>
      <c r="V10" s="78"/>
    </row>
    <row r="11" spans="1:22" ht="15">
      <c r="A11" s="83" t="s">
        <v>679</v>
      </c>
      <c r="B11" s="78">
        <v>3</v>
      </c>
      <c r="C11" s="83" t="s">
        <v>641</v>
      </c>
      <c r="D11" s="78">
        <v>1</v>
      </c>
      <c r="E11" s="78"/>
      <c r="F11" s="78"/>
      <c r="G11" s="78"/>
      <c r="H11" s="78"/>
      <c r="I11" s="83" t="s">
        <v>688</v>
      </c>
      <c r="J11" s="78">
        <v>2</v>
      </c>
      <c r="K11" s="78"/>
      <c r="L11" s="78"/>
      <c r="M11" s="78"/>
      <c r="N11" s="78"/>
      <c r="O11" s="78"/>
      <c r="P11" s="78"/>
      <c r="Q11" s="78"/>
      <c r="R11" s="78"/>
      <c r="S11" s="78"/>
      <c r="T11" s="78"/>
      <c r="U11" s="78"/>
      <c r="V11" s="78"/>
    </row>
    <row r="14" spans="1:22" ht="15" customHeight="1">
      <c r="A14" s="13" t="s">
        <v>3514</v>
      </c>
      <c r="B14" s="13" t="s">
        <v>3482</v>
      </c>
      <c r="C14" s="13" t="s">
        <v>3515</v>
      </c>
      <c r="D14" s="13" t="s">
        <v>3485</v>
      </c>
      <c r="E14" s="78" t="s">
        <v>3516</v>
      </c>
      <c r="F14" s="78" t="s">
        <v>3487</v>
      </c>
      <c r="G14" s="13" t="s">
        <v>3517</v>
      </c>
      <c r="H14" s="13" t="s">
        <v>3491</v>
      </c>
      <c r="I14" s="13" t="s">
        <v>3518</v>
      </c>
      <c r="J14" s="13" t="s">
        <v>3493</v>
      </c>
      <c r="K14" s="13" t="s">
        <v>3519</v>
      </c>
      <c r="L14" s="13" t="s">
        <v>3495</v>
      </c>
      <c r="M14" s="13" t="s">
        <v>3520</v>
      </c>
      <c r="N14" s="13" t="s">
        <v>3499</v>
      </c>
      <c r="O14" s="13" t="s">
        <v>3521</v>
      </c>
      <c r="P14" s="13" t="s">
        <v>3501</v>
      </c>
      <c r="Q14" s="78" t="s">
        <v>3522</v>
      </c>
      <c r="R14" s="78" t="s">
        <v>3503</v>
      </c>
      <c r="S14" s="78" t="s">
        <v>3523</v>
      </c>
      <c r="T14" s="78" t="s">
        <v>3505</v>
      </c>
      <c r="U14" s="78" t="s">
        <v>3524</v>
      </c>
      <c r="V14" s="78" t="s">
        <v>3506</v>
      </c>
    </row>
    <row r="15" spans="1:22" ht="15">
      <c r="A15" s="78" t="s">
        <v>755</v>
      </c>
      <c r="B15" s="78">
        <v>56</v>
      </c>
      <c r="C15" s="78" t="s">
        <v>738</v>
      </c>
      <c r="D15" s="78">
        <v>11</v>
      </c>
      <c r="E15" s="78"/>
      <c r="F15" s="78"/>
      <c r="G15" s="78" t="s">
        <v>738</v>
      </c>
      <c r="H15" s="78">
        <v>6</v>
      </c>
      <c r="I15" s="78" t="s">
        <v>755</v>
      </c>
      <c r="J15" s="78">
        <v>56</v>
      </c>
      <c r="K15" s="78" t="s">
        <v>763</v>
      </c>
      <c r="L15" s="78">
        <v>2</v>
      </c>
      <c r="M15" s="78" t="s">
        <v>737</v>
      </c>
      <c r="N15" s="78">
        <v>3</v>
      </c>
      <c r="O15" s="78" t="s">
        <v>751</v>
      </c>
      <c r="P15" s="78">
        <v>7</v>
      </c>
      <c r="Q15" s="78"/>
      <c r="R15" s="78"/>
      <c r="S15" s="78"/>
      <c r="T15" s="78"/>
      <c r="U15" s="78"/>
      <c r="V15" s="78"/>
    </row>
    <row r="16" spans="1:22" ht="15">
      <c r="A16" s="78" t="s">
        <v>738</v>
      </c>
      <c r="B16" s="78">
        <v>21</v>
      </c>
      <c r="C16" s="78" t="s">
        <v>740</v>
      </c>
      <c r="D16" s="78">
        <v>4</v>
      </c>
      <c r="E16" s="78"/>
      <c r="F16" s="78"/>
      <c r="G16" s="78" t="s">
        <v>760</v>
      </c>
      <c r="H16" s="78">
        <v>1</v>
      </c>
      <c r="I16" s="78" t="s">
        <v>759</v>
      </c>
      <c r="J16" s="78">
        <v>9</v>
      </c>
      <c r="K16" s="78" t="s">
        <v>748</v>
      </c>
      <c r="L16" s="78">
        <v>2</v>
      </c>
      <c r="M16" s="78" t="s">
        <v>740</v>
      </c>
      <c r="N16" s="78">
        <v>2</v>
      </c>
      <c r="O16" s="78"/>
      <c r="P16" s="78"/>
      <c r="Q16" s="78"/>
      <c r="R16" s="78"/>
      <c r="S16" s="78"/>
      <c r="T16" s="78"/>
      <c r="U16" s="78"/>
      <c r="V16" s="78"/>
    </row>
    <row r="17" spans="1:22" ht="15">
      <c r="A17" s="78" t="s">
        <v>737</v>
      </c>
      <c r="B17" s="78">
        <v>12</v>
      </c>
      <c r="C17" s="78" t="s">
        <v>739</v>
      </c>
      <c r="D17" s="78">
        <v>4</v>
      </c>
      <c r="E17" s="78"/>
      <c r="F17" s="78"/>
      <c r="G17" s="78" t="s">
        <v>739</v>
      </c>
      <c r="H17" s="78">
        <v>1</v>
      </c>
      <c r="I17" s="78" t="s">
        <v>756</v>
      </c>
      <c r="J17" s="78">
        <v>4</v>
      </c>
      <c r="K17" s="78" t="s">
        <v>737</v>
      </c>
      <c r="L17" s="78">
        <v>2</v>
      </c>
      <c r="M17" s="78" t="s">
        <v>739</v>
      </c>
      <c r="N17" s="78">
        <v>1</v>
      </c>
      <c r="O17" s="78"/>
      <c r="P17" s="78"/>
      <c r="Q17" s="78"/>
      <c r="R17" s="78"/>
      <c r="S17" s="78"/>
      <c r="T17" s="78"/>
      <c r="U17" s="78"/>
      <c r="V17" s="78"/>
    </row>
    <row r="18" spans="1:22" ht="15">
      <c r="A18" s="78" t="s">
        <v>739</v>
      </c>
      <c r="B18" s="78">
        <v>10</v>
      </c>
      <c r="C18" s="78" t="s">
        <v>754</v>
      </c>
      <c r="D18" s="78">
        <v>3</v>
      </c>
      <c r="E18" s="78"/>
      <c r="F18" s="78"/>
      <c r="G18" s="78"/>
      <c r="H18" s="78"/>
      <c r="I18" s="78" t="s">
        <v>757</v>
      </c>
      <c r="J18" s="78">
        <v>4</v>
      </c>
      <c r="K18" s="78" t="s">
        <v>739</v>
      </c>
      <c r="L18" s="78">
        <v>1</v>
      </c>
      <c r="M18" s="78" t="s">
        <v>734</v>
      </c>
      <c r="N18" s="78">
        <v>1</v>
      </c>
      <c r="O18" s="78"/>
      <c r="P18" s="78"/>
      <c r="Q18" s="78"/>
      <c r="R18" s="78"/>
      <c r="S18" s="78"/>
      <c r="T18" s="78"/>
      <c r="U18" s="78"/>
      <c r="V18" s="78"/>
    </row>
    <row r="19" spans="1:22" ht="15">
      <c r="A19" s="78" t="s">
        <v>751</v>
      </c>
      <c r="B19" s="78">
        <v>10</v>
      </c>
      <c r="C19" s="78" t="s">
        <v>737</v>
      </c>
      <c r="D19" s="78">
        <v>2</v>
      </c>
      <c r="E19" s="78"/>
      <c r="F19" s="78"/>
      <c r="G19" s="78"/>
      <c r="H19" s="78"/>
      <c r="I19" s="78" t="s">
        <v>758</v>
      </c>
      <c r="J19" s="78">
        <v>3</v>
      </c>
      <c r="K19" s="78"/>
      <c r="L19" s="78"/>
      <c r="M19" s="78"/>
      <c r="N19" s="78"/>
      <c r="O19" s="78"/>
      <c r="P19" s="78"/>
      <c r="Q19" s="78"/>
      <c r="R19" s="78"/>
      <c r="S19" s="78"/>
      <c r="T19" s="78"/>
      <c r="U19" s="78"/>
      <c r="V19" s="78"/>
    </row>
    <row r="20" spans="1:22" ht="15">
      <c r="A20" s="78" t="s">
        <v>759</v>
      </c>
      <c r="B20" s="78">
        <v>9</v>
      </c>
      <c r="C20" s="78" t="s">
        <v>746</v>
      </c>
      <c r="D20" s="78">
        <v>2</v>
      </c>
      <c r="E20" s="78"/>
      <c r="F20" s="78"/>
      <c r="G20" s="78"/>
      <c r="H20" s="78"/>
      <c r="I20" s="78"/>
      <c r="J20" s="78"/>
      <c r="K20" s="78"/>
      <c r="L20" s="78"/>
      <c r="M20" s="78"/>
      <c r="N20" s="78"/>
      <c r="O20" s="78"/>
      <c r="P20" s="78"/>
      <c r="Q20" s="78"/>
      <c r="R20" s="78"/>
      <c r="S20" s="78"/>
      <c r="T20" s="78"/>
      <c r="U20" s="78"/>
      <c r="V20" s="78"/>
    </row>
    <row r="21" spans="1:22" ht="15">
      <c r="A21" s="78" t="s">
        <v>740</v>
      </c>
      <c r="B21" s="78">
        <v>7</v>
      </c>
      <c r="C21" s="78" t="s">
        <v>736</v>
      </c>
      <c r="D21" s="78">
        <v>1</v>
      </c>
      <c r="E21" s="78"/>
      <c r="F21" s="78"/>
      <c r="G21" s="78"/>
      <c r="H21" s="78"/>
      <c r="I21" s="78"/>
      <c r="J21" s="78"/>
      <c r="K21" s="78"/>
      <c r="L21" s="78"/>
      <c r="M21" s="78"/>
      <c r="N21" s="78"/>
      <c r="O21" s="78"/>
      <c r="P21" s="78"/>
      <c r="Q21" s="78"/>
      <c r="R21" s="78"/>
      <c r="S21" s="78"/>
      <c r="T21" s="78"/>
      <c r="U21" s="78"/>
      <c r="V21" s="78"/>
    </row>
    <row r="22" spans="1:22" ht="15">
      <c r="A22" s="78" t="s">
        <v>756</v>
      </c>
      <c r="B22" s="78">
        <v>4</v>
      </c>
      <c r="C22" s="78" t="s">
        <v>742</v>
      </c>
      <c r="D22" s="78">
        <v>1</v>
      </c>
      <c r="E22" s="78"/>
      <c r="F22" s="78"/>
      <c r="G22" s="78"/>
      <c r="H22" s="78"/>
      <c r="I22" s="78"/>
      <c r="J22" s="78"/>
      <c r="K22" s="78"/>
      <c r="L22" s="78"/>
      <c r="M22" s="78"/>
      <c r="N22" s="78"/>
      <c r="O22" s="78"/>
      <c r="P22" s="78"/>
      <c r="Q22" s="78"/>
      <c r="R22" s="78"/>
      <c r="S22" s="78"/>
      <c r="T22" s="78"/>
      <c r="U22" s="78"/>
      <c r="V22" s="78"/>
    </row>
    <row r="23" spans="1:22" ht="15">
      <c r="A23" s="78" t="s">
        <v>757</v>
      </c>
      <c r="B23" s="78">
        <v>4</v>
      </c>
      <c r="C23" s="78" t="s">
        <v>744</v>
      </c>
      <c r="D23" s="78">
        <v>1</v>
      </c>
      <c r="E23" s="78"/>
      <c r="F23" s="78"/>
      <c r="G23" s="78"/>
      <c r="H23" s="78"/>
      <c r="I23" s="78"/>
      <c r="J23" s="78"/>
      <c r="K23" s="78"/>
      <c r="L23" s="78"/>
      <c r="M23" s="78"/>
      <c r="N23" s="78"/>
      <c r="O23" s="78"/>
      <c r="P23" s="78"/>
      <c r="Q23" s="78"/>
      <c r="R23" s="78"/>
      <c r="S23" s="78"/>
      <c r="T23" s="78"/>
      <c r="U23" s="78"/>
      <c r="V23" s="78"/>
    </row>
    <row r="24" spans="1:22" ht="15">
      <c r="A24" s="78" t="s">
        <v>754</v>
      </c>
      <c r="B24" s="78">
        <v>3</v>
      </c>
      <c r="C24" s="78" t="s">
        <v>747</v>
      </c>
      <c r="D24" s="78">
        <v>1</v>
      </c>
      <c r="E24" s="78"/>
      <c r="F24" s="78"/>
      <c r="G24" s="78"/>
      <c r="H24" s="78"/>
      <c r="I24" s="78"/>
      <c r="J24" s="78"/>
      <c r="K24" s="78"/>
      <c r="L24" s="78"/>
      <c r="M24" s="78"/>
      <c r="N24" s="78"/>
      <c r="O24" s="78"/>
      <c r="P24" s="78"/>
      <c r="Q24" s="78"/>
      <c r="R24" s="78"/>
      <c r="S24" s="78"/>
      <c r="T24" s="78"/>
      <c r="U24" s="78"/>
      <c r="V24" s="78"/>
    </row>
    <row r="27" spans="1:22" ht="15" customHeight="1">
      <c r="A27" s="13" t="s">
        <v>3531</v>
      </c>
      <c r="B27" s="13" t="s">
        <v>3482</v>
      </c>
      <c r="C27" s="13" t="s">
        <v>3541</v>
      </c>
      <c r="D27" s="13" t="s">
        <v>3485</v>
      </c>
      <c r="E27" s="13" t="s">
        <v>3550</v>
      </c>
      <c r="F27" s="13" t="s">
        <v>3487</v>
      </c>
      <c r="G27" s="13" t="s">
        <v>3551</v>
      </c>
      <c r="H27" s="13" t="s">
        <v>3491</v>
      </c>
      <c r="I27" s="13" t="s">
        <v>3556</v>
      </c>
      <c r="J27" s="13" t="s">
        <v>3493</v>
      </c>
      <c r="K27" s="13" t="s">
        <v>3558</v>
      </c>
      <c r="L27" s="13" t="s">
        <v>3495</v>
      </c>
      <c r="M27" s="13" t="s">
        <v>3567</v>
      </c>
      <c r="N27" s="13" t="s">
        <v>3499</v>
      </c>
      <c r="O27" s="13" t="s">
        <v>3573</v>
      </c>
      <c r="P27" s="13" t="s">
        <v>3501</v>
      </c>
      <c r="Q27" s="13" t="s">
        <v>3576</v>
      </c>
      <c r="R27" s="13" t="s">
        <v>3503</v>
      </c>
      <c r="S27" s="13" t="s">
        <v>3578</v>
      </c>
      <c r="T27" s="13" t="s">
        <v>3505</v>
      </c>
      <c r="U27" s="13" t="s">
        <v>3580</v>
      </c>
      <c r="V27" s="13" t="s">
        <v>3506</v>
      </c>
    </row>
    <row r="28" spans="1:22" ht="15">
      <c r="A28" s="78" t="s">
        <v>403</v>
      </c>
      <c r="B28" s="78">
        <v>325</v>
      </c>
      <c r="C28" s="78" t="s">
        <v>403</v>
      </c>
      <c r="D28" s="78">
        <v>56</v>
      </c>
      <c r="E28" s="78" t="s">
        <v>403</v>
      </c>
      <c r="F28" s="78">
        <v>34</v>
      </c>
      <c r="G28" s="78" t="s">
        <v>373</v>
      </c>
      <c r="H28" s="78">
        <v>7</v>
      </c>
      <c r="I28" s="78" t="s">
        <v>3532</v>
      </c>
      <c r="J28" s="78">
        <v>160</v>
      </c>
      <c r="K28" s="78" t="s">
        <v>403</v>
      </c>
      <c r="L28" s="78">
        <v>11</v>
      </c>
      <c r="M28" s="78" t="s">
        <v>403</v>
      </c>
      <c r="N28" s="78">
        <v>8</v>
      </c>
      <c r="O28" s="78" t="s">
        <v>817</v>
      </c>
      <c r="P28" s="78">
        <v>6</v>
      </c>
      <c r="Q28" s="78" t="s">
        <v>403</v>
      </c>
      <c r="R28" s="78">
        <v>5</v>
      </c>
      <c r="S28" s="78" t="s">
        <v>840</v>
      </c>
      <c r="T28" s="78">
        <v>2</v>
      </c>
      <c r="U28" s="78" t="s">
        <v>403</v>
      </c>
      <c r="V28" s="78">
        <v>2</v>
      </c>
    </row>
    <row r="29" spans="1:22" ht="15">
      <c r="A29" s="78" t="s">
        <v>3532</v>
      </c>
      <c r="B29" s="78">
        <v>160</v>
      </c>
      <c r="C29" s="78" t="s">
        <v>3542</v>
      </c>
      <c r="D29" s="78">
        <v>14</v>
      </c>
      <c r="E29" s="78"/>
      <c r="F29" s="78"/>
      <c r="G29" s="78" t="s">
        <v>403</v>
      </c>
      <c r="H29" s="78">
        <v>7</v>
      </c>
      <c r="I29" s="78" t="s">
        <v>3533</v>
      </c>
      <c r="J29" s="78">
        <v>160</v>
      </c>
      <c r="K29" s="78" t="s">
        <v>3543</v>
      </c>
      <c r="L29" s="78">
        <v>3</v>
      </c>
      <c r="M29" s="78" t="s">
        <v>3543</v>
      </c>
      <c r="N29" s="78">
        <v>4</v>
      </c>
      <c r="O29" s="78" t="s">
        <v>403</v>
      </c>
      <c r="P29" s="78">
        <v>2</v>
      </c>
      <c r="Q29" s="78" t="s">
        <v>3577</v>
      </c>
      <c r="R29" s="78">
        <v>5</v>
      </c>
      <c r="S29" s="78" t="s">
        <v>403</v>
      </c>
      <c r="T29" s="78">
        <v>1</v>
      </c>
      <c r="U29" s="78" t="s">
        <v>3581</v>
      </c>
      <c r="V29" s="78">
        <v>1</v>
      </c>
    </row>
    <row r="30" spans="1:22" ht="15">
      <c r="A30" s="78" t="s">
        <v>3533</v>
      </c>
      <c r="B30" s="78">
        <v>160</v>
      </c>
      <c r="C30" s="78" t="s">
        <v>3543</v>
      </c>
      <c r="D30" s="78">
        <v>8</v>
      </c>
      <c r="E30" s="78"/>
      <c r="F30" s="78"/>
      <c r="G30" s="78" t="s">
        <v>3547</v>
      </c>
      <c r="H30" s="78">
        <v>4</v>
      </c>
      <c r="I30" s="78" t="s">
        <v>3534</v>
      </c>
      <c r="J30" s="78">
        <v>160</v>
      </c>
      <c r="K30" s="78" t="s">
        <v>3559</v>
      </c>
      <c r="L30" s="78">
        <v>3</v>
      </c>
      <c r="M30" s="78" t="s">
        <v>3568</v>
      </c>
      <c r="N30" s="78">
        <v>1</v>
      </c>
      <c r="O30" s="78" t="s">
        <v>3574</v>
      </c>
      <c r="P30" s="78">
        <v>2</v>
      </c>
      <c r="Q30" s="78"/>
      <c r="R30" s="78"/>
      <c r="S30" s="78" t="s">
        <v>3579</v>
      </c>
      <c r="T30" s="78">
        <v>1</v>
      </c>
      <c r="U30" s="78" t="s">
        <v>3582</v>
      </c>
      <c r="V30" s="78">
        <v>1</v>
      </c>
    </row>
    <row r="31" spans="1:22" ht="15">
      <c r="A31" s="78" t="s">
        <v>3534</v>
      </c>
      <c r="B31" s="78">
        <v>160</v>
      </c>
      <c r="C31" s="78" t="s">
        <v>3544</v>
      </c>
      <c r="D31" s="78">
        <v>4</v>
      </c>
      <c r="E31" s="78"/>
      <c r="F31" s="78"/>
      <c r="G31" s="78" t="s">
        <v>796</v>
      </c>
      <c r="H31" s="78">
        <v>2</v>
      </c>
      <c r="I31" s="78" t="s">
        <v>3535</v>
      </c>
      <c r="J31" s="78">
        <v>160</v>
      </c>
      <c r="K31" s="78" t="s">
        <v>3560</v>
      </c>
      <c r="L31" s="78">
        <v>3</v>
      </c>
      <c r="M31" s="78" t="s">
        <v>3569</v>
      </c>
      <c r="N31" s="78">
        <v>1</v>
      </c>
      <c r="O31" s="78" t="s">
        <v>3575</v>
      </c>
      <c r="P31" s="78">
        <v>2</v>
      </c>
      <c r="Q31" s="78"/>
      <c r="R31" s="78"/>
      <c r="S31" s="78"/>
      <c r="T31" s="78"/>
      <c r="U31" s="78"/>
      <c r="V31" s="78"/>
    </row>
    <row r="32" spans="1:22" ht="15">
      <c r="A32" s="78" t="s">
        <v>3535</v>
      </c>
      <c r="B32" s="78">
        <v>160</v>
      </c>
      <c r="C32" s="78" t="s">
        <v>373</v>
      </c>
      <c r="D32" s="78">
        <v>4</v>
      </c>
      <c r="E32" s="78"/>
      <c r="F32" s="78"/>
      <c r="G32" s="78" t="s">
        <v>3552</v>
      </c>
      <c r="H32" s="78">
        <v>2</v>
      </c>
      <c r="I32" s="78" t="s">
        <v>3536</v>
      </c>
      <c r="J32" s="78">
        <v>160</v>
      </c>
      <c r="K32" s="78" t="s">
        <v>3561</v>
      </c>
      <c r="L32" s="78">
        <v>3</v>
      </c>
      <c r="M32" s="78" t="s">
        <v>3570</v>
      </c>
      <c r="N32" s="78">
        <v>1</v>
      </c>
      <c r="O32" s="78"/>
      <c r="P32" s="78"/>
      <c r="Q32" s="78"/>
      <c r="R32" s="78"/>
      <c r="S32" s="78"/>
      <c r="T32" s="78"/>
      <c r="U32" s="78"/>
      <c r="V32" s="78"/>
    </row>
    <row r="33" spans="1:22" ht="15">
      <c r="A33" s="78" t="s">
        <v>3536</v>
      </c>
      <c r="B33" s="78">
        <v>160</v>
      </c>
      <c r="C33" s="78" t="s">
        <v>3545</v>
      </c>
      <c r="D33" s="78">
        <v>4</v>
      </c>
      <c r="E33" s="78"/>
      <c r="F33" s="78"/>
      <c r="G33" s="78" t="s">
        <v>434</v>
      </c>
      <c r="H33" s="78">
        <v>1</v>
      </c>
      <c r="I33" s="78" t="s">
        <v>3537</v>
      </c>
      <c r="J33" s="78">
        <v>160</v>
      </c>
      <c r="K33" s="78" t="s">
        <v>3562</v>
      </c>
      <c r="L33" s="78">
        <v>2</v>
      </c>
      <c r="M33" s="78" t="s">
        <v>235</v>
      </c>
      <c r="N33" s="78">
        <v>1</v>
      </c>
      <c r="O33" s="78"/>
      <c r="P33" s="78"/>
      <c r="Q33" s="78"/>
      <c r="R33" s="78"/>
      <c r="S33" s="78"/>
      <c r="T33" s="78"/>
      <c r="U33" s="78"/>
      <c r="V33" s="78"/>
    </row>
    <row r="34" spans="1:22" ht="15">
      <c r="A34" s="78" t="s">
        <v>3537</v>
      </c>
      <c r="B34" s="78">
        <v>160</v>
      </c>
      <c r="C34" s="78" t="s">
        <v>3546</v>
      </c>
      <c r="D34" s="78">
        <v>4</v>
      </c>
      <c r="E34" s="78"/>
      <c r="F34" s="78"/>
      <c r="G34" s="78" t="s">
        <v>3548</v>
      </c>
      <c r="H34" s="78">
        <v>1</v>
      </c>
      <c r="I34" s="78" t="s">
        <v>3538</v>
      </c>
      <c r="J34" s="78">
        <v>160</v>
      </c>
      <c r="K34" s="78" t="s">
        <v>3563</v>
      </c>
      <c r="L34" s="78">
        <v>2</v>
      </c>
      <c r="M34" s="78" t="s">
        <v>3571</v>
      </c>
      <c r="N34" s="78">
        <v>1</v>
      </c>
      <c r="O34" s="78"/>
      <c r="P34" s="78"/>
      <c r="Q34" s="78"/>
      <c r="R34" s="78"/>
      <c r="S34" s="78"/>
      <c r="T34" s="78"/>
      <c r="U34" s="78"/>
      <c r="V34" s="78"/>
    </row>
    <row r="35" spans="1:22" ht="15">
      <c r="A35" s="78" t="s">
        <v>3538</v>
      </c>
      <c r="B35" s="78">
        <v>160</v>
      </c>
      <c r="C35" s="78" t="s">
        <v>3547</v>
      </c>
      <c r="D35" s="78">
        <v>3</v>
      </c>
      <c r="E35" s="78"/>
      <c r="F35" s="78"/>
      <c r="G35" s="78" t="s">
        <v>3553</v>
      </c>
      <c r="H35" s="78">
        <v>1</v>
      </c>
      <c r="I35" s="78" t="s">
        <v>3539</v>
      </c>
      <c r="J35" s="78">
        <v>160</v>
      </c>
      <c r="K35" s="78" t="s">
        <v>3564</v>
      </c>
      <c r="L35" s="78">
        <v>2</v>
      </c>
      <c r="M35" s="78" t="s">
        <v>3572</v>
      </c>
      <c r="N35" s="78">
        <v>1</v>
      </c>
      <c r="O35" s="78"/>
      <c r="P35" s="78"/>
      <c r="Q35" s="78"/>
      <c r="R35" s="78"/>
      <c r="S35" s="78"/>
      <c r="T35" s="78"/>
      <c r="U35" s="78"/>
      <c r="V35" s="78"/>
    </row>
    <row r="36" spans="1:22" ht="15">
      <c r="A36" s="78" t="s">
        <v>3539</v>
      </c>
      <c r="B36" s="78">
        <v>160</v>
      </c>
      <c r="C36" s="78" t="s">
        <v>3548</v>
      </c>
      <c r="D36" s="78">
        <v>3</v>
      </c>
      <c r="E36" s="78"/>
      <c r="F36" s="78"/>
      <c r="G36" s="78" t="s">
        <v>3554</v>
      </c>
      <c r="H36" s="78">
        <v>1</v>
      </c>
      <c r="I36" s="78" t="s">
        <v>3540</v>
      </c>
      <c r="J36" s="78">
        <v>160</v>
      </c>
      <c r="K36" s="78" t="s">
        <v>3565</v>
      </c>
      <c r="L36" s="78">
        <v>2</v>
      </c>
      <c r="M36" s="78"/>
      <c r="N36" s="78"/>
      <c r="O36" s="78"/>
      <c r="P36" s="78"/>
      <c r="Q36" s="78"/>
      <c r="R36" s="78"/>
      <c r="S36" s="78"/>
      <c r="T36" s="78"/>
      <c r="U36" s="78"/>
      <c r="V36" s="78"/>
    </row>
    <row r="37" spans="1:22" ht="15">
      <c r="A37" s="78" t="s">
        <v>3540</v>
      </c>
      <c r="B37" s="78">
        <v>160</v>
      </c>
      <c r="C37" s="78" t="s">
        <v>3549</v>
      </c>
      <c r="D37" s="78">
        <v>3</v>
      </c>
      <c r="E37" s="78"/>
      <c r="F37" s="78"/>
      <c r="G37" s="78" t="s">
        <v>3555</v>
      </c>
      <c r="H37" s="78">
        <v>1</v>
      </c>
      <c r="I37" s="78" t="s">
        <v>3557</v>
      </c>
      <c r="J37" s="78">
        <v>160</v>
      </c>
      <c r="K37" s="78" t="s">
        <v>3566</v>
      </c>
      <c r="L37" s="78">
        <v>2</v>
      </c>
      <c r="M37" s="78"/>
      <c r="N37" s="78"/>
      <c r="O37" s="78"/>
      <c r="P37" s="78"/>
      <c r="Q37" s="78"/>
      <c r="R37" s="78"/>
      <c r="S37" s="78"/>
      <c r="T37" s="78"/>
      <c r="U37" s="78"/>
      <c r="V37" s="78"/>
    </row>
    <row r="40" spans="1:22" ht="15" customHeight="1">
      <c r="A40" s="13" t="s">
        <v>3591</v>
      </c>
      <c r="B40" s="13" t="s">
        <v>3482</v>
      </c>
      <c r="C40" s="13" t="s">
        <v>3602</v>
      </c>
      <c r="D40" s="13" t="s">
        <v>3485</v>
      </c>
      <c r="E40" s="13" t="s">
        <v>3612</v>
      </c>
      <c r="F40" s="13" t="s">
        <v>3487</v>
      </c>
      <c r="G40" s="13" t="s">
        <v>3621</v>
      </c>
      <c r="H40" s="13" t="s">
        <v>3491</v>
      </c>
      <c r="I40" s="13" t="s">
        <v>3630</v>
      </c>
      <c r="J40" s="13" t="s">
        <v>3493</v>
      </c>
      <c r="K40" s="13" t="s">
        <v>3637</v>
      </c>
      <c r="L40" s="13" t="s">
        <v>3495</v>
      </c>
      <c r="M40" s="13" t="s">
        <v>3645</v>
      </c>
      <c r="N40" s="13" t="s">
        <v>3499</v>
      </c>
      <c r="O40" s="13" t="s">
        <v>3652</v>
      </c>
      <c r="P40" s="13" t="s">
        <v>3501</v>
      </c>
      <c r="Q40" s="13" t="s">
        <v>3661</v>
      </c>
      <c r="R40" s="13" t="s">
        <v>3503</v>
      </c>
      <c r="S40" s="13" t="s">
        <v>3668</v>
      </c>
      <c r="T40" s="13" t="s">
        <v>3505</v>
      </c>
      <c r="U40" s="13" t="s">
        <v>3677</v>
      </c>
      <c r="V40" s="13" t="s">
        <v>3506</v>
      </c>
    </row>
    <row r="41" spans="1:22" ht="15">
      <c r="A41" s="84" t="s">
        <v>3592</v>
      </c>
      <c r="B41" s="84">
        <v>490</v>
      </c>
      <c r="C41" s="84" t="s">
        <v>3597</v>
      </c>
      <c r="D41" s="84">
        <v>56</v>
      </c>
      <c r="E41" s="84" t="s">
        <v>3613</v>
      </c>
      <c r="F41" s="84">
        <v>34</v>
      </c>
      <c r="G41" s="84" t="s">
        <v>373</v>
      </c>
      <c r="H41" s="84">
        <v>11</v>
      </c>
      <c r="I41" s="84" t="s">
        <v>3598</v>
      </c>
      <c r="J41" s="84">
        <v>160</v>
      </c>
      <c r="K41" s="84" t="s">
        <v>3597</v>
      </c>
      <c r="L41" s="84">
        <v>11</v>
      </c>
      <c r="M41" s="84" t="s">
        <v>3597</v>
      </c>
      <c r="N41" s="84">
        <v>8</v>
      </c>
      <c r="O41" s="84" t="s">
        <v>3653</v>
      </c>
      <c r="P41" s="84">
        <v>18</v>
      </c>
      <c r="Q41" s="84" t="s">
        <v>3662</v>
      </c>
      <c r="R41" s="84">
        <v>5</v>
      </c>
      <c r="S41" s="84" t="s">
        <v>3669</v>
      </c>
      <c r="T41" s="84">
        <v>2</v>
      </c>
      <c r="U41" s="84" t="s">
        <v>275</v>
      </c>
      <c r="V41" s="84">
        <v>2</v>
      </c>
    </row>
    <row r="42" spans="1:22" ht="15">
      <c r="A42" s="84" t="s">
        <v>3593</v>
      </c>
      <c r="B42" s="84">
        <v>169</v>
      </c>
      <c r="C42" s="84" t="s">
        <v>3603</v>
      </c>
      <c r="D42" s="84">
        <v>18</v>
      </c>
      <c r="E42" s="84" t="s">
        <v>3614</v>
      </c>
      <c r="F42" s="84">
        <v>34</v>
      </c>
      <c r="G42" s="84" t="s">
        <v>3622</v>
      </c>
      <c r="H42" s="84">
        <v>9</v>
      </c>
      <c r="I42" s="84" t="s">
        <v>3599</v>
      </c>
      <c r="J42" s="84">
        <v>160</v>
      </c>
      <c r="K42" s="84" t="s">
        <v>403</v>
      </c>
      <c r="L42" s="84">
        <v>10</v>
      </c>
      <c r="M42" s="84" t="s">
        <v>220</v>
      </c>
      <c r="N42" s="84">
        <v>8</v>
      </c>
      <c r="O42" s="84" t="s">
        <v>3654</v>
      </c>
      <c r="P42" s="84">
        <v>12</v>
      </c>
      <c r="Q42" s="84" t="s">
        <v>3663</v>
      </c>
      <c r="R42" s="84">
        <v>5</v>
      </c>
      <c r="S42" s="84" t="s">
        <v>3670</v>
      </c>
      <c r="T42" s="84">
        <v>2</v>
      </c>
      <c r="U42" s="84" t="s">
        <v>3678</v>
      </c>
      <c r="V42" s="84">
        <v>2</v>
      </c>
    </row>
    <row r="43" spans="1:22" ht="15">
      <c r="A43" s="84" t="s">
        <v>3594</v>
      </c>
      <c r="B43" s="84">
        <v>0</v>
      </c>
      <c r="C43" s="84" t="s">
        <v>3604</v>
      </c>
      <c r="D43" s="84">
        <v>18</v>
      </c>
      <c r="E43" s="84" t="s">
        <v>3615</v>
      </c>
      <c r="F43" s="84">
        <v>34</v>
      </c>
      <c r="G43" s="84" t="s">
        <v>3597</v>
      </c>
      <c r="H43" s="84">
        <v>8</v>
      </c>
      <c r="I43" s="84" t="s">
        <v>3600</v>
      </c>
      <c r="J43" s="84">
        <v>160</v>
      </c>
      <c r="K43" s="84" t="s">
        <v>3638</v>
      </c>
      <c r="L43" s="84">
        <v>7</v>
      </c>
      <c r="M43" s="84" t="s">
        <v>3644</v>
      </c>
      <c r="N43" s="84">
        <v>6</v>
      </c>
      <c r="O43" s="84" t="s">
        <v>362</v>
      </c>
      <c r="P43" s="84">
        <v>10</v>
      </c>
      <c r="Q43" s="84" t="s">
        <v>3664</v>
      </c>
      <c r="R43" s="84">
        <v>5</v>
      </c>
      <c r="S43" s="84" t="s">
        <v>3671</v>
      </c>
      <c r="T43" s="84">
        <v>2</v>
      </c>
      <c r="U43" s="84" t="s">
        <v>3679</v>
      </c>
      <c r="V43" s="84">
        <v>2</v>
      </c>
    </row>
    <row r="44" spans="1:22" ht="15">
      <c r="A44" s="84" t="s">
        <v>3595</v>
      </c>
      <c r="B44" s="84">
        <v>6927</v>
      </c>
      <c r="C44" s="84" t="s">
        <v>3605</v>
      </c>
      <c r="D44" s="84">
        <v>18</v>
      </c>
      <c r="E44" s="84" t="s">
        <v>3616</v>
      </c>
      <c r="F44" s="84">
        <v>34</v>
      </c>
      <c r="G44" s="84" t="s">
        <v>3623</v>
      </c>
      <c r="H44" s="84">
        <v>8</v>
      </c>
      <c r="I44" s="84" t="s">
        <v>3601</v>
      </c>
      <c r="J44" s="84">
        <v>160</v>
      </c>
      <c r="K44" s="84" t="s">
        <v>3639</v>
      </c>
      <c r="L44" s="84">
        <v>4</v>
      </c>
      <c r="M44" s="84" t="s">
        <v>3646</v>
      </c>
      <c r="N44" s="84">
        <v>5</v>
      </c>
      <c r="O44" s="84" t="s">
        <v>1781</v>
      </c>
      <c r="P44" s="84">
        <v>6</v>
      </c>
      <c r="Q44" s="84" t="s">
        <v>3665</v>
      </c>
      <c r="R44" s="84">
        <v>5</v>
      </c>
      <c r="S44" s="84" t="s">
        <v>3672</v>
      </c>
      <c r="T44" s="84">
        <v>2</v>
      </c>
      <c r="U44" s="84" t="s">
        <v>3597</v>
      </c>
      <c r="V44" s="84">
        <v>2</v>
      </c>
    </row>
    <row r="45" spans="1:22" ht="15">
      <c r="A45" s="84" t="s">
        <v>3596</v>
      </c>
      <c r="B45" s="84">
        <v>7586</v>
      </c>
      <c r="C45" s="84" t="s">
        <v>3606</v>
      </c>
      <c r="D45" s="84">
        <v>16</v>
      </c>
      <c r="E45" s="84" t="s">
        <v>3617</v>
      </c>
      <c r="F45" s="84">
        <v>34</v>
      </c>
      <c r="G45" s="84" t="s">
        <v>3624</v>
      </c>
      <c r="H45" s="84">
        <v>7</v>
      </c>
      <c r="I45" s="84" t="s">
        <v>3631</v>
      </c>
      <c r="J45" s="84">
        <v>160</v>
      </c>
      <c r="K45" s="84" t="s">
        <v>3640</v>
      </c>
      <c r="L45" s="84">
        <v>3</v>
      </c>
      <c r="M45" s="84" t="s">
        <v>3647</v>
      </c>
      <c r="N45" s="84">
        <v>5</v>
      </c>
      <c r="O45" s="84" t="s">
        <v>3655</v>
      </c>
      <c r="P45" s="84">
        <v>6</v>
      </c>
      <c r="Q45" s="84" t="s">
        <v>3666</v>
      </c>
      <c r="R45" s="84">
        <v>5</v>
      </c>
      <c r="S45" s="84" t="s">
        <v>3673</v>
      </c>
      <c r="T45" s="84">
        <v>2</v>
      </c>
      <c r="U45" s="84" t="s">
        <v>3680</v>
      </c>
      <c r="V45" s="84">
        <v>2</v>
      </c>
    </row>
    <row r="46" spans="1:22" ht="15">
      <c r="A46" s="84" t="s">
        <v>3597</v>
      </c>
      <c r="B46" s="84">
        <v>327</v>
      </c>
      <c r="C46" s="84" t="s">
        <v>3607</v>
      </c>
      <c r="D46" s="84">
        <v>14</v>
      </c>
      <c r="E46" s="84" t="s">
        <v>426</v>
      </c>
      <c r="F46" s="84">
        <v>34</v>
      </c>
      <c r="G46" s="84" t="s">
        <v>3625</v>
      </c>
      <c r="H46" s="84">
        <v>6</v>
      </c>
      <c r="I46" s="84" t="s">
        <v>3632</v>
      </c>
      <c r="J46" s="84">
        <v>160</v>
      </c>
      <c r="K46" s="84" t="s">
        <v>3549</v>
      </c>
      <c r="L46" s="84">
        <v>3</v>
      </c>
      <c r="M46" s="84" t="s">
        <v>3533</v>
      </c>
      <c r="N46" s="84">
        <v>4</v>
      </c>
      <c r="O46" s="84" t="s">
        <v>3656</v>
      </c>
      <c r="P46" s="84">
        <v>6</v>
      </c>
      <c r="Q46" s="84" t="s">
        <v>3597</v>
      </c>
      <c r="R46" s="84">
        <v>5</v>
      </c>
      <c r="S46" s="84" t="s">
        <v>3674</v>
      </c>
      <c r="T46" s="84">
        <v>2</v>
      </c>
      <c r="U46" s="84" t="s">
        <v>3628</v>
      </c>
      <c r="V46" s="84">
        <v>2</v>
      </c>
    </row>
    <row r="47" spans="1:22" ht="15">
      <c r="A47" s="84" t="s">
        <v>3598</v>
      </c>
      <c r="B47" s="84">
        <v>160</v>
      </c>
      <c r="C47" s="84" t="s">
        <v>3608</v>
      </c>
      <c r="D47" s="84">
        <v>14</v>
      </c>
      <c r="E47" s="84" t="s">
        <v>3618</v>
      </c>
      <c r="F47" s="84">
        <v>34</v>
      </c>
      <c r="G47" s="84" t="s">
        <v>3626</v>
      </c>
      <c r="H47" s="84">
        <v>6</v>
      </c>
      <c r="I47" s="84" t="s">
        <v>3633</v>
      </c>
      <c r="J47" s="84">
        <v>160</v>
      </c>
      <c r="K47" s="84" t="s">
        <v>3641</v>
      </c>
      <c r="L47" s="84">
        <v>3</v>
      </c>
      <c r="M47" s="84" t="s">
        <v>3648</v>
      </c>
      <c r="N47" s="84">
        <v>4</v>
      </c>
      <c r="O47" s="84" t="s">
        <v>3657</v>
      </c>
      <c r="P47" s="84">
        <v>6</v>
      </c>
      <c r="Q47" s="84" t="s">
        <v>3667</v>
      </c>
      <c r="R47" s="84">
        <v>5</v>
      </c>
      <c r="S47" s="84" t="s">
        <v>3675</v>
      </c>
      <c r="T47" s="84">
        <v>2</v>
      </c>
      <c r="U47" s="84" t="s">
        <v>3681</v>
      </c>
      <c r="V47" s="84">
        <v>2</v>
      </c>
    </row>
    <row r="48" spans="1:22" ht="15">
      <c r="A48" s="84" t="s">
        <v>3599</v>
      </c>
      <c r="B48" s="84">
        <v>160</v>
      </c>
      <c r="C48" s="84" t="s">
        <v>3609</v>
      </c>
      <c r="D48" s="84">
        <v>14</v>
      </c>
      <c r="E48" s="84" t="s">
        <v>3619</v>
      </c>
      <c r="F48" s="84">
        <v>34</v>
      </c>
      <c r="G48" s="84" t="s">
        <v>3627</v>
      </c>
      <c r="H48" s="84">
        <v>6</v>
      </c>
      <c r="I48" s="84" t="s">
        <v>3634</v>
      </c>
      <c r="J48" s="84">
        <v>160</v>
      </c>
      <c r="K48" s="84" t="s">
        <v>3642</v>
      </c>
      <c r="L48" s="84">
        <v>3</v>
      </c>
      <c r="M48" s="84" t="s">
        <v>3649</v>
      </c>
      <c r="N48" s="84">
        <v>4</v>
      </c>
      <c r="O48" s="84" t="s">
        <v>3658</v>
      </c>
      <c r="P48" s="84">
        <v>6</v>
      </c>
      <c r="Q48" s="84" t="s">
        <v>429</v>
      </c>
      <c r="R48" s="84">
        <v>5</v>
      </c>
      <c r="S48" s="84" t="s">
        <v>437</v>
      </c>
      <c r="T48" s="84">
        <v>2</v>
      </c>
      <c r="U48" s="84" t="s">
        <v>3682</v>
      </c>
      <c r="V48" s="84">
        <v>2</v>
      </c>
    </row>
    <row r="49" spans="1:22" ht="15">
      <c r="A49" s="84" t="s">
        <v>3600</v>
      </c>
      <c r="B49" s="84">
        <v>160</v>
      </c>
      <c r="C49" s="84" t="s">
        <v>3610</v>
      </c>
      <c r="D49" s="84">
        <v>14</v>
      </c>
      <c r="E49" s="84" t="s">
        <v>3620</v>
      </c>
      <c r="F49" s="84">
        <v>34</v>
      </c>
      <c r="G49" s="84" t="s">
        <v>3628</v>
      </c>
      <c r="H49" s="84">
        <v>4</v>
      </c>
      <c r="I49" s="84" t="s">
        <v>3635</v>
      </c>
      <c r="J49" s="84">
        <v>160</v>
      </c>
      <c r="K49" s="84" t="s">
        <v>3643</v>
      </c>
      <c r="L49" s="84">
        <v>3</v>
      </c>
      <c r="M49" s="84" t="s">
        <v>3650</v>
      </c>
      <c r="N49" s="84">
        <v>4</v>
      </c>
      <c r="O49" s="84" t="s">
        <v>3659</v>
      </c>
      <c r="P49" s="84">
        <v>6</v>
      </c>
      <c r="Q49" s="84" t="s">
        <v>428</v>
      </c>
      <c r="R49" s="84">
        <v>5</v>
      </c>
      <c r="S49" s="84" t="s">
        <v>436</v>
      </c>
      <c r="T49" s="84">
        <v>2</v>
      </c>
      <c r="U49" s="84" t="s">
        <v>3683</v>
      </c>
      <c r="V49" s="84">
        <v>2</v>
      </c>
    </row>
    <row r="50" spans="1:22" ht="15">
      <c r="A50" s="84" t="s">
        <v>3601</v>
      </c>
      <c r="B50" s="84">
        <v>160</v>
      </c>
      <c r="C50" s="84" t="s">
        <v>3611</v>
      </c>
      <c r="D50" s="84">
        <v>14</v>
      </c>
      <c r="E50" s="84" t="s">
        <v>3597</v>
      </c>
      <c r="F50" s="84">
        <v>34</v>
      </c>
      <c r="G50" s="84" t="s">
        <v>3629</v>
      </c>
      <c r="H50" s="84">
        <v>4</v>
      </c>
      <c r="I50" s="84" t="s">
        <v>3636</v>
      </c>
      <c r="J50" s="84">
        <v>160</v>
      </c>
      <c r="K50" s="84" t="s">
        <v>3644</v>
      </c>
      <c r="L50" s="84">
        <v>3</v>
      </c>
      <c r="M50" s="84" t="s">
        <v>3651</v>
      </c>
      <c r="N50" s="84">
        <v>4</v>
      </c>
      <c r="O50" s="84" t="s">
        <v>3660</v>
      </c>
      <c r="P50" s="84">
        <v>6</v>
      </c>
      <c r="Q50" s="84" t="s">
        <v>344</v>
      </c>
      <c r="R50" s="84">
        <v>4</v>
      </c>
      <c r="S50" s="84" t="s">
        <v>3676</v>
      </c>
      <c r="T50" s="84">
        <v>2</v>
      </c>
      <c r="U50" s="84" t="s">
        <v>3549</v>
      </c>
      <c r="V50" s="84">
        <v>2</v>
      </c>
    </row>
    <row r="53" spans="1:22" ht="15" customHeight="1">
      <c r="A53" s="13" t="s">
        <v>3712</v>
      </c>
      <c r="B53" s="13" t="s">
        <v>3482</v>
      </c>
      <c r="C53" s="13" t="s">
        <v>3723</v>
      </c>
      <c r="D53" s="13" t="s">
        <v>3485</v>
      </c>
      <c r="E53" s="13" t="s">
        <v>3734</v>
      </c>
      <c r="F53" s="13" t="s">
        <v>3487</v>
      </c>
      <c r="G53" s="13" t="s">
        <v>3745</v>
      </c>
      <c r="H53" s="13" t="s">
        <v>3491</v>
      </c>
      <c r="I53" s="13" t="s">
        <v>3756</v>
      </c>
      <c r="J53" s="13" t="s">
        <v>3493</v>
      </c>
      <c r="K53" s="13" t="s">
        <v>3757</v>
      </c>
      <c r="L53" s="13" t="s">
        <v>3495</v>
      </c>
      <c r="M53" s="13" t="s">
        <v>3768</v>
      </c>
      <c r="N53" s="13" t="s">
        <v>3499</v>
      </c>
      <c r="O53" s="13" t="s">
        <v>3779</v>
      </c>
      <c r="P53" s="13" t="s">
        <v>3501</v>
      </c>
      <c r="Q53" s="13" t="s">
        <v>3790</v>
      </c>
      <c r="R53" s="13" t="s">
        <v>3503</v>
      </c>
      <c r="S53" s="13" t="s">
        <v>3800</v>
      </c>
      <c r="T53" s="13" t="s">
        <v>3505</v>
      </c>
      <c r="U53" s="13" t="s">
        <v>3810</v>
      </c>
      <c r="V53" s="13" t="s">
        <v>3506</v>
      </c>
    </row>
    <row r="54" spans="1:22" ht="15">
      <c r="A54" s="84" t="s">
        <v>3713</v>
      </c>
      <c r="B54" s="84">
        <v>160</v>
      </c>
      <c r="C54" s="84" t="s">
        <v>3724</v>
      </c>
      <c r="D54" s="84">
        <v>16</v>
      </c>
      <c r="E54" s="84" t="s">
        <v>3735</v>
      </c>
      <c r="F54" s="84">
        <v>34</v>
      </c>
      <c r="G54" s="84" t="s">
        <v>3746</v>
      </c>
      <c r="H54" s="84">
        <v>5</v>
      </c>
      <c r="I54" s="84" t="s">
        <v>3713</v>
      </c>
      <c r="J54" s="84">
        <v>160</v>
      </c>
      <c r="K54" s="84" t="s">
        <v>3758</v>
      </c>
      <c r="L54" s="84">
        <v>3</v>
      </c>
      <c r="M54" s="84" t="s">
        <v>3769</v>
      </c>
      <c r="N54" s="84">
        <v>4</v>
      </c>
      <c r="O54" s="84" t="s">
        <v>3780</v>
      </c>
      <c r="P54" s="84">
        <v>12</v>
      </c>
      <c r="Q54" s="84" t="s">
        <v>3791</v>
      </c>
      <c r="R54" s="84">
        <v>5</v>
      </c>
      <c r="S54" s="84" t="s">
        <v>3801</v>
      </c>
      <c r="T54" s="84">
        <v>2</v>
      </c>
      <c r="U54" s="84" t="s">
        <v>3811</v>
      </c>
      <c r="V54" s="84">
        <v>2</v>
      </c>
    </row>
    <row r="55" spans="1:22" ht="15">
      <c r="A55" s="84" t="s">
        <v>3714</v>
      </c>
      <c r="B55" s="84">
        <v>160</v>
      </c>
      <c r="C55" s="84" t="s">
        <v>3725</v>
      </c>
      <c r="D55" s="84">
        <v>14</v>
      </c>
      <c r="E55" s="84" t="s">
        <v>3736</v>
      </c>
      <c r="F55" s="84">
        <v>34</v>
      </c>
      <c r="G55" s="84" t="s">
        <v>3747</v>
      </c>
      <c r="H55" s="84">
        <v>4</v>
      </c>
      <c r="I55" s="84" t="s">
        <v>3714</v>
      </c>
      <c r="J55" s="84">
        <v>160</v>
      </c>
      <c r="K55" s="84" t="s">
        <v>3759</v>
      </c>
      <c r="L55" s="84">
        <v>3</v>
      </c>
      <c r="M55" s="84" t="s">
        <v>3770</v>
      </c>
      <c r="N55" s="84">
        <v>4</v>
      </c>
      <c r="O55" s="84" t="s">
        <v>3781</v>
      </c>
      <c r="P55" s="84">
        <v>6</v>
      </c>
      <c r="Q55" s="84" t="s">
        <v>3792</v>
      </c>
      <c r="R55" s="84">
        <v>5</v>
      </c>
      <c r="S55" s="84" t="s">
        <v>3802</v>
      </c>
      <c r="T55" s="84">
        <v>2</v>
      </c>
      <c r="U55" s="84" t="s">
        <v>3812</v>
      </c>
      <c r="V55" s="84">
        <v>2</v>
      </c>
    </row>
    <row r="56" spans="1:22" ht="15">
      <c r="A56" s="84" t="s">
        <v>3715</v>
      </c>
      <c r="B56" s="84">
        <v>160</v>
      </c>
      <c r="C56" s="84" t="s">
        <v>3726</v>
      </c>
      <c r="D56" s="84">
        <v>14</v>
      </c>
      <c r="E56" s="84" t="s">
        <v>3737</v>
      </c>
      <c r="F56" s="84">
        <v>34</v>
      </c>
      <c r="G56" s="84" t="s">
        <v>3748</v>
      </c>
      <c r="H56" s="84">
        <v>3</v>
      </c>
      <c r="I56" s="84" t="s">
        <v>3715</v>
      </c>
      <c r="J56" s="84">
        <v>160</v>
      </c>
      <c r="K56" s="84" t="s">
        <v>3760</v>
      </c>
      <c r="L56" s="84">
        <v>3</v>
      </c>
      <c r="M56" s="84" t="s">
        <v>3771</v>
      </c>
      <c r="N56" s="84">
        <v>4</v>
      </c>
      <c r="O56" s="84" t="s">
        <v>3782</v>
      </c>
      <c r="P56" s="84">
        <v>6</v>
      </c>
      <c r="Q56" s="84" t="s">
        <v>3793</v>
      </c>
      <c r="R56" s="84">
        <v>5</v>
      </c>
      <c r="S56" s="84" t="s">
        <v>3803</v>
      </c>
      <c r="T56" s="84">
        <v>2</v>
      </c>
      <c r="U56" s="84" t="s">
        <v>3813</v>
      </c>
      <c r="V56" s="84">
        <v>2</v>
      </c>
    </row>
    <row r="57" spans="1:22" ht="15">
      <c r="A57" s="84" t="s">
        <v>3716</v>
      </c>
      <c r="B57" s="84">
        <v>160</v>
      </c>
      <c r="C57" s="84" t="s">
        <v>3727</v>
      </c>
      <c r="D57" s="84">
        <v>14</v>
      </c>
      <c r="E57" s="84" t="s">
        <v>3738</v>
      </c>
      <c r="F57" s="84">
        <v>34</v>
      </c>
      <c r="G57" s="84" t="s">
        <v>3749</v>
      </c>
      <c r="H57" s="84">
        <v>3</v>
      </c>
      <c r="I57" s="84" t="s">
        <v>3716</v>
      </c>
      <c r="J57" s="84">
        <v>160</v>
      </c>
      <c r="K57" s="84" t="s">
        <v>3761</v>
      </c>
      <c r="L57" s="84">
        <v>3</v>
      </c>
      <c r="M57" s="84" t="s">
        <v>3772</v>
      </c>
      <c r="N57" s="84">
        <v>4</v>
      </c>
      <c r="O57" s="84" t="s">
        <v>3783</v>
      </c>
      <c r="P57" s="84">
        <v>6</v>
      </c>
      <c r="Q57" s="84" t="s">
        <v>3794</v>
      </c>
      <c r="R57" s="84">
        <v>5</v>
      </c>
      <c r="S57" s="84" t="s">
        <v>3804</v>
      </c>
      <c r="T57" s="84">
        <v>2</v>
      </c>
      <c r="U57" s="84" t="s">
        <v>3814</v>
      </c>
      <c r="V57" s="84">
        <v>2</v>
      </c>
    </row>
    <row r="58" spans="1:22" ht="15">
      <c r="A58" s="84" t="s">
        <v>3717</v>
      </c>
      <c r="B58" s="84">
        <v>160</v>
      </c>
      <c r="C58" s="84" t="s">
        <v>3728</v>
      </c>
      <c r="D58" s="84">
        <v>14</v>
      </c>
      <c r="E58" s="84" t="s">
        <v>3739</v>
      </c>
      <c r="F58" s="84">
        <v>34</v>
      </c>
      <c r="G58" s="84" t="s">
        <v>3750</v>
      </c>
      <c r="H58" s="84">
        <v>3</v>
      </c>
      <c r="I58" s="84" t="s">
        <v>3717</v>
      </c>
      <c r="J58" s="84">
        <v>160</v>
      </c>
      <c r="K58" s="84" t="s">
        <v>3762</v>
      </c>
      <c r="L58" s="84">
        <v>3</v>
      </c>
      <c r="M58" s="84" t="s">
        <v>3773</v>
      </c>
      <c r="N58" s="84">
        <v>4</v>
      </c>
      <c r="O58" s="84" t="s">
        <v>3784</v>
      </c>
      <c r="P58" s="84">
        <v>6</v>
      </c>
      <c r="Q58" s="84" t="s">
        <v>3795</v>
      </c>
      <c r="R58" s="84">
        <v>5</v>
      </c>
      <c r="S58" s="84" t="s">
        <v>3805</v>
      </c>
      <c r="T58" s="84">
        <v>2</v>
      </c>
      <c r="U58" s="84" t="s">
        <v>3815</v>
      </c>
      <c r="V58" s="84">
        <v>2</v>
      </c>
    </row>
    <row r="59" spans="1:22" ht="15">
      <c r="A59" s="84" t="s">
        <v>3718</v>
      </c>
      <c r="B59" s="84">
        <v>160</v>
      </c>
      <c r="C59" s="84" t="s">
        <v>3729</v>
      </c>
      <c r="D59" s="84">
        <v>14</v>
      </c>
      <c r="E59" s="84" t="s">
        <v>3740</v>
      </c>
      <c r="F59" s="84">
        <v>34</v>
      </c>
      <c r="G59" s="84" t="s">
        <v>3751</v>
      </c>
      <c r="H59" s="84">
        <v>3</v>
      </c>
      <c r="I59" s="84" t="s">
        <v>3718</v>
      </c>
      <c r="J59" s="84">
        <v>160</v>
      </c>
      <c r="K59" s="84" t="s">
        <v>3763</v>
      </c>
      <c r="L59" s="84">
        <v>3</v>
      </c>
      <c r="M59" s="84" t="s">
        <v>3774</v>
      </c>
      <c r="N59" s="84">
        <v>4</v>
      </c>
      <c r="O59" s="84" t="s">
        <v>3785</v>
      </c>
      <c r="P59" s="84">
        <v>6</v>
      </c>
      <c r="Q59" s="84" t="s">
        <v>3796</v>
      </c>
      <c r="R59" s="84">
        <v>5</v>
      </c>
      <c r="S59" s="84" t="s">
        <v>3806</v>
      </c>
      <c r="T59" s="84">
        <v>2</v>
      </c>
      <c r="U59" s="84" t="s">
        <v>3816</v>
      </c>
      <c r="V59" s="84">
        <v>2</v>
      </c>
    </row>
    <row r="60" spans="1:22" ht="15">
      <c r="A60" s="84" t="s">
        <v>3719</v>
      </c>
      <c r="B60" s="84">
        <v>160</v>
      </c>
      <c r="C60" s="84" t="s">
        <v>3730</v>
      </c>
      <c r="D60" s="84">
        <v>14</v>
      </c>
      <c r="E60" s="84" t="s">
        <v>3741</v>
      </c>
      <c r="F60" s="84">
        <v>34</v>
      </c>
      <c r="G60" s="84" t="s">
        <v>3752</v>
      </c>
      <c r="H60" s="84">
        <v>3</v>
      </c>
      <c r="I60" s="84" t="s">
        <v>3719</v>
      </c>
      <c r="J60" s="84">
        <v>160</v>
      </c>
      <c r="K60" s="84" t="s">
        <v>3764</v>
      </c>
      <c r="L60" s="84">
        <v>3</v>
      </c>
      <c r="M60" s="84" t="s">
        <v>3775</v>
      </c>
      <c r="N60" s="84">
        <v>4</v>
      </c>
      <c r="O60" s="84" t="s">
        <v>3786</v>
      </c>
      <c r="P60" s="84">
        <v>6</v>
      </c>
      <c r="Q60" s="84" t="s">
        <v>3797</v>
      </c>
      <c r="R60" s="84">
        <v>5</v>
      </c>
      <c r="S60" s="84" t="s">
        <v>3807</v>
      </c>
      <c r="T60" s="84">
        <v>2</v>
      </c>
      <c r="U60" s="84" t="s">
        <v>3817</v>
      </c>
      <c r="V60" s="84">
        <v>2</v>
      </c>
    </row>
    <row r="61" spans="1:22" ht="15">
      <c r="A61" s="84" t="s">
        <v>3720</v>
      </c>
      <c r="B61" s="84">
        <v>160</v>
      </c>
      <c r="C61" s="84" t="s">
        <v>3731</v>
      </c>
      <c r="D61" s="84">
        <v>14</v>
      </c>
      <c r="E61" s="84" t="s">
        <v>3742</v>
      </c>
      <c r="F61" s="84">
        <v>34</v>
      </c>
      <c r="G61" s="84" t="s">
        <v>3753</v>
      </c>
      <c r="H61" s="84">
        <v>3</v>
      </c>
      <c r="I61" s="84" t="s">
        <v>3720</v>
      </c>
      <c r="J61" s="84">
        <v>160</v>
      </c>
      <c r="K61" s="84" t="s">
        <v>3765</v>
      </c>
      <c r="L61" s="84">
        <v>3</v>
      </c>
      <c r="M61" s="84" t="s">
        <v>3776</v>
      </c>
      <c r="N61" s="84">
        <v>4</v>
      </c>
      <c r="O61" s="84" t="s">
        <v>3787</v>
      </c>
      <c r="P61" s="84">
        <v>6</v>
      </c>
      <c r="Q61" s="84" t="s">
        <v>3798</v>
      </c>
      <c r="R61" s="84">
        <v>5</v>
      </c>
      <c r="S61" s="84" t="s">
        <v>3808</v>
      </c>
      <c r="T61" s="84">
        <v>2</v>
      </c>
      <c r="U61" s="84" t="s">
        <v>3818</v>
      </c>
      <c r="V61" s="84">
        <v>2</v>
      </c>
    </row>
    <row r="62" spans="1:22" ht="15">
      <c r="A62" s="84" t="s">
        <v>3721</v>
      </c>
      <c r="B62" s="84">
        <v>160</v>
      </c>
      <c r="C62" s="84" t="s">
        <v>3732</v>
      </c>
      <c r="D62" s="84">
        <v>14</v>
      </c>
      <c r="E62" s="84" t="s">
        <v>3743</v>
      </c>
      <c r="F62" s="84">
        <v>34</v>
      </c>
      <c r="G62" s="84" t="s">
        <v>3754</v>
      </c>
      <c r="H62" s="84">
        <v>3</v>
      </c>
      <c r="I62" s="84" t="s">
        <v>3721</v>
      </c>
      <c r="J62" s="84">
        <v>160</v>
      </c>
      <c r="K62" s="84" t="s">
        <v>3766</v>
      </c>
      <c r="L62" s="84">
        <v>3</v>
      </c>
      <c r="M62" s="84" t="s">
        <v>3777</v>
      </c>
      <c r="N62" s="84">
        <v>4</v>
      </c>
      <c r="O62" s="84" t="s">
        <v>3788</v>
      </c>
      <c r="P62" s="84">
        <v>6</v>
      </c>
      <c r="Q62" s="84" t="s">
        <v>3799</v>
      </c>
      <c r="R62" s="84">
        <v>4</v>
      </c>
      <c r="S62" s="84" t="s">
        <v>3809</v>
      </c>
      <c r="T62" s="84">
        <v>2</v>
      </c>
      <c r="U62" s="84" t="s">
        <v>3819</v>
      </c>
      <c r="V62" s="84">
        <v>2</v>
      </c>
    </row>
    <row r="63" spans="1:22" ht="15">
      <c r="A63" s="84" t="s">
        <v>3722</v>
      </c>
      <c r="B63" s="84">
        <v>160</v>
      </c>
      <c r="C63" s="84" t="s">
        <v>3733</v>
      </c>
      <c r="D63" s="84">
        <v>14</v>
      </c>
      <c r="E63" s="84" t="s">
        <v>3744</v>
      </c>
      <c r="F63" s="84">
        <v>34</v>
      </c>
      <c r="G63" s="84" t="s">
        <v>3755</v>
      </c>
      <c r="H63" s="84">
        <v>3</v>
      </c>
      <c r="I63" s="84" t="s">
        <v>3722</v>
      </c>
      <c r="J63" s="84">
        <v>160</v>
      </c>
      <c r="K63" s="84" t="s">
        <v>3767</v>
      </c>
      <c r="L63" s="84">
        <v>3</v>
      </c>
      <c r="M63" s="84" t="s">
        <v>3778</v>
      </c>
      <c r="N63" s="84">
        <v>3</v>
      </c>
      <c r="O63" s="84" t="s">
        <v>3789</v>
      </c>
      <c r="P63" s="84">
        <v>6</v>
      </c>
      <c r="Q63" s="84"/>
      <c r="R63" s="84"/>
      <c r="S63" s="84"/>
      <c r="T63" s="84"/>
      <c r="U63" s="84" t="s">
        <v>3820</v>
      </c>
      <c r="V63" s="84">
        <v>2</v>
      </c>
    </row>
    <row r="66" spans="1:22" ht="15" customHeight="1">
      <c r="A66" s="13" t="s">
        <v>3848</v>
      </c>
      <c r="B66" s="13" t="s">
        <v>3482</v>
      </c>
      <c r="C66" s="78" t="s">
        <v>3850</v>
      </c>
      <c r="D66" s="78" t="s">
        <v>3485</v>
      </c>
      <c r="E66" s="78" t="s">
        <v>3851</v>
      </c>
      <c r="F66" s="78" t="s">
        <v>3487</v>
      </c>
      <c r="G66" s="78" t="s">
        <v>3856</v>
      </c>
      <c r="H66" s="78" t="s">
        <v>3491</v>
      </c>
      <c r="I66" s="78" t="s">
        <v>3858</v>
      </c>
      <c r="J66" s="78" t="s">
        <v>3493</v>
      </c>
      <c r="K66" s="13" t="s">
        <v>3862</v>
      </c>
      <c r="L66" s="13" t="s">
        <v>3495</v>
      </c>
      <c r="M66" s="13" t="s">
        <v>3864</v>
      </c>
      <c r="N66" s="13" t="s">
        <v>3499</v>
      </c>
      <c r="O66" s="78" t="s">
        <v>3866</v>
      </c>
      <c r="P66" s="78" t="s">
        <v>3501</v>
      </c>
      <c r="Q66" s="78" t="s">
        <v>3868</v>
      </c>
      <c r="R66" s="78" t="s">
        <v>3503</v>
      </c>
      <c r="S66" s="78" t="s">
        <v>3870</v>
      </c>
      <c r="T66" s="78" t="s">
        <v>3505</v>
      </c>
      <c r="U66" s="13" t="s">
        <v>3872</v>
      </c>
      <c r="V66" s="13" t="s">
        <v>3506</v>
      </c>
    </row>
    <row r="67" spans="1:22" ht="15">
      <c r="A67" s="78" t="s">
        <v>430</v>
      </c>
      <c r="B67" s="78">
        <v>1</v>
      </c>
      <c r="C67" s="78"/>
      <c r="D67" s="78"/>
      <c r="E67" s="78"/>
      <c r="F67" s="78"/>
      <c r="G67" s="78"/>
      <c r="H67" s="78"/>
      <c r="I67" s="78"/>
      <c r="J67" s="78"/>
      <c r="K67" s="78" t="s">
        <v>402</v>
      </c>
      <c r="L67" s="78">
        <v>1</v>
      </c>
      <c r="M67" s="78" t="s">
        <v>220</v>
      </c>
      <c r="N67" s="78">
        <v>1</v>
      </c>
      <c r="O67" s="78"/>
      <c r="P67" s="78"/>
      <c r="Q67" s="78"/>
      <c r="R67" s="78"/>
      <c r="S67" s="78"/>
      <c r="T67" s="78"/>
      <c r="U67" s="78" t="s">
        <v>275</v>
      </c>
      <c r="V67" s="78">
        <v>1</v>
      </c>
    </row>
    <row r="68" spans="1:22" ht="15">
      <c r="A68" s="78" t="s">
        <v>425</v>
      </c>
      <c r="B68" s="78">
        <v>1</v>
      </c>
      <c r="C68" s="78"/>
      <c r="D68" s="78"/>
      <c r="E68" s="78"/>
      <c r="F68" s="78"/>
      <c r="G68" s="78"/>
      <c r="H68" s="78"/>
      <c r="I68" s="78"/>
      <c r="J68" s="78"/>
      <c r="K68" s="78"/>
      <c r="L68" s="78"/>
      <c r="M68" s="78"/>
      <c r="N68" s="78"/>
      <c r="O68" s="78"/>
      <c r="P68" s="78"/>
      <c r="Q68" s="78"/>
      <c r="R68" s="78"/>
      <c r="S68" s="78"/>
      <c r="T68" s="78"/>
      <c r="U68" s="78"/>
      <c r="V68" s="78"/>
    </row>
    <row r="69" spans="1:22" ht="15">
      <c r="A69" s="78" t="s">
        <v>423</v>
      </c>
      <c r="B69" s="78">
        <v>1</v>
      </c>
      <c r="C69" s="78"/>
      <c r="D69" s="78"/>
      <c r="E69" s="78"/>
      <c r="F69" s="78"/>
      <c r="G69" s="78"/>
      <c r="H69" s="78"/>
      <c r="I69" s="78"/>
      <c r="J69" s="78"/>
      <c r="K69" s="78"/>
      <c r="L69" s="78"/>
      <c r="M69" s="78"/>
      <c r="N69" s="78"/>
      <c r="O69" s="78"/>
      <c r="P69" s="78"/>
      <c r="Q69" s="78"/>
      <c r="R69" s="78"/>
      <c r="S69" s="78"/>
      <c r="T69" s="78"/>
      <c r="U69" s="78"/>
      <c r="V69" s="78"/>
    </row>
    <row r="70" spans="1:22" ht="15">
      <c r="A70" s="78" t="s">
        <v>419</v>
      </c>
      <c r="B70" s="78">
        <v>1</v>
      </c>
      <c r="C70" s="78"/>
      <c r="D70" s="78"/>
      <c r="E70" s="78"/>
      <c r="F70" s="78"/>
      <c r="G70" s="78"/>
      <c r="H70" s="78"/>
      <c r="I70" s="78"/>
      <c r="J70" s="78"/>
      <c r="K70" s="78"/>
      <c r="L70" s="78"/>
      <c r="M70" s="78"/>
      <c r="N70" s="78"/>
      <c r="O70" s="78"/>
      <c r="P70" s="78"/>
      <c r="Q70" s="78"/>
      <c r="R70" s="78"/>
      <c r="S70" s="78"/>
      <c r="T70" s="78"/>
      <c r="U70" s="78"/>
      <c r="V70" s="78"/>
    </row>
    <row r="71" spans="1:22" ht="15">
      <c r="A71" s="78" t="s">
        <v>417</v>
      </c>
      <c r="B71" s="78">
        <v>1</v>
      </c>
      <c r="C71" s="78"/>
      <c r="D71" s="78"/>
      <c r="E71" s="78"/>
      <c r="F71" s="78"/>
      <c r="G71" s="78"/>
      <c r="H71" s="78"/>
      <c r="I71" s="78"/>
      <c r="J71" s="78"/>
      <c r="K71" s="78"/>
      <c r="L71" s="78"/>
      <c r="M71" s="78"/>
      <c r="N71" s="78"/>
      <c r="O71" s="78"/>
      <c r="P71" s="78"/>
      <c r="Q71" s="78"/>
      <c r="R71" s="78"/>
      <c r="S71" s="78"/>
      <c r="T71" s="78"/>
      <c r="U71" s="78"/>
      <c r="V71" s="78"/>
    </row>
    <row r="72" spans="1:22" ht="15">
      <c r="A72" s="78" t="s">
        <v>275</v>
      </c>
      <c r="B72" s="78">
        <v>1</v>
      </c>
      <c r="C72" s="78"/>
      <c r="D72" s="78"/>
      <c r="E72" s="78"/>
      <c r="F72" s="78"/>
      <c r="G72" s="78"/>
      <c r="H72" s="78"/>
      <c r="I72" s="78"/>
      <c r="J72" s="78"/>
      <c r="K72" s="78"/>
      <c r="L72" s="78"/>
      <c r="M72" s="78"/>
      <c r="N72" s="78"/>
      <c r="O72" s="78"/>
      <c r="P72" s="78"/>
      <c r="Q72" s="78"/>
      <c r="R72" s="78"/>
      <c r="S72" s="78"/>
      <c r="T72" s="78"/>
      <c r="U72" s="78"/>
      <c r="V72" s="78"/>
    </row>
    <row r="73" spans="1:22" ht="15">
      <c r="A73" s="78" t="s">
        <v>270</v>
      </c>
      <c r="B73" s="78">
        <v>1</v>
      </c>
      <c r="C73" s="78"/>
      <c r="D73" s="78"/>
      <c r="E73" s="78"/>
      <c r="F73" s="78"/>
      <c r="G73" s="78"/>
      <c r="H73" s="78"/>
      <c r="I73" s="78"/>
      <c r="J73" s="78"/>
      <c r="K73" s="78"/>
      <c r="L73" s="78"/>
      <c r="M73" s="78"/>
      <c r="N73" s="78"/>
      <c r="O73" s="78"/>
      <c r="P73" s="78"/>
      <c r="Q73" s="78"/>
      <c r="R73" s="78"/>
      <c r="S73" s="78"/>
      <c r="T73" s="78"/>
      <c r="U73" s="78"/>
      <c r="V73" s="78"/>
    </row>
    <row r="74" spans="1:22" ht="15">
      <c r="A74" s="78" t="s">
        <v>414</v>
      </c>
      <c r="B74" s="78">
        <v>1</v>
      </c>
      <c r="C74" s="78"/>
      <c r="D74" s="78"/>
      <c r="E74" s="78"/>
      <c r="F74" s="78"/>
      <c r="G74" s="78"/>
      <c r="H74" s="78"/>
      <c r="I74" s="78"/>
      <c r="J74" s="78"/>
      <c r="K74" s="78"/>
      <c r="L74" s="78"/>
      <c r="M74" s="78"/>
      <c r="N74" s="78"/>
      <c r="O74" s="78"/>
      <c r="P74" s="78"/>
      <c r="Q74" s="78"/>
      <c r="R74" s="78"/>
      <c r="S74" s="78"/>
      <c r="T74" s="78"/>
      <c r="U74" s="78"/>
      <c r="V74" s="78"/>
    </row>
    <row r="75" spans="1:22" ht="15">
      <c r="A75" s="78" t="s">
        <v>412</v>
      </c>
      <c r="B75" s="78">
        <v>1</v>
      </c>
      <c r="C75" s="78"/>
      <c r="D75" s="78"/>
      <c r="E75" s="78"/>
      <c r="F75" s="78"/>
      <c r="G75" s="78"/>
      <c r="H75" s="78"/>
      <c r="I75" s="78"/>
      <c r="J75" s="78"/>
      <c r="K75" s="78"/>
      <c r="L75" s="78"/>
      <c r="M75" s="78"/>
      <c r="N75" s="78"/>
      <c r="O75" s="78"/>
      <c r="P75" s="78"/>
      <c r="Q75" s="78"/>
      <c r="R75" s="78"/>
      <c r="S75" s="78"/>
      <c r="T75" s="78"/>
      <c r="U75" s="78"/>
      <c r="V75" s="78"/>
    </row>
    <row r="76" spans="1:22" ht="15">
      <c r="A76" s="78" t="s">
        <v>408</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3849</v>
      </c>
      <c r="B79" s="13" t="s">
        <v>3482</v>
      </c>
      <c r="C79" s="13" t="s">
        <v>3852</v>
      </c>
      <c r="D79" s="13" t="s">
        <v>3485</v>
      </c>
      <c r="E79" s="13" t="s">
        <v>3855</v>
      </c>
      <c r="F79" s="13" t="s">
        <v>3487</v>
      </c>
      <c r="G79" s="13" t="s">
        <v>3857</v>
      </c>
      <c r="H79" s="13" t="s">
        <v>3491</v>
      </c>
      <c r="I79" s="13" t="s">
        <v>3861</v>
      </c>
      <c r="J79" s="13" t="s">
        <v>3493</v>
      </c>
      <c r="K79" s="13" t="s">
        <v>3863</v>
      </c>
      <c r="L79" s="13" t="s">
        <v>3495</v>
      </c>
      <c r="M79" s="13" t="s">
        <v>3865</v>
      </c>
      <c r="N79" s="13" t="s">
        <v>3499</v>
      </c>
      <c r="O79" s="13" t="s">
        <v>3867</v>
      </c>
      <c r="P79" s="13" t="s">
        <v>3501</v>
      </c>
      <c r="Q79" s="13" t="s">
        <v>3869</v>
      </c>
      <c r="R79" s="13" t="s">
        <v>3503</v>
      </c>
      <c r="S79" s="13" t="s">
        <v>3871</v>
      </c>
      <c r="T79" s="13" t="s">
        <v>3505</v>
      </c>
      <c r="U79" s="13" t="s">
        <v>3873</v>
      </c>
      <c r="V79" s="13" t="s">
        <v>3506</v>
      </c>
    </row>
    <row r="80" spans="1:22" ht="15">
      <c r="A80" s="78" t="s">
        <v>356</v>
      </c>
      <c r="B80" s="78">
        <v>83</v>
      </c>
      <c r="C80" s="78" t="s">
        <v>217</v>
      </c>
      <c r="D80" s="78">
        <v>1</v>
      </c>
      <c r="E80" s="78" t="s">
        <v>426</v>
      </c>
      <c r="F80" s="78">
        <v>34</v>
      </c>
      <c r="G80" s="78" t="s">
        <v>373</v>
      </c>
      <c r="H80" s="78">
        <v>11</v>
      </c>
      <c r="I80" s="78" t="s">
        <v>356</v>
      </c>
      <c r="J80" s="78">
        <v>83</v>
      </c>
      <c r="K80" s="78" t="s">
        <v>403</v>
      </c>
      <c r="L80" s="78">
        <v>8</v>
      </c>
      <c r="M80" s="78" t="s">
        <v>220</v>
      </c>
      <c r="N80" s="78">
        <v>7</v>
      </c>
      <c r="O80" s="78" t="s">
        <v>362</v>
      </c>
      <c r="P80" s="78">
        <v>10</v>
      </c>
      <c r="Q80" s="78" t="s">
        <v>429</v>
      </c>
      <c r="R80" s="78">
        <v>5</v>
      </c>
      <c r="S80" s="78" t="s">
        <v>437</v>
      </c>
      <c r="T80" s="78">
        <v>2</v>
      </c>
      <c r="U80" s="78" t="s">
        <v>212</v>
      </c>
      <c r="V80" s="78">
        <v>1</v>
      </c>
    </row>
    <row r="81" spans="1:22" ht="15">
      <c r="A81" s="78" t="s">
        <v>426</v>
      </c>
      <c r="B81" s="78">
        <v>34</v>
      </c>
      <c r="C81" s="78" t="s">
        <v>3853</v>
      </c>
      <c r="D81" s="78">
        <v>1</v>
      </c>
      <c r="E81" s="78" t="s">
        <v>382</v>
      </c>
      <c r="F81" s="78">
        <v>33</v>
      </c>
      <c r="G81" s="78" t="s">
        <v>3624</v>
      </c>
      <c r="H81" s="78">
        <v>7</v>
      </c>
      <c r="I81" s="78"/>
      <c r="J81" s="78"/>
      <c r="K81" s="78" t="s">
        <v>443</v>
      </c>
      <c r="L81" s="78">
        <v>2</v>
      </c>
      <c r="M81" s="78" t="s">
        <v>400</v>
      </c>
      <c r="N81" s="78">
        <v>2</v>
      </c>
      <c r="O81" s="78" t="s">
        <v>403</v>
      </c>
      <c r="P81" s="78">
        <v>1</v>
      </c>
      <c r="Q81" s="78" t="s">
        <v>428</v>
      </c>
      <c r="R81" s="78">
        <v>5</v>
      </c>
      <c r="S81" s="78" t="s">
        <v>436</v>
      </c>
      <c r="T81" s="78">
        <v>2</v>
      </c>
      <c r="U81" s="78" t="s">
        <v>275</v>
      </c>
      <c r="V81" s="78">
        <v>1</v>
      </c>
    </row>
    <row r="82" spans="1:22" ht="15">
      <c r="A82" s="78" t="s">
        <v>382</v>
      </c>
      <c r="B82" s="78">
        <v>33</v>
      </c>
      <c r="C82" s="78" t="s">
        <v>3854</v>
      </c>
      <c r="D82" s="78">
        <v>1</v>
      </c>
      <c r="E82" s="78"/>
      <c r="F82" s="78"/>
      <c r="G82" s="78" t="s">
        <v>435</v>
      </c>
      <c r="H82" s="78">
        <v>3</v>
      </c>
      <c r="I82" s="78"/>
      <c r="J82" s="78"/>
      <c r="K82" s="78" t="s">
        <v>442</v>
      </c>
      <c r="L82" s="78">
        <v>2</v>
      </c>
      <c r="M82" s="78" t="s">
        <v>418</v>
      </c>
      <c r="N82" s="78">
        <v>1</v>
      </c>
      <c r="O82" s="78"/>
      <c r="P82" s="78"/>
      <c r="Q82" s="78" t="s">
        <v>344</v>
      </c>
      <c r="R82" s="78">
        <v>4</v>
      </c>
      <c r="S82" s="78" t="s">
        <v>213</v>
      </c>
      <c r="T82" s="78">
        <v>1</v>
      </c>
      <c r="U82" s="78" t="s">
        <v>395</v>
      </c>
      <c r="V82" s="78">
        <v>1</v>
      </c>
    </row>
    <row r="83" spans="1:22" ht="15">
      <c r="A83" s="78" t="s">
        <v>373</v>
      </c>
      <c r="B83" s="78">
        <v>11</v>
      </c>
      <c r="C83" s="78"/>
      <c r="D83" s="78"/>
      <c r="E83" s="78"/>
      <c r="F83" s="78"/>
      <c r="G83" s="78" t="s">
        <v>434</v>
      </c>
      <c r="H83" s="78">
        <v>3</v>
      </c>
      <c r="I83" s="78"/>
      <c r="J83" s="78"/>
      <c r="K83" s="78" t="s">
        <v>441</v>
      </c>
      <c r="L83" s="78">
        <v>2</v>
      </c>
      <c r="M83" s="78" t="s">
        <v>377</v>
      </c>
      <c r="N83" s="78">
        <v>1</v>
      </c>
      <c r="O83" s="78"/>
      <c r="P83" s="78"/>
      <c r="Q83" s="78"/>
      <c r="R83" s="78"/>
      <c r="S83" s="78" t="s">
        <v>397</v>
      </c>
      <c r="T83" s="78">
        <v>1</v>
      </c>
      <c r="U83" s="78" t="s">
        <v>394</v>
      </c>
      <c r="V83" s="78">
        <v>1</v>
      </c>
    </row>
    <row r="84" spans="1:22" ht="15">
      <c r="A84" s="78" t="s">
        <v>362</v>
      </c>
      <c r="B84" s="78">
        <v>10</v>
      </c>
      <c r="C84" s="78"/>
      <c r="D84" s="78"/>
      <c r="E84" s="78"/>
      <c r="F84" s="78"/>
      <c r="G84" s="78" t="s">
        <v>398</v>
      </c>
      <c r="H84" s="78">
        <v>3</v>
      </c>
      <c r="I84" s="78"/>
      <c r="J84" s="78"/>
      <c r="K84" s="78" t="s">
        <v>260</v>
      </c>
      <c r="L84" s="78">
        <v>2</v>
      </c>
      <c r="M84" s="78" t="s">
        <v>399</v>
      </c>
      <c r="N84" s="78">
        <v>1</v>
      </c>
      <c r="O84" s="78"/>
      <c r="P84" s="78"/>
      <c r="Q84" s="78"/>
      <c r="R84" s="78"/>
      <c r="S84" s="78" t="s">
        <v>396</v>
      </c>
      <c r="T84" s="78">
        <v>1</v>
      </c>
      <c r="U84" s="78" t="s">
        <v>393</v>
      </c>
      <c r="V84" s="78">
        <v>1</v>
      </c>
    </row>
    <row r="85" spans="1:22" ht="15">
      <c r="A85" s="78" t="s">
        <v>403</v>
      </c>
      <c r="B85" s="78">
        <v>9</v>
      </c>
      <c r="C85" s="78"/>
      <c r="D85" s="78"/>
      <c r="E85" s="78"/>
      <c r="F85" s="78"/>
      <c r="G85" s="78" t="s">
        <v>410</v>
      </c>
      <c r="H85" s="78">
        <v>3</v>
      </c>
      <c r="I85" s="78"/>
      <c r="J85" s="78"/>
      <c r="K85" s="78" t="s">
        <v>325</v>
      </c>
      <c r="L85" s="78">
        <v>1</v>
      </c>
      <c r="M85" s="78"/>
      <c r="N85" s="78"/>
      <c r="O85" s="78"/>
      <c r="P85" s="78"/>
      <c r="Q85" s="78"/>
      <c r="R85" s="78"/>
      <c r="S85" s="78"/>
      <c r="T85" s="78"/>
      <c r="U85" s="78" t="s">
        <v>392</v>
      </c>
      <c r="V85" s="78">
        <v>1</v>
      </c>
    </row>
    <row r="86" spans="1:22" ht="15">
      <c r="A86" s="78" t="s">
        <v>3624</v>
      </c>
      <c r="B86" s="78">
        <v>7</v>
      </c>
      <c r="C86" s="78"/>
      <c r="D86" s="78"/>
      <c r="E86" s="78"/>
      <c r="F86" s="78"/>
      <c r="G86" s="78" t="s">
        <v>409</v>
      </c>
      <c r="H86" s="78">
        <v>3</v>
      </c>
      <c r="I86" s="78"/>
      <c r="J86" s="78"/>
      <c r="K86" s="78" t="s">
        <v>427</v>
      </c>
      <c r="L86" s="78">
        <v>1</v>
      </c>
      <c r="M86" s="78"/>
      <c r="N86" s="78"/>
      <c r="O86" s="78"/>
      <c r="P86" s="78"/>
      <c r="Q86" s="78"/>
      <c r="R86" s="78"/>
      <c r="S86" s="78"/>
      <c r="T86" s="78"/>
      <c r="U86" s="78"/>
      <c r="V86" s="78"/>
    </row>
    <row r="87" spans="1:22" ht="15">
      <c r="A87" s="78" t="s">
        <v>220</v>
      </c>
      <c r="B87" s="78">
        <v>7</v>
      </c>
      <c r="C87" s="78"/>
      <c r="D87" s="78"/>
      <c r="E87" s="78"/>
      <c r="F87" s="78"/>
      <c r="G87" s="78" t="s">
        <v>433</v>
      </c>
      <c r="H87" s="78">
        <v>2</v>
      </c>
      <c r="I87" s="78"/>
      <c r="J87" s="78"/>
      <c r="K87" s="78"/>
      <c r="L87" s="78"/>
      <c r="M87" s="78"/>
      <c r="N87" s="78"/>
      <c r="O87" s="78"/>
      <c r="P87" s="78"/>
      <c r="Q87" s="78"/>
      <c r="R87" s="78"/>
      <c r="S87" s="78"/>
      <c r="T87" s="78"/>
      <c r="U87" s="78"/>
      <c r="V87" s="78"/>
    </row>
    <row r="88" spans="1:22" ht="15">
      <c r="A88" s="78" t="s">
        <v>429</v>
      </c>
      <c r="B88" s="78">
        <v>5</v>
      </c>
      <c r="C88" s="78"/>
      <c r="D88" s="78"/>
      <c r="E88" s="78"/>
      <c r="F88" s="78"/>
      <c r="G88" s="78" t="s">
        <v>3859</v>
      </c>
      <c r="H88" s="78">
        <v>1</v>
      </c>
      <c r="I88" s="78"/>
      <c r="J88" s="78"/>
      <c r="K88" s="78"/>
      <c r="L88" s="78"/>
      <c r="M88" s="78"/>
      <c r="N88" s="78"/>
      <c r="O88" s="78"/>
      <c r="P88" s="78"/>
      <c r="Q88" s="78"/>
      <c r="R88" s="78"/>
      <c r="S88" s="78"/>
      <c r="T88" s="78"/>
      <c r="U88" s="78"/>
      <c r="V88" s="78"/>
    </row>
    <row r="89" spans="1:22" ht="15">
      <c r="A89" s="78" t="s">
        <v>428</v>
      </c>
      <c r="B89" s="78">
        <v>5</v>
      </c>
      <c r="C89" s="78"/>
      <c r="D89" s="78"/>
      <c r="E89" s="78"/>
      <c r="F89" s="78"/>
      <c r="G89" s="78" t="s">
        <v>3860</v>
      </c>
      <c r="H89" s="78">
        <v>1</v>
      </c>
      <c r="I89" s="78"/>
      <c r="J89" s="78"/>
      <c r="K89" s="78"/>
      <c r="L89" s="78"/>
      <c r="M89" s="78"/>
      <c r="N89" s="78"/>
      <c r="O89" s="78"/>
      <c r="P89" s="78"/>
      <c r="Q89" s="78"/>
      <c r="R89" s="78"/>
      <c r="S89" s="78"/>
      <c r="T89" s="78"/>
      <c r="U89" s="78"/>
      <c r="V89" s="78"/>
    </row>
    <row r="92" spans="1:22" ht="15" customHeight="1">
      <c r="A92" s="13" t="s">
        <v>3891</v>
      </c>
      <c r="B92" s="13" t="s">
        <v>3482</v>
      </c>
      <c r="C92" s="13" t="s">
        <v>3892</v>
      </c>
      <c r="D92" s="13" t="s">
        <v>3485</v>
      </c>
      <c r="E92" s="13" t="s">
        <v>3893</v>
      </c>
      <c r="F92" s="13" t="s">
        <v>3487</v>
      </c>
      <c r="G92" s="13" t="s">
        <v>3894</v>
      </c>
      <c r="H92" s="13" t="s">
        <v>3491</v>
      </c>
      <c r="I92" s="13" t="s">
        <v>3895</v>
      </c>
      <c r="J92" s="13" t="s">
        <v>3493</v>
      </c>
      <c r="K92" s="13" t="s">
        <v>3896</v>
      </c>
      <c r="L92" s="13" t="s">
        <v>3495</v>
      </c>
      <c r="M92" s="13" t="s">
        <v>3897</v>
      </c>
      <c r="N92" s="13" t="s">
        <v>3499</v>
      </c>
      <c r="O92" s="13" t="s">
        <v>3898</v>
      </c>
      <c r="P92" s="13" t="s">
        <v>3501</v>
      </c>
      <c r="Q92" s="13" t="s">
        <v>3899</v>
      </c>
      <c r="R92" s="13" t="s">
        <v>3503</v>
      </c>
      <c r="S92" s="13" t="s">
        <v>3900</v>
      </c>
      <c r="T92" s="13" t="s">
        <v>3505</v>
      </c>
      <c r="U92" s="13" t="s">
        <v>3901</v>
      </c>
      <c r="V92" s="13" t="s">
        <v>3506</v>
      </c>
    </row>
    <row r="93" spans="1:22" ht="15">
      <c r="A93" s="114" t="s">
        <v>219</v>
      </c>
      <c r="B93" s="78">
        <v>1130322</v>
      </c>
      <c r="C93" s="114" t="s">
        <v>237</v>
      </c>
      <c r="D93" s="78">
        <v>35224</v>
      </c>
      <c r="E93" s="114" t="s">
        <v>376</v>
      </c>
      <c r="F93" s="78">
        <v>334477</v>
      </c>
      <c r="G93" s="114" t="s">
        <v>434</v>
      </c>
      <c r="H93" s="78">
        <v>64393</v>
      </c>
      <c r="I93" s="114" t="s">
        <v>357</v>
      </c>
      <c r="J93" s="78">
        <v>89198</v>
      </c>
      <c r="K93" s="114" t="s">
        <v>326</v>
      </c>
      <c r="L93" s="78">
        <v>86279</v>
      </c>
      <c r="M93" s="114" t="s">
        <v>289</v>
      </c>
      <c r="N93" s="78">
        <v>29268</v>
      </c>
      <c r="O93" s="114" t="s">
        <v>303</v>
      </c>
      <c r="P93" s="78">
        <v>150239</v>
      </c>
      <c r="Q93" s="114" t="s">
        <v>345</v>
      </c>
      <c r="R93" s="78">
        <v>277249</v>
      </c>
      <c r="S93" s="114" t="s">
        <v>437</v>
      </c>
      <c r="T93" s="78">
        <v>40819</v>
      </c>
      <c r="U93" s="114" t="s">
        <v>392</v>
      </c>
      <c r="V93" s="78">
        <v>5789</v>
      </c>
    </row>
    <row r="94" spans="1:22" ht="15">
      <c r="A94" s="114" t="s">
        <v>322</v>
      </c>
      <c r="B94" s="78">
        <v>481934</v>
      </c>
      <c r="C94" s="114" t="s">
        <v>294</v>
      </c>
      <c r="D94" s="78">
        <v>32058</v>
      </c>
      <c r="E94" s="114" t="s">
        <v>333</v>
      </c>
      <c r="F94" s="78">
        <v>320257</v>
      </c>
      <c r="G94" s="114" t="s">
        <v>266</v>
      </c>
      <c r="H94" s="78">
        <v>50055</v>
      </c>
      <c r="I94" s="114" t="s">
        <v>265</v>
      </c>
      <c r="J94" s="78">
        <v>88198</v>
      </c>
      <c r="K94" s="114" t="s">
        <v>441</v>
      </c>
      <c r="L94" s="78">
        <v>72704</v>
      </c>
      <c r="M94" s="114" t="s">
        <v>220</v>
      </c>
      <c r="N94" s="78">
        <v>9820</v>
      </c>
      <c r="O94" s="114" t="s">
        <v>318</v>
      </c>
      <c r="P94" s="78">
        <v>23016</v>
      </c>
      <c r="Q94" s="114" t="s">
        <v>344</v>
      </c>
      <c r="R94" s="78">
        <v>65996</v>
      </c>
      <c r="S94" s="114" t="s">
        <v>396</v>
      </c>
      <c r="T94" s="78">
        <v>22065</v>
      </c>
      <c r="U94" s="114" t="s">
        <v>275</v>
      </c>
      <c r="V94" s="78">
        <v>3446</v>
      </c>
    </row>
    <row r="95" spans="1:22" ht="15">
      <c r="A95" s="114" t="s">
        <v>376</v>
      </c>
      <c r="B95" s="78">
        <v>334477</v>
      </c>
      <c r="C95" s="114" t="s">
        <v>280</v>
      </c>
      <c r="D95" s="78">
        <v>26895</v>
      </c>
      <c r="E95" s="114" t="s">
        <v>352</v>
      </c>
      <c r="F95" s="78">
        <v>268305</v>
      </c>
      <c r="G95" s="114" t="s">
        <v>255</v>
      </c>
      <c r="H95" s="78">
        <v>40356</v>
      </c>
      <c r="I95" s="114" t="s">
        <v>272</v>
      </c>
      <c r="J95" s="78">
        <v>69741</v>
      </c>
      <c r="K95" s="114" t="s">
        <v>442</v>
      </c>
      <c r="L95" s="78">
        <v>65049</v>
      </c>
      <c r="M95" s="114" t="s">
        <v>418</v>
      </c>
      <c r="N95" s="78">
        <v>8680</v>
      </c>
      <c r="O95" s="114" t="s">
        <v>305</v>
      </c>
      <c r="P95" s="78">
        <v>21392</v>
      </c>
      <c r="Q95" s="114" t="s">
        <v>342</v>
      </c>
      <c r="R95" s="78">
        <v>65018</v>
      </c>
      <c r="S95" s="114" t="s">
        <v>397</v>
      </c>
      <c r="T95" s="78">
        <v>11272</v>
      </c>
      <c r="U95" s="114" t="s">
        <v>394</v>
      </c>
      <c r="V95" s="78">
        <v>1421</v>
      </c>
    </row>
    <row r="96" spans="1:22" ht="15">
      <c r="A96" s="114" t="s">
        <v>333</v>
      </c>
      <c r="B96" s="78">
        <v>320257</v>
      </c>
      <c r="C96" s="114" t="s">
        <v>263</v>
      </c>
      <c r="D96" s="78">
        <v>23720</v>
      </c>
      <c r="E96" s="114" t="s">
        <v>347</v>
      </c>
      <c r="F96" s="78">
        <v>75336</v>
      </c>
      <c r="G96" s="114" t="s">
        <v>267</v>
      </c>
      <c r="H96" s="78">
        <v>14980</v>
      </c>
      <c r="I96" s="114" t="s">
        <v>279</v>
      </c>
      <c r="J96" s="78">
        <v>52207</v>
      </c>
      <c r="K96" s="114" t="s">
        <v>427</v>
      </c>
      <c r="L96" s="78">
        <v>22839</v>
      </c>
      <c r="M96" s="114" t="s">
        <v>400</v>
      </c>
      <c r="N96" s="78">
        <v>6618</v>
      </c>
      <c r="O96" s="114" t="s">
        <v>317</v>
      </c>
      <c r="P96" s="78">
        <v>10106</v>
      </c>
      <c r="Q96" s="114" t="s">
        <v>429</v>
      </c>
      <c r="R96" s="78">
        <v>32946</v>
      </c>
      <c r="S96" s="114" t="s">
        <v>436</v>
      </c>
      <c r="T96" s="78">
        <v>3024</v>
      </c>
      <c r="U96" s="114" t="s">
        <v>212</v>
      </c>
      <c r="V96" s="78">
        <v>1243</v>
      </c>
    </row>
    <row r="97" spans="1:22" ht="15">
      <c r="A97" s="114" t="s">
        <v>345</v>
      </c>
      <c r="B97" s="78">
        <v>277249</v>
      </c>
      <c r="C97" s="114" t="s">
        <v>349</v>
      </c>
      <c r="D97" s="78">
        <v>18211</v>
      </c>
      <c r="E97" s="114" t="s">
        <v>364</v>
      </c>
      <c r="F97" s="78">
        <v>61897</v>
      </c>
      <c r="G97" s="114" t="s">
        <v>374</v>
      </c>
      <c r="H97" s="78">
        <v>12471</v>
      </c>
      <c r="I97" s="114" t="s">
        <v>277</v>
      </c>
      <c r="J97" s="78">
        <v>48975</v>
      </c>
      <c r="K97" s="114" t="s">
        <v>298</v>
      </c>
      <c r="L97" s="78">
        <v>15199</v>
      </c>
      <c r="M97" s="114" t="s">
        <v>377</v>
      </c>
      <c r="N97" s="78">
        <v>5874</v>
      </c>
      <c r="O97" s="114" t="s">
        <v>306</v>
      </c>
      <c r="P97" s="78">
        <v>8039</v>
      </c>
      <c r="Q97" s="114" t="s">
        <v>341</v>
      </c>
      <c r="R97" s="78">
        <v>31879</v>
      </c>
      <c r="S97" s="114" t="s">
        <v>213</v>
      </c>
      <c r="T97" s="78">
        <v>782</v>
      </c>
      <c r="U97" s="114" t="s">
        <v>393</v>
      </c>
      <c r="V97" s="78">
        <v>297</v>
      </c>
    </row>
    <row r="98" spans="1:22" ht="15">
      <c r="A98" s="114" t="s">
        <v>352</v>
      </c>
      <c r="B98" s="78">
        <v>268305</v>
      </c>
      <c r="C98" s="114" t="s">
        <v>320</v>
      </c>
      <c r="D98" s="78">
        <v>11602</v>
      </c>
      <c r="E98" s="114" t="s">
        <v>329</v>
      </c>
      <c r="F98" s="78">
        <v>58882</v>
      </c>
      <c r="G98" s="114" t="s">
        <v>375</v>
      </c>
      <c r="H98" s="78">
        <v>8626</v>
      </c>
      <c r="I98" s="114" t="s">
        <v>288</v>
      </c>
      <c r="J98" s="78">
        <v>48072</v>
      </c>
      <c r="K98" s="114" t="s">
        <v>325</v>
      </c>
      <c r="L98" s="78">
        <v>8648</v>
      </c>
      <c r="M98" s="114" t="s">
        <v>235</v>
      </c>
      <c r="N98" s="78">
        <v>5625</v>
      </c>
      <c r="O98" s="114" t="s">
        <v>316</v>
      </c>
      <c r="P98" s="78">
        <v>650</v>
      </c>
      <c r="Q98" s="114" t="s">
        <v>428</v>
      </c>
      <c r="R98" s="78">
        <v>20725</v>
      </c>
      <c r="S98" s="114" t="s">
        <v>386</v>
      </c>
      <c r="T98" s="78">
        <v>154</v>
      </c>
      <c r="U98" s="114" t="s">
        <v>395</v>
      </c>
      <c r="V98" s="78">
        <v>154</v>
      </c>
    </row>
    <row r="99" spans="1:22" ht="15">
      <c r="A99" s="114" t="s">
        <v>243</v>
      </c>
      <c r="B99" s="78">
        <v>168353</v>
      </c>
      <c r="C99" s="114" t="s">
        <v>321</v>
      </c>
      <c r="D99" s="78">
        <v>10774</v>
      </c>
      <c r="E99" s="114" t="s">
        <v>354</v>
      </c>
      <c r="F99" s="78">
        <v>33758</v>
      </c>
      <c r="G99" s="114" t="s">
        <v>432</v>
      </c>
      <c r="H99" s="78">
        <v>7827</v>
      </c>
      <c r="I99" s="114" t="s">
        <v>264</v>
      </c>
      <c r="J99" s="78">
        <v>47690</v>
      </c>
      <c r="K99" s="114" t="s">
        <v>403</v>
      </c>
      <c r="L99" s="78">
        <v>7650</v>
      </c>
      <c r="M99" s="114" t="s">
        <v>216</v>
      </c>
      <c r="N99" s="78">
        <v>4236</v>
      </c>
      <c r="O99" s="114" t="s">
        <v>319</v>
      </c>
      <c r="P99" s="78">
        <v>532</v>
      </c>
      <c r="Q99" s="114" t="s">
        <v>343</v>
      </c>
      <c r="R99" s="78">
        <v>5425</v>
      </c>
      <c r="S99" s="114"/>
      <c r="T99" s="78"/>
      <c r="U99" s="114"/>
      <c r="V99" s="78"/>
    </row>
    <row r="100" spans="1:22" ht="15">
      <c r="A100" s="114" t="s">
        <v>315</v>
      </c>
      <c r="B100" s="78">
        <v>164232</v>
      </c>
      <c r="C100" s="114" t="s">
        <v>302</v>
      </c>
      <c r="D100" s="78">
        <v>9427</v>
      </c>
      <c r="E100" s="114" t="s">
        <v>348</v>
      </c>
      <c r="F100" s="78">
        <v>33034</v>
      </c>
      <c r="G100" s="114" t="s">
        <v>431</v>
      </c>
      <c r="H100" s="78">
        <v>5102</v>
      </c>
      <c r="I100" s="114" t="s">
        <v>268</v>
      </c>
      <c r="J100" s="78">
        <v>45155</v>
      </c>
      <c r="K100" s="114" t="s">
        <v>391</v>
      </c>
      <c r="L100" s="78">
        <v>5216</v>
      </c>
      <c r="M100" s="114" t="s">
        <v>215</v>
      </c>
      <c r="N100" s="78">
        <v>3367</v>
      </c>
      <c r="O100" s="114" t="s">
        <v>362</v>
      </c>
      <c r="P100" s="78">
        <v>528</v>
      </c>
      <c r="Q100" s="114"/>
      <c r="R100" s="78"/>
      <c r="S100" s="114"/>
      <c r="T100" s="78"/>
      <c r="U100" s="114"/>
      <c r="V100" s="78"/>
    </row>
    <row r="101" spans="1:22" ht="15">
      <c r="A101" s="114" t="s">
        <v>303</v>
      </c>
      <c r="B101" s="78">
        <v>150239</v>
      </c>
      <c r="C101" s="114" t="s">
        <v>389</v>
      </c>
      <c r="D101" s="78">
        <v>7886</v>
      </c>
      <c r="E101" s="114" t="s">
        <v>369</v>
      </c>
      <c r="F101" s="78">
        <v>25697</v>
      </c>
      <c r="G101" s="114" t="s">
        <v>282</v>
      </c>
      <c r="H101" s="78">
        <v>4742</v>
      </c>
      <c r="I101" s="114" t="s">
        <v>246</v>
      </c>
      <c r="J101" s="78">
        <v>34402</v>
      </c>
      <c r="K101" s="114" t="s">
        <v>269</v>
      </c>
      <c r="L101" s="78">
        <v>4106</v>
      </c>
      <c r="M101" s="114" t="s">
        <v>284</v>
      </c>
      <c r="N101" s="78">
        <v>3050</v>
      </c>
      <c r="O101" s="114" t="s">
        <v>363</v>
      </c>
      <c r="P101" s="78">
        <v>317</v>
      </c>
      <c r="Q101" s="114"/>
      <c r="R101" s="78"/>
      <c r="S101" s="114"/>
      <c r="T101" s="78"/>
      <c r="U101" s="114"/>
      <c r="V101" s="78"/>
    </row>
    <row r="102" spans="1:22" ht="15">
      <c r="A102" s="114" t="s">
        <v>413</v>
      </c>
      <c r="B102" s="78">
        <v>107524</v>
      </c>
      <c r="C102" s="114" t="s">
        <v>324</v>
      </c>
      <c r="D102" s="78">
        <v>5959</v>
      </c>
      <c r="E102" s="114" t="s">
        <v>371</v>
      </c>
      <c r="F102" s="78">
        <v>24475</v>
      </c>
      <c r="G102" s="114" t="s">
        <v>435</v>
      </c>
      <c r="H102" s="78">
        <v>4678</v>
      </c>
      <c r="I102" s="114" t="s">
        <v>238</v>
      </c>
      <c r="J102" s="78">
        <v>28756</v>
      </c>
      <c r="K102" s="114" t="s">
        <v>245</v>
      </c>
      <c r="L102" s="78">
        <v>1683</v>
      </c>
      <c r="M102" s="114" t="s">
        <v>399</v>
      </c>
      <c r="N102" s="78">
        <v>163</v>
      </c>
      <c r="O102" s="114" t="s">
        <v>304</v>
      </c>
      <c r="P102" s="78">
        <v>313</v>
      </c>
      <c r="Q102" s="114"/>
      <c r="R102" s="78"/>
      <c r="S102" s="114"/>
      <c r="T102" s="78"/>
      <c r="U102" s="114"/>
      <c r="V102" s="78"/>
    </row>
  </sheetData>
  <hyperlinks>
    <hyperlink ref="A2" r:id="rId1" display="https://www.twitch.tv/savingmusiclive"/>
    <hyperlink ref="A3" r:id="rId2" display="http://link.sylikes.com/?publisherId=615103&amp;afPlacementId=4931386&amp;afCampaignId=jxpxurs2ab02xp2y04pbz&amp;url=https://www.samsclub.com/p/mm-ultra-3x-joint-125ct/prod21990809%3Fxid%3Dplp_product_1_53"/>
    <hyperlink ref="A4" r:id="rId3" display="http://link.sylikes.com/?publisherId=615103&amp;afPlacementId=4931386&amp;afCampaignId=jxpc0at4dg02xp2y04pbz&amp;url=https://www.samsclub.com/p/hsn-gummies-220ct/prod15130064%3Fxid%3Dplp_product_1_30"/>
    <hyperlink ref="A5" r:id="rId4" display="http://link.sylikes.com/?publisherId=615103&amp;afPlacementId=4931386&amp;afCampaignId=jxq4znkkby02xp2y04pbz&amp;url=https://www.samsclub.com/p/mm-potassium-gluco-500ct/prod17690223%3Fxid%3Dplp_product_1_117"/>
    <hyperlink ref="A6" r:id="rId5" display="http://cj.dotomi.com/nh65ox54N/x38/MOMUPPUS/TMRNNQQ/L/L/L?x=u4up%3Dv90Ezq69v1CE91EACHrI2%2663x%3Dt5514%25FM%25ER%25ER888.163u5mz.o0y%25ERqzq3sA-EGG%25ER6nu26uz0x-DCC-ys-CDKIIC&lt;&lt;t551://888.5w2xtoq.o0y:KC/oxuow-KDIEEHH-DFDLGGLJ&lt;&lt;S&lt;t551://nu5.xA/EVwUG8Z&lt;&lt;D&lt;D&lt;C&lt;C&lt;"/>
    <hyperlink ref="A7" r:id="rId6" display="https://goo.gl/ymuENN"/>
    <hyperlink ref="A8" r:id="rId7" display="https://www.twitch.tv/rndmzd"/>
    <hyperlink ref="A9" r:id="rId8" display="https://www.gentlemansride.com/rider/WarrenDaly"/>
    <hyperlink ref="A10" r:id="rId9" display="http://link.sylikes.com/?publisherId=615103&amp;afPlacementId=4931386&amp;afCampaignId=jxq4wfrnwx02xp2y04pbz&amp;url=https://www.samsclub.com/p/schiff-super-calcium-softgel-120-count/prod18150204%3Fxid%3Dplp_product_1_112"/>
    <hyperlink ref="A11" r:id="rId10" display="http://link.sylikes.com/?publisherId=615103&amp;afPlacementId=4931386&amp;afCampaignId=jxq4yglxwk02xp2y04pbz&amp;url=https://www.samsclub.com/p/megared-750mg-ultra-omega-3-krill-oil-80ct-dha-epa-supplement/prod22302479%3Fxid%3Dplp_product_1_115"/>
    <hyperlink ref="C2" r:id="rId11" display="https://goo.gl/ymuENN"/>
    <hyperlink ref="C3" r:id="rId12" display="https://mancavemedialtd.pixieset.com/mallemile2019/"/>
    <hyperlink ref="C4" r:id="rId13" display="https://ca.movember.com/story/view/id/11870/gene-test-identifies-which-patients-benefit-from-search-and-destroy-medicine?utm_campaign=20190729_BIG4_PCTestBreakthrough_SL1&amp;utm_medium=email&amp;utm_source=Eloqua&amp;elqTrackId=6f6b5fc2260e455d8c12c79ba3b2971e&amp;elq=7ac1a4a282e142cbb2a20b2570479d34&amp;elqaid=2003&amp;elqat=1&amp;elqCampaignId=1002"/>
    <hyperlink ref="C5" r:id="rId14" display="https://www.instagram.com/p/B0pYuBsAsXc/?igshid=10132t77c5zu9"/>
    <hyperlink ref="C6" r:id="rId15" display="https://twitter.com/gentlemansride/status/1157226379076952064"/>
    <hyperlink ref="C7" r:id="rId16" display="https://www.gentlemansride.com/rider/WarrenDaly"/>
    <hyperlink ref="C8" r:id="rId17" display="https://www.xtremeflyers.com/movember-flyer-template/"/>
    <hyperlink ref="C9" r:id="rId18" display="https://www.instagram.com/p/B0ua-4-BrfB/?igshid=qde47fhyn3xy"/>
    <hyperlink ref="C10" r:id="rId19" display="https://www.instagram.com/p/B0v_5M0CJfq/"/>
    <hyperlink ref="C11" r:id="rId20" display="https://twitter.com/RadioHaurakiNZ/status/1158222717834817536"/>
    <hyperlink ref="G2" r:id="rId21" display="https://www.instagram.com/p/B1F57KeAfMK/"/>
    <hyperlink ref="G3" r:id="rId22" display="https://ift.tt/2GMQTz9"/>
    <hyperlink ref="G4" r:id="rId23" display="https://www.instagram.com/p/B0107LWANNE/"/>
    <hyperlink ref="G5" r:id="rId24" display="https://www.instagram.com/p/B03J9kkgRt3/"/>
    <hyperlink ref="G6" r:id="rId25" display="https://www.instagram.com/p/B1FXe2lAkLy/"/>
    <hyperlink ref="G7" r:id="rId26" display="https://www.instagram.com/p/B0x03ecg4Li/"/>
    <hyperlink ref="G8" r:id="rId27" display="https://www.gentlemansride.com/team/hedonhelmets"/>
    <hyperlink ref="G9" r:id="rId28" display="https://www.instagram.com/p/B1FzG9ngUKg/"/>
    <hyperlink ref="I2" r:id="rId29" display="http://link.sylikes.com/?publisherId=615103&amp;afPlacementId=4931386&amp;afCampaignId=jxpxurs2ab02xp2y04pbz&amp;url=https://www.samsclub.com/p/mm-ultra-3x-joint-125ct/prod21990809%3Fxid%3Dplp_product_1_53"/>
    <hyperlink ref="I3" r:id="rId30" display="http://link.sylikes.com/?publisherId=615103&amp;afPlacementId=4931386&amp;afCampaignId=jxpc0at4dg02xp2y04pbz&amp;url=https://www.samsclub.com/p/hsn-gummies-220ct/prod15130064%3Fxid%3Dplp_product_1_30"/>
    <hyperlink ref="I4" r:id="rId31" display="http://link.sylikes.com/?publisherId=615103&amp;afPlacementId=4931386&amp;afCampaignId=jxq4znkkby02xp2y04pbz&amp;url=https://www.samsclub.com/p/mm-potassium-gluco-500ct/prod17690223%3Fxid%3Dplp_product_1_117"/>
    <hyperlink ref="I5" r:id="rId32" display="http://cj.dotomi.com/nh65ox54N/x38/MOMUPPUS/TMRNNQQ/L/L/L?x=u4up%3Dv90Ezq69v1CE91EACHrI2%2663x%3Dt5514%25FM%25ER%25ER888.163u5mz.o0y%25ERqzq3sA-EGG%25ER6nu26uz0x-DCC-ys-CDKIIC&lt;&lt;t551://888.5w2xtoq.o0y:KC/oxuow-KDIEEHH-DFDLGGLJ&lt;&lt;S&lt;t551://nu5.xA/EVwUG8Z&lt;&lt;D&lt;D&lt;C&lt;C&lt;"/>
    <hyperlink ref="I6" r:id="rId33" display="http://link.sylikes.com/?publisherId=615103&amp;afPlacementId=4931386&amp;afCampaignId=jxq4yglxwk02xp2y04pbz&amp;url=https://www.samsclub.com/p/megared-750mg-ultra-omega-3-krill-oil-80ct-dha-epa-supplement/prod22302479%3Fxid%3Dplp_product_1_115"/>
    <hyperlink ref="I7" r:id="rId34" display="http://link.sylikes.com/?publisherId=615103&amp;afPlacementId=4931386&amp;afCampaignId=jxq4wfrnwx02xp2y04pbz&amp;url=https://www.samsclub.com/p/schiff-super-calcium-softgel-120-count/prod18150204%3Fxid%3Dplp_product_1_112"/>
    <hyperlink ref="I8" r:id="rId35" display="http://link.sylikes.com/?publisherId=615103&amp;afPlacementId=4931386&amp;afCampaignId=jxpappazx202xp2y04pbz&amp;url=https://www.samsclub.com/p/mm-vitamin-b12-300ct-5000-mcg/prod19820626%3Fxid%3Dplp_product_1_15"/>
    <hyperlink ref="I9" r:id="rId36" display="http://link.sylikes.com/?publisherId=615103&amp;afPlacementId=4931386&amp;afCampaignId=jxpanut4ic02xp2y04pbz&amp;url=https://www.samsclub.com/p/joint-juice-supplement-glucosamine-and-chondroitin-30-pk-8-oz-bottles/prod3230010%3Fxid%3Dplp_product_1_13"/>
    <hyperlink ref="I10" r:id="rId37" display="http://click.linksynergy.com/deeplink?id=je6NUbpObpQ&amp;mid=38733&amp;u1=jxpar4i2qv02xp2y01eve&amp;murl=https://www.samsclub.com/p/emergen-c-variety-flavor-pack-90-ct/prod4180023%3Fxid%3Dplp_product_1_17"/>
    <hyperlink ref="I11" r:id="rId38" display="http://link.sylikes.com/?publisherId=615103&amp;afPlacementId=4931386&amp;afCampaignId=jxpb6co77g02xp2y04pbz&amp;url=https://www.samsclub.com/p/oad-men-s-multi-300ct/prod15980883%3Fxid%3Dplp_product_1_25"/>
    <hyperlink ref="K2" r:id="rId39" display="https://www.oracle.com/fr/index.html?bcid=5840572836001&amp;source=:so:ch:or::RC_EMMK180924P00022:YTTFY19_GE_UN_HA_CH_FR_C22_Q22_VI3_SoM&amp;SC=:so:ch:or::RC_EMMK180924P00022:YTTFY19_GE_UN_HA_CH_FR_C22_Q22_VI3_SoM&amp;pcode=EMMK180924P00022"/>
    <hyperlink ref="K3" r:id="rId40" display="https://video.cube365.net/c/918136"/>
    <hyperlink ref="K4" r:id="rId41" display="https://video.cube365.net/c/918134"/>
    <hyperlink ref="K5" r:id="rId42" display="https://us.movember.com/mospace/1451998?utm_medium=share&amp;utm_source=twitter&amp;utm_campaign=fundraise"/>
    <hyperlink ref="K6" r:id="rId43" display="https://ca.movember.com/story/view/id/11870/gene-test-identifies-which-patients-benefit-from-search-and-destroy-medicine"/>
    <hyperlink ref="K7" r:id="rId44" display="https://www.gentlemansride.com/fundraiser/MarioAlmeida1980"/>
    <hyperlink ref="M2" r:id="rId45" display="https://twitter.com/myswimpro/status/1159539964830502912"/>
    <hyperlink ref="M3" r:id="rId46" display="https://uk.movember.com/mospace/13978980?utm_medium=app&amp;utm_source=ios&amp;utm_campaign=share-mospace"/>
    <hyperlink ref="M4" r:id="rId47" display="https://uk.movember.com/mospace/13978980?utm_medium=share&amp;utm_source=twitter&amp;utm_campaign=fundraise"/>
    <hyperlink ref="M5" r:id="rId48" display="https://uk.movember.com/mospace/13978980"/>
    <hyperlink ref="M6" r:id="rId49" display="http://www.gentlemansride.com/"/>
    <hyperlink ref="M7" r:id="rId50" display="https://twitter.com/gentlemansride/status/1157588710915039233"/>
    <hyperlink ref="M8" r:id="rId51" display="http://www.thehairyhandlebars.co.uk/?utm_source=hootsuite&amp;utm_medium=&amp;utm_term=&amp;utm_content=&amp;utm_campaign="/>
    <hyperlink ref="O2" r:id="rId52" display="https://www.twitch.tv/savingmusiclive"/>
  </hyperlinks>
  <printOptions/>
  <pageMargins left="0.7" right="0.7" top="0.75" bottom="0.75" header="0.3" footer="0.3"/>
  <pageSetup orientation="portrait" paperSize="9"/>
  <tableParts>
    <tablePart r:id="rId55"/>
    <tablePart r:id="rId57"/>
    <tablePart r:id="rId60"/>
    <tablePart r:id="rId59"/>
    <tablePart r:id="rId56"/>
    <tablePart r:id="rId53"/>
    <tablePart r:id="rId58"/>
    <tablePart r:id="rId54"/>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5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4229</v>
      </c>
      <c r="B1" s="13" t="s">
        <v>4596</v>
      </c>
      <c r="C1" s="13" t="s">
        <v>4597</v>
      </c>
      <c r="D1" s="13" t="s">
        <v>144</v>
      </c>
      <c r="E1" s="13" t="s">
        <v>4599</v>
      </c>
      <c r="F1" s="13" t="s">
        <v>4600</v>
      </c>
      <c r="G1" s="13" t="s">
        <v>4601</v>
      </c>
    </row>
    <row r="2" spans="1:7" ht="15">
      <c r="A2" s="78" t="s">
        <v>3592</v>
      </c>
      <c r="B2" s="78">
        <v>490</v>
      </c>
      <c r="C2" s="117">
        <v>0.06459267070920116</v>
      </c>
      <c r="D2" s="78" t="s">
        <v>4598</v>
      </c>
      <c r="E2" s="78"/>
      <c r="F2" s="78"/>
      <c r="G2" s="78"/>
    </row>
    <row r="3" spans="1:7" ht="15">
      <c r="A3" s="78" t="s">
        <v>3593</v>
      </c>
      <c r="B3" s="78">
        <v>169</v>
      </c>
      <c r="C3" s="117">
        <v>0.022277880305826524</v>
      </c>
      <c r="D3" s="78" t="s">
        <v>4598</v>
      </c>
      <c r="E3" s="78"/>
      <c r="F3" s="78"/>
      <c r="G3" s="78"/>
    </row>
    <row r="4" spans="1:7" ht="15">
      <c r="A4" s="78" t="s">
        <v>3594</v>
      </c>
      <c r="B4" s="78">
        <v>0</v>
      </c>
      <c r="C4" s="117">
        <v>0</v>
      </c>
      <c r="D4" s="78" t="s">
        <v>4598</v>
      </c>
      <c r="E4" s="78"/>
      <c r="F4" s="78"/>
      <c r="G4" s="78"/>
    </row>
    <row r="5" spans="1:7" ht="15">
      <c r="A5" s="78" t="s">
        <v>3595</v>
      </c>
      <c r="B5" s="78">
        <v>6927</v>
      </c>
      <c r="C5" s="117">
        <v>0.9131294489849724</v>
      </c>
      <c r="D5" s="78" t="s">
        <v>4598</v>
      </c>
      <c r="E5" s="78"/>
      <c r="F5" s="78"/>
      <c r="G5" s="78"/>
    </row>
    <row r="6" spans="1:7" ht="15">
      <c r="A6" s="78" t="s">
        <v>3596</v>
      </c>
      <c r="B6" s="78">
        <v>7586</v>
      </c>
      <c r="C6" s="117">
        <v>1</v>
      </c>
      <c r="D6" s="78" t="s">
        <v>4598</v>
      </c>
      <c r="E6" s="78"/>
      <c r="F6" s="78"/>
      <c r="G6" s="78"/>
    </row>
    <row r="7" spans="1:7" ht="15">
      <c r="A7" s="84" t="s">
        <v>3597</v>
      </c>
      <c r="B7" s="84">
        <v>327</v>
      </c>
      <c r="C7" s="118">
        <v>0.002061417487807775</v>
      </c>
      <c r="D7" s="84" t="s">
        <v>4598</v>
      </c>
      <c r="E7" s="84" t="b">
        <v>0</v>
      </c>
      <c r="F7" s="84" t="b">
        <v>0</v>
      </c>
      <c r="G7" s="84" t="b">
        <v>0</v>
      </c>
    </row>
    <row r="8" spans="1:7" ht="15">
      <c r="A8" s="84" t="s">
        <v>3598</v>
      </c>
      <c r="B8" s="84">
        <v>160</v>
      </c>
      <c r="C8" s="118">
        <v>0.009222377600959642</v>
      </c>
      <c r="D8" s="84" t="s">
        <v>4598</v>
      </c>
      <c r="E8" s="84" t="b">
        <v>0</v>
      </c>
      <c r="F8" s="84" t="b">
        <v>0</v>
      </c>
      <c r="G8" s="84" t="b">
        <v>0</v>
      </c>
    </row>
    <row r="9" spans="1:7" ht="15">
      <c r="A9" s="84" t="s">
        <v>3599</v>
      </c>
      <c r="B9" s="84">
        <v>160</v>
      </c>
      <c r="C9" s="118">
        <v>0.009222377600959642</v>
      </c>
      <c r="D9" s="84" t="s">
        <v>4598</v>
      </c>
      <c r="E9" s="84" t="b">
        <v>0</v>
      </c>
      <c r="F9" s="84" t="b">
        <v>0</v>
      </c>
      <c r="G9" s="84" t="b">
        <v>0</v>
      </c>
    </row>
    <row r="10" spans="1:7" ht="15">
      <c r="A10" s="84" t="s">
        <v>3600</v>
      </c>
      <c r="B10" s="84">
        <v>160</v>
      </c>
      <c r="C10" s="118">
        <v>0.009222377600959642</v>
      </c>
      <c r="D10" s="84" t="s">
        <v>4598</v>
      </c>
      <c r="E10" s="84" t="b">
        <v>0</v>
      </c>
      <c r="F10" s="84" t="b">
        <v>0</v>
      </c>
      <c r="G10" s="84" t="b">
        <v>0</v>
      </c>
    </row>
    <row r="11" spans="1:7" ht="15">
      <c r="A11" s="84" t="s">
        <v>3601</v>
      </c>
      <c r="B11" s="84">
        <v>160</v>
      </c>
      <c r="C11" s="118">
        <v>0.009222377600959642</v>
      </c>
      <c r="D11" s="84" t="s">
        <v>4598</v>
      </c>
      <c r="E11" s="84" t="b">
        <v>0</v>
      </c>
      <c r="F11" s="84" t="b">
        <v>0</v>
      </c>
      <c r="G11" s="84" t="b">
        <v>0</v>
      </c>
    </row>
    <row r="12" spans="1:7" ht="15">
      <c r="A12" s="84" t="s">
        <v>3631</v>
      </c>
      <c r="B12" s="84">
        <v>160</v>
      </c>
      <c r="C12" s="118">
        <v>0.009222377600959642</v>
      </c>
      <c r="D12" s="84" t="s">
        <v>4598</v>
      </c>
      <c r="E12" s="84" t="b">
        <v>0</v>
      </c>
      <c r="F12" s="84" t="b">
        <v>0</v>
      </c>
      <c r="G12" s="84" t="b">
        <v>0</v>
      </c>
    </row>
    <row r="13" spans="1:7" ht="15">
      <c r="A13" s="84" t="s">
        <v>3632</v>
      </c>
      <c r="B13" s="84">
        <v>160</v>
      </c>
      <c r="C13" s="118">
        <v>0.009222377600959642</v>
      </c>
      <c r="D13" s="84" t="s">
        <v>4598</v>
      </c>
      <c r="E13" s="84" t="b">
        <v>0</v>
      </c>
      <c r="F13" s="84" t="b">
        <v>0</v>
      </c>
      <c r="G13" s="84" t="b">
        <v>0</v>
      </c>
    </row>
    <row r="14" spans="1:7" ht="15">
      <c r="A14" s="84" t="s">
        <v>3633</v>
      </c>
      <c r="B14" s="84">
        <v>160</v>
      </c>
      <c r="C14" s="118">
        <v>0.009222377600959642</v>
      </c>
      <c r="D14" s="84" t="s">
        <v>4598</v>
      </c>
      <c r="E14" s="84" t="b">
        <v>0</v>
      </c>
      <c r="F14" s="84" t="b">
        <v>0</v>
      </c>
      <c r="G14" s="84" t="b">
        <v>0</v>
      </c>
    </row>
    <row r="15" spans="1:7" ht="15">
      <c r="A15" s="84" t="s">
        <v>3634</v>
      </c>
      <c r="B15" s="84">
        <v>160</v>
      </c>
      <c r="C15" s="118">
        <v>0.009222377600959642</v>
      </c>
      <c r="D15" s="84" t="s">
        <v>4598</v>
      </c>
      <c r="E15" s="84" t="b">
        <v>0</v>
      </c>
      <c r="F15" s="84" t="b">
        <v>0</v>
      </c>
      <c r="G15" s="84" t="b">
        <v>0</v>
      </c>
    </row>
    <row r="16" spans="1:7" ht="15">
      <c r="A16" s="84" t="s">
        <v>3635</v>
      </c>
      <c r="B16" s="84">
        <v>160</v>
      </c>
      <c r="C16" s="118">
        <v>0.009222377600959642</v>
      </c>
      <c r="D16" s="84" t="s">
        <v>4598</v>
      </c>
      <c r="E16" s="84" t="b">
        <v>0</v>
      </c>
      <c r="F16" s="84" t="b">
        <v>0</v>
      </c>
      <c r="G16" s="84" t="b">
        <v>0</v>
      </c>
    </row>
    <row r="17" spans="1:7" ht="15">
      <c r="A17" s="84" t="s">
        <v>3636</v>
      </c>
      <c r="B17" s="84">
        <v>160</v>
      </c>
      <c r="C17" s="118">
        <v>0.009222377600959642</v>
      </c>
      <c r="D17" s="84" t="s">
        <v>4598</v>
      </c>
      <c r="E17" s="84" t="b">
        <v>0</v>
      </c>
      <c r="F17" s="84" t="b">
        <v>0</v>
      </c>
      <c r="G17" s="84" t="b">
        <v>0</v>
      </c>
    </row>
    <row r="18" spans="1:7" ht="15">
      <c r="A18" s="84" t="s">
        <v>4230</v>
      </c>
      <c r="B18" s="84">
        <v>160</v>
      </c>
      <c r="C18" s="118">
        <v>0.009222377600959642</v>
      </c>
      <c r="D18" s="84" t="s">
        <v>4598</v>
      </c>
      <c r="E18" s="84" t="b">
        <v>0</v>
      </c>
      <c r="F18" s="84" t="b">
        <v>0</v>
      </c>
      <c r="G18" s="84" t="b">
        <v>0</v>
      </c>
    </row>
    <row r="19" spans="1:7" ht="15">
      <c r="A19" s="84" t="s">
        <v>4231</v>
      </c>
      <c r="B19" s="84">
        <v>160</v>
      </c>
      <c r="C19" s="118">
        <v>0.009222377600959642</v>
      </c>
      <c r="D19" s="84" t="s">
        <v>4598</v>
      </c>
      <c r="E19" s="84" t="b">
        <v>0</v>
      </c>
      <c r="F19" s="84" t="b">
        <v>0</v>
      </c>
      <c r="G19" s="84" t="b">
        <v>0</v>
      </c>
    </row>
    <row r="20" spans="1:7" ht="15">
      <c r="A20" s="84" t="s">
        <v>3620</v>
      </c>
      <c r="B20" s="84">
        <v>111</v>
      </c>
      <c r="C20" s="118">
        <v>0.00938508085594352</v>
      </c>
      <c r="D20" s="84" t="s">
        <v>4598</v>
      </c>
      <c r="E20" s="84" t="b">
        <v>0</v>
      </c>
      <c r="F20" s="84" t="b">
        <v>0</v>
      </c>
      <c r="G20" s="84" t="b">
        <v>0</v>
      </c>
    </row>
    <row r="21" spans="1:7" ht="15">
      <c r="A21" s="84" t="s">
        <v>356</v>
      </c>
      <c r="B21" s="84">
        <v>83</v>
      </c>
      <c r="C21" s="118">
        <v>0.008696540477939127</v>
      </c>
      <c r="D21" s="84" t="s">
        <v>4598</v>
      </c>
      <c r="E21" s="84" t="b">
        <v>0</v>
      </c>
      <c r="F21" s="84" t="b">
        <v>0</v>
      </c>
      <c r="G21" s="84" t="b">
        <v>0</v>
      </c>
    </row>
    <row r="22" spans="1:7" ht="15">
      <c r="A22" s="84" t="s">
        <v>4232</v>
      </c>
      <c r="B22" s="84">
        <v>77</v>
      </c>
      <c r="C22" s="118">
        <v>0.008482828973434393</v>
      </c>
      <c r="D22" s="84" t="s">
        <v>4598</v>
      </c>
      <c r="E22" s="84" t="b">
        <v>0</v>
      </c>
      <c r="F22" s="84" t="b">
        <v>0</v>
      </c>
      <c r="G22" s="84" t="b">
        <v>0</v>
      </c>
    </row>
    <row r="23" spans="1:7" ht="15">
      <c r="A23" s="84" t="s">
        <v>4233</v>
      </c>
      <c r="B23" s="84">
        <v>77</v>
      </c>
      <c r="C23" s="118">
        <v>0.008482828973434393</v>
      </c>
      <c r="D23" s="84" t="s">
        <v>4598</v>
      </c>
      <c r="E23" s="84" t="b">
        <v>0</v>
      </c>
      <c r="F23" s="84" t="b">
        <v>0</v>
      </c>
      <c r="G23" s="84" t="b">
        <v>0</v>
      </c>
    </row>
    <row r="24" spans="1:7" ht="15">
      <c r="A24" s="84" t="s">
        <v>4234</v>
      </c>
      <c r="B24" s="84">
        <v>77</v>
      </c>
      <c r="C24" s="118">
        <v>0.008482828973434393</v>
      </c>
      <c r="D24" s="84" t="s">
        <v>4598</v>
      </c>
      <c r="E24" s="84" t="b">
        <v>0</v>
      </c>
      <c r="F24" s="84" t="b">
        <v>0</v>
      </c>
      <c r="G24" s="84" t="b">
        <v>0</v>
      </c>
    </row>
    <row r="25" spans="1:7" ht="15">
      <c r="A25" s="84" t="s">
        <v>4235</v>
      </c>
      <c r="B25" s="84">
        <v>77</v>
      </c>
      <c r="C25" s="118">
        <v>0.008482828973434393</v>
      </c>
      <c r="D25" s="84" t="s">
        <v>4598</v>
      </c>
      <c r="E25" s="84" t="b">
        <v>0</v>
      </c>
      <c r="F25" s="84" t="b">
        <v>0</v>
      </c>
      <c r="G25" s="84" t="b">
        <v>0</v>
      </c>
    </row>
    <row r="26" spans="1:7" ht="15">
      <c r="A26" s="84" t="s">
        <v>4236</v>
      </c>
      <c r="B26" s="84">
        <v>77</v>
      </c>
      <c r="C26" s="118">
        <v>0.008482828973434393</v>
      </c>
      <c r="D26" s="84" t="s">
        <v>4598</v>
      </c>
      <c r="E26" s="84" t="b">
        <v>0</v>
      </c>
      <c r="F26" s="84" t="b">
        <v>0</v>
      </c>
      <c r="G26" s="84" t="b">
        <v>0</v>
      </c>
    </row>
    <row r="27" spans="1:7" ht="15">
      <c r="A27" s="84" t="s">
        <v>4237</v>
      </c>
      <c r="B27" s="84">
        <v>77</v>
      </c>
      <c r="C27" s="118">
        <v>0.008482828973434393</v>
      </c>
      <c r="D27" s="84" t="s">
        <v>4598</v>
      </c>
      <c r="E27" s="84" t="b">
        <v>0</v>
      </c>
      <c r="F27" s="84" t="b">
        <v>0</v>
      </c>
      <c r="G27" s="84" t="b">
        <v>0</v>
      </c>
    </row>
    <row r="28" spans="1:7" ht="15">
      <c r="A28" s="84" t="s">
        <v>4238</v>
      </c>
      <c r="B28" s="84">
        <v>76</v>
      </c>
      <c r="C28" s="118">
        <v>0.008444013793812889</v>
      </c>
      <c r="D28" s="84" t="s">
        <v>4598</v>
      </c>
      <c r="E28" s="84" t="b">
        <v>0</v>
      </c>
      <c r="F28" s="84" t="b">
        <v>0</v>
      </c>
      <c r="G28" s="84" t="b">
        <v>0</v>
      </c>
    </row>
    <row r="29" spans="1:7" ht="15">
      <c r="A29" s="84" t="s">
        <v>4239</v>
      </c>
      <c r="B29" s="84">
        <v>68</v>
      </c>
      <c r="C29" s="118">
        <v>0.008098368220870691</v>
      </c>
      <c r="D29" s="84" t="s">
        <v>4598</v>
      </c>
      <c r="E29" s="84" t="b">
        <v>0</v>
      </c>
      <c r="F29" s="84" t="b">
        <v>0</v>
      </c>
      <c r="G29" s="84" t="b">
        <v>0</v>
      </c>
    </row>
    <row r="30" spans="1:7" ht="15">
      <c r="A30" s="84" t="s">
        <v>4240</v>
      </c>
      <c r="B30" s="84">
        <v>68</v>
      </c>
      <c r="C30" s="118">
        <v>0.008098368220870691</v>
      </c>
      <c r="D30" s="84" t="s">
        <v>4598</v>
      </c>
      <c r="E30" s="84" t="b">
        <v>0</v>
      </c>
      <c r="F30" s="84" t="b">
        <v>0</v>
      </c>
      <c r="G30" s="84" t="b">
        <v>0</v>
      </c>
    </row>
    <row r="31" spans="1:7" ht="15">
      <c r="A31" s="84" t="s">
        <v>4241</v>
      </c>
      <c r="B31" s="84">
        <v>67</v>
      </c>
      <c r="C31" s="118">
        <v>0.00805056370077089</v>
      </c>
      <c r="D31" s="84" t="s">
        <v>4598</v>
      </c>
      <c r="E31" s="84" t="b">
        <v>1</v>
      </c>
      <c r="F31" s="84" t="b">
        <v>0</v>
      </c>
      <c r="G31" s="84" t="b">
        <v>0</v>
      </c>
    </row>
    <row r="32" spans="1:7" ht="15">
      <c r="A32" s="84" t="s">
        <v>4242</v>
      </c>
      <c r="B32" s="84">
        <v>67</v>
      </c>
      <c r="C32" s="118">
        <v>0.00805056370077089</v>
      </c>
      <c r="D32" s="84" t="s">
        <v>4598</v>
      </c>
      <c r="E32" s="84" t="b">
        <v>0</v>
      </c>
      <c r="F32" s="84" t="b">
        <v>0</v>
      </c>
      <c r="G32" s="84" t="b">
        <v>0</v>
      </c>
    </row>
    <row r="33" spans="1:7" ht="15">
      <c r="A33" s="84" t="s">
        <v>4243</v>
      </c>
      <c r="B33" s="84">
        <v>53</v>
      </c>
      <c r="C33" s="118">
        <v>0.007260591097255568</v>
      </c>
      <c r="D33" s="84" t="s">
        <v>4598</v>
      </c>
      <c r="E33" s="84" t="b">
        <v>0</v>
      </c>
      <c r="F33" s="84" t="b">
        <v>0</v>
      </c>
      <c r="G33" s="84" t="b">
        <v>0</v>
      </c>
    </row>
    <row r="34" spans="1:7" ht="15">
      <c r="A34" s="84" t="s">
        <v>3619</v>
      </c>
      <c r="B34" s="84">
        <v>36</v>
      </c>
      <c r="C34" s="118">
        <v>0.005931729080935441</v>
      </c>
      <c r="D34" s="84" t="s">
        <v>4598</v>
      </c>
      <c r="E34" s="84" t="b">
        <v>1</v>
      </c>
      <c r="F34" s="84" t="b">
        <v>0</v>
      </c>
      <c r="G34" s="84" t="b">
        <v>0</v>
      </c>
    </row>
    <row r="35" spans="1:7" ht="15">
      <c r="A35" s="84" t="s">
        <v>3616</v>
      </c>
      <c r="B35" s="84">
        <v>35</v>
      </c>
      <c r="C35" s="118">
        <v>0.005837771789592709</v>
      </c>
      <c r="D35" s="84" t="s">
        <v>4598</v>
      </c>
      <c r="E35" s="84" t="b">
        <v>1</v>
      </c>
      <c r="F35" s="84" t="b">
        <v>0</v>
      </c>
      <c r="G35" s="84" t="b">
        <v>0</v>
      </c>
    </row>
    <row r="36" spans="1:7" ht="15">
      <c r="A36" s="84" t="s">
        <v>3614</v>
      </c>
      <c r="B36" s="84">
        <v>35</v>
      </c>
      <c r="C36" s="118">
        <v>0.005837771789592709</v>
      </c>
      <c r="D36" s="84" t="s">
        <v>4598</v>
      </c>
      <c r="E36" s="84" t="b">
        <v>1</v>
      </c>
      <c r="F36" s="84" t="b">
        <v>0</v>
      </c>
      <c r="G36" s="84" t="b">
        <v>0</v>
      </c>
    </row>
    <row r="37" spans="1:7" ht="15">
      <c r="A37" s="84" t="s">
        <v>3615</v>
      </c>
      <c r="B37" s="84">
        <v>35</v>
      </c>
      <c r="C37" s="118">
        <v>0.005837771789592709</v>
      </c>
      <c r="D37" s="84" t="s">
        <v>4598</v>
      </c>
      <c r="E37" s="84" t="b">
        <v>0</v>
      </c>
      <c r="F37" s="84" t="b">
        <v>0</v>
      </c>
      <c r="G37" s="84" t="b">
        <v>0</v>
      </c>
    </row>
    <row r="38" spans="1:7" ht="15">
      <c r="A38" s="84" t="s">
        <v>3617</v>
      </c>
      <c r="B38" s="84">
        <v>35</v>
      </c>
      <c r="C38" s="118">
        <v>0.005837771789592709</v>
      </c>
      <c r="D38" s="84" t="s">
        <v>4598</v>
      </c>
      <c r="E38" s="84" t="b">
        <v>0</v>
      </c>
      <c r="F38" s="84" t="b">
        <v>0</v>
      </c>
      <c r="G38" s="84" t="b">
        <v>0</v>
      </c>
    </row>
    <row r="39" spans="1:7" ht="15">
      <c r="A39" s="84" t="s">
        <v>3613</v>
      </c>
      <c r="B39" s="84">
        <v>34</v>
      </c>
      <c r="C39" s="118">
        <v>0.005741762223975177</v>
      </c>
      <c r="D39" s="84" t="s">
        <v>4598</v>
      </c>
      <c r="E39" s="84" t="b">
        <v>0</v>
      </c>
      <c r="F39" s="84" t="b">
        <v>0</v>
      </c>
      <c r="G39" s="84" t="b">
        <v>0</v>
      </c>
    </row>
    <row r="40" spans="1:7" ht="15">
      <c r="A40" s="84" t="s">
        <v>426</v>
      </c>
      <c r="B40" s="84">
        <v>34</v>
      </c>
      <c r="C40" s="118">
        <v>0.005741762223975177</v>
      </c>
      <c r="D40" s="84" t="s">
        <v>4598</v>
      </c>
      <c r="E40" s="84" t="b">
        <v>0</v>
      </c>
      <c r="F40" s="84" t="b">
        <v>0</v>
      </c>
      <c r="G40" s="84" t="b">
        <v>0</v>
      </c>
    </row>
    <row r="41" spans="1:7" ht="15">
      <c r="A41" s="84" t="s">
        <v>3618</v>
      </c>
      <c r="B41" s="84">
        <v>34</v>
      </c>
      <c r="C41" s="118">
        <v>0.005741762223975177</v>
      </c>
      <c r="D41" s="84" t="s">
        <v>4598</v>
      </c>
      <c r="E41" s="84" t="b">
        <v>1</v>
      </c>
      <c r="F41" s="84" t="b">
        <v>0</v>
      </c>
      <c r="G41" s="84" t="b">
        <v>0</v>
      </c>
    </row>
    <row r="42" spans="1:7" ht="15">
      <c r="A42" s="84" t="s">
        <v>4244</v>
      </c>
      <c r="B42" s="84">
        <v>34</v>
      </c>
      <c r="C42" s="118">
        <v>0.005741762223975177</v>
      </c>
      <c r="D42" s="84" t="s">
        <v>4598</v>
      </c>
      <c r="E42" s="84" t="b">
        <v>0</v>
      </c>
      <c r="F42" s="84" t="b">
        <v>1</v>
      </c>
      <c r="G42" s="84" t="b">
        <v>0</v>
      </c>
    </row>
    <row r="43" spans="1:7" ht="15">
      <c r="A43" s="84" t="s">
        <v>4245</v>
      </c>
      <c r="B43" s="84">
        <v>34</v>
      </c>
      <c r="C43" s="118">
        <v>0.005741762223975177</v>
      </c>
      <c r="D43" s="84" t="s">
        <v>4598</v>
      </c>
      <c r="E43" s="84" t="b">
        <v>0</v>
      </c>
      <c r="F43" s="84" t="b">
        <v>0</v>
      </c>
      <c r="G43" s="84" t="b">
        <v>0</v>
      </c>
    </row>
    <row r="44" spans="1:7" ht="15">
      <c r="A44" s="84" t="s">
        <v>382</v>
      </c>
      <c r="B44" s="84">
        <v>33</v>
      </c>
      <c r="C44" s="118">
        <v>0.005643640005909061</v>
      </c>
      <c r="D44" s="84" t="s">
        <v>4598</v>
      </c>
      <c r="E44" s="84" t="b">
        <v>0</v>
      </c>
      <c r="F44" s="84" t="b">
        <v>0</v>
      </c>
      <c r="G44" s="84" t="b">
        <v>0</v>
      </c>
    </row>
    <row r="45" spans="1:7" ht="15">
      <c r="A45" s="84" t="s">
        <v>4246</v>
      </c>
      <c r="B45" s="84">
        <v>28</v>
      </c>
      <c r="C45" s="118">
        <v>0.005118949094354105</v>
      </c>
      <c r="D45" s="84" t="s">
        <v>4598</v>
      </c>
      <c r="E45" s="84" t="b">
        <v>0</v>
      </c>
      <c r="F45" s="84" t="b">
        <v>0</v>
      </c>
      <c r="G45" s="84" t="b">
        <v>0</v>
      </c>
    </row>
    <row r="46" spans="1:7" ht="15">
      <c r="A46" s="84" t="s">
        <v>3603</v>
      </c>
      <c r="B46" s="84">
        <v>22</v>
      </c>
      <c r="C46" s="118">
        <v>0.004403076199169789</v>
      </c>
      <c r="D46" s="84" t="s">
        <v>4598</v>
      </c>
      <c r="E46" s="84" t="b">
        <v>1</v>
      </c>
      <c r="F46" s="84" t="b">
        <v>0</v>
      </c>
      <c r="G46" s="84" t="b">
        <v>0</v>
      </c>
    </row>
    <row r="47" spans="1:7" ht="15">
      <c r="A47" s="84" t="s">
        <v>3605</v>
      </c>
      <c r="B47" s="84">
        <v>22</v>
      </c>
      <c r="C47" s="118">
        <v>0.004403076199169789</v>
      </c>
      <c r="D47" s="84" t="s">
        <v>4598</v>
      </c>
      <c r="E47" s="84" t="b">
        <v>0</v>
      </c>
      <c r="F47" s="84" t="b">
        <v>0</v>
      </c>
      <c r="G47" s="84" t="b">
        <v>0</v>
      </c>
    </row>
    <row r="48" spans="1:7" ht="15">
      <c r="A48" s="84" t="s">
        <v>3604</v>
      </c>
      <c r="B48" s="84">
        <v>21</v>
      </c>
      <c r="C48" s="118">
        <v>0.004273098618975318</v>
      </c>
      <c r="D48" s="84" t="s">
        <v>4598</v>
      </c>
      <c r="E48" s="84" t="b">
        <v>0</v>
      </c>
      <c r="F48" s="84" t="b">
        <v>0</v>
      </c>
      <c r="G48" s="84" t="b">
        <v>0</v>
      </c>
    </row>
    <row r="49" spans="1:7" ht="15">
      <c r="A49" s="84" t="s">
        <v>3638</v>
      </c>
      <c r="B49" s="84">
        <v>21</v>
      </c>
      <c r="C49" s="118">
        <v>0.0049963985678704295</v>
      </c>
      <c r="D49" s="84" t="s">
        <v>4598</v>
      </c>
      <c r="E49" s="84" t="b">
        <v>0</v>
      </c>
      <c r="F49" s="84" t="b">
        <v>0</v>
      </c>
      <c r="G49" s="84" t="b">
        <v>0</v>
      </c>
    </row>
    <row r="50" spans="1:7" ht="15">
      <c r="A50" s="84" t="s">
        <v>3640</v>
      </c>
      <c r="B50" s="84">
        <v>20</v>
      </c>
      <c r="C50" s="118">
        <v>0.00413969975342554</v>
      </c>
      <c r="D50" s="84" t="s">
        <v>4598</v>
      </c>
      <c r="E50" s="84" t="b">
        <v>0</v>
      </c>
      <c r="F50" s="84" t="b">
        <v>0</v>
      </c>
      <c r="G50" s="84" t="b">
        <v>0</v>
      </c>
    </row>
    <row r="51" spans="1:7" ht="15">
      <c r="A51" s="84" t="s">
        <v>3653</v>
      </c>
      <c r="B51" s="84">
        <v>19</v>
      </c>
      <c r="C51" s="118">
        <v>0.004520551085216103</v>
      </c>
      <c r="D51" s="84" t="s">
        <v>4598</v>
      </c>
      <c r="E51" s="84" t="b">
        <v>0</v>
      </c>
      <c r="F51" s="84" t="b">
        <v>0</v>
      </c>
      <c r="G51" s="84" t="b">
        <v>0</v>
      </c>
    </row>
    <row r="52" spans="1:7" ht="15">
      <c r="A52" s="84" t="s">
        <v>3644</v>
      </c>
      <c r="B52" s="84">
        <v>19</v>
      </c>
      <c r="C52" s="118">
        <v>0.005183063726357656</v>
      </c>
      <c r="D52" s="84" t="s">
        <v>4598</v>
      </c>
      <c r="E52" s="84" t="b">
        <v>0</v>
      </c>
      <c r="F52" s="84" t="b">
        <v>0</v>
      </c>
      <c r="G52" s="84" t="b">
        <v>0</v>
      </c>
    </row>
    <row r="53" spans="1:7" ht="15">
      <c r="A53" s="84" t="s">
        <v>3606</v>
      </c>
      <c r="B53" s="84">
        <v>18</v>
      </c>
      <c r="C53" s="118">
        <v>0.003861935306459396</v>
      </c>
      <c r="D53" s="84" t="s">
        <v>4598</v>
      </c>
      <c r="E53" s="84" t="b">
        <v>0</v>
      </c>
      <c r="F53" s="84" t="b">
        <v>0</v>
      </c>
      <c r="G53" s="84" t="b">
        <v>0</v>
      </c>
    </row>
    <row r="54" spans="1:7" ht="15">
      <c r="A54" s="84" t="s">
        <v>4247</v>
      </c>
      <c r="B54" s="84">
        <v>18</v>
      </c>
      <c r="C54" s="118">
        <v>0.003861935306459396</v>
      </c>
      <c r="D54" s="84" t="s">
        <v>4598</v>
      </c>
      <c r="E54" s="84" t="b">
        <v>0</v>
      </c>
      <c r="F54" s="84" t="b">
        <v>0</v>
      </c>
      <c r="G54" s="84" t="b">
        <v>0</v>
      </c>
    </row>
    <row r="55" spans="1:7" ht="15">
      <c r="A55" s="84" t="s">
        <v>4248</v>
      </c>
      <c r="B55" s="84">
        <v>17</v>
      </c>
      <c r="C55" s="118">
        <v>0.003717170168757504</v>
      </c>
      <c r="D55" s="84" t="s">
        <v>4598</v>
      </c>
      <c r="E55" s="84" t="b">
        <v>0</v>
      </c>
      <c r="F55" s="84" t="b">
        <v>0</v>
      </c>
      <c r="G55" s="84" t="b">
        <v>0</v>
      </c>
    </row>
    <row r="56" spans="1:7" ht="15">
      <c r="A56" s="84" t="s">
        <v>403</v>
      </c>
      <c r="B56" s="84">
        <v>16</v>
      </c>
      <c r="C56" s="118">
        <v>0.0037216211157505017</v>
      </c>
      <c r="D56" s="84" t="s">
        <v>4598</v>
      </c>
      <c r="E56" s="84" t="b">
        <v>0</v>
      </c>
      <c r="F56" s="84" t="b">
        <v>0</v>
      </c>
      <c r="G56" s="84" t="b">
        <v>0</v>
      </c>
    </row>
    <row r="57" spans="1:7" ht="15">
      <c r="A57" s="84" t="s">
        <v>3609</v>
      </c>
      <c r="B57" s="84">
        <v>15</v>
      </c>
      <c r="C57" s="118">
        <v>0.0034146939566475415</v>
      </c>
      <c r="D57" s="84" t="s">
        <v>4598</v>
      </c>
      <c r="E57" s="84" t="b">
        <v>0</v>
      </c>
      <c r="F57" s="84" t="b">
        <v>0</v>
      </c>
      <c r="G57" s="84" t="b">
        <v>0</v>
      </c>
    </row>
    <row r="58" spans="1:7" ht="15">
      <c r="A58" s="84" t="s">
        <v>3611</v>
      </c>
      <c r="B58" s="84">
        <v>15</v>
      </c>
      <c r="C58" s="118">
        <v>0.0034146939566475415</v>
      </c>
      <c r="D58" s="84" t="s">
        <v>4598</v>
      </c>
      <c r="E58" s="84" t="b">
        <v>0</v>
      </c>
      <c r="F58" s="84" t="b">
        <v>0</v>
      </c>
      <c r="G58" s="84" t="b">
        <v>0</v>
      </c>
    </row>
    <row r="59" spans="1:7" ht="15">
      <c r="A59" s="84" t="s">
        <v>3622</v>
      </c>
      <c r="B59" s="84">
        <v>15</v>
      </c>
      <c r="C59" s="118">
        <v>0.0034146939566475415</v>
      </c>
      <c r="D59" s="84" t="s">
        <v>4598</v>
      </c>
      <c r="E59" s="84" t="b">
        <v>0</v>
      </c>
      <c r="F59" s="84" t="b">
        <v>0</v>
      </c>
      <c r="G59" s="84" t="b">
        <v>0</v>
      </c>
    </row>
    <row r="60" spans="1:7" ht="15">
      <c r="A60" s="84" t="s">
        <v>3646</v>
      </c>
      <c r="B60" s="84">
        <v>15</v>
      </c>
      <c r="C60" s="118">
        <v>0.0034146939566475415</v>
      </c>
      <c r="D60" s="84" t="s">
        <v>4598</v>
      </c>
      <c r="E60" s="84" t="b">
        <v>0</v>
      </c>
      <c r="F60" s="84" t="b">
        <v>0</v>
      </c>
      <c r="G60" s="84" t="b">
        <v>0</v>
      </c>
    </row>
    <row r="61" spans="1:7" ht="15">
      <c r="A61" s="84" t="s">
        <v>3607</v>
      </c>
      <c r="B61" s="84">
        <v>14</v>
      </c>
      <c r="C61" s="118">
        <v>0.0032564184762816886</v>
      </c>
      <c r="D61" s="84" t="s">
        <v>4598</v>
      </c>
      <c r="E61" s="84" t="b">
        <v>0</v>
      </c>
      <c r="F61" s="84" t="b">
        <v>0</v>
      </c>
      <c r="G61" s="84" t="b">
        <v>0</v>
      </c>
    </row>
    <row r="62" spans="1:7" ht="15">
      <c r="A62" s="84" t="s">
        <v>3608</v>
      </c>
      <c r="B62" s="84">
        <v>14</v>
      </c>
      <c r="C62" s="118">
        <v>0.0032564184762816886</v>
      </c>
      <c r="D62" s="84" t="s">
        <v>4598</v>
      </c>
      <c r="E62" s="84" t="b">
        <v>0</v>
      </c>
      <c r="F62" s="84" t="b">
        <v>0</v>
      </c>
      <c r="G62" s="84" t="b">
        <v>0</v>
      </c>
    </row>
    <row r="63" spans="1:7" ht="15">
      <c r="A63" s="84" t="s">
        <v>3610</v>
      </c>
      <c r="B63" s="84">
        <v>14</v>
      </c>
      <c r="C63" s="118">
        <v>0.0032564184762816886</v>
      </c>
      <c r="D63" s="84" t="s">
        <v>4598</v>
      </c>
      <c r="E63" s="84" t="b">
        <v>0</v>
      </c>
      <c r="F63" s="84" t="b">
        <v>0</v>
      </c>
      <c r="G63" s="84" t="b">
        <v>0</v>
      </c>
    </row>
    <row r="64" spans="1:7" ht="15">
      <c r="A64" s="84" t="s">
        <v>4249</v>
      </c>
      <c r="B64" s="84">
        <v>14</v>
      </c>
      <c r="C64" s="118">
        <v>0.0032564184762816886</v>
      </c>
      <c r="D64" s="84" t="s">
        <v>4598</v>
      </c>
      <c r="E64" s="84" t="b">
        <v>0</v>
      </c>
      <c r="F64" s="84" t="b">
        <v>0</v>
      </c>
      <c r="G64" s="84" t="b">
        <v>0</v>
      </c>
    </row>
    <row r="65" spans="1:7" ht="15">
      <c r="A65" s="84" t="s">
        <v>4250</v>
      </c>
      <c r="B65" s="84">
        <v>14</v>
      </c>
      <c r="C65" s="118">
        <v>0.0032564184762816886</v>
      </c>
      <c r="D65" s="84" t="s">
        <v>4598</v>
      </c>
      <c r="E65" s="84" t="b">
        <v>0</v>
      </c>
      <c r="F65" s="84" t="b">
        <v>0</v>
      </c>
      <c r="G65" s="84" t="b">
        <v>0</v>
      </c>
    </row>
    <row r="66" spans="1:7" ht="15">
      <c r="A66" s="84" t="s">
        <v>4251</v>
      </c>
      <c r="B66" s="84">
        <v>14</v>
      </c>
      <c r="C66" s="118">
        <v>0.0032564184762816886</v>
      </c>
      <c r="D66" s="84" t="s">
        <v>4598</v>
      </c>
      <c r="E66" s="84" t="b">
        <v>0</v>
      </c>
      <c r="F66" s="84" t="b">
        <v>0</v>
      </c>
      <c r="G66" s="84" t="b">
        <v>0</v>
      </c>
    </row>
    <row r="67" spans="1:7" ht="15">
      <c r="A67" s="84" t="s">
        <v>4252</v>
      </c>
      <c r="B67" s="84">
        <v>14</v>
      </c>
      <c r="C67" s="118">
        <v>0.0032564184762816886</v>
      </c>
      <c r="D67" s="84" t="s">
        <v>4598</v>
      </c>
      <c r="E67" s="84" t="b">
        <v>0</v>
      </c>
      <c r="F67" s="84" t="b">
        <v>0</v>
      </c>
      <c r="G67" s="84" t="b">
        <v>0</v>
      </c>
    </row>
    <row r="68" spans="1:7" ht="15">
      <c r="A68" s="84" t="s">
        <v>3533</v>
      </c>
      <c r="B68" s="84">
        <v>14</v>
      </c>
      <c r="C68" s="118">
        <v>0.0032564184762816886</v>
      </c>
      <c r="D68" s="84" t="s">
        <v>4598</v>
      </c>
      <c r="E68" s="84" t="b">
        <v>0</v>
      </c>
      <c r="F68" s="84" t="b">
        <v>0</v>
      </c>
      <c r="G68" s="84" t="b">
        <v>0</v>
      </c>
    </row>
    <row r="69" spans="1:7" ht="15">
      <c r="A69" s="84" t="s">
        <v>3656</v>
      </c>
      <c r="B69" s="84">
        <v>13</v>
      </c>
      <c r="C69" s="118">
        <v>0.003093008637253123</v>
      </c>
      <c r="D69" s="84" t="s">
        <v>4598</v>
      </c>
      <c r="E69" s="84" t="b">
        <v>0</v>
      </c>
      <c r="F69" s="84" t="b">
        <v>0</v>
      </c>
      <c r="G69" s="84" t="b">
        <v>0</v>
      </c>
    </row>
    <row r="70" spans="1:7" ht="15">
      <c r="A70" s="84" t="s">
        <v>3647</v>
      </c>
      <c r="B70" s="84">
        <v>13</v>
      </c>
      <c r="C70" s="118">
        <v>0.003093008637253123</v>
      </c>
      <c r="D70" s="84" t="s">
        <v>4598</v>
      </c>
      <c r="E70" s="84" t="b">
        <v>0</v>
      </c>
      <c r="F70" s="84" t="b">
        <v>0</v>
      </c>
      <c r="G70" s="84" t="b">
        <v>0</v>
      </c>
    </row>
    <row r="71" spans="1:7" ht="15">
      <c r="A71" s="84" t="s">
        <v>4253</v>
      </c>
      <c r="B71" s="84">
        <v>13</v>
      </c>
      <c r="C71" s="118">
        <v>0.003093008637253123</v>
      </c>
      <c r="D71" s="84" t="s">
        <v>4598</v>
      </c>
      <c r="E71" s="84" t="b">
        <v>0</v>
      </c>
      <c r="F71" s="84" t="b">
        <v>0</v>
      </c>
      <c r="G71" s="84" t="b">
        <v>0</v>
      </c>
    </row>
    <row r="72" spans="1:7" ht="15">
      <c r="A72" s="84" t="s">
        <v>3654</v>
      </c>
      <c r="B72" s="84">
        <v>12</v>
      </c>
      <c r="C72" s="118">
        <v>0.002924068735038006</v>
      </c>
      <c r="D72" s="84" t="s">
        <v>4598</v>
      </c>
      <c r="E72" s="84" t="b">
        <v>0</v>
      </c>
      <c r="F72" s="84" t="b">
        <v>0</v>
      </c>
      <c r="G72" s="84" t="b">
        <v>0</v>
      </c>
    </row>
    <row r="73" spans="1:7" ht="15">
      <c r="A73" s="84" t="s">
        <v>3549</v>
      </c>
      <c r="B73" s="84">
        <v>12</v>
      </c>
      <c r="C73" s="118">
        <v>0.002924068735038006</v>
      </c>
      <c r="D73" s="84" t="s">
        <v>4598</v>
      </c>
      <c r="E73" s="84" t="b">
        <v>0</v>
      </c>
      <c r="F73" s="84" t="b">
        <v>1</v>
      </c>
      <c r="G73" s="84" t="b">
        <v>0</v>
      </c>
    </row>
    <row r="74" spans="1:7" ht="15">
      <c r="A74" s="84" t="s">
        <v>4254</v>
      </c>
      <c r="B74" s="84">
        <v>12</v>
      </c>
      <c r="C74" s="118">
        <v>0.002924068735038006</v>
      </c>
      <c r="D74" s="84" t="s">
        <v>4598</v>
      </c>
      <c r="E74" s="84" t="b">
        <v>0</v>
      </c>
      <c r="F74" s="84" t="b">
        <v>0</v>
      </c>
      <c r="G74" s="84" t="b">
        <v>0</v>
      </c>
    </row>
    <row r="75" spans="1:7" ht="15">
      <c r="A75" s="84" t="s">
        <v>373</v>
      </c>
      <c r="B75" s="84">
        <v>11</v>
      </c>
      <c r="C75" s="118">
        <v>0.0027491369010242514</v>
      </c>
      <c r="D75" s="84" t="s">
        <v>4598</v>
      </c>
      <c r="E75" s="84" t="b">
        <v>0</v>
      </c>
      <c r="F75" s="84" t="b">
        <v>0</v>
      </c>
      <c r="G75" s="84" t="b">
        <v>0</v>
      </c>
    </row>
    <row r="76" spans="1:7" ht="15">
      <c r="A76" s="84" t="s">
        <v>3623</v>
      </c>
      <c r="B76" s="84">
        <v>11</v>
      </c>
      <c r="C76" s="118">
        <v>0.0027491369010242514</v>
      </c>
      <c r="D76" s="84" t="s">
        <v>4598</v>
      </c>
      <c r="E76" s="84" t="b">
        <v>0</v>
      </c>
      <c r="F76" s="84" t="b">
        <v>0</v>
      </c>
      <c r="G76" s="84" t="b">
        <v>0</v>
      </c>
    </row>
    <row r="77" spans="1:7" ht="15">
      <c r="A77" s="84" t="s">
        <v>3625</v>
      </c>
      <c r="B77" s="84">
        <v>10</v>
      </c>
      <c r="C77" s="118">
        <v>0.0025676669689303675</v>
      </c>
      <c r="D77" s="84" t="s">
        <v>4598</v>
      </c>
      <c r="E77" s="84" t="b">
        <v>0</v>
      </c>
      <c r="F77" s="84" t="b">
        <v>0</v>
      </c>
      <c r="G77" s="84" t="b">
        <v>0</v>
      </c>
    </row>
    <row r="78" spans="1:7" ht="15">
      <c r="A78" s="84" t="s">
        <v>362</v>
      </c>
      <c r="B78" s="84">
        <v>10</v>
      </c>
      <c r="C78" s="118">
        <v>0.0025676669689303675</v>
      </c>
      <c r="D78" s="84" t="s">
        <v>4598</v>
      </c>
      <c r="E78" s="84" t="b">
        <v>0</v>
      </c>
      <c r="F78" s="84" t="b">
        <v>0</v>
      </c>
      <c r="G78" s="84" t="b">
        <v>0</v>
      </c>
    </row>
    <row r="79" spans="1:7" ht="15">
      <c r="A79" s="84" t="s">
        <v>3660</v>
      </c>
      <c r="B79" s="84">
        <v>10</v>
      </c>
      <c r="C79" s="118">
        <v>0.0025676669689303675</v>
      </c>
      <c r="D79" s="84" t="s">
        <v>4598</v>
      </c>
      <c r="E79" s="84" t="b">
        <v>0</v>
      </c>
      <c r="F79" s="84" t="b">
        <v>0</v>
      </c>
      <c r="G79" s="84" t="b">
        <v>0</v>
      </c>
    </row>
    <row r="80" spans="1:7" ht="15">
      <c r="A80" s="84" t="s">
        <v>1781</v>
      </c>
      <c r="B80" s="84">
        <v>9</v>
      </c>
      <c r="C80" s="118">
        <v>0.0023790030362255354</v>
      </c>
      <c r="D80" s="84" t="s">
        <v>4598</v>
      </c>
      <c r="E80" s="84" t="b">
        <v>0</v>
      </c>
      <c r="F80" s="84" t="b">
        <v>0</v>
      </c>
      <c r="G80" s="84" t="b">
        <v>0</v>
      </c>
    </row>
    <row r="81" spans="1:7" ht="15">
      <c r="A81" s="84" t="s">
        <v>4255</v>
      </c>
      <c r="B81" s="84">
        <v>9</v>
      </c>
      <c r="C81" s="118">
        <v>0.0023790030362255354</v>
      </c>
      <c r="D81" s="84" t="s">
        <v>4598</v>
      </c>
      <c r="E81" s="84" t="b">
        <v>0</v>
      </c>
      <c r="F81" s="84" t="b">
        <v>0</v>
      </c>
      <c r="G81" s="84" t="b">
        <v>0</v>
      </c>
    </row>
    <row r="82" spans="1:7" ht="15">
      <c r="A82" s="84" t="s">
        <v>4256</v>
      </c>
      <c r="B82" s="84">
        <v>9</v>
      </c>
      <c r="C82" s="118">
        <v>0.0023790030362255354</v>
      </c>
      <c r="D82" s="84" t="s">
        <v>4598</v>
      </c>
      <c r="E82" s="84" t="b">
        <v>0</v>
      </c>
      <c r="F82" s="84" t="b">
        <v>0</v>
      </c>
      <c r="G82" s="84" t="b">
        <v>0</v>
      </c>
    </row>
    <row r="83" spans="1:7" ht="15">
      <c r="A83" s="84" t="s">
        <v>4257</v>
      </c>
      <c r="B83" s="84">
        <v>9</v>
      </c>
      <c r="C83" s="118">
        <v>0.0023790030362255354</v>
      </c>
      <c r="D83" s="84" t="s">
        <v>4598</v>
      </c>
      <c r="E83" s="84" t="b">
        <v>0</v>
      </c>
      <c r="F83" s="84" t="b">
        <v>0</v>
      </c>
      <c r="G83" s="84" t="b">
        <v>0</v>
      </c>
    </row>
    <row r="84" spans="1:7" ht="15">
      <c r="A84" s="84" t="s">
        <v>4258</v>
      </c>
      <c r="B84" s="84">
        <v>9</v>
      </c>
      <c r="C84" s="118">
        <v>0.0023790030362255354</v>
      </c>
      <c r="D84" s="84" t="s">
        <v>4598</v>
      </c>
      <c r="E84" s="84" t="b">
        <v>0</v>
      </c>
      <c r="F84" s="84" t="b">
        <v>0</v>
      </c>
      <c r="G84" s="84" t="b">
        <v>0</v>
      </c>
    </row>
    <row r="85" spans="1:7" ht="15">
      <c r="A85" s="84" t="s">
        <v>4259</v>
      </c>
      <c r="B85" s="84">
        <v>9</v>
      </c>
      <c r="C85" s="118">
        <v>0.0023790030362255354</v>
      </c>
      <c r="D85" s="84" t="s">
        <v>4598</v>
      </c>
      <c r="E85" s="84" t="b">
        <v>0</v>
      </c>
      <c r="F85" s="84" t="b">
        <v>0</v>
      </c>
      <c r="G85" s="84" t="b">
        <v>0</v>
      </c>
    </row>
    <row r="86" spans="1:7" ht="15">
      <c r="A86" s="84" t="s">
        <v>4260</v>
      </c>
      <c r="B86" s="84">
        <v>9</v>
      </c>
      <c r="C86" s="118">
        <v>0.0023790030362255354</v>
      </c>
      <c r="D86" s="84" t="s">
        <v>4598</v>
      </c>
      <c r="E86" s="84" t="b">
        <v>0</v>
      </c>
      <c r="F86" s="84" t="b">
        <v>0</v>
      </c>
      <c r="G86" s="84" t="b">
        <v>0</v>
      </c>
    </row>
    <row r="87" spans="1:7" ht="15">
      <c r="A87" s="84" t="s">
        <v>4261</v>
      </c>
      <c r="B87" s="84">
        <v>9</v>
      </c>
      <c r="C87" s="118">
        <v>0.0023790030362255354</v>
      </c>
      <c r="D87" s="84" t="s">
        <v>4598</v>
      </c>
      <c r="E87" s="84" t="b">
        <v>0</v>
      </c>
      <c r="F87" s="84" t="b">
        <v>0</v>
      </c>
      <c r="G87" s="84" t="b">
        <v>0</v>
      </c>
    </row>
    <row r="88" spans="1:7" ht="15">
      <c r="A88" s="84" t="s">
        <v>4262</v>
      </c>
      <c r="B88" s="84">
        <v>9</v>
      </c>
      <c r="C88" s="118">
        <v>0.0023790030362255354</v>
      </c>
      <c r="D88" s="84" t="s">
        <v>4598</v>
      </c>
      <c r="E88" s="84" t="b">
        <v>0</v>
      </c>
      <c r="F88" s="84" t="b">
        <v>0</v>
      </c>
      <c r="G88" s="84" t="b">
        <v>0</v>
      </c>
    </row>
    <row r="89" spans="1:7" ht="15">
      <c r="A89" s="84" t="s">
        <v>4263</v>
      </c>
      <c r="B89" s="84">
        <v>9</v>
      </c>
      <c r="C89" s="118">
        <v>0.0023790030362255354</v>
      </c>
      <c r="D89" s="84" t="s">
        <v>4598</v>
      </c>
      <c r="E89" s="84" t="b">
        <v>0</v>
      </c>
      <c r="F89" s="84" t="b">
        <v>0</v>
      </c>
      <c r="G89" s="84" t="b">
        <v>0</v>
      </c>
    </row>
    <row r="90" spans="1:7" ht="15">
      <c r="A90" s="84" t="s">
        <v>3629</v>
      </c>
      <c r="B90" s="84">
        <v>8</v>
      </c>
      <c r="C90" s="118">
        <v>0.0021823426216242762</v>
      </c>
      <c r="D90" s="84" t="s">
        <v>4598</v>
      </c>
      <c r="E90" s="84" t="b">
        <v>1</v>
      </c>
      <c r="F90" s="84" t="b">
        <v>0</v>
      </c>
      <c r="G90" s="84" t="b">
        <v>0</v>
      </c>
    </row>
    <row r="91" spans="1:7" ht="15">
      <c r="A91" s="84" t="s">
        <v>4264</v>
      </c>
      <c r="B91" s="84">
        <v>8</v>
      </c>
      <c r="C91" s="118">
        <v>0.0021823426216242762</v>
      </c>
      <c r="D91" s="84" t="s">
        <v>4598</v>
      </c>
      <c r="E91" s="84" t="b">
        <v>1</v>
      </c>
      <c r="F91" s="84" t="b">
        <v>0</v>
      </c>
      <c r="G91" s="84" t="b">
        <v>0</v>
      </c>
    </row>
    <row r="92" spans="1:7" ht="15">
      <c r="A92" s="84" t="s">
        <v>3658</v>
      </c>
      <c r="B92" s="84">
        <v>8</v>
      </c>
      <c r="C92" s="118">
        <v>0.0021823426216242762</v>
      </c>
      <c r="D92" s="84" t="s">
        <v>4598</v>
      </c>
      <c r="E92" s="84" t="b">
        <v>0</v>
      </c>
      <c r="F92" s="84" t="b">
        <v>0</v>
      </c>
      <c r="G92" s="84" t="b">
        <v>0</v>
      </c>
    </row>
    <row r="93" spans="1:7" ht="15">
      <c r="A93" s="84" t="s">
        <v>3683</v>
      </c>
      <c r="B93" s="84">
        <v>8</v>
      </c>
      <c r="C93" s="118">
        <v>0.0021823426216242762</v>
      </c>
      <c r="D93" s="84" t="s">
        <v>4598</v>
      </c>
      <c r="E93" s="84" t="b">
        <v>0</v>
      </c>
      <c r="F93" s="84" t="b">
        <v>0</v>
      </c>
      <c r="G93" s="84" t="b">
        <v>0</v>
      </c>
    </row>
    <row r="94" spans="1:7" ht="15">
      <c r="A94" s="84" t="s">
        <v>4265</v>
      </c>
      <c r="B94" s="84">
        <v>8</v>
      </c>
      <c r="C94" s="118">
        <v>0.0021823426216242762</v>
      </c>
      <c r="D94" s="84" t="s">
        <v>4598</v>
      </c>
      <c r="E94" s="84" t="b">
        <v>0</v>
      </c>
      <c r="F94" s="84" t="b">
        <v>0</v>
      </c>
      <c r="G94" s="84" t="b">
        <v>0</v>
      </c>
    </row>
    <row r="95" spans="1:7" ht="15">
      <c r="A95" s="84" t="s">
        <v>4266</v>
      </c>
      <c r="B95" s="84">
        <v>8</v>
      </c>
      <c r="C95" s="118">
        <v>0.0022590642316493285</v>
      </c>
      <c r="D95" s="84" t="s">
        <v>4598</v>
      </c>
      <c r="E95" s="84" t="b">
        <v>0</v>
      </c>
      <c r="F95" s="84" t="b">
        <v>0</v>
      </c>
      <c r="G95" s="84" t="b">
        <v>0</v>
      </c>
    </row>
    <row r="96" spans="1:7" ht="15">
      <c r="A96" s="84" t="s">
        <v>3679</v>
      </c>
      <c r="B96" s="84">
        <v>8</v>
      </c>
      <c r="C96" s="118">
        <v>0.002347632830466082</v>
      </c>
      <c r="D96" s="84" t="s">
        <v>4598</v>
      </c>
      <c r="E96" s="84" t="b">
        <v>0</v>
      </c>
      <c r="F96" s="84" t="b">
        <v>0</v>
      </c>
      <c r="G96" s="84" t="b">
        <v>0</v>
      </c>
    </row>
    <row r="97" spans="1:7" ht="15">
      <c r="A97" s="84" t="s">
        <v>220</v>
      </c>
      <c r="B97" s="84">
        <v>8</v>
      </c>
      <c r="C97" s="118">
        <v>0.0021823426216242762</v>
      </c>
      <c r="D97" s="84" t="s">
        <v>4598</v>
      </c>
      <c r="E97" s="84" t="b">
        <v>0</v>
      </c>
      <c r="F97" s="84" t="b">
        <v>0</v>
      </c>
      <c r="G97" s="84" t="b">
        <v>0</v>
      </c>
    </row>
    <row r="98" spans="1:7" ht="15">
      <c r="A98" s="84" t="s">
        <v>3674</v>
      </c>
      <c r="B98" s="84">
        <v>7</v>
      </c>
      <c r="C98" s="118">
        <v>0.0019766812026931623</v>
      </c>
      <c r="D98" s="84" t="s">
        <v>4598</v>
      </c>
      <c r="E98" s="84" t="b">
        <v>0</v>
      </c>
      <c r="F98" s="84" t="b">
        <v>0</v>
      </c>
      <c r="G98" s="84" t="b">
        <v>0</v>
      </c>
    </row>
    <row r="99" spans="1:7" ht="15">
      <c r="A99" s="84" t="s">
        <v>3624</v>
      </c>
      <c r="B99" s="84">
        <v>7</v>
      </c>
      <c r="C99" s="118">
        <v>0.0019766812026931623</v>
      </c>
      <c r="D99" s="84" t="s">
        <v>4598</v>
      </c>
      <c r="E99" s="84" t="b">
        <v>0</v>
      </c>
      <c r="F99" s="84" t="b">
        <v>0</v>
      </c>
      <c r="G99" s="84" t="b">
        <v>0</v>
      </c>
    </row>
    <row r="100" spans="1:7" ht="15">
      <c r="A100" s="84" t="s">
        <v>4267</v>
      </c>
      <c r="B100" s="84">
        <v>7</v>
      </c>
      <c r="C100" s="118">
        <v>0.0020541787266578214</v>
      </c>
      <c r="D100" s="84" t="s">
        <v>4598</v>
      </c>
      <c r="E100" s="84" t="b">
        <v>0</v>
      </c>
      <c r="F100" s="84" t="b">
        <v>0</v>
      </c>
      <c r="G100" s="84" t="b">
        <v>0</v>
      </c>
    </row>
    <row r="101" spans="1:7" ht="15">
      <c r="A101" s="84" t="s">
        <v>3569</v>
      </c>
      <c r="B101" s="84">
        <v>7</v>
      </c>
      <c r="C101" s="118">
        <v>0.0019766812026931623</v>
      </c>
      <c r="D101" s="84" t="s">
        <v>4598</v>
      </c>
      <c r="E101" s="84" t="b">
        <v>0</v>
      </c>
      <c r="F101" s="84" t="b">
        <v>0</v>
      </c>
      <c r="G101" s="84" t="b">
        <v>0</v>
      </c>
    </row>
    <row r="102" spans="1:7" ht="15">
      <c r="A102" s="84" t="s">
        <v>4268</v>
      </c>
      <c r="B102" s="84">
        <v>7</v>
      </c>
      <c r="C102" s="118">
        <v>0.0019766812026931623</v>
      </c>
      <c r="D102" s="84" t="s">
        <v>4598</v>
      </c>
      <c r="E102" s="84" t="b">
        <v>0</v>
      </c>
      <c r="F102" s="84" t="b">
        <v>0</v>
      </c>
      <c r="G102" s="84" t="b">
        <v>0</v>
      </c>
    </row>
    <row r="103" spans="1:7" ht="15">
      <c r="A103" s="84" t="s">
        <v>3655</v>
      </c>
      <c r="B103" s="84">
        <v>7</v>
      </c>
      <c r="C103" s="118">
        <v>0.0019766812026931623</v>
      </c>
      <c r="D103" s="84" t="s">
        <v>4598</v>
      </c>
      <c r="E103" s="84" t="b">
        <v>0</v>
      </c>
      <c r="F103" s="84" t="b">
        <v>0</v>
      </c>
      <c r="G103" s="84" t="b">
        <v>0</v>
      </c>
    </row>
    <row r="104" spans="1:7" ht="15">
      <c r="A104" s="84" t="s">
        <v>3657</v>
      </c>
      <c r="B104" s="84">
        <v>7</v>
      </c>
      <c r="C104" s="118">
        <v>0.0019766812026931623</v>
      </c>
      <c r="D104" s="84" t="s">
        <v>4598</v>
      </c>
      <c r="E104" s="84" t="b">
        <v>0</v>
      </c>
      <c r="F104" s="84" t="b">
        <v>0</v>
      </c>
      <c r="G104" s="84" t="b">
        <v>0</v>
      </c>
    </row>
    <row r="105" spans="1:7" ht="15">
      <c r="A105" s="84" t="s">
        <v>3662</v>
      </c>
      <c r="B105" s="84">
        <v>7</v>
      </c>
      <c r="C105" s="118">
        <v>0.0019766812026931623</v>
      </c>
      <c r="D105" s="84" t="s">
        <v>4598</v>
      </c>
      <c r="E105" s="84" t="b">
        <v>0</v>
      </c>
      <c r="F105" s="84" t="b">
        <v>0</v>
      </c>
      <c r="G105" s="84" t="b">
        <v>0</v>
      </c>
    </row>
    <row r="106" spans="1:7" ht="15">
      <c r="A106" s="84" t="s">
        <v>3663</v>
      </c>
      <c r="B106" s="84">
        <v>7</v>
      </c>
      <c r="C106" s="118">
        <v>0.0019766812026931623</v>
      </c>
      <c r="D106" s="84" t="s">
        <v>4598</v>
      </c>
      <c r="E106" s="84" t="b">
        <v>0</v>
      </c>
      <c r="F106" s="84" t="b">
        <v>0</v>
      </c>
      <c r="G106" s="84" t="b">
        <v>0</v>
      </c>
    </row>
    <row r="107" spans="1:7" ht="15">
      <c r="A107" s="84" t="s">
        <v>3666</v>
      </c>
      <c r="B107" s="84">
        <v>7</v>
      </c>
      <c r="C107" s="118">
        <v>0.0019766812026931623</v>
      </c>
      <c r="D107" s="84" t="s">
        <v>4598</v>
      </c>
      <c r="E107" s="84" t="b">
        <v>0</v>
      </c>
      <c r="F107" s="84" t="b">
        <v>0</v>
      </c>
      <c r="G107" s="84" t="b">
        <v>0</v>
      </c>
    </row>
    <row r="108" spans="1:7" ht="15">
      <c r="A108" s="84" t="s">
        <v>4269</v>
      </c>
      <c r="B108" s="84">
        <v>7</v>
      </c>
      <c r="C108" s="118">
        <v>0.0019766812026931623</v>
      </c>
      <c r="D108" s="84" t="s">
        <v>4598</v>
      </c>
      <c r="E108" s="84" t="b">
        <v>0</v>
      </c>
      <c r="F108" s="84" t="b">
        <v>0</v>
      </c>
      <c r="G108" s="84" t="b">
        <v>0</v>
      </c>
    </row>
    <row r="109" spans="1:7" ht="15">
      <c r="A109" s="84" t="s">
        <v>4270</v>
      </c>
      <c r="B109" s="84">
        <v>7</v>
      </c>
      <c r="C109" s="118">
        <v>0.0019766812026931623</v>
      </c>
      <c r="D109" s="84" t="s">
        <v>4598</v>
      </c>
      <c r="E109" s="84" t="b">
        <v>0</v>
      </c>
      <c r="F109" s="84" t="b">
        <v>0</v>
      </c>
      <c r="G109" s="84" t="b">
        <v>0</v>
      </c>
    </row>
    <row r="110" spans="1:7" ht="15">
      <c r="A110" s="84" t="s">
        <v>4271</v>
      </c>
      <c r="B110" s="84">
        <v>7</v>
      </c>
      <c r="C110" s="118">
        <v>0.0019766812026931623</v>
      </c>
      <c r="D110" s="84" t="s">
        <v>4598</v>
      </c>
      <c r="E110" s="84" t="b">
        <v>0</v>
      </c>
      <c r="F110" s="84" t="b">
        <v>0</v>
      </c>
      <c r="G110" s="84" t="b">
        <v>0</v>
      </c>
    </row>
    <row r="111" spans="1:7" ht="15">
      <c r="A111" s="84" t="s">
        <v>4272</v>
      </c>
      <c r="B111" s="84">
        <v>7</v>
      </c>
      <c r="C111" s="118">
        <v>0.0019766812026931623</v>
      </c>
      <c r="D111" s="84" t="s">
        <v>4598</v>
      </c>
      <c r="E111" s="84" t="b">
        <v>0</v>
      </c>
      <c r="F111" s="84" t="b">
        <v>0</v>
      </c>
      <c r="G111" s="84" t="b">
        <v>0</v>
      </c>
    </row>
    <row r="112" spans="1:7" ht="15">
      <c r="A112" s="84" t="s">
        <v>4273</v>
      </c>
      <c r="B112" s="84">
        <v>7</v>
      </c>
      <c r="C112" s="118">
        <v>0.0019766812026931623</v>
      </c>
      <c r="D112" s="84" t="s">
        <v>4598</v>
      </c>
      <c r="E112" s="84" t="b">
        <v>0</v>
      </c>
      <c r="F112" s="84" t="b">
        <v>0</v>
      </c>
      <c r="G112" s="84" t="b">
        <v>0</v>
      </c>
    </row>
    <row r="113" spans="1:7" ht="15">
      <c r="A113" s="84" t="s">
        <v>4274</v>
      </c>
      <c r="B113" s="84">
        <v>7</v>
      </c>
      <c r="C113" s="118">
        <v>0.0019766812026931623</v>
      </c>
      <c r="D113" s="84" t="s">
        <v>4598</v>
      </c>
      <c r="E113" s="84" t="b">
        <v>0</v>
      </c>
      <c r="F113" s="84" t="b">
        <v>0</v>
      </c>
      <c r="G113" s="84" t="b">
        <v>0</v>
      </c>
    </row>
    <row r="114" spans="1:7" ht="15">
      <c r="A114" s="84" t="s">
        <v>4275</v>
      </c>
      <c r="B114" s="84">
        <v>7</v>
      </c>
      <c r="C114" s="118">
        <v>0.0019766812026931623</v>
      </c>
      <c r="D114" s="84" t="s">
        <v>4598</v>
      </c>
      <c r="E114" s="84" t="b">
        <v>0</v>
      </c>
      <c r="F114" s="84" t="b">
        <v>1</v>
      </c>
      <c r="G114" s="84" t="b">
        <v>0</v>
      </c>
    </row>
    <row r="115" spans="1:7" ht="15">
      <c r="A115" s="84" t="s">
        <v>4276</v>
      </c>
      <c r="B115" s="84">
        <v>7</v>
      </c>
      <c r="C115" s="118">
        <v>0.0019766812026931623</v>
      </c>
      <c r="D115" s="84" t="s">
        <v>4598</v>
      </c>
      <c r="E115" s="84" t="b">
        <v>0</v>
      </c>
      <c r="F115" s="84" t="b">
        <v>0</v>
      </c>
      <c r="G115" s="84" t="b">
        <v>0</v>
      </c>
    </row>
    <row r="116" spans="1:7" ht="15">
      <c r="A116" s="84" t="s">
        <v>4277</v>
      </c>
      <c r="B116" s="84">
        <v>7</v>
      </c>
      <c r="C116" s="118">
        <v>0.0019766812026931623</v>
      </c>
      <c r="D116" s="84" t="s">
        <v>4598</v>
      </c>
      <c r="E116" s="84" t="b">
        <v>0</v>
      </c>
      <c r="F116" s="84" t="b">
        <v>0</v>
      </c>
      <c r="G116" s="84" t="b">
        <v>0</v>
      </c>
    </row>
    <row r="117" spans="1:7" ht="15">
      <c r="A117" s="84" t="s">
        <v>4278</v>
      </c>
      <c r="B117" s="84">
        <v>7</v>
      </c>
      <c r="C117" s="118">
        <v>0.0019766812026931623</v>
      </c>
      <c r="D117" s="84" t="s">
        <v>4598</v>
      </c>
      <c r="E117" s="84" t="b">
        <v>0</v>
      </c>
      <c r="F117" s="84" t="b">
        <v>0</v>
      </c>
      <c r="G117" s="84" t="b">
        <v>0</v>
      </c>
    </row>
    <row r="118" spans="1:7" ht="15">
      <c r="A118" s="84" t="s">
        <v>4279</v>
      </c>
      <c r="B118" s="84">
        <v>7</v>
      </c>
      <c r="C118" s="118">
        <v>0.0019766812026931623</v>
      </c>
      <c r="D118" s="84" t="s">
        <v>4598</v>
      </c>
      <c r="E118" s="84" t="b">
        <v>0</v>
      </c>
      <c r="F118" s="84" t="b">
        <v>0</v>
      </c>
      <c r="G118" s="84" t="b">
        <v>0</v>
      </c>
    </row>
    <row r="119" spans="1:7" ht="15">
      <c r="A119" s="84" t="s">
        <v>4280</v>
      </c>
      <c r="B119" s="84">
        <v>6</v>
      </c>
      <c r="C119" s="118">
        <v>0.0017607246228495614</v>
      </c>
      <c r="D119" s="84" t="s">
        <v>4598</v>
      </c>
      <c r="E119" s="84" t="b">
        <v>0</v>
      </c>
      <c r="F119" s="84" t="b">
        <v>0</v>
      </c>
      <c r="G119" s="84" t="b">
        <v>0</v>
      </c>
    </row>
    <row r="120" spans="1:7" ht="15">
      <c r="A120" s="84" t="s">
        <v>3626</v>
      </c>
      <c r="B120" s="84">
        <v>6</v>
      </c>
      <c r="C120" s="118">
        <v>0.0017607246228495614</v>
      </c>
      <c r="D120" s="84" t="s">
        <v>4598</v>
      </c>
      <c r="E120" s="84" t="b">
        <v>0</v>
      </c>
      <c r="F120" s="84" t="b">
        <v>0</v>
      </c>
      <c r="G120" s="84" t="b">
        <v>0</v>
      </c>
    </row>
    <row r="121" spans="1:7" ht="15">
      <c r="A121" s="84" t="s">
        <v>3628</v>
      </c>
      <c r="B121" s="84">
        <v>6</v>
      </c>
      <c r="C121" s="118">
        <v>0.0017607246228495614</v>
      </c>
      <c r="D121" s="84" t="s">
        <v>4598</v>
      </c>
      <c r="E121" s="84" t="b">
        <v>1</v>
      </c>
      <c r="F121" s="84" t="b">
        <v>0</v>
      </c>
      <c r="G121" s="84" t="b">
        <v>0</v>
      </c>
    </row>
    <row r="122" spans="1:7" ht="15">
      <c r="A122" s="84" t="s">
        <v>3627</v>
      </c>
      <c r="B122" s="84">
        <v>6</v>
      </c>
      <c r="C122" s="118">
        <v>0.0020594148781801196</v>
      </c>
      <c r="D122" s="84" t="s">
        <v>4598</v>
      </c>
      <c r="E122" s="84" t="b">
        <v>0</v>
      </c>
      <c r="F122" s="84" t="b">
        <v>0</v>
      </c>
      <c r="G122" s="84" t="b">
        <v>0</v>
      </c>
    </row>
    <row r="123" spans="1:7" ht="15">
      <c r="A123" s="84" t="s">
        <v>3659</v>
      </c>
      <c r="B123" s="84">
        <v>6</v>
      </c>
      <c r="C123" s="118">
        <v>0.0017607246228495614</v>
      </c>
      <c r="D123" s="84" t="s">
        <v>4598</v>
      </c>
      <c r="E123" s="84" t="b">
        <v>0</v>
      </c>
      <c r="F123" s="84" t="b">
        <v>0</v>
      </c>
      <c r="G123" s="84" t="b">
        <v>0</v>
      </c>
    </row>
    <row r="124" spans="1:7" ht="15">
      <c r="A124" s="84" t="s">
        <v>4281</v>
      </c>
      <c r="B124" s="84">
        <v>6</v>
      </c>
      <c r="C124" s="118">
        <v>0.0017607246228495614</v>
      </c>
      <c r="D124" s="84" t="s">
        <v>4598</v>
      </c>
      <c r="E124" s="84" t="b">
        <v>0</v>
      </c>
      <c r="F124" s="84" t="b">
        <v>0</v>
      </c>
      <c r="G124" s="84" t="b">
        <v>0</v>
      </c>
    </row>
    <row r="125" spans="1:7" ht="15">
      <c r="A125" s="84" t="s">
        <v>4282</v>
      </c>
      <c r="B125" s="84">
        <v>6</v>
      </c>
      <c r="C125" s="118">
        <v>0.0017607246228495614</v>
      </c>
      <c r="D125" s="84" t="s">
        <v>4598</v>
      </c>
      <c r="E125" s="84" t="b">
        <v>0</v>
      </c>
      <c r="F125" s="84" t="b">
        <v>0</v>
      </c>
      <c r="G125" s="84" t="b">
        <v>0</v>
      </c>
    </row>
    <row r="126" spans="1:7" ht="15">
      <c r="A126" s="84" t="s">
        <v>4283</v>
      </c>
      <c r="B126" s="84">
        <v>6</v>
      </c>
      <c r="C126" s="118">
        <v>0.0017607246228495614</v>
      </c>
      <c r="D126" s="84" t="s">
        <v>4598</v>
      </c>
      <c r="E126" s="84" t="b">
        <v>0</v>
      </c>
      <c r="F126" s="84" t="b">
        <v>0</v>
      </c>
      <c r="G126" s="84" t="b">
        <v>0</v>
      </c>
    </row>
    <row r="127" spans="1:7" ht="15">
      <c r="A127" s="84" t="s">
        <v>4284</v>
      </c>
      <c r="B127" s="84">
        <v>6</v>
      </c>
      <c r="C127" s="118">
        <v>0.0017607246228495614</v>
      </c>
      <c r="D127" s="84" t="s">
        <v>4598</v>
      </c>
      <c r="E127" s="84" t="b">
        <v>0</v>
      </c>
      <c r="F127" s="84" t="b">
        <v>1</v>
      </c>
      <c r="G127" s="84" t="b">
        <v>0</v>
      </c>
    </row>
    <row r="128" spans="1:7" ht="15">
      <c r="A128" s="84" t="s">
        <v>4285</v>
      </c>
      <c r="B128" s="84">
        <v>6</v>
      </c>
      <c r="C128" s="118">
        <v>0.0017607246228495614</v>
      </c>
      <c r="D128" s="84" t="s">
        <v>4598</v>
      </c>
      <c r="E128" s="84" t="b">
        <v>0</v>
      </c>
      <c r="F128" s="84" t="b">
        <v>0</v>
      </c>
      <c r="G128" s="84" t="b">
        <v>0</v>
      </c>
    </row>
    <row r="129" spans="1:7" ht="15">
      <c r="A129" s="84" t="s">
        <v>4286</v>
      </c>
      <c r="B129" s="84">
        <v>6</v>
      </c>
      <c r="C129" s="118">
        <v>0.0017607246228495614</v>
      </c>
      <c r="D129" s="84" t="s">
        <v>4598</v>
      </c>
      <c r="E129" s="84" t="b">
        <v>0</v>
      </c>
      <c r="F129" s="84" t="b">
        <v>0</v>
      </c>
      <c r="G129" s="84" t="b">
        <v>0</v>
      </c>
    </row>
    <row r="130" spans="1:7" ht="15">
      <c r="A130" s="84" t="s">
        <v>4287</v>
      </c>
      <c r="B130" s="84">
        <v>6</v>
      </c>
      <c r="C130" s="118">
        <v>0.0017607246228495614</v>
      </c>
      <c r="D130" s="84" t="s">
        <v>4598</v>
      </c>
      <c r="E130" s="84" t="b">
        <v>0</v>
      </c>
      <c r="F130" s="84" t="b">
        <v>0</v>
      </c>
      <c r="G130" s="84" t="b">
        <v>0</v>
      </c>
    </row>
    <row r="131" spans="1:7" ht="15">
      <c r="A131" s="84" t="s">
        <v>4288</v>
      </c>
      <c r="B131" s="84">
        <v>6</v>
      </c>
      <c r="C131" s="118">
        <v>0.0017607246228495614</v>
      </c>
      <c r="D131" s="84" t="s">
        <v>4598</v>
      </c>
      <c r="E131" s="84" t="b">
        <v>0</v>
      </c>
      <c r="F131" s="84" t="b">
        <v>0</v>
      </c>
      <c r="G131" s="84" t="b">
        <v>0</v>
      </c>
    </row>
    <row r="132" spans="1:7" ht="15">
      <c r="A132" s="84" t="s">
        <v>4289</v>
      </c>
      <c r="B132" s="84">
        <v>6</v>
      </c>
      <c r="C132" s="118">
        <v>0.0017607246228495614</v>
      </c>
      <c r="D132" s="84" t="s">
        <v>4598</v>
      </c>
      <c r="E132" s="84" t="b">
        <v>0</v>
      </c>
      <c r="F132" s="84" t="b">
        <v>0</v>
      </c>
      <c r="G132" s="84" t="b">
        <v>0</v>
      </c>
    </row>
    <row r="133" spans="1:7" ht="15">
      <c r="A133" s="84" t="s">
        <v>4290</v>
      </c>
      <c r="B133" s="84">
        <v>6</v>
      </c>
      <c r="C133" s="118">
        <v>0.0017607246228495614</v>
      </c>
      <c r="D133" s="84" t="s">
        <v>4598</v>
      </c>
      <c r="E133" s="84" t="b">
        <v>0</v>
      </c>
      <c r="F133" s="84" t="b">
        <v>0</v>
      </c>
      <c r="G133" s="84" t="b">
        <v>0</v>
      </c>
    </row>
    <row r="134" spans="1:7" ht="15">
      <c r="A134" s="84" t="s">
        <v>4291</v>
      </c>
      <c r="B134" s="84">
        <v>5</v>
      </c>
      <c r="C134" s="118">
        <v>0.0017161790651500997</v>
      </c>
      <c r="D134" s="84" t="s">
        <v>4598</v>
      </c>
      <c r="E134" s="84" t="b">
        <v>0</v>
      </c>
      <c r="F134" s="84" t="b">
        <v>0</v>
      </c>
      <c r="G134" s="84" t="b">
        <v>0</v>
      </c>
    </row>
    <row r="135" spans="1:7" ht="15">
      <c r="A135" s="84" t="s">
        <v>4292</v>
      </c>
      <c r="B135" s="84">
        <v>5</v>
      </c>
      <c r="C135" s="118">
        <v>0.0016128726846239712</v>
      </c>
      <c r="D135" s="84" t="s">
        <v>4598</v>
      </c>
      <c r="E135" s="84" t="b">
        <v>1</v>
      </c>
      <c r="F135" s="84" t="b">
        <v>0</v>
      </c>
      <c r="G135" s="84" t="b">
        <v>0</v>
      </c>
    </row>
    <row r="136" spans="1:7" ht="15">
      <c r="A136" s="84" t="s">
        <v>4293</v>
      </c>
      <c r="B136" s="84">
        <v>5</v>
      </c>
      <c r="C136" s="118">
        <v>0.0016128726846239712</v>
      </c>
      <c r="D136" s="84" t="s">
        <v>4598</v>
      </c>
      <c r="E136" s="84" t="b">
        <v>0</v>
      </c>
      <c r="F136" s="84" t="b">
        <v>0</v>
      </c>
      <c r="G136" s="84" t="b">
        <v>0</v>
      </c>
    </row>
    <row r="137" spans="1:7" ht="15">
      <c r="A137" s="84" t="s">
        <v>3664</v>
      </c>
      <c r="B137" s="84">
        <v>5</v>
      </c>
      <c r="C137" s="118">
        <v>0.0015327420305739825</v>
      </c>
      <c r="D137" s="84" t="s">
        <v>4598</v>
      </c>
      <c r="E137" s="84" t="b">
        <v>0</v>
      </c>
      <c r="F137" s="84" t="b">
        <v>0</v>
      </c>
      <c r="G137" s="84" t="b">
        <v>0</v>
      </c>
    </row>
    <row r="138" spans="1:7" ht="15">
      <c r="A138" s="84" t="s">
        <v>3665</v>
      </c>
      <c r="B138" s="84">
        <v>5</v>
      </c>
      <c r="C138" s="118">
        <v>0.0015327420305739825</v>
      </c>
      <c r="D138" s="84" t="s">
        <v>4598</v>
      </c>
      <c r="E138" s="84" t="b">
        <v>0</v>
      </c>
      <c r="F138" s="84" t="b">
        <v>0</v>
      </c>
      <c r="G138" s="84" t="b">
        <v>0</v>
      </c>
    </row>
    <row r="139" spans="1:7" ht="15">
      <c r="A139" s="84" t="s">
        <v>3667</v>
      </c>
      <c r="B139" s="84">
        <v>5</v>
      </c>
      <c r="C139" s="118">
        <v>0.0015327420305739825</v>
      </c>
      <c r="D139" s="84" t="s">
        <v>4598</v>
      </c>
      <c r="E139" s="84" t="b">
        <v>0</v>
      </c>
      <c r="F139" s="84" t="b">
        <v>0</v>
      </c>
      <c r="G139" s="84" t="b">
        <v>0</v>
      </c>
    </row>
    <row r="140" spans="1:7" ht="15">
      <c r="A140" s="84" t="s">
        <v>429</v>
      </c>
      <c r="B140" s="84">
        <v>5</v>
      </c>
      <c r="C140" s="118">
        <v>0.0015327420305739825</v>
      </c>
      <c r="D140" s="84" t="s">
        <v>4598</v>
      </c>
      <c r="E140" s="84" t="b">
        <v>0</v>
      </c>
      <c r="F140" s="84" t="b">
        <v>0</v>
      </c>
      <c r="G140" s="84" t="b">
        <v>0</v>
      </c>
    </row>
    <row r="141" spans="1:7" ht="15">
      <c r="A141" s="84" t="s">
        <v>428</v>
      </c>
      <c r="B141" s="84">
        <v>5</v>
      </c>
      <c r="C141" s="118">
        <v>0.0015327420305739825</v>
      </c>
      <c r="D141" s="84" t="s">
        <v>4598</v>
      </c>
      <c r="E141" s="84" t="b">
        <v>0</v>
      </c>
      <c r="F141" s="84" t="b">
        <v>0</v>
      </c>
      <c r="G141" s="84" t="b">
        <v>0</v>
      </c>
    </row>
    <row r="142" spans="1:7" ht="15">
      <c r="A142" s="84" t="s">
        <v>4294</v>
      </c>
      <c r="B142" s="84">
        <v>5</v>
      </c>
      <c r="C142" s="118">
        <v>0.0015327420305739825</v>
      </c>
      <c r="D142" s="84" t="s">
        <v>4598</v>
      </c>
      <c r="E142" s="84" t="b">
        <v>0</v>
      </c>
      <c r="F142" s="84" t="b">
        <v>0</v>
      </c>
      <c r="G142" s="84" t="b">
        <v>0</v>
      </c>
    </row>
    <row r="143" spans="1:7" ht="15">
      <c r="A143" s="84" t="s">
        <v>4295</v>
      </c>
      <c r="B143" s="84">
        <v>5</v>
      </c>
      <c r="C143" s="118">
        <v>0.0015327420305739825</v>
      </c>
      <c r="D143" s="84" t="s">
        <v>4598</v>
      </c>
      <c r="E143" s="84" t="b">
        <v>0</v>
      </c>
      <c r="F143" s="84" t="b">
        <v>0</v>
      </c>
      <c r="G143" s="84" t="b">
        <v>0</v>
      </c>
    </row>
    <row r="144" spans="1:7" ht="15">
      <c r="A144" s="84" t="s">
        <v>4296</v>
      </c>
      <c r="B144" s="84">
        <v>5</v>
      </c>
      <c r="C144" s="118">
        <v>0.0015327420305739825</v>
      </c>
      <c r="D144" s="84" t="s">
        <v>4598</v>
      </c>
      <c r="E144" s="84" t="b">
        <v>0</v>
      </c>
      <c r="F144" s="84" t="b">
        <v>0</v>
      </c>
      <c r="G144" s="84" t="b">
        <v>0</v>
      </c>
    </row>
    <row r="145" spans="1:7" ht="15">
      <c r="A145" s="84" t="s">
        <v>4297</v>
      </c>
      <c r="B145" s="84">
        <v>5</v>
      </c>
      <c r="C145" s="118">
        <v>0.0015327420305739825</v>
      </c>
      <c r="D145" s="84" t="s">
        <v>4598</v>
      </c>
      <c r="E145" s="84" t="b">
        <v>1</v>
      </c>
      <c r="F145" s="84" t="b">
        <v>0</v>
      </c>
      <c r="G145" s="84" t="b">
        <v>0</v>
      </c>
    </row>
    <row r="146" spans="1:7" ht="15">
      <c r="A146" s="84" t="s">
        <v>3651</v>
      </c>
      <c r="B146" s="84">
        <v>5</v>
      </c>
      <c r="C146" s="118">
        <v>0.0015327420305739825</v>
      </c>
      <c r="D146" s="84" t="s">
        <v>4598</v>
      </c>
      <c r="E146" s="84" t="b">
        <v>0</v>
      </c>
      <c r="F146" s="84" t="b">
        <v>0</v>
      </c>
      <c r="G146" s="84" t="b">
        <v>0</v>
      </c>
    </row>
    <row r="147" spans="1:7" ht="15">
      <c r="A147" s="84" t="s">
        <v>3681</v>
      </c>
      <c r="B147" s="84">
        <v>5</v>
      </c>
      <c r="C147" s="118">
        <v>0.0015327420305739825</v>
      </c>
      <c r="D147" s="84" t="s">
        <v>4598</v>
      </c>
      <c r="E147" s="84" t="b">
        <v>0</v>
      </c>
      <c r="F147" s="84" t="b">
        <v>0</v>
      </c>
      <c r="G147" s="84" t="b">
        <v>0</v>
      </c>
    </row>
    <row r="148" spans="1:7" ht="15">
      <c r="A148" s="84" t="s">
        <v>3682</v>
      </c>
      <c r="B148" s="84">
        <v>5</v>
      </c>
      <c r="C148" s="118">
        <v>0.0015327420305739825</v>
      </c>
      <c r="D148" s="84" t="s">
        <v>4598</v>
      </c>
      <c r="E148" s="84" t="b">
        <v>0</v>
      </c>
      <c r="F148" s="84" t="b">
        <v>0</v>
      </c>
      <c r="G148" s="84" t="b">
        <v>0</v>
      </c>
    </row>
    <row r="149" spans="1:7" ht="15">
      <c r="A149" s="84" t="s">
        <v>4298</v>
      </c>
      <c r="B149" s="84">
        <v>4</v>
      </c>
      <c r="C149" s="118">
        <v>0.0012902981476991772</v>
      </c>
      <c r="D149" s="84" t="s">
        <v>4598</v>
      </c>
      <c r="E149" s="84" t="b">
        <v>0</v>
      </c>
      <c r="F149" s="84" t="b">
        <v>0</v>
      </c>
      <c r="G149" s="84" t="b">
        <v>0</v>
      </c>
    </row>
    <row r="150" spans="1:7" ht="15">
      <c r="A150" s="84" t="s">
        <v>4299</v>
      </c>
      <c r="B150" s="84">
        <v>4</v>
      </c>
      <c r="C150" s="118">
        <v>0.0012902981476991772</v>
      </c>
      <c r="D150" s="84" t="s">
        <v>4598</v>
      </c>
      <c r="E150" s="84" t="b">
        <v>0</v>
      </c>
      <c r="F150" s="84" t="b">
        <v>0</v>
      </c>
      <c r="G150" s="84" t="b">
        <v>0</v>
      </c>
    </row>
    <row r="151" spans="1:7" ht="15">
      <c r="A151" s="84" t="s">
        <v>4300</v>
      </c>
      <c r="B151" s="84">
        <v>4</v>
      </c>
      <c r="C151" s="118">
        <v>0.0012902981476991772</v>
      </c>
      <c r="D151" s="84" t="s">
        <v>4598</v>
      </c>
      <c r="E151" s="84" t="b">
        <v>0</v>
      </c>
      <c r="F151" s="84" t="b">
        <v>0</v>
      </c>
      <c r="G151" s="84" t="b">
        <v>0</v>
      </c>
    </row>
    <row r="152" spans="1:7" ht="15">
      <c r="A152" s="84" t="s">
        <v>4301</v>
      </c>
      <c r="B152" s="84">
        <v>4</v>
      </c>
      <c r="C152" s="118">
        <v>0.0012902981476991772</v>
      </c>
      <c r="D152" s="84" t="s">
        <v>4598</v>
      </c>
      <c r="E152" s="84" t="b">
        <v>0</v>
      </c>
      <c r="F152" s="84" t="b">
        <v>0</v>
      </c>
      <c r="G152" s="84" t="b">
        <v>0</v>
      </c>
    </row>
    <row r="153" spans="1:7" ht="15">
      <c r="A153" s="84" t="s">
        <v>4302</v>
      </c>
      <c r="B153" s="84">
        <v>4</v>
      </c>
      <c r="C153" s="118">
        <v>0.0012902981476991772</v>
      </c>
      <c r="D153" s="84" t="s">
        <v>4598</v>
      </c>
      <c r="E153" s="84" t="b">
        <v>0</v>
      </c>
      <c r="F153" s="84" t="b">
        <v>0</v>
      </c>
      <c r="G153" s="84" t="b">
        <v>0</v>
      </c>
    </row>
    <row r="154" spans="1:7" ht="15">
      <c r="A154" s="84" t="s">
        <v>4303</v>
      </c>
      <c r="B154" s="84">
        <v>4</v>
      </c>
      <c r="C154" s="118">
        <v>0.0012902981476991772</v>
      </c>
      <c r="D154" s="84" t="s">
        <v>4598</v>
      </c>
      <c r="E154" s="84" t="b">
        <v>0</v>
      </c>
      <c r="F154" s="84" t="b">
        <v>0</v>
      </c>
      <c r="G154" s="84" t="b">
        <v>0</v>
      </c>
    </row>
    <row r="155" spans="1:7" ht="15">
      <c r="A155" s="84" t="s">
        <v>4304</v>
      </c>
      <c r="B155" s="84">
        <v>4</v>
      </c>
      <c r="C155" s="118">
        <v>0.0012902981476991772</v>
      </c>
      <c r="D155" s="84" t="s">
        <v>4598</v>
      </c>
      <c r="E155" s="84" t="b">
        <v>0</v>
      </c>
      <c r="F155" s="84" t="b">
        <v>0</v>
      </c>
      <c r="G155" s="84" t="b">
        <v>0</v>
      </c>
    </row>
    <row r="156" spans="1:7" ht="15">
      <c r="A156" s="84" t="s">
        <v>344</v>
      </c>
      <c r="B156" s="84">
        <v>4</v>
      </c>
      <c r="C156" s="118">
        <v>0.0012902981476991772</v>
      </c>
      <c r="D156" s="84" t="s">
        <v>4598</v>
      </c>
      <c r="E156" s="84" t="b">
        <v>0</v>
      </c>
      <c r="F156" s="84" t="b">
        <v>0</v>
      </c>
      <c r="G156" s="84" t="b">
        <v>0</v>
      </c>
    </row>
    <row r="157" spans="1:7" ht="15">
      <c r="A157" s="84" t="s">
        <v>4075</v>
      </c>
      <c r="B157" s="84">
        <v>4</v>
      </c>
      <c r="C157" s="118">
        <v>0.0012902981476991772</v>
      </c>
      <c r="D157" s="84" t="s">
        <v>4598</v>
      </c>
      <c r="E157" s="84" t="b">
        <v>0</v>
      </c>
      <c r="F157" s="84" t="b">
        <v>0</v>
      </c>
      <c r="G157" s="84" t="b">
        <v>0</v>
      </c>
    </row>
    <row r="158" spans="1:7" ht="15">
      <c r="A158" s="84" t="s">
        <v>4305</v>
      </c>
      <c r="B158" s="84">
        <v>4</v>
      </c>
      <c r="C158" s="118">
        <v>0.0012902981476991772</v>
      </c>
      <c r="D158" s="84" t="s">
        <v>4598</v>
      </c>
      <c r="E158" s="84" t="b">
        <v>0</v>
      </c>
      <c r="F158" s="84" t="b">
        <v>0</v>
      </c>
      <c r="G158" s="84" t="b">
        <v>0</v>
      </c>
    </row>
    <row r="159" spans="1:7" ht="15">
      <c r="A159" s="84" t="s">
        <v>4306</v>
      </c>
      <c r="B159" s="84">
        <v>4</v>
      </c>
      <c r="C159" s="118">
        <v>0.0012902981476991772</v>
      </c>
      <c r="D159" s="84" t="s">
        <v>4598</v>
      </c>
      <c r="E159" s="84" t="b">
        <v>0</v>
      </c>
      <c r="F159" s="84" t="b">
        <v>0</v>
      </c>
      <c r="G159" s="84" t="b">
        <v>0</v>
      </c>
    </row>
    <row r="160" spans="1:7" ht="15">
      <c r="A160" s="84" t="s">
        <v>4307</v>
      </c>
      <c r="B160" s="84">
        <v>4</v>
      </c>
      <c r="C160" s="118">
        <v>0.0012902981476991772</v>
      </c>
      <c r="D160" s="84" t="s">
        <v>4598</v>
      </c>
      <c r="E160" s="84" t="b">
        <v>0</v>
      </c>
      <c r="F160" s="84" t="b">
        <v>0</v>
      </c>
      <c r="G160" s="84" t="b">
        <v>0</v>
      </c>
    </row>
    <row r="161" spans="1:7" ht="15">
      <c r="A161" s="84" t="s">
        <v>4308</v>
      </c>
      <c r="B161" s="84">
        <v>4</v>
      </c>
      <c r="C161" s="118">
        <v>0.0012902981476991772</v>
      </c>
      <c r="D161" s="84" t="s">
        <v>4598</v>
      </c>
      <c r="E161" s="84" t="b">
        <v>0</v>
      </c>
      <c r="F161" s="84" t="b">
        <v>0</v>
      </c>
      <c r="G161" s="84" t="b">
        <v>0</v>
      </c>
    </row>
    <row r="162" spans="1:7" ht="15">
      <c r="A162" s="84" t="s">
        <v>3641</v>
      </c>
      <c r="B162" s="84">
        <v>4</v>
      </c>
      <c r="C162" s="118">
        <v>0.0012902981476991772</v>
      </c>
      <c r="D162" s="84" t="s">
        <v>4598</v>
      </c>
      <c r="E162" s="84" t="b">
        <v>0</v>
      </c>
      <c r="F162" s="84" t="b">
        <v>0</v>
      </c>
      <c r="G162" s="84" t="b">
        <v>0</v>
      </c>
    </row>
    <row r="163" spans="1:7" ht="15">
      <c r="A163" s="84" t="s">
        <v>4309</v>
      </c>
      <c r="B163" s="84">
        <v>4</v>
      </c>
      <c r="C163" s="118">
        <v>0.0012902981476991772</v>
      </c>
      <c r="D163" s="84" t="s">
        <v>4598</v>
      </c>
      <c r="E163" s="84" t="b">
        <v>0</v>
      </c>
      <c r="F163" s="84" t="b">
        <v>0</v>
      </c>
      <c r="G163" s="84" t="b">
        <v>0</v>
      </c>
    </row>
    <row r="164" spans="1:7" ht="15">
      <c r="A164" s="84" t="s">
        <v>4310</v>
      </c>
      <c r="B164" s="84">
        <v>4</v>
      </c>
      <c r="C164" s="118">
        <v>0.0012902981476991772</v>
      </c>
      <c r="D164" s="84" t="s">
        <v>4598</v>
      </c>
      <c r="E164" s="84" t="b">
        <v>0</v>
      </c>
      <c r="F164" s="84" t="b">
        <v>0</v>
      </c>
      <c r="G164" s="84" t="b">
        <v>0</v>
      </c>
    </row>
    <row r="165" spans="1:7" ht="15">
      <c r="A165" s="84" t="s">
        <v>3639</v>
      </c>
      <c r="B165" s="84">
        <v>4</v>
      </c>
      <c r="C165" s="118">
        <v>0.001489424984586216</v>
      </c>
      <c r="D165" s="84" t="s">
        <v>4598</v>
      </c>
      <c r="E165" s="84" t="b">
        <v>0</v>
      </c>
      <c r="F165" s="84" t="b">
        <v>0</v>
      </c>
      <c r="G165" s="84" t="b">
        <v>0</v>
      </c>
    </row>
    <row r="166" spans="1:7" ht="15">
      <c r="A166" s="84" t="s">
        <v>4311</v>
      </c>
      <c r="B166" s="84">
        <v>4</v>
      </c>
      <c r="C166" s="118">
        <v>0.0012902981476991772</v>
      </c>
      <c r="D166" s="84" t="s">
        <v>4598</v>
      </c>
      <c r="E166" s="84" t="b">
        <v>0</v>
      </c>
      <c r="F166" s="84" t="b">
        <v>0</v>
      </c>
      <c r="G166" s="84" t="b">
        <v>0</v>
      </c>
    </row>
    <row r="167" spans="1:7" ht="15">
      <c r="A167" s="84" t="s">
        <v>3648</v>
      </c>
      <c r="B167" s="84">
        <v>4</v>
      </c>
      <c r="C167" s="118">
        <v>0.0012902981476991772</v>
      </c>
      <c r="D167" s="84" t="s">
        <v>4598</v>
      </c>
      <c r="E167" s="84" t="b">
        <v>0</v>
      </c>
      <c r="F167" s="84" t="b">
        <v>0</v>
      </c>
      <c r="G167" s="84" t="b">
        <v>0</v>
      </c>
    </row>
    <row r="168" spans="1:7" ht="15">
      <c r="A168" s="84" t="s">
        <v>3649</v>
      </c>
      <c r="B168" s="84">
        <v>4</v>
      </c>
      <c r="C168" s="118">
        <v>0.0012902981476991772</v>
      </c>
      <c r="D168" s="84" t="s">
        <v>4598</v>
      </c>
      <c r="E168" s="84" t="b">
        <v>0</v>
      </c>
      <c r="F168" s="84" t="b">
        <v>1</v>
      </c>
      <c r="G168" s="84" t="b">
        <v>0</v>
      </c>
    </row>
    <row r="169" spans="1:7" ht="15">
      <c r="A169" s="84" t="s">
        <v>3650</v>
      </c>
      <c r="B169" s="84">
        <v>4</v>
      </c>
      <c r="C169" s="118">
        <v>0.0012902981476991772</v>
      </c>
      <c r="D169" s="84" t="s">
        <v>4598</v>
      </c>
      <c r="E169" s="84" t="b">
        <v>0</v>
      </c>
      <c r="F169" s="84" t="b">
        <v>0</v>
      </c>
      <c r="G169" s="84" t="b">
        <v>0</v>
      </c>
    </row>
    <row r="170" spans="1:7" ht="15">
      <c r="A170" s="84" t="s">
        <v>4312</v>
      </c>
      <c r="B170" s="84">
        <v>4</v>
      </c>
      <c r="C170" s="118">
        <v>0.0012902981476991772</v>
      </c>
      <c r="D170" s="84" t="s">
        <v>4598</v>
      </c>
      <c r="E170" s="84" t="b">
        <v>0</v>
      </c>
      <c r="F170" s="84" t="b">
        <v>0</v>
      </c>
      <c r="G170" s="84" t="b">
        <v>0</v>
      </c>
    </row>
    <row r="171" spans="1:7" ht="15">
      <c r="A171" s="84" t="s">
        <v>4313</v>
      </c>
      <c r="B171" s="84">
        <v>3</v>
      </c>
      <c r="C171" s="118">
        <v>0.0010297074390900598</v>
      </c>
      <c r="D171" s="84" t="s">
        <v>4598</v>
      </c>
      <c r="E171" s="84" t="b">
        <v>0</v>
      </c>
      <c r="F171" s="84" t="b">
        <v>0</v>
      </c>
      <c r="G171" s="84" t="b">
        <v>0</v>
      </c>
    </row>
    <row r="172" spans="1:7" ht="15">
      <c r="A172" s="84" t="s">
        <v>4314</v>
      </c>
      <c r="B172" s="84">
        <v>3</v>
      </c>
      <c r="C172" s="118">
        <v>0.0010297074390900598</v>
      </c>
      <c r="D172" s="84" t="s">
        <v>4598</v>
      </c>
      <c r="E172" s="84" t="b">
        <v>0</v>
      </c>
      <c r="F172" s="84" t="b">
        <v>0</v>
      </c>
      <c r="G172" s="84" t="b">
        <v>0</v>
      </c>
    </row>
    <row r="173" spans="1:7" ht="15">
      <c r="A173" s="84" t="s">
        <v>4315</v>
      </c>
      <c r="B173" s="84">
        <v>3</v>
      </c>
      <c r="C173" s="118">
        <v>0.0010297074390900598</v>
      </c>
      <c r="D173" s="84" t="s">
        <v>4598</v>
      </c>
      <c r="E173" s="84" t="b">
        <v>0</v>
      </c>
      <c r="F173" s="84" t="b">
        <v>0</v>
      </c>
      <c r="G173" s="84" t="b">
        <v>0</v>
      </c>
    </row>
    <row r="174" spans="1:7" ht="15">
      <c r="A174" s="84" t="s">
        <v>387</v>
      </c>
      <c r="B174" s="84">
        <v>3</v>
      </c>
      <c r="C174" s="118">
        <v>0.001117068738439662</v>
      </c>
      <c r="D174" s="84" t="s">
        <v>4598</v>
      </c>
      <c r="E174" s="84" t="b">
        <v>0</v>
      </c>
      <c r="F174" s="84" t="b">
        <v>0</v>
      </c>
      <c r="G174" s="84" t="b">
        <v>0</v>
      </c>
    </row>
    <row r="175" spans="1:7" ht="15">
      <c r="A175" s="84" t="s">
        <v>3673</v>
      </c>
      <c r="B175" s="84">
        <v>3</v>
      </c>
      <c r="C175" s="118">
        <v>0.0010297074390900598</v>
      </c>
      <c r="D175" s="84" t="s">
        <v>4598</v>
      </c>
      <c r="E175" s="84" t="b">
        <v>1</v>
      </c>
      <c r="F175" s="84" t="b">
        <v>0</v>
      </c>
      <c r="G175" s="84" t="b">
        <v>0</v>
      </c>
    </row>
    <row r="176" spans="1:7" ht="15">
      <c r="A176" s="84" t="s">
        <v>4316</v>
      </c>
      <c r="B176" s="84">
        <v>3</v>
      </c>
      <c r="C176" s="118">
        <v>0.0010297074390900598</v>
      </c>
      <c r="D176" s="84" t="s">
        <v>4598</v>
      </c>
      <c r="E176" s="84" t="b">
        <v>0</v>
      </c>
      <c r="F176" s="84" t="b">
        <v>0</v>
      </c>
      <c r="G176" s="84" t="b">
        <v>0</v>
      </c>
    </row>
    <row r="177" spans="1:7" ht="15">
      <c r="A177" s="84" t="s">
        <v>435</v>
      </c>
      <c r="B177" s="84">
        <v>3</v>
      </c>
      <c r="C177" s="118">
        <v>0.0010297074390900598</v>
      </c>
      <c r="D177" s="84" t="s">
        <v>4598</v>
      </c>
      <c r="E177" s="84" t="b">
        <v>0</v>
      </c>
      <c r="F177" s="84" t="b">
        <v>0</v>
      </c>
      <c r="G177" s="84" t="b">
        <v>0</v>
      </c>
    </row>
    <row r="178" spans="1:7" ht="15">
      <c r="A178" s="84" t="s">
        <v>434</v>
      </c>
      <c r="B178" s="84">
        <v>3</v>
      </c>
      <c r="C178" s="118">
        <v>0.0010297074390900598</v>
      </c>
      <c r="D178" s="84" t="s">
        <v>4598</v>
      </c>
      <c r="E178" s="84" t="b">
        <v>0</v>
      </c>
      <c r="F178" s="84" t="b">
        <v>0</v>
      </c>
      <c r="G178" s="84" t="b">
        <v>0</v>
      </c>
    </row>
    <row r="179" spans="1:7" ht="15">
      <c r="A179" s="84" t="s">
        <v>4317</v>
      </c>
      <c r="B179" s="84">
        <v>3</v>
      </c>
      <c r="C179" s="118">
        <v>0.0010297074390900598</v>
      </c>
      <c r="D179" s="84" t="s">
        <v>4598</v>
      </c>
      <c r="E179" s="84" t="b">
        <v>0</v>
      </c>
      <c r="F179" s="84" t="b">
        <v>0</v>
      </c>
      <c r="G179" s="84" t="b">
        <v>0</v>
      </c>
    </row>
    <row r="180" spans="1:7" ht="15">
      <c r="A180" s="84" t="s">
        <v>4318</v>
      </c>
      <c r="B180" s="84">
        <v>3</v>
      </c>
      <c r="C180" s="118">
        <v>0.0010297074390900598</v>
      </c>
      <c r="D180" s="84" t="s">
        <v>4598</v>
      </c>
      <c r="E180" s="84" t="b">
        <v>0</v>
      </c>
      <c r="F180" s="84" t="b">
        <v>0</v>
      </c>
      <c r="G180" s="84" t="b">
        <v>0</v>
      </c>
    </row>
    <row r="181" spans="1:7" ht="15">
      <c r="A181" s="84" t="s">
        <v>4319</v>
      </c>
      <c r="B181" s="84">
        <v>3</v>
      </c>
      <c r="C181" s="118">
        <v>0.0010297074390900598</v>
      </c>
      <c r="D181" s="84" t="s">
        <v>4598</v>
      </c>
      <c r="E181" s="84" t="b">
        <v>0</v>
      </c>
      <c r="F181" s="84" t="b">
        <v>0</v>
      </c>
      <c r="G181" s="84" t="b">
        <v>0</v>
      </c>
    </row>
    <row r="182" spans="1:7" ht="15">
      <c r="A182" s="84" t="s">
        <v>4320</v>
      </c>
      <c r="B182" s="84">
        <v>3</v>
      </c>
      <c r="C182" s="118">
        <v>0.0010297074390900598</v>
      </c>
      <c r="D182" s="84" t="s">
        <v>4598</v>
      </c>
      <c r="E182" s="84" t="b">
        <v>0</v>
      </c>
      <c r="F182" s="84" t="b">
        <v>0</v>
      </c>
      <c r="G182" s="84" t="b">
        <v>0</v>
      </c>
    </row>
    <row r="183" spans="1:7" ht="15">
      <c r="A183" s="84" t="s">
        <v>4321</v>
      </c>
      <c r="B183" s="84">
        <v>3</v>
      </c>
      <c r="C183" s="118">
        <v>0.0010297074390900598</v>
      </c>
      <c r="D183" s="84" t="s">
        <v>4598</v>
      </c>
      <c r="E183" s="84" t="b">
        <v>0</v>
      </c>
      <c r="F183" s="84" t="b">
        <v>0</v>
      </c>
      <c r="G183" s="84" t="b">
        <v>0</v>
      </c>
    </row>
    <row r="184" spans="1:7" ht="15">
      <c r="A184" s="84" t="s">
        <v>4322</v>
      </c>
      <c r="B184" s="84">
        <v>3</v>
      </c>
      <c r="C184" s="118">
        <v>0.0010297074390900598</v>
      </c>
      <c r="D184" s="84" t="s">
        <v>4598</v>
      </c>
      <c r="E184" s="84" t="b">
        <v>0</v>
      </c>
      <c r="F184" s="84" t="b">
        <v>0</v>
      </c>
      <c r="G184" s="84" t="b">
        <v>0</v>
      </c>
    </row>
    <row r="185" spans="1:7" ht="15">
      <c r="A185" s="84" t="s">
        <v>410</v>
      </c>
      <c r="B185" s="84">
        <v>3</v>
      </c>
      <c r="C185" s="118">
        <v>0.0010297074390900598</v>
      </c>
      <c r="D185" s="84" t="s">
        <v>4598</v>
      </c>
      <c r="E185" s="84" t="b">
        <v>0</v>
      </c>
      <c r="F185" s="84" t="b">
        <v>0</v>
      </c>
      <c r="G185" s="84" t="b">
        <v>0</v>
      </c>
    </row>
    <row r="186" spans="1:7" ht="15">
      <c r="A186" s="84" t="s">
        <v>4323</v>
      </c>
      <c r="B186" s="84">
        <v>3</v>
      </c>
      <c r="C186" s="118">
        <v>0.0010297074390900598</v>
      </c>
      <c r="D186" s="84" t="s">
        <v>4598</v>
      </c>
      <c r="E186" s="84" t="b">
        <v>0</v>
      </c>
      <c r="F186" s="84" t="b">
        <v>0</v>
      </c>
      <c r="G186" s="84" t="b">
        <v>0</v>
      </c>
    </row>
    <row r="187" spans="1:7" ht="15">
      <c r="A187" s="84" t="s">
        <v>409</v>
      </c>
      <c r="B187" s="84">
        <v>3</v>
      </c>
      <c r="C187" s="118">
        <v>0.0010297074390900598</v>
      </c>
      <c r="D187" s="84" t="s">
        <v>4598</v>
      </c>
      <c r="E187" s="84" t="b">
        <v>0</v>
      </c>
      <c r="F187" s="84" t="b">
        <v>0</v>
      </c>
      <c r="G187" s="84" t="b">
        <v>0</v>
      </c>
    </row>
    <row r="188" spans="1:7" ht="15">
      <c r="A188" s="84" t="s">
        <v>4324</v>
      </c>
      <c r="B188" s="84">
        <v>3</v>
      </c>
      <c r="C188" s="118">
        <v>0.0010297074390900598</v>
      </c>
      <c r="D188" s="84" t="s">
        <v>4598</v>
      </c>
      <c r="E188" s="84" t="b">
        <v>1</v>
      </c>
      <c r="F188" s="84" t="b">
        <v>0</v>
      </c>
      <c r="G188" s="84" t="b">
        <v>0</v>
      </c>
    </row>
    <row r="189" spans="1:7" ht="15">
      <c r="A189" s="84" t="s">
        <v>4325</v>
      </c>
      <c r="B189" s="84">
        <v>3</v>
      </c>
      <c r="C189" s="118">
        <v>0.0010297074390900598</v>
      </c>
      <c r="D189" s="84" t="s">
        <v>4598</v>
      </c>
      <c r="E189" s="84" t="b">
        <v>0</v>
      </c>
      <c r="F189" s="84" t="b">
        <v>0</v>
      </c>
      <c r="G189" s="84" t="b">
        <v>0</v>
      </c>
    </row>
    <row r="190" spans="1:7" ht="15">
      <c r="A190" s="84" t="s">
        <v>4326</v>
      </c>
      <c r="B190" s="84">
        <v>3</v>
      </c>
      <c r="C190" s="118">
        <v>0.0010297074390900598</v>
      </c>
      <c r="D190" s="84" t="s">
        <v>4598</v>
      </c>
      <c r="E190" s="84" t="b">
        <v>0</v>
      </c>
      <c r="F190" s="84" t="b">
        <v>0</v>
      </c>
      <c r="G190" s="84" t="b">
        <v>0</v>
      </c>
    </row>
    <row r="191" spans="1:7" ht="15">
      <c r="A191" s="84" t="s">
        <v>4327</v>
      </c>
      <c r="B191" s="84">
        <v>3</v>
      </c>
      <c r="C191" s="118">
        <v>0.0010297074390900598</v>
      </c>
      <c r="D191" s="84" t="s">
        <v>4598</v>
      </c>
      <c r="E191" s="84" t="b">
        <v>0</v>
      </c>
      <c r="F191" s="84" t="b">
        <v>0</v>
      </c>
      <c r="G191" s="84" t="b">
        <v>0</v>
      </c>
    </row>
    <row r="192" spans="1:7" ht="15">
      <c r="A192" s="84" t="s">
        <v>4328</v>
      </c>
      <c r="B192" s="84">
        <v>3</v>
      </c>
      <c r="C192" s="118">
        <v>0.0010297074390900598</v>
      </c>
      <c r="D192" s="84" t="s">
        <v>4598</v>
      </c>
      <c r="E192" s="84" t="b">
        <v>0</v>
      </c>
      <c r="F192" s="84" t="b">
        <v>0</v>
      </c>
      <c r="G192" s="84" t="b">
        <v>0</v>
      </c>
    </row>
    <row r="193" spans="1:7" ht="15">
      <c r="A193" s="84" t="s">
        <v>4329</v>
      </c>
      <c r="B193" s="84">
        <v>3</v>
      </c>
      <c r="C193" s="118">
        <v>0.0010297074390900598</v>
      </c>
      <c r="D193" s="84" t="s">
        <v>4598</v>
      </c>
      <c r="E193" s="84" t="b">
        <v>0</v>
      </c>
      <c r="F193" s="84" t="b">
        <v>0</v>
      </c>
      <c r="G193" s="84" t="b">
        <v>0</v>
      </c>
    </row>
    <row r="194" spans="1:7" ht="15">
      <c r="A194" s="84" t="s">
        <v>4330</v>
      </c>
      <c r="B194" s="84">
        <v>3</v>
      </c>
      <c r="C194" s="118">
        <v>0.0010297074390900598</v>
      </c>
      <c r="D194" s="84" t="s">
        <v>4598</v>
      </c>
      <c r="E194" s="84" t="b">
        <v>0</v>
      </c>
      <c r="F194" s="84" t="b">
        <v>1</v>
      </c>
      <c r="G194" s="84" t="b">
        <v>0</v>
      </c>
    </row>
    <row r="195" spans="1:7" ht="15">
      <c r="A195" s="84" t="s">
        <v>4331</v>
      </c>
      <c r="B195" s="84">
        <v>3</v>
      </c>
      <c r="C195" s="118">
        <v>0.0010297074390900598</v>
      </c>
      <c r="D195" s="84" t="s">
        <v>4598</v>
      </c>
      <c r="E195" s="84" t="b">
        <v>0</v>
      </c>
      <c r="F195" s="84" t="b">
        <v>0</v>
      </c>
      <c r="G195" s="84" t="b">
        <v>0</v>
      </c>
    </row>
    <row r="196" spans="1:7" ht="15">
      <c r="A196" s="84" t="s">
        <v>4332</v>
      </c>
      <c r="B196" s="84">
        <v>3</v>
      </c>
      <c r="C196" s="118">
        <v>0.0010297074390900598</v>
      </c>
      <c r="D196" s="84" t="s">
        <v>4598</v>
      </c>
      <c r="E196" s="84" t="b">
        <v>0</v>
      </c>
      <c r="F196" s="84" t="b">
        <v>0</v>
      </c>
      <c r="G196" s="84" t="b">
        <v>0</v>
      </c>
    </row>
    <row r="197" spans="1:7" ht="15">
      <c r="A197" s="84" t="s">
        <v>4333</v>
      </c>
      <c r="B197" s="84">
        <v>3</v>
      </c>
      <c r="C197" s="118">
        <v>0.0010297074390900598</v>
      </c>
      <c r="D197" s="84" t="s">
        <v>4598</v>
      </c>
      <c r="E197" s="84" t="b">
        <v>0</v>
      </c>
      <c r="F197" s="84" t="b">
        <v>0</v>
      </c>
      <c r="G197" s="84" t="b">
        <v>0</v>
      </c>
    </row>
    <row r="198" spans="1:7" ht="15">
      <c r="A198" s="84" t="s">
        <v>4334</v>
      </c>
      <c r="B198" s="84">
        <v>3</v>
      </c>
      <c r="C198" s="118">
        <v>0.0010297074390900598</v>
      </c>
      <c r="D198" s="84" t="s">
        <v>4598</v>
      </c>
      <c r="E198" s="84" t="b">
        <v>0</v>
      </c>
      <c r="F198" s="84" t="b">
        <v>0</v>
      </c>
      <c r="G198" s="84" t="b">
        <v>0</v>
      </c>
    </row>
    <row r="199" spans="1:7" ht="15">
      <c r="A199" s="84" t="s">
        <v>4335</v>
      </c>
      <c r="B199" s="84">
        <v>3</v>
      </c>
      <c r="C199" s="118">
        <v>0.0010297074390900598</v>
      </c>
      <c r="D199" s="84" t="s">
        <v>4598</v>
      </c>
      <c r="E199" s="84" t="b">
        <v>0</v>
      </c>
      <c r="F199" s="84" t="b">
        <v>0</v>
      </c>
      <c r="G199" s="84" t="b">
        <v>0</v>
      </c>
    </row>
    <row r="200" spans="1:7" ht="15">
      <c r="A200" s="84" t="s">
        <v>4336</v>
      </c>
      <c r="B200" s="84">
        <v>3</v>
      </c>
      <c r="C200" s="118">
        <v>0.0010297074390900598</v>
      </c>
      <c r="D200" s="84" t="s">
        <v>4598</v>
      </c>
      <c r="E200" s="84" t="b">
        <v>0</v>
      </c>
      <c r="F200" s="84" t="b">
        <v>0</v>
      </c>
      <c r="G200" s="84" t="b">
        <v>0</v>
      </c>
    </row>
    <row r="201" spans="1:7" ht="15">
      <c r="A201" s="84" t="s">
        <v>4337</v>
      </c>
      <c r="B201" s="84">
        <v>3</v>
      </c>
      <c r="C201" s="118">
        <v>0.0010297074390900598</v>
      </c>
      <c r="D201" s="84" t="s">
        <v>4598</v>
      </c>
      <c r="E201" s="84" t="b">
        <v>0</v>
      </c>
      <c r="F201" s="84" t="b">
        <v>0</v>
      </c>
      <c r="G201" s="84" t="b">
        <v>0</v>
      </c>
    </row>
    <row r="202" spans="1:7" ht="15">
      <c r="A202" s="84" t="s">
        <v>4338</v>
      </c>
      <c r="B202" s="84">
        <v>3</v>
      </c>
      <c r="C202" s="118">
        <v>0.0010297074390900598</v>
      </c>
      <c r="D202" s="84" t="s">
        <v>4598</v>
      </c>
      <c r="E202" s="84" t="b">
        <v>0</v>
      </c>
      <c r="F202" s="84" t="b">
        <v>0</v>
      </c>
      <c r="G202" s="84" t="b">
        <v>0</v>
      </c>
    </row>
    <row r="203" spans="1:7" ht="15">
      <c r="A203" s="84" t="s">
        <v>4339</v>
      </c>
      <c r="B203" s="84">
        <v>3</v>
      </c>
      <c r="C203" s="118">
        <v>0.0010297074390900598</v>
      </c>
      <c r="D203" s="84" t="s">
        <v>4598</v>
      </c>
      <c r="E203" s="84" t="b">
        <v>0</v>
      </c>
      <c r="F203" s="84" t="b">
        <v>0</v>
      </c>
      <c r="G203" s="84" t="b">
        <v>0</v>
      </c>
    </row>
    <row r="204" spans="1:7" ht="15">
      <c r="A204" s="84" t="s">
        <v>4340</v>
      </c>
      <c r="B204" s="84">
        <v>3</v>
      </c>
      <c r="C204" s="118">
        <v>0.0010297074390900598</v>
      </c>
      <c r="D204" s="84" t="s">
        <v>4598</v>
      </c>
      <c r="E204" s="84" t="b">
        <v>0</v>
      </c>
      <c r="F204" s="84" t="b">
        <v>0</v>
      </c>
      <c r="G204" s="84" t="b">
        <v>0</v>
      </c>
    </row>
    <row r="205" spans="1:7" ht="15">
      <c r="A205" s="84" t="s">
        <v>4341</v>
      </c>
      <c r="B205" s="84">
        <v>3</v>
      </c>
      <c r="C205" s="118">
        <v>0.0010297074390900598</v>
      </c>
      <c r="D205" s="84" t="s">
        <v>4598</v>
      </c>
      <c r="E205" s="84" t="b">
        <v>0</v>
      </c>
      <c r="F205" s="84" t="b">
        <v>1</v>
      </c>
      <c r="G205" s="84" t="b">
        <v>0</v>
      </c>
    </row>
    <row r="206" spans="1:7" ht="15">
      <c r="A206" s="84" t="s">
        <v>4342</v>
      </c>
      <c r="B206" s="84">
        <v>3</v>
      </c>
      <c r="C206" s="118">
        <v>0.0010297074390900598</v>
      </c>
      <c r="D206" s="84" t="s">
        <v>4598</v>
      </c>
      <c r="E206" s="84" t="b">
        <v>0</v>
      </c>
      <c r="F206" s="84" t="b">
        <v>0</v>
      </c>
      <c r="G206" s="84" t="b">
        <v>0</v>
      </c>
    </row>
    <row r="207" spans="1:7" ht="15">
      <c r="A207" s="84" t="s">
        <v>4343</v>
      </c>
      <c r="B207" s="84">
        <v>3</v>
      </c>
      <c r="C207" s="118">
        <v>0.0010297074390900598</v>
      </c>
      <c r="D207" s="84" t="s">
        <v>4598</v>
      </c>
      <c r="E207" s="84" t="b">
        <v>0</v>
      </c>
      <c r="F207" s="84" t="b">
        <v>0</v>
      </c>
      <c r="G207" s="84" t="b">
        <v>0</v>
      </c>
    </row>
    <row r="208" spans="1:7" ht="15">
      <c r="A208" s="84" t="s">
        <v>4344</v>
      </c>
      <c r="B208" s="84">
        <v>3</v>
      </c>
      <c r="C208" s="118">
        <v>0.0010297074390900598</v>
      </c>
      <c r="D208" s="84" t="s">
        <v>4598</v>
      </c>
      <c r="E208" s="84" t="b">
        <v>0</v>
      </c>
      <c r="F208" s="84" t="b">
        <v>0</v>
      </c>
      <c r="G208" s="84" t="b">
        <v>0</v>
      </c>
    </row>
    <row r="209" spans="1:7" ht="15">
      <c r="A209" s="84" t="s">
        <v>4345</v>
      </c>
      <c r="B209" s="84">
        <v>3</v>
      </c>
      <c r="C209" s="118">
        <v>0.0010297074390900598</v>
      </c>
      <c r="D209" s="84" t="s">
        <v>4598</v>
      </c>
      <c r="E209" s="84" t="b">
        <v>0</v>
      </c>
      <c r="F209" s="84" t="b">
        <v>0</v>
      </c>
      <c r="G209" s="84" t="b">
        <v>0</v>
      </c>
    </row>
    <row r="210" spans="1:7" ht="15">
      <c r="A210" s="84" t="s">
        <v>4346</v>
      </c>
      <c r="B210" s="84">
        <v>3</v>
      </c>
      <c r="C210" s="118">
        <v>0.0010297074390900598</v>
      </c>
      <c r="D210" s="84" t="s">
        <v>4598</v>
      </c>
      <c r="E210" s="84" t="b">
        <v>0</v>
      </c>
      <c r="F210" s="84" t="b">
        <v>0</v>
      </c>
      <c r="G210" s="84" t="b">
        <v>0</v>
      </c>
    </row>
    <row r="211" spans="1:7" ht="15">
      <c r="A211" s="84" t="s">
        <v>4347</v>
      </c>
      <c r="B211" s="84">
        <v>3</v>
      </c>
      <c r="C211" s="118">
        <v>0.0010297074390900598</v>
      </c>
      <c r="D211" s="84" t="s">
        <v>4598</v>
      </c>
      <c r="E211" s="84" t="b">
        <v>0</v>
      </c>
      <c r="F211" s="84" t="b">
        <v>0</v>
      </c>
      <c r="G211" s="84" t="b">
        <v>0</v>
      </c>
    </row>
    <row r="212" spans="1:7" ht="15">
      <c r="A212" s="84" t="s">
        <v>4348</v>
      </c>
      <c r="B212" s="84">
        <v>3</v>
      </c>
      <c r="C212" s="118">
        <v>0.0010297074390900598</v>
      </c>
      <c r="D212" s="84" t="s">
        <v>4598</v>
      </c>
      <c r="E212" s="84" t="b">
        <v>0</v>
      </c>
      <c r="F212" s="84" t="b">
        <v>0</v>
      </c>
      <c r="G212" s="84" t="b">
        <v>0</v>
      </c>
    </row>
    <row r="213" spans="1:7" ht="15">
      <c r="A213" s="84" t="s">
        <v>4349</v>
      </c>
      <c r="B213" s="84">
        <v>3</v>
      </c>
      <c r="C213" s="118">
        <v>0.0010297074390900598</v>
      </c>
      <c r="D213" s="84" t="s">
        <v>4598</v>
      </c>
      <c r="E213" s="84" t="b">
        <v>0</v>
      </c>
      <c r="F213" s="84" t="b">
        <v>0</v>
      </c>
      <c r="G213" s="84" t="b">
        <v>0</v>
      </c>
    </row>
    <row r="214" spans="1:7" ht="15">
      <c r="A214" s="84" t="s">
        <v>4350</v>
      </c>
      <c r="B214" s="84">
        <v>3</v>
      </c>
      <c r="C214" s="118">
        <v>0.0010297074390900598</v>
      </c>
      <c r="D214" s="84" t="s">
        <v>4598</v>
      </c>
      <c r="E214" s="84" t="b">
        <v>0</v>
      </c>
      <c r="F214" s="84" t="b">
        <v>0</v>
      </c>
      <c r="G214" s="84" t="b">
        <v>0</v>
      </c>
    </row>
    <row r="215" spans="1:7" ht="15">
      <c r="A215" s="84" t="s">
        <v>4351</v>
      </c>
      <c r="B215" s="84">
        <v>3</v>
      </c>
      <c r="C215" s="118">
        <v>0.0010297074390900598</v>
      </c>
      <c r="D215" s="84" t="s">
        <v>4598</v>
      </c>
      <c r="E215" s="84" t="b">
        <v>0</v>
      </c>
      <c r="F215" s="84" t="b">
        <v>0</v>
      </c>
      <c r="G215" s="84" t="b">
        <v>0</v>
      </c>
    </row>
    <row r="216" spans="1:7" ht="15">
      <c r="A216" s="84" t="s">
        <v>4352</v>
      </c>
      <c r="B216" s="84">
        <v>3</v>
      </c>
      <c r="C216" s="118">
        <v>0.0010297074390900598</v>
      </c>
      <c r="D216" s="84" t="s">
        <v>4598</v>
      </c>
      <c r="E216" s="84" t="b">
        <v>0</v>
      </c>
      <c r="F216" s="84" t="b">
        <v>0</v>
      </c>
      <c r="G216" s="84" t="b">
        <v>0</v>
      </c>
    </row>
    <row r="217" spans="1:7" ht="15">
      <c r="A217" s="84" t="s">
        <v>4353</v>
      </c>
      <c r="B217" s="84">
        <v>3</v>
      </c>
      <c r="C217" s="118">
        <v>0.0010297074390900598</v>
      </c>
      <c r="D217" s="84" t="s">
        <v>4598</v>
      </c>
      <c r="E217" s="84" t="b">
        <v>0</v>
      </c>
      <c r="F217" s="84" t="b">
        <v>0</v>
      </c>
      <c r="G217" s="84" t="b">
        <v>0</v>
      </c>
    </row>
    <row r="218" spans="1:7" ht="15">
      <c r="A218" s="84" t="s">
        <v>4354</v>
      </c>
      <c r="B218" s="84">
        <v>3</v>
      </c>
      <c r="C218" s="118">
        <v>0.0010297074390900598</v>
      </c>
      <c r="D218" s="84" t="s">
        <v>4598</v>
      </c>
      <c r="E218" s="84" t="b">
        <v>0</v>
      </c>
      <c r="F218" s="84" t="b">
        <v>0</v>
      </c>
      <c r="G218" s="84" t="b">
        <v>0</v>
      </c>
    </row>
    <row r="219" spans="1:7" ht="15">
      <c r="A219" s="84" t="s">
        <v>4355</v>
      </c>
      <c r="B219" s="84">
        <v>3</v>
      </c>
      <c r="C219" s="118">
        <v>0.0010297074390900598</v>
      </c>
      <c r="D219" s="84" t="s">
        <v>4598</v>
      </c>
      <c r="E219" s="84" t="b">
        <v>0</v>
      </c>
      <c r="F219" s="84" t="b">
        <v>0</v>
      </c>
      <c r="G219" s="84" t="b">
        <v>0</v>
      </c>
    </row>
    <row r="220" spans="1:7" ht="15">
      <c r="A220" s="84" t="s">
        <v>4356</v>
      </c>
      <c r="B220" s="84">
        <v>3</v>
      </c>
      <c r="C220" s="118">
        <v>0.0010297074390900598</v>
      </c>
      <c r="D220" s="84" t="s">
        <v>4598</v>
      </c>
      <c r="E220" s="84" t="b">
        <v>0</v>
      </c>
      <c r="F220" s="84" t="b">
        <v>0</v>
      </c>
      <c r="G220" s="84" t="b">
        <v>0</v>
      </c>
    </row>
    <row r="221" spans="1:7" ht="15">
      <c r="A221" s="84" t="s">
        <v>4357</v>
      </c>
      <c r="B221" s="84">
        <v>3</v>
      </c>
      <c r="C221" s="118">
        <v>0.0010297074390900598</v>
      </c>
      <c r="D221" s="84" t="s">
        <v>4598</v>
      </c>
      <c r="E221" s="84" t="b">
        <v>0</v>
      </c>
      <c r="F221" s="84" t="b">
        <v>0</v>
      </c>
      <c r="G221" s="84" t="b">
        <v>0</v>
      </c>
    </row>
    <row r="222" spans="1:7" ht="15">
      <c r="A222" s="84" t="s">
        <v>4358</v>
      </c>
      <c r="B222" s="84">
        <v>3</v>
      </c>
      <c r="C222" s="118">
        <v>0.0010297074390900598</v>
      </c>
      <c r="D222" s="84" t="s">
        <v>4598</v>
      </c>
      <c r="E222" s="84" t="b">
        <v>0</v>
      </c>
      <c r="F222" s="84" t="b">
        <v>0</v>
      </c>
      <c r="G222" s="84" t="b">
        <v>0</v>
      </c>
    </row>
    <row r="223" spans="1:7" ht="15">
      <c r="A223" s="84" t="s">
        <v>4359</v>
      </c>
      <c r="B223" s="84">
        <v>3</v>
      </c>
      <c r="C223" s="118">
        <v>0.0010297074390900598</v>
      </c>
      <c r="D223" s="84" t="s">
        <v>4598</v>
      </c>
      <c r="E223" s="84" t="b">
        <v>0</v>
      </c>
      <c r="F223" s="84" t="b">
        <v>0</v>
      </c>
      <c r="G223" s="84" t="b">
        <v>0</v>
      </c>
    </row>
    <row r="224" spans="1:7" ht="15">
      <c r="A224" s="84" t="s">
        <v>4360</v>
      </c>
      <c r="B224" s="84">
        <v>3</v>
      </c>
      <c r="C224" s="118">
        <v>0.0010297074390900598</v>
      </c>
      <c r="D224" s="84" t="s">
        <v>4598</v>
      </c>
      <c r="E224" s="84" t="b">
        <v>0</v>
      </c>
      <c r="F224" s="84" t="b">
        <v>0</v>
      </c>
      <c r="G224" s="84" t="b">
        <v>0</v>
      </c>
    </row>
    <row r="225" spans="1:7" ht="15">
      <c r="A225" s="84" t="s">
        <v>4361</v>
      </c>
      <c r="B225" s="84">
        <v>3</v>
      </c>
      <c r="C225" s="118">
        <v>0.0010297074390900598</v>
      </c>
      <c r="D225" s="84" t="s">
        <v>4598</v>
      </c>
      <c r="E225" s="84" t="b">
        <v>0</v>
      </c>
      <c r="F225" s="84" t="b">
        <v>0</v>
      </c>
      <c r="G225" s="84" t="b">
        <v>0</v>
      </c>
    </row>
    <row r="226" spans="1:7" ht="15">
      <c r="A226" s="84" t="s">
        <v>4362</v>
      </c>
      <c r="B226" s="84">
        <v>3</v>
      </c>
      <c r="C226" s="118">
        <v>0.0010297074390900598</v>
      </c>
      <c r="D226" s="84" t="s">
        <v>4598</v>
      </c>
      <c r="E226" s="84" t="b">
        <v>0</v>
      </c>
      <c r="F226" s="84" t="b">
        <v>0</v>
      </c>
      <c r="G226" s="84" t="b">
        <v>0</v>
      </c>
    </row>
    <row r="227" spans="1:7" ht="15">
      <c r="A227" s="84" t="s">
        <v>4363</v>
      </c>
      <c r="B227" s="84">
        <v>3</v>
      </c>
      <c r="C227" s="118">
        <v>0.0010297074390900598</v>
      </c>
      <c r="D227" s="84" t="s">
        <v>4598</v>
      </c>
      <c r="E227" s="84" t="b">
        <v>0</v>
      </c>
      <c r="F227" s="84" t="b">
        <v>0</v>
      </c>
      <c r="G227" s="84" t="b">
        <v>0</v>
      </c>
    </row>
    <row r="228" spans="1:7" ht="15">
      <c r="A228" s="84" t="s">
        <v>4364</v>
      </c>
      <c r="B228" s="84">
        <v>3</v>
      </c>
      <c r="C228" s="118">
        <v>0.0010297074390900598</v>
      </c>
      <c r="D228" s="84" t="s">
        <v>4598</v>
      </c>
      <c r="E228" s="84" t="b">
        <v>0</v>
      </c>
      <c r="F228" s="84" t="b">
        <v>0</v>
      </c>
      <c r="G228" s="84" t="b">
        <v>0</v>
      </c>
    </row>
    <row r="229" spans="1:7" ht="15">
      <c r="A229" s="84" t="s">
        <v>4365</v>
      </c>
      <c r="B229" s="84">
        <v>3</v>
      </c>
      <c r="C229" s="118">
        <v>0.0010297074390900598</v>
      </c>
      <c r="D229" s="84" t="s">
        <v>4598</v>
      </c>
      <c r="E229" s="84" t="b">
        <v>0</v>
      </c>
      <c r="F229" s="84" t="b">
        <v>0</v>
      </c>
      <c r="G229" s="84" t="b">
        <v>0</v>
      </c>
    </row>
    <row r="230" spans="1:7" ht="15">
      <c r="A230" s="84" t="s">
        <v>4366</v>
      </c>
      <c r="B230" s="84">
        <v>3</v>
      </c>
      <c r="C230" s="118">
        <v>0.0010297074390900598</v>
      </c>
      <c r="D230" s="84" t="s">
        <v>4598</v>
      </c>
      <c r="E230" s="84" t="b">
        <v>0</v>
      </c>
      <c r="F230" s="84" t="b">
        <v>0</v>
      </c>
      <c r="G230" s="84" t="b">
        <v>0</v>
      </c>
    </row>
    <row r="231" spans="1:7" ht="15">
      <c r="A231" s="84" t="s">
        <v>4367</v>
      </c>
      <c r="B231" s="84">
        <v>3</v>
      </c>
      <c r="C231" s="118">
        <v>0.0010297074390900598</v>
      </c>
      <c r="D231" s="84" t="s">
        <v>4598</v>
      </c>
      <c r="E231" s="84" t="b">
        <v>0</v>
      </c>
      <c r="F231" s="84" t="b">
        <v>0</v>
      </c>
      <c r="G231" s="84" t="b">
        <v>0</v>
      </c>
    </row>
    <row r="232" spans="1:7" ht="15">
      <c r="A232" s="84" t="s">
        <v>3678</v>
      </c>
      <c r="B232" s="84">
        <v>3</v>
      </c>
      <c r="C232" s="118">
        <v>0.0010297074390900598</v>
      </c>
      <c r="D232" s="84" t="s">
        <v>4598</v>
      </c>
      <c r="E232" s="84" t="b">
        <v>1</v>
      </c>
      <c r="F232" s="84" t="b">
        <v>0</v>
      </c>
      <c r="G232" s="84" t="b">
        <v>0</v>
      </c>
    </row>
    <row r="233" spans="1:7" ht="15">
      <c r="A233" s="84" t="s">
        <v>4368</v>
      </c>
      <c r="B233" s="84">
        <v>3</v>
      </c>
      <c r="C233" s="118">
        <v>0.0010297074390900598</v>
      </c>
      <c r="D233" s="84" t="s">
        <v>4598</v>
      </c>
      <c r="E233" s="84" t="b">
        <v>0</v>
      </c>
      <c r="F233" s="84" t="b">
        <v>0</v>
      </c>
      <c r="G233" s="84" t="b">
        <v>0</v>
      </c>
    </row>
    <row r="234" spans="1:7" ht="15">
      <c r="A234" s="84" t="s">
        <v>4369</v>
      </c>
      <c r="B234" s="84">
        <v>3</v>
      </c>
      <c r="C234" s="118">
        <v>0.0010297074390900598</v>
      </c>
      <c r="D234" s="84" t="s">
        <v>4598</v>
      </c>
      <c r="E234" s="84" t="b">
        <v>0</v>
      </c>
      <c r="F234" s="84" t="b">
        <v>0</v>
      </c>
      <c r="G234" s="84" t="b">
        <v>0</v>
      </c>
    </row>
    <row r="235" spans="1:7" ht="15">
      <c r="A235" s="84" t="s">
        <v>4370</v>
      </c>
      <c r="B235" s="84">
        <v>3</v>
      </c>
      <c r="C235" s="118">
        <v>0.0010297074390900598</v>
      </c>
      <c r="D235" s="84" t="s">
        <v>4598</v>
      </c>
      <c r="E235" s="84" t="b">
        <v>0</v>
      </c>
      <c r="F235" s="84" t="b">
        <v>0</v>
      </c>
      <c r="G235" s="84" t="b">
        <v>0</v>
      </c>
    </row>
    <row r="236" spans="1:7" ht="15">
      <c r="A236" s="84" t="s">
        <v>4371</v>
      </c>
      <c r="B236" s="84">
        <v>3</v>
      </c>
      <c r="C236" s="118">
        <v>0.0010297074390900598</v>
      </c>
      <c r="D236" s="84" t="s">
        <v>4598</v>
      </c>
      <c r="E236" s="84" t="b">
        <v>0</v>
      </c>
      <c r="F236" s="84" t="b">
        <v>0</v>
      </c>
      <c r="G236" s="84" t="b">
        <v>0</v>
      </c>
    </row>
    <row r="237" spans="1:7" ht="15">
      <c r="A237" s="84" t="s">
        <v>4372</v>
      </c>
      <c r="B237" s="84">
        <v>3</v>
      </c>
      <c r="C237" s="118">
        <v>0.0010297074390900598</v>
      </c>
      <c r="D237" s="84" t="s">
        <v>4598</v>
      </c>
      <c r="E237" s="84" t="b">
        <v>0</v>
      </c>
      <c r="F237" s="84" t="b">
        <v>0</v>
      </c>
      <c r="G237" s="84" t="b">
        <v>0</v>
      </c>
    </row>
    <row r="238" spans="1:7" ht="15">
      <c r="A238" s="84" t="s">
        <v>4373</v>
      </c>
      <c r="B238" s="84">
        <v>3</v>
      </c>
      <c r="C238" s="118">
        <v>0.0010297074390900598</v>
      </c>
      <c r="D238" s="84" t="s">
        <v>4598</v>
      </c>
      <c r="E238" s="84" t="b">
        <v>0</v>
      </c>
      <c r="F238" s="84" t="b">
        <v>0</v>
      </c>
      <c r="G238" s="84" t="b">
        <v>0</v>
      </c>
    </row>
    <row r="239" spans="1:7" ht="15">
      <c r="A239" s="84" t="s">
        <v>4374</v>
      </c>
      <c r="B239" s="84">
        <v>3</v>
      </c>
      <c r="C239" s="118">
        <v>0.0010297074390900598</v>
      </c>
      <c r="D239" s="84" t="s">
        <v>4598</v>
      </c>
      <c r="E239" s="84" t="b">
        <v>0</v>
      </c>
      <c r="F239" s="84" t="b">
        <v>0</v>
      </c>
      <c r="G239" s="84" t="b">
        <v>0</v>
      </c>
    </row>
    <row r="240" spans="1:7" ht="15">
      <c r="A240" s="84" t="s">
        <v>4375</v>
      </c>
      <c r="B240" s="84">
        <v>3</v>
      </c>
      <c r="C240" s="118">
        <v>0.0010297074390900598</v>
      </c>
      <c r="D240" s="84" t="s">
        <v>4598</v>
      </c>
      <c r="E240" s="84" t="b">
        <v>0</v>
      </c>
      <c r="F240" s="84" t="b">
        <v>1</v>
      </c>
      <c r="G240" s="84" t="b">
        <v>0</v>
      </c>
    </row>
    <row r="241" spans="1:7" ht="15">
      <c r="A241" s="84" t="s">
        <v>4376</v>
      </c>
      <c r="B241" s="84">
        <v>3</v>
      </c>
      <c r="C241" s="118">
        <v>0.0010297074390900598</v>
      </c>
      <c r="D241" s="84" t="s">
        <v>4598</v>
      </c>
      <c r="E241" s="84" t="b">
        <v>0</v>
      </c>
      <c r="F241" s="84" t="b">
        <v>0</v>
      </c>
      <c r="G241" s="84" t="b">
        <v>0</v>
      </c>
    </row>
    <row r="242" spans="1:7" ht="15">
      <c r="A242" s="84" t="s">
        <v>271</v>
      </c>
      <c r="B242" s="84">
        <v>3</v>
      </c>
      <c r="C242" s="118">
        <v>0.0010297074390900598</v>
      </c>
      <c r="D242" s="84" t="s">
        <v>4598</v>
      </c>
      <c r="E242" s="84" t="b">
        <v>0</v>
      </c>
      <c r="F242" s="84" t="b">
        <v>0</v>
      </c>
      <c r="G242" s="84" t="b">
        <v>0</v>
      </c>
    </row>
    <row r="243" spans="1:7" ht="15">
      <c r="A243" s="84" t="s">
        <v>4377</v>
      </c>
      <c r="B243" s="84">
        <v>3</v>
      </c>
      <c r="C243" s="118">
        <v>0.0010297074390900598</v>
      </c>
      <c r="D243" s="84" t="s">
        <v>4598</v>
      </c>
      <c r="E243" s="84" t="b">
        <v>0</v>
      </c>
      <c r="F243" s="84" t="b">
        <v>0</v>
      </c>
      <c r="G243" s="84" t="b">
        <v>0</v>
      </c>
    </row>
    <row r="244" spans="1:7" ht="15">
      <c r="A244" s="84" t="s">
        <v>4378</v>
      </c>
      <c r="B244" s="84">
        <v>3</v>
      </c>
      <c r="C244" s="118">
        <v>0.0010297074390900598</v>
      </c>
      <c r="D244" s="84" t="s">
        <v>4598</v>
      </c>
      <c r="E244" s="84" t="b">
        <v>1</v>
      </c>
      <c r="F244" s="84" t="b">
        <v>0</v>
      </c>
      <c r="G244" s="84" t="b">
        <v>0</v>
      </c>
    </row>
    <row r="245" spans="1:7" ht="15">
      <c r="A245" s="84" t="s">
        <v>4379</v>
      </c>
      <c r="B245" s="84">
        <v>3</v>
      </c>
      <c r="C245" s="118">
        <v>0.0010297074390900598</v>
      </c>
      <c r="D245" s="84" t="s">
        <v>4598</v>
      </c>
      <c r="E245" s="84" t="b">
        <v>0</v>
      </c>
      <c r="F245" s="84" t="b">
        <v>0</v>
      </c>
      <c r="G245" s="84" t="b">
        <v>0</v>
      </c>
    </row>
    <row r="246" spans="1:7" ht="15">
      <c r="A246" s="84" t="s">
        <v>4380</v>
      </c>
      <c r="B246" s="84">
        <v>3</v>
      </c>
      <c r="C246" s="118">
        <v>0.0010297074390900598</v>
      </c>
      <c r="D246" s="84" t="s">
        <v>4598</v>
      </c>
      <c r="E246" s="84" t="b">
        <v>0</v>
      </c>
      <c r="F246" s="84" t="b">
        <v>0</v>
      </c>
      <c r="G246" s="84" t="b">
        <v>0</v>
      </c>
    </row>
    <row r="247" spans="1:7" ht="15">
      <c r="A247" s="84" t="s">
        <v>3642</v>
      </c>
      <c r="B247" s="84">
        <v>3</v>
      </c>
      <c r="C247" s="118">
        <v>0.0010297074390900598</v>
      </c>
      <c r="D247" s="84" t="s">
        <v>4598</v>
      </c>
      <c r="E247" s="84" t="b">
        <v>0</v>
      </c>
      <c r="F247" s="84" t="b">
        <v>0</v>
      </c>
      <c r="G247" s="84" t="b">
        <v>0</v>
      </c>
    </row>
    <row r="248" spans="1:7" ht="15">
      <c r="A248" s="84" t="s">
        <v>3643</v>
      </c>
      <c r="B248" s="84">
        <v>3</v>
      </c>
      <c r="C248" s="118">
        <v>0.0010297074390900598</v>
      </c>
      <c r="D248" s="84" t="s">
        <v>4598</v>
      </c>
      <c r="E248" s="84" t="b">
        <v>0</v>
      </c>
      <c r="F248" s="84" t="b">
        <v>0</v>
      </c>
      <c r="G248" s="84" t="b">
        <v>0</v>
      </c>
    </row>
    <row r="249" spans="1:7" ht="15">
      <c r="A249" s="84" t="s">
        <v>4381</v>
      </c>
      <c r="B249" s="84">
        <v>3</v>
      </c>
      <c r="C249" s="118">
        <v>0.0010297074390900598</v>
      </c>
      <c r="D249" s="84" t="s">
        <v>4598</v>
      </c>
      <c r="E249" s="84" t="b">
        <v>0</v>
      </c>
      <c r="F249" s="84" t="b">
        <v>0</v>
      </c>
      <c r="G249" s="84" t="b">
        <v>0</v>
      </c>
    </row>
    <row r="250" spans="1:7" ht="15">
      <c r="A250" s="84" t="s">
        <v>4382</v>
      </c>
      <c r="B250" s="84">
        <v>3</v>
      </c>
      <c r="C250" s="118">
        <v>0.0010297074390900598</v>
      </c>
      <c r="D250" s="84" t="s">
        <v>4598</v>
      </c>
      <c r="E250" s="84" t="b">
        <v>0</v>
      </c>
      <c r="F250" s="84" t="b">
        <v>0</v>
      </c>
      <c r="G250" s="84" t="b">
        <v>0</v>
      </c>
    </row>
    <row r="251" spans="1:7" ht="15">
      <c r="A251" s="84" t="s">
        <v>4383</v>
      </c>
      <c r="B251" s="84">
        <v>3</v>
      </c>
      <c r="C251" s="118">
        <v>0.0010297074390900598</v>
      </c>
      <c r="D251" s="84" t="s">
        <v>4598</v>
      </c>
      <c r="E251" s="84" t="b">
        <v>0</v>
      </c>
      <c r="F251" s="84" t="b">
        <v>0</v>
      </c>
      <c r="G251" s="84" t="b">
        <v>0</v>
      </c>
    </row>
    <row r="252" spans="1:7" ht="15">
      <c r="A252" s="84" t="s">
        <v>4384</v>
      </c>
      <c r="B252" s="84">
        <v>3</v>
      </c>
      <c r="C252" s="118">
        <v>0.0010297074390900598</v>
      </c>
      <c r="D252" s="84" t="s">
        <v>4598</v>
      </c>
      <c r="E252" s="84" t="b">
        <v>0</v>
      </c>
      <c r="F252" s="84" t="b">
        <v>0</v>
      </c>
      <c r="G252" s="84" t="b">
        <v>0</v>
      </c>
    </row>
    <row r="253" spans="1:7" ht="15">
      <c r="A253" s="84" t="s">
        <v>4385</v>
      </c>
      <c r="B253" s="84">
        <v>3</v>
      </c>
      <c r="C253" s="118">
        <v>0.0010297074390900598</v>
      </c>
      <c r="D253" s="84" t="s">
        <v>4598</v>
      </c>
      <c r="E253" s="84" t="b">
        <v>0</v>
      </c>
      <c r="F253" s="84" t="b">
        <v>0</v>
      </c>
      <c r="G253" s="84" t="b">
        <v>0</v>
      </c>
    </row>
    <row r="254" spans="1:7" ht="15">
      <c r="A254" s="84" t="s">
        <v>4386</v>
      </c>
      <c r="B254" s="84">
        <v>3</v>
      </c>
      <c r="C254" s="118">
        <v>0.0010297074390900598</v>
      </c>
      <c r="D254" s="84" t="s">
        <v>4598</v>
      </c>
      <c r="E254" s="84" t="b">
        <v>0</v>
      </c>
      <c r="F254" s="84" t="b">
        <v>0</v>
      </c>
      <c r="G254" s="84" t="b">
        <v>0</v>
      </c>
    </row>
    <row r="255" spans="1:7" ht="15">
      <c r="A255" s="84" t="s">
        <v>4387</v>
      </c>
      <c r="B255" s="84">
        <v>3</v>
      </c>
      <c r="C255" s="118">
        <v>0.0010297074390900598</v>
      </c>
      <c r="D255" s="84" t="s">
        <v>4598</v>
      </c>
      <c r="E255" s="84" t="b">
        <v>0</v>
      </c>
      <c r="F255" s="84" t="b">
        <v>0</v>
      </c>
      <c r="G255" s="84" t="b">
        <v>0</v>
      </c>
    </row>
    <row r="256" spans="1:7" ht="15">
      <c r="A256" s="84" t="s">
        <v>4388</v>
      </c>
      <c r="B256" s="84">
        <v>3</v>
      </c>
      <c r="C256" s="118">
        <v>0.0010297074390900598</v>
      </c>
      <c r="D256" s="84" t="s">
        <v>4598</v>
      </c>
      <c r="E256" s="84" t="b">
        <v>0</v>
      </c>
      <c r="F256" s="84" t="b">
        <v>0</v>
      </c>
      <c r="G256" s="84" t="b">
        <v>0</v>
      </c>
    </row>
    <row r="257" spans="1:7" ht="15">
      <c r="A257" s="84" t="s">
        <v>4389</v>
      </c>
      <c r="B257" s="84">
        <v>3</v>
      </c>
      <c r="C257" s="118">
        <v>0.0010297074390900598</v>
      </c>
      <c r="D257" s="84" t="s">
        <v>4598</v>
      </c>
      <c r="E257" s="84" t="b">
        <v>0</v>
      </c>
      <c r="F257" s="84" t="b">
        <v>0</v>
      </c>
      <c r="G257" s="84" t="b">
        <v>0</v>
      </c>
    </row>
    <row r="258" spans="1:7" ht="15">
      <c r="A258" s="84" t="s">
        <v>4390</v>
      </c>
      <c r="B258" s="84">
        <v>3</v>
      </c>
      <c r="C258" s="118">
        <v>0.0010297074390900598</v>
      </c>
      <c r="D258" s="84" t="s">
        <v>4598</v>
      </c>
      <c r="E258" s="84" t="b">
        <v>1</v>
      </c>
      <c r="F258" s="84" t="b">
        <v>0</v>
      </c>
      <c r="G258" s="84" t="b">
        <v>0</v>
      </c>
    </row>
    <row r="259" spans="1:7" ht="15">
      <c r="A259" s="84" t="s">
        <v>4391</v>
      </c>
      <c r="B259" s="84">
        <v>3</v>
      </c>
      <c r="C259" s="118">
        <v>0.0010297074390900598</v>
      </c>
      <c r="D259" s="84" t="s">
        <v>4598</v>
      </c>
      <c r="E259" s="84" t="b">
        <v>0</v>
      </c>
      <c r="F259" s="84" t="b">
        <v>0</v>
      </c>
      <c r="G259" s="84" t="b">
        <v>0</v>
      </c>
    </row>
    <row r="260" spans="1:7" ht="15">
      <c r="A260" s="84" t="s">
        <v>4392</v>
      </c>
      <c r="B260" s="84">
        <v>3</v>
      </c>
      <c r="C260" s="118">
        <v>0.0010297074390900598</v>
      </c>
      <c r="D260" s="84" t="s">
        <v>4598</v>
      </c>
      <c r="E260" s="84" t="b">
        <v>0</v>
      </c>
      <c r="F260" s="84" t="b">
        <v>0</v>
      </c>
      <c r="G260" s="84" t="b">
        <v>0</v>
      </c>
    </row>
    <row r="261" spans="1:7" ht="15">
      <c r="A261" s="84" t="s">
        <v>1862</v>
      </c>
      <c r="B261" s="84">
        <v>3</v>
      </c>
      <c r="C261" s="118">
        <v>0.0010297074390900598</v>
      </c>
      <c r="D261" s="84" t="s">
        <v>4598</v>
      </c>
      <c r="E261" s="84" t="b">
        <v>0</v>
      </c>
      <c r="F261" s="84" t="b">
        <v>0</v>
      </c>
      <c r="G261" s="84" t="b">
        <v>0</v>
      </c>
    </row>
    <row r="262" spans="1:7" ht="15">
      <c r="A262" s="84" t="s">
        <v>4393</v>
      </c>
      <c r="B262" s="84">
        <v>3</v>
      </c>
      <c r="C262" s="118">
        <v>0.0010297074390900598</v>
      </c>
      <c r="D262" s="84" t="s">
        <v>4598</v>
      </c>
      <c r="E262" s="84" t="b">
        <v>0</v>
      </c>
      <c r="F262" s="84" t="b">
        <v>0</v>
      </c>
      <c r="G262" s="84" t="b">
        <v>0</v>
      </c>
    </row>
    <row r="263" spans="1:7" ht="15">
      <c r="A263" s="84" t="s">
        <v>4394</v>
      </c>
      <c r="B263" s="84">
        <v>3</v>
      </c>
      <c r="C263" s="118">
        <v>0.0010297074390900598</v>
      </c>
      <c r="D263" s="84" t="s">
        <v>4598</v>
      </c>
      <c r="E263" s="84" t="b">
        <v>0</v>
      </c>
      <c r="F263" s="84" t="b">
        <v>0</v>
      </c>
      <c r="G263" s="84" t="b">
        <v>0</v>
      </c>
    </row>
    <row r="264" spans="1:7" ht="15">
      <c r="A264" s="84" t="s">
        <v>398</v>
      </c>
      <c r="B264" s="84">
        <v>3</v>
      </c>
      <c r="C264" s="118">
        <v>0.0010297074390900598</v>
      </c>
      <c r="D264" s="84" t="s">
        <v>4598</v>
      </c>
      <c r="E264" s="84" t="b">
        <v>0</v>
      </c>
      <c r="F264" s="84" t="b">
        <v>0</v>
      </c>
      <c r="G264" s="84" t="b">
        <v>0</v>
      </c>
    </row>
    <row r="265" spans="1:7" ht="15">
      <c r="A265" s="84" t="s">
        <v>4395</v>
      </c>
      <c r="B265" s="84">
        <v>2</v>
      </c>
      <c r="C265" s="118">
        <v>0.000744712492293108</v>
      </c>
      <c r="D265" s="84" t="s">
        <v>4598</v>
      </c>
      <c r="E265" s="84" t="b">
        <v>0</v>
      </c>
      <c r="F265" s="84" t="b">
        <v>0</v>
      </c>
      <c r="G265" s="84" t="b">
        <v>0</v>
      </c>
    </row>
    <row r="266" spans="1:7" ht="15">
      <c r="A266" s="84" t="s">
        <v>4396</v>
      </c>
      <c r="B266" s="84">
        <v>2</v>
      </c>
      <c r="C266" s="118">
        <v>0.000744712492293108</v>
      </c>
      <c r="D266" s="84" t="s">
        <v>4598</v>
      </c>
      <c r="E266" s="84" t="b">
        <v>0</v>
      </c>
      <c r="F266" s="84" t="b">
        <v>0</v>
      </c>
      <c r="G266" s="84" t="b">
        <v>0</v>
      </c>
    </row>
    <row r="267" spans="1:7" ht="15">
      <c r="A267" s="84" t="s">
        <v>443</v>
      </c>
      <c r="B267" s="84">
        <v>2</v>
      </c>
      <c r="C267" s="118">
        <v>0.000744712492293108</v>
      </c>
      <c r="D267" s="84" t="s">
        <v>4598</v>
      </c>
      <c r="E267" s="84" t="b">
        <v>0</v>
      </c>
      <c r="F267" s="84" t="b">
        <v>0</v>
      </c>
      <c r="G267" s="84" t="b">
        <v>0</v>
      </c>
    </row>
    <row r="268" spans="1:7" ht="15">
      <c r="A268" s="84" t="s">
        <v>442</v>
      </c>
      <c r="B268" s="84">
        <v>2</v>
      </c>
      <c r="C268" s="118">
        <v>0.000744712492293108</v>
      </c>
      <c r="D268" s="84" t="s">
        <v>4598</v>
      </c>
      <c r="E268" s="84" t="b">
        <v>0</v>
      </c>
      <c r="F268" s="84" t="b">
        <v>0</v>
      </c>
      <c r="G268" s="84" t="b">
        <v>0</v>
      </c>
    </row>
    <row r="269" spans="1:7" ht="15">
      <c r="A269" s="84" t="s">
        <v>441</v>
      </c>
      <c r="B269" s="84">
        <v>2</v>
      </c>
      <c r="C269" s="118">
        <v>0.000744712492293108</v>
      </c>
      <c r="D269" s="84" t="s">
        <v>4598</v>
      </c>
      <c r="E269" s="84" t="b">
        <v>0</v>
      </c>
      <c r="F269" s="84" t="b">
        <v>0</v>
      </c>
      <c r="G269" s="84" t="b">
        <v>0</v>
      </c>
    </row>
    <row r="270" spans="1:7" ht="15">
      <c r="A270" s="84" t="s">
        <v>4397</v>
      </c>
      <c r="B270" s="84">
        <v>2</v>
      </c>
      <c r="C270" s="118">
        <v>0.000744712492293108</v>
      </c>
      <c r="D270" s="84" t="s">
        <v>4598</v>
      </c>
      <c r="E270" s="84" t="b">
        <v>0</v>
      </c>
      <c r="F270" s="84" t="b">
        <v>0</v>
      </c>
      <c r="G270" s="84" t="b">
        <v>0</v>
      </c>
    </row>
    <row r="271" spans="1:7" ht="15">
      <c r="A271" s="84" t="s">
        <v>4398</v>
      </c>
      <c r="B271" s="84">
        <v>2</v>
      </c>
      <c r="C271" s="118">
        <v>0.000744712492293108</v>
      </c>
      <c r="D271" s="84" t="s">
        <v>4598</v>
      </c>
      <c r="E271" s="84" t="b">
        <v>0</v>
      </c>
      <c r="F271" s="84" t="b">
        <v>0</v>
      </c>
      <c r="G271" s="84" t="b">
        <v>0</v>
      </c>
    </row>
    <row r="272" spans="1:7" ht="15">
      <c r="A272" s="84" t="s">
        <v>4399</v>
      </c>
      <c r="B272" s="84">
        <v>2</v>
      </c>
      <c r="C272" s="118">
        <v>0.000744712492293108</v>
      </c>
      <c r="D272" s="84" t="s">
        <v>4598</v>
      </c>
      <c r="E272" s="84" t="b">
        <v>0</v>
      </c>
      <c r="F272" s="84" t="b">
        <v>0</v>
      </c>
      <c r="G272" s="84" t="b">
        <v>0</v>
      </c>
    </row>
    <row r="273" spans="1:7" ht="15">
      <c r="A273" s="84" t="s">
        <v>4400</v>
      </c>
      <c r="B273" s="84">
        <v>2</v>
      </c>
      <c r="C273" s="118">
        <v>0.000744712492293108</v>
      </c>
      <c r="D273" s="84" t="s">
        <v>4598</v>
      </c>
      <c r="E273" s="84" t="b">
        <v>0</v>
      </c>
      <c r="F273" s="84" t="b">
        <v>0</v>
      </c>
      <c r="G273" s="84" t="b">
        <v>0</v>
      </c>
    </row>
    <row r="274" spans="1:7" ht="15">
      <c r="A274" s="84" t="s">
        <v>4401</v>
      </c>
      <c r="B274" s="84">
        <v>2</v>
      </c>
      <c r="C274" s="118">
        <v>0.000744712492293108</v>
      </c>
      <c r="D274" s="84" t="s">
        <v>4598</v>
      </c>
      <c r="E274" s="84" t="b">
        <v>0</v>
      </c>
      <c r="F274" s="84" t="b">
        <v>0</v>
      </c>
      <c r="G274" s="84" t="b">
        <v>0</v>
      </c>
    </row>
    <row r="275" spans="1:7" ht="15">
      <c r="A275" s="84" t="s">
        <v>4402</v>
      </c>
      <c r="B275" s="84">
        <v>2</v>
      </c>
      <c r="C275" s="118">
        <v>0.000744712492293108</v>
      </c>
      <c r="D275" s="84" t="s">
        <v>4598</v>
      </c>
      <c r="E275" s="84" t="b">
        <v>0</v>
      </c>
      <c r="F275" s="84" t="b">
        <v>0</v>
      </c>
      <c r="G275" s="84" t="b">
        <v>0</v>
      </c>
    </row>
    <row r="276" spans="1:7" ht="15">
      <c r="A276" s="84" t="s">
        <v>4403</v>
      </c>
      <c r="B276" s="84">
        <v>2</v>
      </c>
      <c r="C276" s="118">
        <v>0.000744712492293108</v>
      </c>
      <c r="D276" s="84" t="s">
        <v>4598</v>
      </c>
      <c r="E276" s="84" t="b">
        <v>0</v>
      </c>
      <c r="F276" s="84" t="b">
        <v>0</v>
      </c>
      <c r="G276" s="84" t="b">
        <v>0</v>
      </c>
    </row>
    <row r="277" spans="1:7" ht="15">
      <c r="A277" s="84" t="s">
        <v>4404</v>
      </c>
      <c r="B277" s="84">
        <v>2</v>
      </c>
      <c r="C277" s="118">
        <v>0.000744712492293108</v>
      </c>
      <c r="D277" s="84" t="s">
        <v>4598</v>
      </c>
      <c r="E277" s="84" t="b">
        <v>0</v>
      </c>
      <c r="F277" s="84" t="b">
        <v>0</v>
      </c>
      <c r="G277" s="84" t="b">
        <v>0</v>
      </c>
    </row>
    <row r="278" spans="1:7" ht="15">
      <c r="A278" s="84" t="s">
        <v>4405</v>
      </c>
      <c r="B278" s="84">
        <v>2</v>
      </c>
      <c r="C278" s="118">
        <v>0.000744712492293108</v>
      </c>
      <c r="D278" s="84" t="s">
        <v>4598</v>
      </c>
      <c r="E278" s="84" t="b">
        <v>0</v>
      </c>
      <c r="F278" s="84" t="b">
        <v>0</v>
      </c>
      <c r="G278" s="84" t="b">
        <v>0</v>
      </c>
    </row>
    <row r="279" spans="1:7" ht="15">
      <c r="A279" s="84" t="s">
        <v>4406</v>
      </c>
      <c r="B279" s="84">
        <v>2</v>
      </c>
      <c r="C279" s="118">
        <v>0.000744712492293108</v>
      </c>
      <c r="D279" s="84" t="s">
        <v>4598</v>
      </c>
      <c r="E279" s="84" t="b">
        <v>0</v>
      </c>
      <c r="F279" s="84" t="b">
        <v>0</v>
      </c>
      <c r="G279" s="84" t="b">
        <v>0</v>
      </c>
    </row>
    <row r="280" spans="1:7" ht="15">
      <c r="A280" s="84" t="s">
        <v>4407</v>
      </c>
      <c r="B280" s="84">
        <v>2</v>
      </c>
      <c r="C280" s="118">
        <v>0.000744712492293108</v>
      </c>
      <c r="D280" s="84" t="s">
        <v>4598</v>
      </c>
      <c r="E280" s="84" t="b">
        <v>0</v>
      </c>
      <c r="F280" s="84" t="b">
        <v>0</v>
      </c>
      <c r="G280" s="84" t="b">
        <v>0</v>
      </c>
    </row>
    <row r="281" spans="1:7" ht="15">
      <c r="A281" s="84" t="s">
        <v>4408</v>
      </c>
      <c r="B281" s="84">
        <v>2</v>
      </c>
      <c r="C281" s="118">
        <v>0.000744712492293108</v>
      </c>
      <c r="D281" s="84" t="s">
        <v>4598</v>
      </c>
      <c r="E281" s="84" t="b">
        <v>0</v>
      </c>
      <c r="F281" s="84" t="b">
        <v>0</v>
      </c>
      <c r="G281" s="84" t="b">
        <v>0</v>
      </c>
    </row>
    <row r="282" spans="1:7" ht="15">
      <c r="A282" s="84" t="s">
        <v>4409</v>
      </c>
      <c r="B282" s="84">
        <v>2</v>
      </c>
      <c r="C282" s="118">
        <v>0.000744712492293108</v>
      </c>
      <c r="D282" s="84" t="s">
        <v>4598</v>
      </c>
      <c r="E282" s="84" t="b">
        <v>0</v>
      </c>
      <c r="F282" s="84" t="b">
        <v>0</v>
      </c>
      <c r="G282" s="84" t="b">
        <v>0</v>
      </c>
    </row>
    <row r="283" spans="1:7" ht="15">
      <c r="A283" s="84" t="s">
        <v>3669</v>
      </c>
      <c r="B283" s="84">
        <v>2</v>
      </c>
      <c r="C283" s="118">
        <v>0.000744712492293108</v>
      </c>
      <c r="D283" s="84" t="s">
        <v>4598</v>
      </c>
      <c r="E283" s="84" t="b">
        <v>0</v>
      </c>
      <c r="F283" s="84" t="b">
        <v>0</v>
      </c>
      <c r="G283" s="84" t="b">
        <v>0</v>
      </c>
    </row>
    <row r="284" spans="1:7" ht="15">
      <c r="A284" s="84" t="s">
        <v>3670</v>
      </c>
      <c r="B284" s="84">
        <v>2</v>
      </c>
      <c r="C284" s="118">
        <v>0.000744712492293108</v>
      </c>
      <c r="D284" s="84" t="s">
        <v>4598</v>
      </c>
      <c r="E284" s="84" t="b">
        <v>0</v>
      </c>
      <c r="F284" s="84" t="b">
        <v>0</v>
      </c>
      <c r="G284" s="84" t="b">
        <v>0</v>
      </c>
    </row>
    <row r="285" spans="1:7" ht="15">
      <c r="A285" s="84" t="s">
        <v>3671</v>
      </c>
      <c r="B285" s="84">
        <v>2</v>
      </c>
      <c r="C285" s="118">
        <v>0.000744712492293108</v>
      </c>
      <c r="D285" s="84" t="s">
        <v>4598</v>
      </c>
      <c r="E285" s="84" t="b">
        <v>0</v>
      </c>
      <c r="F285" s="84" t="b">
        <v>0</v>
      </c>
      <c r="G285" s="84" t="b">
        <v>0</v>
      </c>
    </row>
    <row r="286" spans="1:7" ht="15">
      <c r="A286" s="84" t="s">
        <v>3672</v>
      </c>
      <c r="B286" s="84">
        <v>2</v>
      </c>
      <c r="C286" s="118">
        <v>0.000744712492293108</v>
      </c>
      <c r="D286" s="84" t="s">
        <v>4598</v>
      </c>
      <c r="E286" s="84" t="b">
        <v>0</v>
      </c>
      <c r="F286" s="84" t="b">
        <v>0</v>
      </c>
      <c r="G286" s="84" t="b">
        <v>0</v>
      </c>
    </row>
    <row r="287" spans="1:7" ht="15">
      <c r="A287" s="84" t="s">
        <v>3675</v>
      </c>
      <c r="B287" s="84">
        <v>2</v>
      </c>
      <c r="C287" s="118">
        <v>0.000744712492293108</v>
      </c>
      <c r="D287" s="84" t="s">
        <v>4598</v>
      </c>
      <c r="E287" s="84" t="b">
        <v>0</v>
      </c>
      <c r="F287" s="84" t="b">
        <v>0</v>
      </c>
      <c r="G287" s="84" t="b">
        <v>0</v>
      </c>
    </row>
    <row r="288" spans="1:7" ht="15">
      <c r="A288" s="84" t="s">
        <v>437</v>
      </c>
      <c r="B288" s="84">
        <v>2</v>
      </c>
      <c r="C288" s="118">
        <v>0.000744712492293108</v>
      </c>
      <c r="D288" s="84" t="s">
        <v>4598</v>
      </c>
      <c r="E288" s="84" t="b">
        <v>0</v>
      </c>
      <c r="F288" s="84" t="b">
        <v>0</v>
      </c>
      <c r="G288" s="84" t="b">
        <v>0</v>
      </c>
    </row>
    <row r="289" spans="1:7" ht="15">
      <c r="A289" s="84" t="s">
        <v>436</v>
      </c>
      <c r="B289" s="84">
        <v>2</v>
      </c>
      <c r="C289" s="118">
        <v>0.000744712492293108</v>
      </c>
      <c r="D289" s="84" t="s">
        <v>4598</v>
      </c>
      <c r="E289" s="84" t="b">
        <v>0</v>
      </c>
      <c r="F289" s="84" t="b">
        <v>0</v>
      </c>
      <c r="G289" s="84" t="b">
        <v>0</v>
      </c>
    </row>
    <row r="290" spans="1:7" ht="15">
      <c r="A290" s="84" t="s">
        <v>3676</v>
      </c>
      <c r="B290" s="84">
        <v>2</v>
      </c>
      <c r="C290" s="118">
        <v>0.000744712492293108</v>
      </c>
      <c r="D290" s="84" t="s">
        <v>4598</v>
      </c>
      <c r="E290" s="84" t="b">
        <v>0</v>
      </c>
      <c r="F290" s="84" t="b">
        <v>0</v>
      </c>
      <c r="G290" s="84" t="b">
        <v>0</v>
      </c>
    </row>
    <row r="291" spans="1:7" ht="15">
      <c r="A291" s="84" t="s">
        <v>4410</v>
      </c>
      <c r="B291" s="84">
        <v>2</v>
      </c>
      <c r="C291" s="118">
        <v>0.000744712492293108</v>
      </c>
      <c r="D291" s="84" t="s">
        <v>4598</v>
      </c>
      <c r="E291" s="84" t="b">
        <v>0</v>
      </c>
      <c r="F291" s="84" t="b">
        <v>0</v>
      </c>
      <c r="G291" s="84" t="b">
        <v>0</v>
      </c>
    </row>
    <row r="292" spans="1:7" ht="15">
      <c r="A292" s="84" t="s">
        <v>4411</v>
      </c>
      <c r="B292" s="84">
        <v>2</v>
      </c>
      <c r="C292" s="118">
        <v>0.000744712492293108</v>
      </c>
      <c r="D292" s="84" t="s">
        <v>4598</v>
      </c>
      <c r="E292" s="84" t="b">
        <v>0</v>
      </c>
      <c r="F292" s="84" t="b">
        <v>0</v>
      </c>
      <c r="G292" s="84" t="b">
        <v>0</v>
      </c>
    </row>
    <row r="293" spans="1:7" ht="15">
      <c r="A293" s="84" t="s">
        <v>4412</v>
      </c>
      <c r="B293" s="84">
        <v>2</v>
      </c>
      <c r="C293" s="118">
        <v>0.000744712492293108</v>
      </c>
      <c r="D293" s="84" t="s">
        <v>4598</v>
      </c>
      <c r="E293" s="84" t="b">
        <v>0</v>
      </c>
      <c r="F293" s="84" t="b">
        <v>0</v>
      </c>
      <c r="G293" s="84" t="b">
        <v>0</v>
      </c>
    </row>
    <row r="294" spans="1:7" ht="15">
      <c r="A294" s="84" t="s">
        <v>4413</v>
      </c>
      <c r="B294" s="84">
        <v>2</v>
      </c>
      <c r="C294" s="118">
        <v>0.000744712492293108</v>
      </c>
      <c r="D294" s="84" t="s">
        <v>4598</v>
      </c>
      <c r="E294" s="84" t="b">
        <v>0</v>
      </c>
      <c r="F294" s="84" t="b">
        <v>0</v>
      </c>
      <c r="G294" s="84" t="b">
        <v>0</v>
      </c>
    </row>
    <row r="295" spans="1:7" ht="15">
      <c r="A295" s="84" t="s">
        <v>4414</v>
      </c>
      <c r="B295" s="84">
        <v>2</v>
      </c>
      <c r="C295" s="118">
        <v>0.000744712492293108</v>
      </c>
      <c r="D295" s="84" t="s">
        <v>4598</v>
      </c>
      <c r="E295" s="84" t="b">
        <v>0</v>
      </c>
      <c r="F295" s="84" t="b">
        <v>0</v>
      </c>
      <c r="G295" s="84" t="b">
        <v>0</v>
      </c>
    </row>
    <row r="296" spans="1:7" ht="15">
      <c r="A296" s="84" t="s">
        <v>433</v>
      </c>
      <c r="B296" s="84">
        <v>2</v>
      </c>
      <c r="C296" s="118">
        <v>0.000744712492293108</v>
      </c>
      <c r="D296" s="84" t="s">
        <v>4598</v>
      </c>
      <c r="E296" s="84" t="b">
        <v>0</v>
      </c>
      <c r="F296" s="84" t="b">
        <v>0</v>
      </c>
      <c r="G296" s="84" t="b">
        <v>0</v>
      </c>
    </row>
    <row r="297" spans="1:7" ht="15">
      <c r="A297" s="84" t="s">
        <v>4415</v>
      </c>
      <c r="B297" s="84">
        <v>2</v>
      </c>
      <c r="C297" s="118">
        <v>0.000744712492293108</v>
      </c>
      <c r="D297" s="84" t="s">
        <v>4598</v>
      </c>
      <c r="E297" s="84" t="b">
        <v>0</v>
      </c>
      <c r="F297" s="84" t="b">
        <v>0</v>
      </c>
      <c r="G297" s="84" t="b">
        <v>0</v>
      </c>
    </row>
    <row r="298" spans="1:7" ht="15">
      <c r="A298" s="84" t="s">
        <v>3540</v>
      </c>
      <c r="B298" s="84">
        <v>2</v>
      </c>
      <c r="C298" s="118">
        <v>0.000744712492293108</v>
      </c>
      <c r="D298" s="84" t="s">
        <v>4598</v>
      </c>
      <c r="E298" s="84" t="b">
        <v>1</v>
      </c>
      <c r="F298" s="84" t="b">
        <v>0</v>
      </c>
      <c r="G298" s="84" t="b">
        <v>0</v>
      </c>
    </row>
    <row r="299" spans="1:7" ht="15">
      <c r="A299" s="84" t="s">
        <v>4416</v>
      </c>
      <c r="B299" s="84">
        <v>2</v>
      </c>
      <c r="C299" s="118">
        <v>0.000744712492293108</v>
      </c>
      <c r="D299" s="84" t="s">
        <v>4598</v>
      </c>
      <c r="E299" s="84" t="b">
        <v>0</v>
      </c>
      <c r="F299" s="84" t="b">
        <v>0</v>
      </c>
      <c r="G299" s="84" t="b">
        <v>0</v>
      </c>
    </row>
    <row r="300" spans="1:7" ht="15">
      <c r="A300" s="84" t="s">
        <v>4417</v>
      </c>
      <c r="B300" s="84">
        <v>2</v>
      </c>
      <c r="C300" s="118">
        <v>0.000744712492293108</v>
      </c>
      <c r="D300" s="84" t="s">
        <v>4598</v>
      </c>
      <c r="E300" s="84" t="b">
        <v>0</v>
      </c>
      <c r="F300" s="84" t="b">
        <v>0</v>
      </c>
      <c r="G300" s="84" t="b">
        <v>0</v>
      </c>
    </row>
    <row r="301" spans="1:7" ht="15">
      <c r="A301" s="84" t="s">
        <v>4418</v>
      </c>
      <c r="B301" s="84">
        <v>2</v>
      </c>
      <c r="C301" s="118">
        <v>0.000744712492293108</v>
      </c>
      <c r="D301" s="84" t="s">
        <v>4598</v>
      </c>
      <c r="E301" s="84" t="b">
        <v>0</v>
      </c>
      <c r="F301" s="84" t="b">
        <v>0</v>
      </c>
      <c r="G301" s="84" t="b">
        <v>0</v>
      </c>
    </row>
    <row r="302" spans="1:7" ht="15">
      <c r="A302" s="84" t="s">
        <v>4419</v>
      </c>
      <c r="B302" s="84">
        <v>2</v>
      </c>
      <c r="C302" s="118">
        <v>0.000744712492293108</v>
      </c>
      <c r="D302" s="84" t="s">
        <v>4598</v>
      </c>
      <c r="E302" s="84" t="b">
        <v>0</v>
      </c>
      <c r="F302" s="84" t="b">
        <v>0</v>
      </c>
      <c r="G302" s="84" t="b">
        <v>0</v>
      </c>
    </row>
    <row r="303" spans="1:7" ht="15">
      <c r="A303" s="84" t="s">
        <v>4420</v>
      </c>
      <c r="B303" s="84">
        <v>2</v>
      </c>
      <c r="C303" s="118">
        <v>0.000744712492293108</v>
      </c>
      <c r="D303" s="84" t="s">
        <v>4598</v>
      </c>
      <c r="E303" s="84" t="b">
        <v>0</v>
      </c>
      <c r="F303" s="84" t="b">
        <v>0</v>
      </c>
      <c r="G303" s="84" t="b">
        <v>0</v>
      </c>
    </row>
    <row r="304" spans="1:7" ht="15">
      <c r="A304" s="84" t="s">
        <v>4421</v>
      </c>
      <c r="B304" s="84">
        <v>2</v>
      </c>
      <c r="C304" s="118">
        <v>0.000744712492293108</v>
      </c>
      <c r="D304" s="84" t="s">
        <v>4598</v>
      </c>
      <c r="E304" s="84" t="b">
        <v>0</v>
      </c>
      <c r="F304" s="84" t="b">
        <v>0</v>
      </c>
      <c r="G304" s="84" t="b">
        <v>0</v>
      </c>
    </row>
    <row r="305" spans="1:7" ht="15">
      <c r="A305" s="84" t="s">
        <v>4422</v>
      </c>
      <c r="B305" s="84">
        <v>2</v>
      </c>
      <c r="C305" s="118">
        <v>0.000744712492293108</v>
      </c>
      <c r="D305" s="84" t="s">
        <v>4598</v>
      </c>
      <c r="E305" s="84" t="b">
        <v>0</v>
      </c>
      <c r="F305" s="84" t="b">
        <v>0</v>
      </c>
      <c r="G305" s="84" t="b">
        <v>0</v>
      </c>
    </row>
    <row r="306" spans="1:7" ht="15">
      <c r="A306" s="84" t="s">
        <v>4423</v>
      </c>
      <c r="B306" s="84">
        <v>2</v>
      </c>
      <c r="C306" s="118">
        <v>0.000744712492293108</v>
      </c>
      <c r="D306" s="84" t="s">
        <v>4598</v>
      </c>
      <c r="E306" s="84" t="b">
        <v>0</v>
      </c>
      <c r="F306" s="84" t="b">
        <v>0</v>
      </c>
      <c r="G306" s="84" t="b">
        <v>0</v>
      </c>
    </row>
    <row r="307" spans="1:7" ht="15">
      <c r="A307" s="84" t="s">
        <v>4424</v>
      </c>
      <c r="B307" s="84">
        <v>2</v>
      </c>
      <c r="C307" s="118">
        <v>0.000744712492293108</v>
      </c>
      <c r="D307" s="84" t="s">
        <v>4598</v>
      </c>
      <c r="E307" s="84" t="b">
        <v>0</v>
      </c>
      <c r="F307" s="84" t="b">
        <v>0</v>
      </c>
      <c r="G307" s="84" t="b">
        <v>0</v>
      </c>
    </row>
    <row r="308" spans="1:7" ht="15">
      <c r="A308" s="84" t="s">
        <v>4425</v>
      </c>
      <c r="B308" s="84">
        <v>2</v>
      </c>
      <c r="C308" s="118">
        <v>0.000744712492293108</v>
      </c>
      <c r="D308" s="84" t="s">
        <v>4598</v>
      </c>
      <c r="E308" s="84" t="b">
        <v>0</v>
      </c>
      <c r="F308" s="84" t="b">
        <v>0</v>
      </c>
      <c r="G308" s="84" t="b">
        <v>0</v>
      </c>
    </row>
    <row r="309" spans="1:7" ht="15">
      <c r="A309" s="84" t="s">
        <v>4426</v>
      </c>
      <c r="B309" s="84">
        <v>2</v>
      </c>
      <c r="C309" s="118">
        <v>0.000744712492293108</v>
      </c>
      <c r="D309" s="84" t="s">
        <v>4598</v>
      </c>
      <c r="E309" s="84" t="b">
        <v>0</v>
      </c>
      <c r="F309" s="84" t="b">
        <v>0</v>
      </c>
      <c r="G309" s="84" t="b">
        <v>0</v>
      </c>
    </row>
    <row r="310" spans="1:7" ht="15">
      <c r="A310" s="84" t="s">
        <v>4427</v>
      </c>
      <c r="B310" s="84">
        <v>2</v>
      </c>
      <c r="C310" s="118">
        <v>0.000744712492293108</v>
      </c>
      <c r="D310" s="84" t="s">
        <v>4598</v>
      </c>
      <c r="E310" s="84" t="b">
        <v>0</v>
      </c>
      <c r="F310" s="84" t="b">
        <v>0</v>
      </c>
      <c r="G310" s="84" t="b">
        <v>0</v>
      </c>
    </row>
    <row r="311" spans="1:7" ht="15">
      <c r="A311" s="84" t="s">
        <v>4428</v>
      </c>
      <c r="B311" s="84">
        <v>2</v>
      </c>
      <c r="C311" s="118">
        <v>0.000744712492293108</v>
      </c>
      <c r="D311" s="84" t="s">
        <v>4598</v>
      </c>
      <c r="E311" s="84" t="b">
        <v>0</v>
      </c>
      <c r="F311" s="84" t="b">
        <v>0</v>
      </c>
      <c r="G311" s="84" t="b">
        <v>0</v>
      </c>
    </row>
    <row r="312" spans="1:7" ht="15">
      <c r="A312" s="84" t="s">
        <v>4429</v>
      </c>
      <c r="B312" s="84">
        <v>2</v>
      </c>
      <c r="C312" s="118">
        <v>0.000744712492293108</v>
      </c>
      <c r="D312" s="84" t="s">
        <v>4598</v>
      </c>
      <c r="E312" s="84" t="b">
        <v>0</v>
      </c>
      <c r="F312" s="84" t="b">
        <v>0</v>
      </c>
      <c r="G312" s="84" t="b">
        <v>0</v>
      </c>
    </row>
    <row r="313" spans="1:7" ht="15">
      <c r="A313" s="84" t="s">
        <v>4430</v>
      </c>
      <c r="B313" s="84">
        <v>2</v>
      </c>
      <c r="C313" s="118">
        <v>0.000744712492293108</v>
      </c>
      <c r="D313" s="84" t="s">
        <v>4598</v>
      </c>
      <c r="E313" s="84" t="b">
        <v>0</v>
      </c>
      <c r="F313" s="84" t="b">
        <v>0</v>
      </c>
      <c r="G313" s="84" t="b">
        <v>0</v>
      </c>
    </row>
    <row r="314" spans="1:7" ht="15">
      <c r="A314" s="84" t="s">
        <v>4431</v>
      </c>
      <c r="B314" s="84">
        <v>2</v>
      </c>
      <c r="C314" s="118">
        <v>0.000744712492293108</v>
      </c>
      <c r="D314" s="84" t="s">
        <v>4598</v>
      </c>
      <c r="E314" s="84" t="b">
        <v>1</v>
      </c>
      <c r="F314" s="84" t="b">
        <v>0</v>
      </c>
      <c r="G314" s="84" t="b">
        <v>0</v>
      </c>
    </row>
    <row r="315" spans="1:7" ht="15">
      <c r="A315" s="84" t="s">
        <v>4432</v>
      </c>
      <c r="B315" s="84">
        <v>2</v>
      </c>
      <c r="C315" s="118">
        <v>0.000744712492293108</v>
      </c>
      <c r="D315" s="84" t="s">
        <v>4598</v>
      </c>
      <c r="E315" s="84" t="b">
        <v>0</v>
      </c>
      <c r="F315" s="84" t="b">
        <v>0</v>
      </c>
      <c r="G315" s="84" t="b">
        <v>0</v>
      </c>
    </row>
    <row r="316" spans="1:7" ht="15">
      <c r="A316" s="84" t="s">
        <v>4433</v>
      </c>
      <c r="B316" s="84">
        <v>2</v>
      </c>
      <c r="C316" s="118">
        <v>0.000744712492293108</v>
      </c>
      <c r="D316" s="84" t="s">
        <v>4598</v>
      </c>
      <c r="E316" s="84" t="b">
        <v>0</v>
      </c>
      <c r="F316" s="84" t="b">
        <v>0</v>
      </c>
      <c r="G316" s="84" t="b">
        <v>0</v>
      </c>
    </row>
    <row r="317" spans="1:7" ht="15">
      <c r="A317" s="84" t="s">
        <v>4434</v>
      </c>
      <c r="B317" s="84">
        <v>2</v>
      </c>
      <c r="C317" s="118">
        <v>0.000744712492293108</v>
      </c>
      <c r="D317" s="84" t="s">
        <v>4598</v>
      </c>
      <c r="E317" s="84" t="b">
        <v>0</v>
      </c>
      <c r="F317" s="84" t="b">
        <v>0</v>
      </c>
      <c r="G317" s="84" t="b">
        <v>0</v>
      </c>
    </row>
    <row r="318" spans="1:7" ht="15">
      <c r="A318" s="84" t="s">
        <v>4435</v>
      </c>
      <c r="B318" s="84">
        <v>2</v>
      </c>
      <c r="C318" s="118">
        <v>0.000744712492293108</v>
      </c>
      <c r="D318" s="84" t="s">
        <v>4598</v>
      </c>
      <c r="E318" s="84" t="b">
        <v>0</v>
      </c>
      <c r="F318" s="84" t="b">
        <v>0</v>
      </c>
      <c r="G318" s="84" t="b">
        <v>0</v>
      </c>
    </row>
    <row r="319" spans="1:7" ht="15">
      <c r="A319" s="84" t="s">
        <v>4436</v>
      </c>
      <c r="B319" s="84">
        <v>2</v>
      </c>
      <c r="C319" s="118">
        <v>0.000744712492293108</v>
      </c>
      <c r="D319" s="84" t="s">
        <v>4598</v>
      </c>
      <c r="E319" s="84" t="b">
        <v>0</v>
      </c>
      <c r="F319" s="84" t="b">
        <v>0</v>
      </c>
      <c r="G319" s="84" t="b">
        <v>0</v>
      </c>
    </row>
    <row r="320" spans="1:7" ht="15">
      <c r="A320" s="84" t="s">
        <v>4437</v>
      </c>
      <c r="B320" s="84">
        <v>2</v>
      </c>
      <c r="C320" s="118">
        <v>0.000744712492293108</v>
      </c>
      <c r="D320" s="84" t="s">
        <v>4598</v>
      </c>
      <c r="E320" s="84" t="b">
        <v>0</v>
      </c>
      <c r="F320" s="84" t="b">
        <v>0</v>
      </c>
      <c r="G320" s="84" t="b">
        <v>0</v>
      </c>
    </row>
    <row r="321" spans="1:7" ht="15">
      <c r="A321" s="84" t="s">
        <v>4438</v>
      </c>
      <c r="B321" s="84">
        <v>2</v>
      </c>
      <c r="C321" s="118">
        <v>0.000744712492293108</v>
      </c>
      <c r="D321" s="84" t="s">
        <v>4598</v>
      </c>
      <c r="E321" s="84" t="b">
        <v>0</v>
      </c>
      <c r="F321" s="84" t="b">
        <v>0</v>
      </c>
      <c r="G321" s="84" t="b">
        <v>0</v>
      </c>
    </row>
    <row r="322" spans="1:7" ht="15">
      <c r="A322" s="84" t="s">
        <v>4439</v>
      </c>
      <c r="B322" s="84">
        <v>2</v>
      </c>
      <c r="C322" s="118">
        <v>0.000744712492293108</v>
      </c>
      <c r="D322" s="84" t="s">
        <v>4598</v>
      </c>
      <c r="E322" s="84" t="b">
        <v>0</v>
      </c>
      <c r="F322" s="84" t="b">
        <v>0</v>
      </c>
      <c r="G322" s="84" t="b">
        <v>0</v>
      </c>
    </row>
    <row r="323" spans="1:7" ht="15">
      <c r="A323" s="84" t="s">
        <v>4440</v>
      </c>
      <c r="B323" s="84">
        <v>2</v>
      </c>
      <c r="C323" s="118">
        <v>0.000744712492293108</v>
      </c>
      <c r="D323" s="84" t="s">
        <v>4598</v>
      </c>
      <c r="E323" s="84" t="b">
        <v>0</v>
      </c>
      <c r="F323" s="84" t="b">
        <v>0</v>
      </c>
      <c r="G323" s="84" t="b">
        <v>0</v>
      </c>
    </row>
    <row r="324" spans="1:7" ht="15">
      <c r="A324" s="84" t="s">
        <v>4441</v>
      </c>
      <c r="B324" s="84">
        <v>2</v>
      </c>
      <c r="C324" s="118">
        <v>0.000744712492293108</v>
      </c>
      <c r="D324" s="84" t="s">
        <v>4598</v>
      </c>
      <c r="E324" s="84" t="b">
        <v>0</v>
      </c>
      <c r="F324" s="84" t="b">
        <v>0</v>
      </c>
      <c r="G324" s="84" t="b">
        <v>0</v>
      </c>
    </row>
    <row r="325" spans="1:7" ht="15">
      <c r="A325" s="84" t="s">
        <v>4442</v>
      </c>
      <c r="B325" s="84">
        <v>2</v>
      </c>
      <c r="C325" s="118">
        <v>0.000744712492293108</v>
      </c>
      <c r="D325" s="84" t="s">
        <v>4598</v>
      </c>
      <c r="E325" s="84" t="b">
        <v>0</v>
      </c>
      <c r="F325" s="84" t="b">
        <v>0</v>
      </c>
      <c r="G325" s="84" t="b">
        <v>0</v>
      </c>
    </row>
    <row r="326" spans="1:7" ht="15">
      <c r="A326" s="84" t="s">
        <v>4443</v>
      </c>
      <c r="B326" s="84">
        <v>2</v>
      </c>
      <c r="C326" s="118">
        <v>0.000744712492293108</v>
      </c>
      <c r="D326" s="84" t="s">
        <v>4598</v>
      </c>
      <c r="E326" s="84" t="b">
        <v>1</v>
      </c>
      <c r="F326" s="84" t="b">
        <v>0</v>
      </c>
      <c r="G326" s="84" t="b">
        <v>0</v>
      </c>
    </row>
    <row r="327" spans="1:7" ht="15">
      <c r="A327" s="84" t="s">
        <v>4444</v>
      </c>
      <c r="B327" s="84">
        <v>2</v>
      </c>
      <c r="C327" s="118">
        <v>0.000744712492293108</v>
      </c>
      <c r="D327" s="84" t="s">
        <v>4598</v>
      </c>
      <c r="E327" s="84" t="b">
        <v>0</v>
      </c>
      <c r="F327" s="84" t="b">
        <v>0</v>
      </c>
      <c r="G327" s="84" t="b">
        <v>0</v>
      </c>
    </row>
    <row r="328" spans="1:7" ht="15">
      <c r="A328" s="84" t="s">
        <v>4445</v>
      </c>
      <c r="B328" s="84">
        <v>2</v>
      </c>
      <c r="C328" s="118">
        <v>0.0008442759107366275</v>
      </c>
      <c r="D328" s="84" t="s">
        <v>4598</v>
      </c>
      <c r="E328" s="84" t="b">
        <v>0</v>
      </c>
      <c r="F328" s="84" t="b">
        <v>0</v>
      </c>
      <c r="G328" s="84" t="b">
        <v>0</v>
      </c>
    </row>
    <row r="329" spans="1:7" ht="15">
      <c r="A329" s="84" t="s">
        <v>4446</v>
      </c>
      <c r="B329" s="84">
        <v>2</v>
      </c>
      <c r="C329" s="118">
        <v>0.000744712492293108</v>
      </c>
      <c r="D329" s="84" t="s">
        <v>4598</v>
      </c>
      <c r="E329" s="84" t="b">
        <v>0</v>
      </c>
      <c r="F329" s="84" t="b">
        <v>0</v>
      </c>
      <c r="G329" s="84" t="b">
        <v>0</v>
      </c>
    </row>
    <row r="330" spans="1:7" ht="15">
      <c r="A330" s="84" t="s">
        <v>4447</v>
      </c>
      <c r="B330" s="84">
        <v>2</v>
      </c>
      <c r="C330" s="118">
        <v>0.000744712492293108</v>
      </c>
      <c r="D330" s="84" t="s">
        <v>4598</v>
      </c>
      <c r="E330" s="84" t="b">
        <v>0</v>
      </c>
      <c r="F330" s="84" t="b">
        <v>0</v>
      </c>
      <c r="G330" s="84" t="b">
        <v>0</v>
      </c>
    </row>
    <row r="331" spans="1:7" ht="15">
      <c r="A331" s="84" t="s">
        <v>4448</v>
      </c>
      <c r="B331" s="84">
        <v>2</v>
      </c>
      <c r="C331" s="118">
        <v>0.000744712492293108</v>
      </c>
      <c r="D331" s="84" t="s">
        <v>4598</v>
      </c>
      <c r="E331" s="84" t="b">
        <v>0</v>
      </c>
      <c r="F331" s="84" t="b">
        <v>0</v>
      </c>
      <c r="G331" s="84" t="b">
        <v>0</v>
      </c>
    </row>
    <row r="332" spans="1:7" ht="15">
      <c r="A332" s="84" t="s">
        <v>4449</v>
      </c>
      <c r="B332" s="84">
        <v>2</v>
      </c>
      <c r="C332" s="118">
        <v>0.000744712492293108</v>
      </c>
      <c r="D332" s="84" t="s">
        <v>4598</v>
      </c>
      <c r="E332" s="84" t="b">
        <v>0</v>
      </c>
      <c r="F332" s="84" t="b">
        <v>1</v>
      </c>
      <c r="G332" s="84" t="b">
        <v>0</v>
      </c>
    </row>
    <row r="333" spans="1:7" ht="15">
      <c r="A333" s="84" t="s">
        <v>4450</v>
      </c>
      <c r="B333" s="84">
        <v>2</v>
      </c>
      <c r="C333" s="118">
        <v>0.000744712492293108</v>
      </c>
      <c r="D333" s="84" t="s">
        <v>4598</v>
      </c>
      <c r="E333" s="84" t="b">
        <v>0</v>
      </c>
      <c r="F333" s="84" t="b">
        <v>0</v>
      </c>
      <c r="G333" s="84" t="b">
        <v>0</v>
      </c>
    </row>
    <row r="334" spans="1:7" ht="15">
      <c r="A334" s="84" t="s">
        <v>4451</v>
      </c>
      <c r="B334" s="84">
        <v>2</v>
      </c>
      <c r="C334" s="118">
        <v>0.000744712492293108</v>
      </c>
      <c r="D334" s="84" t="s">
        <v>4598</v>
      </c>
      <c r="E334" s="84" t="b">
        <v>0</v>
      </c>
      <c r="F334" s="84" t="b">
        <v>0</v>
      </c>
      <c r="G334" s="84" t="b">
        <v>0</v>
      </c>
    </row>
    <row r="335" spans="1:7" ht="15">
      <c r="A335" s="84" t="s">
        <v>4452</v>
      </c>
      <c r="B335" s="84">
        <v>2</v>
      </c>
      <c r="C335" s="118">
        <v>0.000744712492293108</v>
      </c>
      <c r="D335" s="84" t="s">
        <v>4598</v>
      </c>
      <c r="E335" s="84" t="b">
        <v>0</v>
      </c>
      <c r="F335" s="84" t="b">
        <v>0</v>
      </c>
      <c r="G335" s="84" t="b">
        <v>0</v>
      </c>
    </row>
    <row r="336" spans="1:7" ht="15">
      <c r="A336" s="84" t="s">
        <v>4453</v>
      </c>
      <c r="B336" s="84">
        <v>2</v>
      </c>
      <c r="C336" s="118">
        <v>0.000744712492293108</v>
      </c>
      <c r="D336" s="84" t="s">
        <v>4598</v>
      </c>
      <c r="E336" s="84" t="b">
        <v>0</v>
      </c>
      <c r="F336" s="84" t="b">
        <v>0</v>
      </c>
      <c r="G336" s="84" t="b">
        <v>0</v>
      </c>
    </row>
    <row r="337" spans="1:7" ht="15">
      <c r="A337" s="84" t="s">
        <v>4454</v>
      </c>
      <c r="B337" s="84">
        <v>2</v>
      </c>
      <c r="C337" s="118">
        <v>0.000744712492293108</v>
      </c>
      <c r="D337" s="84" t="s">
        <v>4598</v>
      </c>
      <c r="E337" s="84" t="b">
        <v>0</v>
      </c>
      <c r="F337" s="84" t="b">
        <v>0</v>
      </c>
      <c r="G337" s="84" t="b">
        <v>0</v>
      </c>
    </row>
    <row r="338" spans="1:7" ht="15">
      <c r="A338" s="84" t="s">
        <v>4455</v>
      </c>
      <c r="B338" s="84">
        <v>2</v>
      </c>
      <c r="C338" s="118">
        <v>0.000744712492293108</v>
      </c>
      <c r="D338" s="84" t="s">
        <v>4598</v>
      </c>
      <c r="E338" s="84" t="b">
        <v>0</v>
      </c>
      <c r="F338" s="84" t="b">
        <v>0</v>
      </c>
      <c r="G338" s="84" t="b">
        <v>0</v>
      </c>
    </row>
    <row r="339" spans="1:7" ht="15">
      <c r="A339" s="84" t="s">
        <v>4456</v>
      </c>
      <c r="B339" s="84">
        <v>2</v>
      </c>
      <c r="C339" s="118">
        <v>0.000744712492293108</v>
      </c>
      <c r="D339" s="84" t="s">
        <v>4598</v>
      </c>
      <c r="E339" s="84" t="b">
        <v>0</v>
      </c>
      <c r="F339" s="84" t="b">
        <v>0</v>
      </c>
      <c r="G339" s="84" t="b">
        <v>0</v>
      </c>
    </row>
    <row r="340" spans="1:7" ht="15">
      <c r="A340" s="84" t="s">
        <v>4457</v>
      </c>
      <c r="B340" s="84">
        <v>2</v>
      </c>
      <c r="C340" s="118">
        <v>0.000744712492293108</v>
      </c>
      <c r="D340" s="84" t="s">
        <v>4598</v>
      </c>
      <c r="E340" s="84" t="b">
        <v>0</v>
      </c>
      <c r="F340" s="84" t="b">
        <v>0</v>
      </c>
      <c r="G340" s="84" t="b">
        <v>0</v>
      </c>
    </row>
    <row r="341" spans="1:7" ht="15">
      <c r="A341" s="84" t="s">
        <v>4458</v>
      </c>
      <c r="B341" s="84">
        <v>2</v>
      </c>
      <c r="C341" s="118">
        <v>0.000744712492293108</v>
      </c>
      <c r="D341" s="84" t="s">
        <v>4598</v>
      </c>
      <c r="E341" s="84" t="b">
        <v>0</v>
      </c>
      <c r="F341" s="84" t="b">
        <v>0</v>
      </c>
      <c r="G341" s="84" t="b">
        <v>0</v>
      </c>
    </row>
    <row r="342" spans="1:7" ht="15">
      <c r="A342" s="84" t="s">
        <v>3565</v>
      </c>
      <c r="B342" s="84">
        <v>2</v>
      </c>
      <c r="C342" s="118">
        <v>0.000744712492293108</v>
      </c>
      <c r="D342" s="84" t="s">
        <v>4598</v>
      </c>
      <c r="E342" s="84" t="b">
        <v>0</v>
      </c>
      <c r="F342" s="84" t="b">
        <v>0</v>
      </c>
      <c r="G342" s="84" t="b">
        <v>0</v>
      </c>
    </row>
    <row r="343" spans="1:7" ht="15">
      <c r="A343" s="84" t="s">
        <v>4459</v>
      </c>
      <c r="B343" s="84">
        <v>2</v>
      </c>
      <c r="C343" s="118">
        <v>0.000744712492293108</v>
      </c>
      <c r="D343" s="84" t="s">
        <v>4598</v>
      </c>
      <c r="E343" s="84" t="b">
        <v>0</v>
      </c>
      <c r="F343" s="84" t="b">
        <v>0</v>
      </c>
      <c r="G343" s="84" t="b">
        <v>0</v>
      </c>
    </row>
    <row r="344" spans="1:7" ht="15">
      <c r="A344" s="84" t="s">
        <v>4460</v>
      </c>
      <c r="B344" s="84">
        <v>2</v>
      </c>
      <c r="C344" s="118">
        <v>0.000744712492293108</v>
      </c>
      <c r="D344" s="84" t="s">
        <v>4598</v>
      </c>
      <c r="E344" s="84" t="b">
        <v>0</v>
      </c>
      <c r="F344" s="84" t="b">
        <v>0</v>
      </c>
      <c r="G344" s="84" t="b">
        <v>0</v>
      </c>
    </row>
    <row r="345" spans="1:7" ht="15">
      <c r="A345" s="84" t="s">
        <v>4461</v>
      </c>
      <c r="B345" s="84">
        <v>2</v>
      </c>
      <c r="C345" s="118">
        <v>0.000744712492293108</v>
      </c>
      <c r="D345" s="84" t="s">
        <v>4598</v>
      </c>
      <c r="E345" s="84" t="b">
        <v>0</v>
      </c>
      <c r="F345" s="84" t="b">
        <v>0</v>
      </c>
      <c r="G345" s="84" t="b">
        <v>0</v>
      </c>
    </row>
    <row r="346" spans="1:7" ht="15">
      <c r="A346" s="84" t="s">
        <v>4462</v>
      </c>
      <c r="B346" s="84">
        <v>2</v>
      </c>
      <c r="C346" s="118">
        <v>0.000744712492293108</v>
      </c>
      <c r="D346" s="84" t="s">
        <v>4598</v>
      </c>
      <c r="E346" s="84" t="b">
        <v>0</v>
      </c>
      <c r="F346" s="84" t="b">
        <v>0</v>
      </c>
      <c r="G346" s="84" t="b">
        <v>0</v>
      </c>
    </row>
    <row r="347" spans="1:7" ht="15">
      <c r="A347" s="84" t="s">
        <v>4463</v>
      </c>
      <c r="B347" s="84">
        <v>2</v>
      </c>
      <c r="C347" s="118">
        <v>0.000744712492293108</v>
      </c>
      <c r="D347" s="84" t="s">
        <v>4598</v>
      </c>
      <c r="E347" s="84" t="b">
        <v>0</v>
      </c>
      <c r="F347" s="84" t="b">
        <v>0</v>
      </c>
      <c r="G347" s="84" t="b">
        <v>0</v>
      </c>
    </row>
    <row r="348" spans="1:7" ht="15">
      <c r="A348" s="84" t="s">
        <v>424</v>
      </c>
      <c r="B348" s="84">
        <v>2</v>
      </c>
      <c r="C348" s="118">
        <v>0.000744712492293108</v>
      </c>
      <c r="D348" s="84" t="s">
        <v>4598</v>
      </c>
      <c r="E348" s="84" t="b">
        <v>0</v>
      </c>
      <c r="F348" s="84" t="b">
        <v>0</v>
      </c>
      <c r="G348" s="84" t="b">
        <v>0</v>
      </c>
    </row>
    <row r="349" spans="1:7" ht="15">
      <c r="A349" s="84" t="s">
        <v>4464</v>
      </c>
      <c r="B349" s="84">
        <v>2</v>
      </c>
      <c r="C349" s="118">
        <v>0.000744712492293108</v>
      </c>
      <c r="D349" s="84" t="s">
        <v>4598</v>
      </c>
      <c r="E349" s="84" t="b">
        <v>0</v>
      </c>
      <c r="F349" s="84" t="b">
        <v>0</v>
      </c>
      <c r="G349" s="84" t="b">
        <v>0</v>
      </c>
    </row>
    <row r="350" spans="1:7" ht="15">
      <c r="A350" s="84" t="s">
        <v>3696</v>
      </c>
      <c r="B350" s="84">
        <v>2</v>
      </c>
      <c r="C350" s="118">
        <v>0.0008442759107366275</v>
      </c>
      <c r="D350" s="84" t="s">
        <v>4598</v>
      </c>
      <c r="E350" s="84" t="b">
        <v>0</v>
      </c>
      <c r="F350" s="84" t="b">
        <v>0</v>
      </c>
      <c r="G350" s="84" t="b">
        <v>0</v>
      </c>
    </row>
    <row r="351" spans="1:7" ht="15">
      <c r="A351" s="84" t="s">
        <v>4465</v>
      </c>
      <c r="B351" s="84">
        <v>2</v>
      </c>
      <c r="C351" s="118">
        <v>0.000744712492293108</v>
      </c>
      <c r="D351" s="84" t="s">
        <v>4598</v>
      </c>
      <c r="E351" s="84" t="b">
        <v>0</v>
      </c>
      <c r="F351" s="84" t="b">
        <v>0</v>
      </c>
      <c r="G351" s="84" t="b">
        <v>0</v>
      </c>
    </row>
    <row r="352" spans="1:7" ht="15">
      <c r="A352" s="84" t="s">
        <v>420</v>
      </c>
      <c r="B352" s="84">
        <v>2</v>
      </c>
      <c r="C352" s="118">
        <v>0.000744712492293108</v>
      </c>
      <c r="D352" s="84" t="s">
        <v>4598</v>
      </c>
      <c r="E352" s="84" t="b">
        <v>0</v>
      </c>
      <c r="F352" s="84" t="b">
        <v>0</v>
      </c>
      <c r="G352" s="84" t="b">
        <v>0</v>
      </c>
    </row>
    <row r="353" spans="1:7" ht="15">
      <c r="A353" s="84" t="s">
        <v>4466</v>
      </c>
      <c r="B353" s="84">
        <v>2</v>
      </c>
      <c r="C353" s="118">
        <v>0.000744712492293108</v>
      </c>
      <c r="D353" s="84" t="s">
        <v>4598</v>
      </c>
      <c r="E353" s="84" t="b">
        <v>0</v>
      </c>
      <c r="F353" s="84" t="b">
        <v>0</v>
      </c>
      <c r="G353" s="84" t="b">
        <v>0</v>
      </c>
    </row>
    <row r="354" spans="1:7" ht="15">
      <c r="A354" s="84" t="s">
        <v>4467</v>
      </c>
      <c r="B354" s="84">
        <v>2</v>
      </c>
      <c r="C354" s="118">
        <v>0.000744712492293108</v>
      </c>
      <c r="D354" s="84" t="s">
        <v>4598</v>
      </c>
      <c r="E354" s="84" t="b">
        <v>0</v>
      </c>
      <c r="F354" s="84" t="b">
        <v>0</v>
      </c>
      <c r="G354" s="84" t="b">
        <v>0</v>
      </c>
    </row>
    <row r="355" spans="1:7" ht="15">
      <c r="A355" s="84" t="s">
        <v>4468</v>
      </c>
      <c r="B355" s="84">
        <v>2</v>
      </c>
      <c r="C355" s="118">
        <v>0.000744712492293108</v>
      </c>
      <c r="D355" s="84" t="s">
        <v>4598</v>
      </c>
      <c r="E355" s="84" t="b">
        <v>0</v>
      </c>
      <c r="F355" s="84" t="b">
        <v>0</v>
      </c>
      <c r="G355" s="84" t="b">
        <v>0</v>
      </c>
    </row>
    <row r="356" spans="1:7" ht="15">
      <c r="A356" s="84" t="s">
        <v>4469</v>
      </c>
      <c r="B356" s="84">
        <v>2</v>
      </c>
      <c r="C356" s="118">
        <v>0.000744712492293108</v>
      </c>
      <c r="D356" s="84" t="s">
        <v>4598</v>
      </c>
      <c r="E356" s="84" t="b">
        <v>0</v>
      </c>
      <c r="F356" s="84" t="b">
        <v>0</v>
      </c>
      <c r="G356" s="84" t="b">
        <v>0</v>
      </c>
    </row>
    <row r="357" spans="1:7" ht="15">
      <c r="A357" s="84" t="s">
        <v>4470</v>
      </c>
      <c r="B357" s="84">
        <v>2</v>
      </c>
      <c r="C357" s="118">
        <v>0.000744712492293108</v>
      </c>
      <c r="D357" s="84" t="s">
        <v>4598</v>
      </c>
      <c r="E357" s="84" t="b">
        <v>0</v>
      </c>
      <c r="F357" s="84" t="b">
        <v>0</v>
      </c>
      <c r="G357" s="84" t="b">
        <v>0</v>
      </c>
    </row>
    <row r="358" spans="1:7" ht="15">
      <c r="A358" s="84" t="s">
        <v>4471</v>
      </c>
      <c r="B358" s="84">
        <v>2</v>
      </c>
      <c r="C358" s="118">
        <v>0.000744712492293108</v>
      </c>
      <c r="D358" s="84" t="s">
        <v>4598</v>
      </c>
      <c r="E358" s="84" t="b">
        <v>0</v>
      </c>
      <c r="F358" s="84" t="b">
        <v>0</v>
      </c>
      <c r="G358" s="84" t="b">
        <v>0</v>
      </c>
    </row>
    <row r="359" spans="1:7" ht="15">
      <c r="A359" s="84" t="s">
        <v>4472</v>
      </c>
      <c r="B359" s="84">
        <v>2</v>
      </c>
      <c r="C359" s="118">
        <v>0.000744712492293108</v>
      </c>
      <c r="D359" s="84" t="s">
        <v>4598</v>
      </c>
      <c r="E359" s="84" t="b">
        <v>0</v>
      </c>
      <c r="F359" s="84" t="b">
        <v>0</v>
      </c>
      <c r="G359" s="84" t="b">
        <v>0</v>
      </c>
    </row>
    <row r="360" spans="1:7" ht="15">
      <c r="A360" s="84" t="s">
        <v>4473</v>
      </c>
      <c r="B360" s="84">
        <v>2</v>
      </c>
      <c r="C360" s="118">
        <v>0.000744712492293108</v>
      </c>
      <c r="D360" s="84" t="s">
        <v>4598</v>
      </c>
      <c r="E360" s="84" t="b">
        <v>0</v>
      </c>
      <c r="F360" s="84" t="b">
        <v>0</v>
      </c>
      <c r="G360" s="84" t="b">
        <v>0</v>
      </c>
    </row>
    <row r="361" spans="1:7" ht="15">
      <c r="A361" s="84" t="s">
        <v>4474</v>
      </c>
      <c r="B361" s="84">
        <v>2</v>
      </c>
      <c r="C361" s="118">
        <v>0.000744712492293108</v>
      </c>
      <c r="D361" s="84" t="s">
        <v>4598</v>
      </c>
      <c r="E361" s="84" t="b">
        <v>0</v>
      </c>
      <c r="F361" s="84" t="b">
        <v>0</v>
      </c>
      <c r="G361" s="84" t="b">
        <v>0</v>
      </c>
    </row>
    <row r="362" spans="1:7" ht="15">
      <c r="A362" s="84" t="s">
        <v>4475</v>
      </c>
      <c r="B362" s="84">
        <v>2</v>
      </c>
      <c r="C362" s="118">
        <v>0.000744712492293108</v>
      </c>
      <c r="D362" s="84" t="s">
        <v>4598</v>
      </c>
      <c r="E362" s="84" t="b">
        <v>0</v>
      </c>
      <c r="F362" s="84" t="b">
        <v>0</v>
      </c>
      <c r="G362" s="84" t="b">
        <v>0</v>
      </c>
    </row>
    <row r="363" spans="1:7" ht="15">
      <c r="A363" s="84" t="s">
        <v>4476</v>
      </c>
      <c r="B363" s="84">
        <v>2</v>
      </c>
      <c r="C363" s="118">
        <v>0.000744712492293108</v>
      </c>
      <c r="D363" s="84" t="s">
        <v>4598</v>
      </c>
      <c r="E363" s="84" t="b">
        <v>0</v>
      </c>
      <c r="F363" s="84" t="b">
        <v>0</v>
      </c>
      <c r="G363" s="84" t="b">
        <v>0</v>
      </c>
    </row>
    <row r="364" spans="1:7" ht="15">
      <c r="A364" s="84" t="s">
        <v>4477</v>
      </c>
      <c r="B364" s="84">
        <v>2</v>
      </c>
      <c r="C364" s="118">
        <v>0.000744712492293108</v>
      </c>
      <c r="D364" s="84" t="s">
        <v>4598</v>
      </c>
      <c r="E364" s="84" t="b">
        <v>0</v>
      </c>
      <c r="F364" s="84" t="b">
        <v>0</v>
      </c>
      <c r="G364" s="84" t="b">
        <v>0</v>
      </c>
    </row>
    <row r="365" spans="1:7" ht="15">
      <c r="A365" s="84" t="s">
        <v>4478</v>
      </c>
      <c r="B365" s="84">
        <v>2</v>
      </c>
      <c r="C365" s="118">
        <v>0.000744712492293108</v>
      </c>
      <c r="D365" s="84" t="s">
        <v>4598</v>
      </c>
      <c r="E365" s="84" t="b">
        <v>0</v>
      </c>
      <c r="F365" s="84" t="b">
        <v>0</v>
      </c>
      <c r="G365" s="84" t="b">
        <v>0</v>
      </c>
    </row>
    <row r="366" spans="1:7" ht="15">
      <c r="A366" s="84" t="s">
        <v>4479</v>
      </c>
      <c r="B366" s="84">
        <v>2</v>
      </c>
      <c r="C366" s="118">
        <v>0.000744712492293108</v>
      </c>
      <c r="D366" s="84" t="s">
        <v>4598</v>
      </c>
      <c r="E366" s="84" t="b">
        <v>0</v>
      </c>
      <c r="F366" s="84" t="b">
        <v>0</v>
      </c>
      <c r="G366" s="84" t="b">
        <v>0</v>
      </c>
    </row>
    <row r="367" spans="1:7" ht="15">
      <c r="A367" s="84" t="s">
        <v>4480</v>
      </c>
      <c r="B367" s="84">
        <v>2</v>
      </c>
      <c r="C367" s="118">
        <v>0.000744712492293108</v>
      </c>
      <c r="D367" s="84" t="s">
        <v>4598</v>
      </c>
      <c r="E367" s="84" t="b">
        <v>0</v>
      </c>
      <c r="F367" s="84" t="b">
        <v>0</v>
      </c>
      <c r="G367" s="84" t="b">
        <v>0</v>
      </c>
    </row>
    <row r="368" spans="1:7" ht="15">
      <c r="A368" s="84" t="s">
        <v>4481</v>
      </c>
      <c r="B368" s="84">
        <v>2</v>
      </c>
      <c r="C368" s="118">
        <v>0.000744712492293108</v>
      </c>
      <c r="D368" s="84" t="s">
        <v>4598</v>
      </c>
      <c r="E368" s="84" t="b">
        <v>0</v>
      </c>
      <c r="F368" s="84" t="b">
        <v>0</v>
      </c>
      <c r="G368" s="84" t="b">
        <v>0</v>
      </c>
    </row>
    <row r="369" spans="1:7" ht="15">
      <c r="A369" s="84" t="s">
        <v>4482</v>
      </c>
      <c r="B369" s="84">
        <v>2</v>
      </c>
      <c r="C369" s="118">
        <v>0.000744712492293108</v>
      </c>
      <c r="D369" s="84" t="s">
        <v>4598</v>
      </c>
      <c r="E369" s="84" t="b">
        <v>0</v>
      </c>
      <c r="F369" s="84" t="b">
        <v>0</v>
      </c>
      <c r="G369" s="84" t="b">
        <v>0</v>
      </c>
    </row>
    <row r="370" spans="1:7" ht="15">
      <c r="A370" s="84" t="s">
        <v>4483</v>
      </c>
      <c r="B370" s="84">
        <v>2</v>
      </c>
      <c r="C370" s="118">
        <v>0.000744712492293108</v>
      </c>
      <c r="D370" s="84" t="s">
        <v>4598</v>
      </c>
      <c r="E370" s="84" t="b">
        <v>0</v>
      </c>
      <c r="F370" s="84" t="b">
        <v>0</v>
      </c>
      <c r="G370" s="84" t="b">
        <v>0</v>
      </c>
    </row>
    <row r="371" spans="1:7" ht="15">
      <c r="A371" s="84" t="s">
        <v>4484</v>
      </c>
      <c r="B371" s="84">
        <v>2</v>
      </c>
      <c r="C371" s="118">
        <v>0.000744712492293108</v>
      </c>
      <c r="D371" s="84" t="s">
        <v>4598</v>
      </c>
      <c r="E371" s="84" t="b">
        <v>0</v>
      </c>
      <c r="F371" s="84" t="b">
        <v>0</v>
      </c>
      <c r="G371" s="84" t="b">
        <v>0</v>
      </c>
    </row>
    <row r="372" spans="1:7" ht="15">
      <c r="A372" s="84" t="s">
        <v>4485</v>
      </c>
      <c r="B372" s="84">
        <v>2</v>
      </c>
      <c r="C372" s="118">
        <v>0.000744712492293108</v>
      </c>
      <c r="D372" s="84" t="s">
        <v>4598</v>
      </c>
      <c r="E372" s="84" t="b">
        <v>0</v>
      </c>
      <c r="F372" s="84" t="b">
        <v>0</v>
      </c>
      <c r="G372" s="84" t="b">
        <v>0</v>
      </c>
    </row>
    <row r="373" spans="1:7" ht="15">
      <c r="A373" s="84" t="s">
        <v>4486</v>
      </c>
      <c r="B373" s="84">
        <v>2</v>
      </c>
      <c r="C373" s="118">
        <v>0.000744712492293108</v>
      </c>
      <c r="D373" s="84" t="s">
        <v>4598</v>
      </c>
      <c r="E373" s="84" t="b">
        <v>0</v>
      </c>
      <c r="F373" s="84" t="b">
        <v>0</v>
      </c>
      <c r="G373" s="84" t="b">
        <v>0</v>
      </c>
    </row>
    <row r="374" spans="1:7" ht="15">
      <c r="A374" s="84" t="s">
        <v>4487</v>
      </c>
      <c r="B374" s="84">
        <v>2</v>
      </c>
      <c r="C374" s="118">
        <v>0.000744712492293108</v>
      </c>
      <c r="D374" s="84" t="s">
        <v>4598</v>
      </c>
      <c r="E374" s="84" t="b">
        <v>0</v>
      </c>
      <c r="F374" s="84" t="b">
        <v>0</v>
      </c>
      <c r="G374" s="84" t="b">
        <v>0</v>
      </c>
    </row>
    <row r="375" spans="1:7" ht="15">
      <c r="A375" s="84" t="s">
        <v>4488</v>
      </c>
      <c r="B375" s="84">
        <v>2</v>
      </c>
      <c r="C375" s="118">
        <v>0.000744712492293108</v>
      </c>
      <c r="D375" s="84" t="s">
        <v>4598</v>
      </c>
      <c r="E375" s="84" t="b">
        <v>0</v>
      </c>
      <c r="F375" s="84" t="b">
        <v>0</v>
      </c>
      <c r="G375" s="84" t="b">
        <v>0</v>
      </c>
    </row>
    <row r="376" spans="1:7" ht="15">
      <c r="A376" s="84" t="s">
        <v>4489</v>
      </c>
      <c r="B376" s="84">
        <v>2</v>
      </c>
      <c r="C376" s="118">
        <v>0.000744712492293108</v>
      </c>
      <c r="D376" s="84" t="s">
        <v>4598</v>
      </c>
      <c r="E376" s="84" t="b">
        <v>0</v>
      </c>
      <c r="F376" s="84" t="b">
        <v>0</v>
      </c>
      <c r="G376" s="84" t="b">
        <v>0</v>
      </c>
    </row>
    <row r="377" spans="1:7" ht="15">
      <c r="A377" s="84" t="s">
        <v>4490</v>
      </c>
      <c r="B377" s="84">
        <v>2</v>
      </c>
      <c r="C377" s="118">
        <v>0.000744712492293108</v>
      </c>
      <c r="D377" s="84" t="s">
        <v>4598</v>
      </c>
      <c r="E377" s="84" t="b">
        <v>0</v>
      </c>
      <c r="F377" s="84" t="b">
        <v>0</v>
      </c>
      <c r="G377" s="84" t="b">
        <v>0</v>
      </c>
    </row>
    <row r="378" spans="1:7" ht="15">
      <c r="A378" s="84" t="s">
        <v>4491</v>
      </c>
      <c r="B378" s="84">
        <v>2</v>
      </c>
      <c r="C378" s="118">
        <v>0.000744712492293108</v>
      </c>
      <c r="D378" s="84" t="s">
        <v>4598</v>
      </c>
      <c r="E378" s="84" t="b">
        <v>0</v>
      </c>
      <c r="F378" s="84" t="b">
        <v>0</v>
      </c>
      <c r="G378" s="84" t="b">
        <v>0</v>
      </c>
    </row>
    <row r="379" spans="1:7" ht="15">
      <c r="A379" s="84" t="s">
        <v>4492</v>
      </c>
      <c r="B379" s="84">
        <v>2</v>
      </c>
      <c r="C379" s="118">
        <v>0.000744712492293108</v>
      </c>
      <c r="D379" s="84" t="s">
        <v>4598</v>
      </c>
      <c r="E379" s="84" t="b">
        <v>0</v>
      </c>
      <c r="F379" s="84" t="b">
        <v>0</v>
      </c>
      <c r="G379" s="84" t="b">
        <v>0</v>
      </c>
    </row>
    <row r="380" spans="1:7" ht="15">
      <c r="A380" s="84" t="s">
        <v>4493</v>
      </c>
      <c r="B380" s="84">
        <v>2</v>
      </c>
      <c r="C380" s="118">
        <v>0.000744712492293108</v>
      </c>
      <c r="D380" s="84" t="s">
        <v>4598</v>
      </c>
      <c r="E380" s="84" t="b">
        <v>0</v>
      </c>
      <c r="F380" s="84" t="b">
        <v>0</v>
      </c>
      <c r="G380" s="84" t="b">
        <v>0</v>
      </c>
    </row>
    <row r="381" spans="1:7" ht="15">
      <c r="A381" s="84" t="s">
        <v>4494</v>
      </c>
      <c r="B381" s="84">
        <v>2</v>
      </c>
      <c r="C381" s="118">
        <v>0.000744712492293108</v>
      </c>
      <c r="D381" s="84" t="s">
        <v>4598</v>
      </c>
      <c r="E381" s="84" t="b">
        <v>0</v>
      </c>
      <c r="F381" s="84" t="b">
        <v>0</v>
      </c>
      <c r="G381" s="84" t="b">
        <v>0</v>
      </c>
    </row>
    <row r="382" spans="1:7" ht="15">
      <c r="A382" s="84" t="s">
        <v>4495</v>
      </c>
      <c r="B382" s="84">
        <v>2</v>
      </c>
      <c r="C382" s="118">
        <v>0.000744712492293108</v>
      </c>
      <c r="D382" s="84" t="s">
        <v>4598</v>
      </c>
      <c r="E382" s="84" t="b">
        <v>0</v>
      </c>
      <c r="F382" s="84" t="b">
        <v>0</v>
      </c>
      <c r="G382" s="84" t="b">
        <v>0</v>
      </c>
    </row>
    <row r="383" spans="1:7" ht="15">
      <c r="A383" s="84" t="s">
        <v>4496</v>
      </c>
      <c r="B383" s="84">
        <v>2</v>
      </c>
      <c r="C383" s="118">
        <v>0.000744712492293108</v>
      </c>
      <c r="D383" s="84" t="s">
        <v>4598</v>
      </c>
      <c r="E383" s="84" t="b">
        <v>0</v>
      </c>
      <c r="F383" s="84" t="b">
        <v>0</v>
      </c>
      <c r="G383" s="84" t="b">
        <v>0</v>
      </c>
    </row>
    <row r="384" spans="1:7" ht="15">
      <c r="A384" s="84" t="s">
        <v>4497</v>
      </c>
      <c r="B384" s="84">
        <v>2</v>
      </c>
      <c r="C384" s="118">
        <v>0.000744712492293108</v>
      </c>
      <c r="D384" s="84" t="s">
        <v>4598</v>
      </c>
      <c r="E384" s="84" t="b">
        <v>0</v>
      </c>
      <c r="F384" s="84" t="b">
        <v>0</v>
      </c>
      <c r="G384" s="84" t="b">
        <v>0</v>
      </c>
    </row>
    <row r="385" spans="1:7" ht="15">
      <c r="A385" s="84" t="s">
        <v>4498</v>
      </c>
      <c r="B385" s="84">
        <v>2</v>
      </c>
      <c r="C385" s="118">
        <v>0.000744712492293108</v>
      </c>
      <c r="D385" s="84" t="s">
        <v>4598</v>
      </c>
      <c r="E385" s="84" t="b">
        <v>0</v>
      </c>
      <c r="F385" s="84" t="b">
        <v>0</v>
      </c>
      <c r="G385" s="84" t="b">
        <v>0</v>
      </c>
    </row>
    <row r="386" spans="1:7" ht="15">
      <c r="A386" s="84" t="s">
        <v>4499</v>
      </c>
      <c r="B386" s="84">
        <v>2</v>
      </c>
      <c r="C386" s="118">
        <v>0.000744712492293108</v>
      </c>
      <c r="D386" s="84" t="s">
        <v>4598</v>
      </c>
      <c r="E386" s="84" t="b">
        <v>0</v>
      </c>
      <c r="F386" s="84" t="b">
        <v>0</v>
      </c>
      <c r="G386" s="84" t="b">
        <v>0</v>
      </c>
    </row>
    <row r="387" spans="1:7" ht="15">
      <c r="A387" s="84" t="s">
        <v>4500</v>
      </c>
      <c r="B387" s="84">
        <v>2</v>
      </c>
      <c r="C387" s="118">
        <v>0.0008442759107366275</v>
      </c>
      <c r="D387" s="84" t="s">
        <v>4598</v>
      </c>
      <c r="E387" s="84" t="b">
        <v>0</v>
      </c>
      <c r="F387" s="84" t="b">
        <v>0</v>
      </c>
      <c r="G387" s="84" t="b">
        <v>0</v>
      </c>
    </row>
    <row r="388" spans="1:7" ht="15">
      <c r="A388" s="84" t="s">
        <v>4501</v>
      </c>
      <c r="B388" s="84">
        <v>2</v>
      </c>
      <c r="C388" s="118">
        <v>0.000744712492293108</v>
      </c>
      <c r="D388" s="84" t="s">
        <v>4598</v>
      </c>
      <c r="E388" s="84" t="b">
        <v>0</v>
      </c>
      <c r="F388" s="84" t="b">
        <v>0</v>
      </c>
      <c r="G388" s="84" t="b">
        <v>0</v>
      </c>
    </row>
    <row r="389" spans="1:7" ht="15">
      <c r="A389" s="84" t="s">
        <v>4502</v>
      </c>
      <c r="B389" s="84">
        <v>2</v>
      </c>
      <c r="C389" s="118">
        <v>0.000744712492293108</v>
      </c>
      <c r="D389" s="84" t="s">
        <v>4598</v>
      </c>
      <c r="E389" s="84" t="b">
        <v>0</v>
      </c>
      <c r="F389" s="84" t="b">
        <v>0</v>
      </c>
      <c r="G389" s="84" t="b">
        <v>0</v>
      </c>
    </row>
    <row r="390" spans="1:7" ht="15">
      <c r="A390" s="84" t="s">
        <v>4503</v>
      </c>
      <c r="B390" s="84">
        <v>2</v>
      </c>
      <c r="C390" s="118">
        <v>0.000744712492293108</v>
      </c>
      <c r="D390" s="84" t="s">
        <v>4598</v>
      </c>
      <c r="E390" s="84" t="b">
        <v>0</v>
      </c>
      <c r="F390" s="84" t="b">
        <v>0</v>
      </c>
      <c r="G390" s="84" t="b">
        <v>0</v>
      </c>
    </row>
    <row r="391" spans="1:7" ht="15">
      <c r="A391" s="84" t="s">
        <v>4504</v>
      </c>
      <c r="B391" s="84">
        <v>2</v>
      </c>
      <c r="C391" s="118">
        <v>0.000744712492293108</v>
      </c>
      <c r="D391" s="84" t="s">
        <v>4598</v>
      </c>
      <c r="E391" s="84" t="b">
        <v>0</v>
      </c>
      <c r="F391" s="84" t="b">
        <v>0</v>
      </c>
      <c r="G391" s="84" t="b">
        <v>0</v>
      </c>
    </row>
    <row r="392" spans="1:7" ht="15">
      <c r="A392" s="84" t="s">
        <v>4505</v>
      </c>
      <c r="B392" s="84">
        <v>2</v>
      </c>
      <c r="C392" s="118">
        <v>0.000744712492293108</v>
      </c>
      <c r="D392" s="84" t="s">
        <v>4598</v>
      </c>
      <c r="E392" s="84" t="b">
        <v>0</v>
      </c>
      <c r="F392" s="84" t="b">
        <v>1</v>
      </c>
      <c r="G392" s="84" t="b">
        <v>0</v>
      </c>
    </row>
    <row r="393" spans="1:7" ht="15">
      <c r="A393" s="84" t="s">
        <v>4506</v>
      </c>
      <c r="B393" s="84">
        <v>2</v>
      </c>
      <c r="C393" s="118">
        <v>0.000744712492293108</v>
      </c>
      <c r="D393" s="84" t="s">
        <v>4598</v>
      </c>
      <c r="E393" s="84" t="b">
        <v>0</v>
      </c>
      <c r="F393" s="84" t="b">
        <v>0</v>
      </c>
      <c r="G393" s="84" t="b">
        <v>0</v>
      </c>
    </row>
    <row r="394" spans="1:7" ht="15">
      <c r="A394" s="84" t="s">
        <v>4507</v>
      </c>
      <c r="B394" s="84">
        <v>2</v>
      </c>
      <c r="C394" s="118">
        <v>0.000744712492293108</v>
      </c>
      <c r="D394" s="84" t="s">
        <v>4598</v>
      </c>
      <c r="E394" s="84" t="b">
        <v>0</v>
      </c>
      <c r="F394" s="84" t="b">
        <v>0</v>
      </c>
      <c r="G394" s="84" t="b">
        <v>0</v>
      </c>
    </row>
    <row r="395" spans="1:7" ht="15">
      <c r="A395" s="84" t="s">
        <v>4508</v>
      </c>
      <c r="B395" s="84">
        <v>2</v>
      </c>
      <c r="C395" s="118">
        <v>0.000744712492293108</v>
      </c>
      <c r="D395" s="84" t="s">
        <v>4598</v>
      </c>
      <c r="E395" s="84" t="b">
        <v>0</v>
      </c>
      <c r="F395" s="84" t="b">
        <v>0</v>
      </c>
      <c r="G395" s="84" t="b">
        <v>0</v>
      </c>
    </row>
    <row r="396" spans="1:7" ht="15">
      <c r="A396" s="84" t="s">
        <v>4509</v>
      </c>
      <c r="B396" s="84">
        <v>2</v>
      </c>
      <c r="C396" s="118">
        <v>0.000744712492293108</v>
      </c>
      <c r="D396" s="84" t="s">
        <v>4598</v>
      </c>
      <c r="E396" s="84" t="b">
        <v>0</v>
      </c>
      <c r="F396" s="84" t="b">
        <v>0</v>
      </c>
      <c r="G396" s="84" t="b">
        <v>0</v>
      </c>
    </row>
    <row r="397" spans="1:7" ht="15">
      <c r="A397" s="84" t="s">
        <v>4510</v>
      </c>
      <c r="B397" s="84">
        <v>2</v>
      </c>
      <c r="C397" s="118">
        <v>0.000744712492293108</v>
      </c>
      <c r="D397" s="84" t="s">
        <v>4598</v>
      </c>
      <c r="E397" s="84" t="b">
        <v>0</v>
      </c>
      <c r="F397" s="84" t="b">
        <v>0</v>
      </c>
      <c r="G397" s="84" t="b">
        <v>0</v>
      </c>
    </row>
    <row r="398" spans="1:7" ht="15">
      <c r="A398" s="84" t="s">
        <v>4511</v>
      </c>
      <c r="B398" s="84">
        <v>2</v>
      </c>
      <c r="C398" s="118">
        <v>0.000744712492293108</v>
      </c>
      <c r="D398" s="84" t="s">
        <v>4598</v>
      </c>
      <c r="E398" s="84" t="b">
        <v>0</v>
      </c>
      <c r="F398" s="84" t="b">
        <v>0</v>
      </c>
      <c r="G398" s="84" t="b">
        <v>0</v>
      </c>
    </row>
    <row r="399" spans="1:7" ht="15">
      <c r="A399" s="84" t="s">
        <v>4512</v>
      </c>
      <c r="B399" s="84">
        <v>2</v>
      </c>
      <c r="C399" s="118">
        <v>0.000744712492293108</v>
      </c>
      <c r="D399" s="84" t="s">
        <v>4598</v>
      </c>
      <c r="E399" s="84" t="b">
        <v>0</v>
      </c>
      <c r="F399" s="84" t="b">
        <v>0</v>
      </c>
      <c r="G399" s="84" t="b">
        <v>0</v>
      </c>
    </row>
    <row r="400" spans="1:7" ht="15">
      <c r="A400" s="84" t="s">
        <v>4513</v>
      </c>
      <c r="B400" s="84">
        <v>2</v>
      </c>
      <c r="C400" s="118">
        <v>0.000744712492293108</v>
      </c>
      <c r="D400" s="84" t="s">
        <v>4598</v>
      </c>
      <c r="E400" s="84" t="b">
        <v>0</v>
      </c>
      <c r="F400" s="84" t="b">
        <v>0</v>
      </c>
      <c r="G400" s="84" t="b">
        <v>0</v>
      </c>
    </row>
    <row r="401" spans="1:7" ht="15">
      <c r="A401" s="84" t="s">
        <v>4514</v>
      </c>
      <c r="B401" s="84">
        <v>2</v>
      </c>
      <c r="C401" s="118">
        <v>0.000744712492293108</v>
      </c>
      <c r="D401" s="84" t="s">
        <v>4598</v>
      </c>
      <c r="E401" s="84" t="b">
        <v>0</v>
      </c>
      <c r="F401" s="84" t="b">
        <v>0</v>
      </c>
      <c r="G401" s="84" t="b">
        <v>0</v>
      </c>
    </row>
    <row r="402" spans="1:7" ht="15">
      <c r="A402" s="84" t="s">
        <v>4515</v>
      </c>
      <c r="B402" s="84">
        <v>2</v>
      </c>
      <c r="C402" s="118">
        <v>0.000744712492293108</v>
      </c>
      <c r="D402" s="84" t="s">
        <v>4598</v>
      </c>
      <c r="E402" s="84" t="b">
        <v>0</v>
      </c>
      <c r="F402" s="84" t="b">
        <v>0</v>
      </c>
      <c r="G402" s="84" t="b">
        <v>0</v>
      </c>
    </row>
    <row r="403" spans="1:7" ht="15">
      <c r="A403" s="84" t="s">
        <v>4516</v>
      </c>
      <c r="B403" s="84">
        <v>2</v>
      </c>
      <c r="C403" s="118">
        <v>0.000744712492293108</v>
      </c>
      <c r="D403" s="84" t="s">
        <v>4598</v>
      </c>
      <c r="E403" s="84" t="b">
        <v>0</v>
      </c>
      <c r="F403" s="84" t="b">
        <v>0</v>
      </c>
      <c r="G403" s="84" t="b">
        <v>0</v>
      </c>
    </row>
    <row r="404" spans="1:7" ht="15">
      <c r="A404" s="84" t="s">
        <v>4517</v>
      </c>
      <c r="B404" s="84">
        <v>2</v>
      </c>
      <c r="C404" s="118">
        <v>0.000744712492293108</v>
      </c>
      <c r="D404" s="84" t="s">
        <v>4598</v>
      </c>
      <c r="E404" s="84" t="b">
        <v>0</v>
      </c>
      <c r="F404" s="84" t="b">
        <v>0</v>
      </c>
      <c r="G404" s="84" t="b">
        <v>0</v>
      </c>
    </row>
    <row r="405" spans="1:7" ht="15">
      <c r="A405" s="84" t="s">
        <v>4518</v>
      </c>
      <c r="B405" s="84">
        <v>2</v>
      </c>
      <c r="C405" s="118">
        <v>0.000744712492293108</v>
      </c>
      <c r="D405" s="84" t="s">
        <v>4598</v>
      </c>
      <c r="E405" s="84" t="b">
        <v>0</v>
      </c>
      <c r="F405" s="84" t="b">
        <v>0</v>
      </c>
      <c r="G405" s="84" t="b">
        <v>0</v>
      </c>
    </row>
    <row r="406" spans="1:7" ht="15">
      <c r="A406" s="84" t="s">
        <v>4519</v>
      </c>
      <c r="B406" s="84">
        <v>2</v>
      </c>
      <c r="C406" s="118">
        <v>0.000744712492293108</v>
      </c>
      <c r="D406" s="84" t="s">
        <v>4598</v>
      </c>
      <c r="E406" s="84" t="b">
        <v>0</v>
      </c>
      <c r="F406" s="84" t="b">
        <v>0</v>
      </c>
      <c r="G406" s="84" t="b">
        <v>0</v>
      </c>
    </row>
    <row r="407" spans="1:7" ht="15">
      <c r="A407" s="84" t="s">
        <v>4520</v>
      </c>
      <c r="B407" s="84">
        <v>2</v>
      </c>
      <c r="C407" s="118">
        <v>0.000744712492293108</v>
      </c>
      <c r="D407" s="84" t="s">
        <v>4598</v>
      </c>
      <c r="E407" s="84" t="b">
        <v>0</v>
      </c>
      <c r="F407" s="84" t="b">
        <v>0</v>
      </c>
      <c r="G407" s="84" t="b">
        <v>0</v>
      </c>
    </row>
    <row r="408" spans="1:7" ht="15">
      <c r="A408" s="84" t="s">
        <v>4521</v>
      </c>
      <c r="B408" s="84">
        <v>2</v>
      </c>
      <c r="C408" s="118">
        <v>0.000744712492293108</v>
      </c>
      <c r="D408" s="84" t="s">
        <v>4598</v>
      </c>
      <c r="E408" s="84" t="b">
        <v>0</v>
      </c>
      <c r="F408" s="84" t="b">
        <v>0</v>
      </c>
      <c r="G408" s="84" t="b">
        <v>0</v>
      </c>
    </row>
    <row r="409" spans="1:7" ht="15">
      <c r="A409" s="84" t="s">
        <v>275</v>
      </c>
      <c r="B409" s="84">
        <v>2</v>
      </c>
      <c r="C409" s="118">
        <v>0.000744712492293108</v>
      </c>
      <c r="D409" s="84" t="s">
        <v>4598</v>
      </c>
      <c r="E409" s="84" t="b">
        <v>0</v>
      </c>
      <c r="F409" s="84" t="b">
        <v>0</v>
      </c>
      <c r="G409" s="84" t="b">
        <v>0</v>
      </c>
    </row>
    <row r="410" spans="1:7" ht="15">
      <c r="A410" s="84" t="s">
        <v>3680</v>
      </c>
      <c r="B410" s="84">
        <v>2</v>
      </c>
      <c r="C410" s="118">
        <v>0.000744712492293108</v>
      </c>
      <c r="D410" s="84" t="s">
        <v>4598</v>
      </c>
      <c r="E410" s="84" t="b">
        <v>0</v>
      </c>
      <c r="F410" s="84" t="b">
        <v>0</v>
      </c>
      <c r="G410" s="84" t="b">
        <v>0</v>
      </c>
    </row>
    <row r="411" spans="1:7" ht="15">
      <c r="A411" s="84" t="s">
        <v>4522</v>
      </c>
      <c r="B411" s="84">
        <v>2</v>
      </c>
      <c r="C411" s="118">
        <v>0.000744712492293108</v>
      </c>
      <c r="D411" s="84" t="s">
        <v>4598</v>
      </c>
      <c r="E411" s="84" t="b">
        <v>0</v>
      </c>
      <c r="F411" s="84" t="b">
        <v>0</v>
      </c>
      <c r="G411" s="84" t="b">
        <v>0</v>
      </c>
    </row>
    <row r="412" spans="1:7" ht="15">
      <c r="A412" s="84" t="s">
        <v>4523</v>
      </c>
      <c r="B412" s="84">
        <v>2</v>
      </c>
      <c r="C412" s="118">
        <v>0.000744712492293108</v>
      </c>
      <c r="D412" s="84" t="s">
        <v>4598</v>
      </c>
      <c r="E412" s="84" t="b">
        <v>0</v>
      </c>
      <c r="F412" s="84" t="b">
        <v>0</v>
      </c>
      <c r="G412" s="84" t="b">
        <v>0</v>
      </c>
    </row>
    <row r="413" spans="1:7" ht="15">
      <c r="A413" s="84" t="s">
        <v>4524</v>
      </c>
      <c r="B413" s="84">
        <v>2</v>
      </c>
      <c r="C413" s="118">
        <v>0.000744712492293108</v>
      </c>
      <c r="D413" s="84" t="s">
        <v>4598</v>
      </c>
      <c r="E413" s="84" t="b">
        <v>0</v>
      </c>
      <c r="F413" s="84" t="b">
        <v>0</v>
      </c>
      <c r="G413" s="84" t="b">
        <v>0</v>
      </c>
    </row>
    <row r="414" spans="1:7" ht="15">
      <c r="A414" s="84" t="s">
        <v>4525</v>
      </c>
      <c r="B414" s="84">
        <v>2</v>
      </c>
      <c r="C414" s="118">
        <v>0.000744712492293108</v>
      </c>
      <c r="D414" s="84" t="s">
        <v>4598</v>
      </c>
      <c r="E414" s="84" t="b">
        <v>0</v>
      </c>
      <c r="F414" s="84" t="b">
        <v>0</v>
      </c>
      <c r="G414" s="84" t="b">
        <v>0</v>
      </c>
    </row>
    <row r="415" spans="1:7" ht="15">
      <c r="A415" s="84" t="s">
        <v>4526</v>
      </c>
      <c r="B415" s="84">
        <v>2</v>
      </c>
      <c r="C415" s="118">
        <v>0.000744712492293108</v>
      </c>
      <c r="D415" s="84" t="s">
        <v>4598</v>
      </c>
      <c r="E415" s="84" t="b">
        <v>0</v>
      </c>
      <c r="F415" s="84" t="b">
        <v>0</v>
      </c>
      <c r="G415" s="84" t="b">
        <v>0</v>
      </c>
    </row>
    <row r="416" spans="1:7" ht="15">
      <c r="A416" s="84" t="s">
        <v>4527</v>
      </c>
      <c r="B416" s="84">
        <v>2</v>
      </c>
      <c r="C416" s="118">
        <v>0.000744712492293108</v>
      </c>
      <c r="D416" s="84" t="s">
        <v>4598</v>
      </c>
      <c r="E416" s="84" t="b">
        <v>0</v>
      </c>
      <c r="F416" s="84" t="b">
        <v>0</v>
      </c>
      <c r="G416" s="84" t="b">
        <v>0</v>
      </c>
    </row>
    <row r="417" spans="1:7" ht="15">
      <c r="A417" s="84" t="s">
        <v>270</v>
      </c>
      <c r="B417" s="84">
        <v>2</v>
      </c>
      <c r="C417" s="118">
        <v>0.000744712492293108</v>
      </c>
      <c r="D417" s="84" t="s">
        <v>4598</v>
      </c>
      <c r="E417" s="84" t="b">
        <v>0</v>
      </c>
      <c r="F417" s="84" t="b">
        <v>0</v>
      </c>
      <c r="G417" s="84" t="b">
        <v>0</v>
      </c>
    </row>
    <row r="418" spans="1:7" ht="15">
      <c r="A418" s="84" t="s">
        <v>4528</v>
      </c>
      <c r="B418" s="84">
        <v>2</v>
      </c>
      <c r="C418" s="118">
        <v>0.000744712492293108</v>
      </c>
      <c r="D418" s="84" t="s">
        <v>4598</v>
      </c>
      <c r="E418" s="84" t="b">
        <v>0</v>
      </c>
      <c r="F418" s="84" t="b">
        <v>1</v>
      </c>
      <c r="G418" s="84" t="b">
        <v>0</v>
      </c>
    </row>
    <row r="419" spans="1:7" ht="15">
      <c r="A419" s="84" t="s">
        <v>4529</v>
      </c>
      <c r="B419" s="84">
        <v>2</v>
      </c>
      <c r="C419" s="118">
        <v>0.000744712492293108</v>
      </c>
      <c r="D419" s="84" t="s">
        <v>4598</v>
      </c>
      <c r="E419" s="84" t="b">
        <v>0</v>
      </c>
      <c r="F419" s="84" t="b">
        <v>0</v>
      </c>
      <c r="G419" s="84" t="b">
        <v>0</v>
      </c>
    </row>
    <row r="420" spans="1:7" ht="15">
      <c r="A420" s="84" t="s">
        <v>4530</v>
      </c>
      <c r="B420" s="84">
        <v>2</v>
      </c>
      <c r="C420" s="118">
        <v>0.000744712492293108</v>
      </c>
      <c r="D420" s="84" t="s">
        <v>4598</v>
      </c>
      <c r="E420" s="84" t="b">
        <v>0</v>
      </c>
      <c r="F420" s="84" t="b">
        <v>0</v>
      </c>
      <c r="G420" s="84" t="b">
        <v>0</v>
      </c>
    </row>
    <row r="421" spans="1:7" ht="15">
      <c r="A421" s="84" t="s">
        <v>4531</v>
      </c>
      <c r="B421" s="84">
        <v>2</v>
      </c>
      <c r="C421" s="118">
        <v>0.000744712492293108</v>
      </c>
      <c r="D421" s="84" t="s">
        <v>4598</v>
      </c>
      <c r="E421" s="84" t="b">
        <v>0</v>
      </c>
      <c r="F421" s="84" t="b">
        <v>0</v>
      </c>
      <c r="G421" s="84" t="b">
        <v>0</v>
      </c>
    </row>
    <row r="422" spans="1:7" ht="15">
      <c r="A422" s="84" t="s">
        <v>4532</v>
      </c>
      <c r="B422" s="84">
        <v>2</v>
      </c>
      <c r="C422" s="118">
        <v>0.000744712492293108</v>
      </c>
      <c r="D422" s="84" t="s">
        <v>4598</v>
      </c>
      <c r="E422" s="84" t="b">
        <v>0</v>
      </c>
      <c r="F422" s="84" t="b">
        <v>0</v>
      </c>
      <c r="G422" s="84" t="b">
        <v>0</v>
      </c>
    </row>
    <row r="423" spans="1:7" ht="15">
      <c r="A423" s="84" t="s">
        <v>4533</v>
      </c>
      <c r="B423" s="84">
        <v>2</v>
      </c>
      <c r="C423" s="118">
        <v>0.000744712492293108</v>
      </c>
      <c r="D423" s="84" t="s">
        <v>4598</v>
      </c>
      <c r="E423" s="84" t="b">
        <v>0</v>
      </c>
      <c r="F423" s="84" t="b">
        <v>0</v>
      </c>
      <c r="G423" s="84" t="b">
        <v>0</v>
      </c>
    </row>
    <row r="424" spans="1:7" ht="15">
      <c r="A424" s="84" t="s">
        <v>4534</v>
      </c>
      <c r="B424" s="84">
        <v>2</v>
      </c>
      <c r="C424" s="118">
        <v>0.000744712492293108</v>
      </c>
      <c r="D424" s="84" t="s">
        <v>4598</v>
      </c>
      <c r="E424" s="84" t="b">
        <v>0</v>
      </c>
      <c r="F424" s="84" t="b">
        <v>0</v>
      </c>
      <c r="G424" s="84" t="b">
        <v>0</v>
      </c>
    </row>
    <row r="425" spans="1:7" ht="15">
      <c r="A425" s="84" t="s">
        <v>4535</v>
      </c>
      <c r="B425" s="84">
        <v>2</v>
      </c>
      <c r="C425" s="118">
        <v>0.000744712492293108</v>
      </c>
      <c r="D425" s="84" t="s">
        <v>4598</v>
      </c>
      <c r="E425" s="84" t="b">
        <v>0</v>
      </c>
      <c r="F425" s="84" t="b">
        <v>0</v>
      </c>
      <c r="G425" s="84" t="b">
        <v>0</v>
      </c>
    </row>
    <row r="426" spans="1:7" ht="15">
      <c r="A426" s="84" t="s">
        <v>4536</v>
      </c>
      <c r="B426" s="84">
        <v>2</v>
      </c>
      <c r="C426" s="118">
        <v>0.000744712492293108</v>
      </c>
      <c r="D426" s="84" t="s">
        <v>4598</v>
      </c>
      <c r="E426" s="84" t="b">
        <v>0</v>
      </c>
      <c r="F426" s="84" t="b">
        <v>0</v>
      </c>
      <c r="G426" s="84" t="b">
        <v>0</v>
      </c>
    </row>
    <row r="427" spans="1:7" ht="15">
      <c r="A427" s="84" t="s">
        <v>4537</v>
      </c>
      <c r="B427" s="84">
        <v>2</v>
      </c>
      <c r="C427" s="118">
        <v>0.000744712492293108</v>
      </c>
      <c r="D427" s="84" t="s">
        <v>4598</v>
      </c>
      <c r="E427" s="84" t="b">
        <v>0</v>
      </c>
      <c r="F427" s="84" t="b">
        <v>0</v>
      </c>
      <c r="G427" s="84" t="b">
        <v>0</v>
      </c>
    </row>
    <row r="428" spans="1:7" ht="15">
      <c r="A428" s="84" t="s">
        <v>4538</v>
      </c>
      <c r="B428" s="84">
        <v>2</v>
      </c>
      <c r="C428" s="118">
        <v>0.000744712492293108</v>
      </c>
      <c r="D428" s="84" t="s">
        <v>4598</v>
      </c>
      <c r="E428" s="84" t="b">
        <v>0</v>
      </c>
      <c r="F428" s="84" t="b">
        <v>0</v>
      </c>
      <c r="G428" s="84" t="b">
        <v>0</v>
      </c>
    </row>
    <row r="429" spans="1:7" ht="15">
      <c r="A429" s="84" t="s">
        <v>4539</v>
      </c>
      <c r="B429" s="84">
        <v>2</v>
      </c>
      <c r="C429" s="118">
        <v>0.000744712492293108</v>
      </c>
      <c r="D429" s="84" t="s">
        <v>4598</v>
      </c>
      <c r="E429" s="84" t="b">
        <v>0</v>
      </c>
      <c r="F429" s="84" t="b">
        <v>0</v>
      </c>
      <c r="G429" s="84" t="b">
        <v>0</v>
      </c>
    </row>
    <row r="430" spans="1:7" ht="15">
      <c r="A430" s="84" t="s">
        <v>260</v>
      </c>
      <c r="B430" s="84">
        <v>2</v>
      </c>
      <c r="C430" s="118">
        <v>0.000744712492293108</v>
      </c>
      <c r="D430" s="84" t="s">
        <v>4598</v>
      </c>
      <c r="E430" s="84" t="b">
        <v>0</v>
      </c>
      <c r="F430" s="84" t="b">
        <v>0</v>
      </c>
      <c r="G430" s="84" t="b">
        <v>0</v>
      </c>
    </row>
    <row r="431" spans="1:7" ht="15">
      <c r="A431" s="84" t="s">
        <v>4540</v>
      </c>
      <c r="B431" s="84">
        <v>2</v>
      </c>
      <c r="C431" s="118">
        <v>0.000744712492293108</v>
      </c>
      <c r="D431" s="84" t="s">
        <v>4598</v>
      </c>
      <c r="E431" s="84" t="b">
        <v>0</v>
      </c>
      <c r="F431" s="84" t="b">
        <v>0</v>
      </c>
      <c r="G431" s="84" t="b">
        <v>0</v>
      </c>
    </row>
    <row r="432" spans="1:7" ht="15">
      <c r="A432" s="84" t="s">
        <v>4541</v>
      </c>
      <c r="B432" s="84">
        <v>2</v>
      </c>
      <c r="C432" s="118">
        <v>0.0008442759107366275</v>
      </c>
      <c r="D432" s="84" t="s">
        <v>4598</v>
      </c>
      <c r="E432" s="84" t="b">
        <v>0</v>
      </c>
      <c r="F432" s="84" t="b">
        <v>0</v>
      </c>
      <c r="G432" s="84" t="b">
        <v>0</v>
      </c>
    </row>
    <row r="433" spans="1:7" ht="15">
      <c r="A433" s="84" t="s">
        <v>4542</v>
      </c>
      <c r="B433" s="84">
        <v>2</v>
      </c>
      <c r="C433" s="118">
        <v>0.0008442759107366275</v>
      </c>
      <c r="D433" s="84" t="s">
        <v>4598</v>
      </c>
      <c r="E433" s="84" t="b">
        <v>0</v>
      </c>
      <c r="F433" s="84" t="b">
        <v>0</v>
      </c>
      <c r="G433" s="84" t="b">
        <v>0</v>
      </c>
    </row>
    <row r="434" spans="1:7" ht="15">
      <c r="A434" s="84" t="s">
        <v>4543</v>
      </c>
      <c r="B434" s="84">
        <v>2</v>
      </c>
      <c r="C434" s="118">
        <v>0.0008442759107366275</v>
      </c>
      <c r="D434" s="84" t="s">
        <v>4598</v>
      </c>
      <c r="E434" s="84" t="b">
        <v>0</v>
      </c>
      <c r="F434" s="84" t="b">
        <v>0</v>
      </c>
      <c r="G434" s="84" t="b">
        <v>0</v>
      </c>
    </row>
    <row r="435" spans="1:7" ht="15">
      <c r="A435" s="84" t="s">
        <v>4544</v>
      </c>
      <c r="B435" s="84">
        <v>2</v>
      </c>
      <c r="C435" s="118">
        <v>0.000744712492293108</v>
      </c>
      <c r="D435" s="84" t="s">
        <v>4598</v>
      </c>
      <c r="E435" s="84" t="b">
        <v>0</v>
      </c>
      <c r="F435" s="84" t="b">
        <v>0</v>
      </c>
      <c r="G435" s="84" t="b">
        <v>0</v>
      </c>
    </row>
    <row r="436" spans="1:7" ht="15">
      <c r="A436" s="84" t="s">
        <v>4545</v>
      </c>
      <c r="B436" s="84">
        <v>2</v>
      </c>
      <c r="C436" s="118">
        <v>0.000744712492293108</v>
      </c>
      <c r="D436" s="84" t="s">
        <v>4598</v>
      </c>
      <c r="E436" s="84" t="b">
        <v>0</v>
      </c>
      <c r="F436" s="84" t="b">
        <v>0</v>
      </c>
      <c r="G436" s="84" t="b">
        <v>0</v>
      </c>
    </row>
    <row r="437" spans="1:7" ht="15">
      <c r="A437" s="84" t="s">
        <v>4546</v>
      </c>
      <c r="B437" s="84">
        <v>2</v>
      </c>
      <c r="C437" s="118">
        <v>0.000744712492293108</v>
      </c>
      <c r="D437" s="84" t="s">
        <v>4598</v>
      </c>
      <c r="E437" s="84" t="b">
        <v>0</v>
      </c>
      <c r="F437" s="84" t="b">
        <v>0</v>
      </c>
      <c r="G437" s="84" t="b">
        <v>0</v>
      </c>
    </row>
    <row r="438" spans="1:7" ht="15">
      <c r="A438" s="84" t="s">
        <v>4547</v>
      </c>
      <c r="B438" s="84">
        <v>2</v>
      </c>
      <c r="C438" s="118">
        <v>0.000744712492293108</v>
      </c>
      <c r="D438" s="84" t="s">
        <v>4598</v>
      </c>
      <c r="E438" s="84" t="b">
        <v>0</v>
      </c>
      <c r="F438" s="84" t="b">
        <v>0</v>
      </c>
      <c r="G438" s="84" t="b">
        <v>0</v>
      </c>
    </row>
    <row r="439" spans="1:7" ht="15">
      <c r="A439" s="84" t="s">
        <v>4548</v>
      </c>
      <c r="B439" s="84">
        <v>2</v>
      </c>
      <c r="C439" s="118">
        <v>0.000744712492293108</v>
      </c>
      <c r="D439" s="84" t="s">
        <v>4598</v>
      </c>
      <c r="E439" s="84" t="b">
        <v>0</v>
      </c>
      <c r="F439" s="84" t="b">
        <v>0</v>
      </c>
      <c r="G439" s="84" t="b">
        <v>0</v>
      </c>
    </row>
    <row r="440" spans="1:7" ht="15">
      <c r="A440" s="84" t="s">
        <v>4549</v>
      </c>
      <c r="B440" s="84">
        <v>2</v>
      </c>
      <c r="C440" s="118">
        <v>0.000744712492293108</v>
      </c>
      <c r="D440" s="84" t="s">
        <v>4598</v>
      </c>
      <c r="E440" s="84" t="b">
        <v>1</v>
      </c>
      <c r="F440" s="84" t="b">
        <v>0</v>
      </c>
      <c r="G440" s="84" t="b">
        <v>0</v>
      </c>
    </row>
    <row r="441" spans="1:7" ht="15">
      <c r="A441" s="84" t="s">
        <v>4550</v>
      </c>
      <c r="B441" s="84">
        <v>2</v>
      </c>
      <c r="C441" s="118">
        <v>0.000744712492293108</v>
      </c>
      <c r="D441" s="84" t="s">
        <v>4598</v>
      </c>
      <c r="E441" s="84" t="b">
        <v>0</v>
      </c>
      <c r="F441" s="84" t="b">
        <v>0</v>
      </c>
      <c r="G441" s="84" t="b">
        <v>0</v>
      </c>
    </row>
    <row r="442" spans="1:7" ht="15">
      <c r="A442" s="84" t="s">
        <v>4551</v>
      </c>
      <c r="B442" s="84">
        <v>2</v>
      </c>
      <c r="C442" s="118">
        <v>0.000744712492293108</v>
      </c>
      <c r="D442" s="84" t="s">
        <v>4598</v>
      </c>
      <c r="E442" s="84" t="b">
        <v>0</v>
      </c>
      <c r="F442" s="84" t="b">
        <v>0</v>
      </c>
      <c r="G442" s="84" t="b">
        <v>0</v>
      </c>
    </row>
    <row r="443" spans="1:7" ht="15">
      <c r="A443" s="84" t="s">
        <v>4552</v>
      </c>
      <c r="B443" s="84">
        <v>2</v>
      </c>
      <c r="C443" s="118">
        <v>0.000744712492293108</v>
      </c>
      <c r="D443" s="84" t="s">
        <v>4598</v>
      </c>
      <c r="E443" s="84" t="b">
        <v>0</v>
      </c>
      <c r="F443" s="84" t="b">
        <v>0</v>
      </c>
      <c r="G443" s="84" t="b">
        <v>0</v>
      </c>
    </row>
    <row r="444" spans="1:7" ht="15">
      <c r="A444" s="84" t="s">
        <v>4553</v>
      </c>
      <c r="B444" s="84">
        <v>2</v>
      </c>
      <c r="C444" s="118">
        <v>0.000744712492293108</v>
      </c>
      <c r="D444" s="84" t="s">
        <v>4598</v>
      </c>
      <c r="E444" s="84" t="b">
        <v>0</v>
      </c>
      <c r="F444" s="84" t="b">
        <v>0</v>
      </c>
      <c r="G444" s="84" t="b">
        <v>0</v>
      </c>
    </row>
    <row r="445" spans="1:7" ht="15">
      <c r="A445" s="84" t="s">
        <v>4554</v>
      </c>
      <c r="B445" s="84">
        <v>2</v>
      </c>
      <c r="C445" s="118">
        <v>0.000744712492293108</v>
      </c>
      <c r="D445" s="84" t="s">
        <v>4598</v>
      </c>
      <c r="E445" s="84" t="b">
        <v>0</v>
      </c>
      <c r="F445" s="84" t="b">
        <v>0</v>
      </c>
      <c r="G445" s="84" t="b">
        <v>0</v>
      </c>
    </row>
    <row r="446" spans="1:7" ht="15">
      <c r="A446" s="84" t="s">
        <v>4555</v>
      </c>
      <c r="B446" s="84">
        <v>2</v>
      </c>
      <c r="C446" s="118">
        <v>0.0008442759107366275</v>
      </c>
      <c r="D446" s="84" t="s">
        <v>4598</v>
      </c>
      <c r="E446" s="84" t="b">
        <v>0</v>
      </c>
      <c r="F446" s="84" t="b">
        <v>0</v>
      </c>
      <c r="G446" s="84" t="b">
        <v>0</v>
      </c>
    </row>
    <row r="447" spans="1:7" ht="15">
      <c r="A447" s="84" t="s">
        <v>4556</v>
      </c>
      <c r="B447" s="84">
        <v>2</v>
      </c>
      <c r="C447" s="118">
        <v>0.000744712492293108</v>
      </c>
      <c r="D447" s="84" t="s">
        <v>4598</v>
      </c>
      <c r="E447" s="84" t="b">
        <v>0</v>
      </c>
      <c r="F447" s="84" t="b">
        <v>0</v>
      </c>
      <c r="G447" s="84" t="b">
        <v>0</v>
      </c>
    </row>
    <row r="448" spans="1:7" ht="15">
      <c r="A448" s="84" t="s">
        <v>4557</v>
      </c>
      <c r="B448" s="84">
        <v>2</v>
      </c>
      <c r="C448" s="118">
        <v>0.000744712492293108</v>
      </c>
      <c r="D448" s="84" t="s">
        <v>4598</v>
      </c>
      <c r="E448" s="84" t="b">
        <v>0</v>
      </c>
      <c r="F448" s="84" t="b">
        <v>0</v>
      </c>
      <c r="G448" s="84" t="b">
        <v>0</v>
      </c>
    </row>
    <row r="449" spans="1:7" ht="15">
      <c r="A449" s="84" t="s">
        <v>4558</v>
      </c>
      <c r="B449" s="84">
        <v>2</v>
      </c>
      <c r="C449" s="118">
        <v>0.000744712492293108</v>
      </c>
      <c r="D449" s="84" t="s">
        <v>4598</v>
      </c>
      <c r="E449" s="84" t="b">
        <v>0</v>
      </c>
      <c r="F449" s="84" t="b">
        <v>0</v>
      </c>
      <c r="G449" s="84" t="b">
        <v>0</v>
      </c>
    </row>
    <row r="450" spans="1:7" ht="15">
      <c r="A450" s="84" t="s">
        <v>4559</v>
      </c>
      <c r="B450" s="84">
        <v>2</v>
      </c>
      <c r="C450" s="118">
        <v>0.000744712492293108</v>
      </c>
      <c r="D450" s="84" t="s">
        <v>4598</v>
      </c>
      <c r="E450" s="84" t="b">
        <v>0</v>
      </c>
      <c r="F450" s="84" t="b">
        <v>0</v>
      </c>
      <c r="G450" s="84" t="b">
        <v>0</v>
      </c>
    </row>
    <row r="451" spans="1:7" ht="15">
      <c r="A451" s="84" t="s">
        <v>4560</v>
      </c>
      <c r="B451" s="84">
        <v>2</v>
      </c>
      <c r="C451" s="118">
        <v>0.000744712492293108</v>
      </c>
      <c r="D451" s="84" t="s">
        <v>4598</v>
      </c>
      <c r="E451" s="84" t="b">
        <v>0</v>
      </c>
      <c r="F451" s="84" t="b">
        <v>0</v>
      </c>
      <c r="G451" s="84" t="b">
        <v>0</v>
      </c>
    </row>
    <row r="452" spans="1:7" ht="15">
      <c r="A452" s="84" t="s">
        <v>4561</v>
      </c>
      <c r="B452" s="84">
        <v>2</v>
      </c>
      <c r="C452" s="118">
        <v>0.000744712492293108</v>
      </c>
      <c r="D452" s="84" t="s">
        <v>4598</v>
      </c>
      <c r="E452" s="84" t="b">
        <v>0</v>
      </c>
      <c r="F452" s="84" t="b">
        <v>0</v>
      </c>
      <c r="G452" s="84" t="b">
        <v>0</v>
      </c>
    </row>
    <row r="453" spans="1:7" ht="15">
      <c r="A453" s="84" t="s">
        <v>400</v>
      </c>
      <c r="B453" s="84">
        <v>2</v>
      </c>
      <c r="C453" s="118">
        <v>0.000744712492293108</v>
      </c>
      <c r="D453" s="84" t="s">
        <v>4598</v>
      </c>
      <c r="E453" s="84" t="b">
        <v>0</v>
      </c>
      <c r="F453" s="84" t="b">
        <v>0</v>
      </c>
      <c r="G453" s="84" t="b">
        <v>0</v>
      </c>
    </row>
    <row r="454" spans="1:7" ht="15">
      <c r="A454" s="84" t="s">
        <v>4562</v>
      </c>
      <c r="B454" s="84">
        <v>2</v>
      </c>
      <c r="C454" s="118">
        <v>0.000744712492293108</v>
      </c>
      <c r="D454" s="84" t="s">
        <v>4598</v>
      </c>
      <c r="E454" s="84" t="b">
        <v>0</v>
      </c>
      <c r="F454" s="84" t="b">
        <v>0</v>
      </c>
      <c r="G454" s="84" t="b">
        <v>0</v>
      </c>
    </row>
    <row r="455" spans="1:7" ht="15">
      <c r="A455" s="84" t="s">
        <v>4563</v>
      </c>
      <c r="B455" s="84">
        <v>2</v>
      </c>
      <c r="C455" s="118">
        <v>0.000744712492293108</v>
      </c>
      <c r="D455" s="84" t="s">
        <v>4598</v>
      </c>
      <c r="E455" s="84" t="b">
        <v>0</v>
      </c>
      <c r="F455" s="84" t="b">
        <v>0</v>
      </c>
      <c r="G455" s="84" t="b">
        <v>0</v>
      </c>
    </row>
    <row r="456" spans="1:7" ht="15">
      <c r="A456" s="84" t="s">
        <v>4564</v>
      </c>
      <c r="B456" s="84">
        <v>2</v>
      </c>
      <c r="C456" s="118">
        <v>0.000744712492293108</v>
      </c>
      <c r="D456" s="84" t="s">
        <v>4598</v>
      </c>
      <c r="E456" s="84" t="b">
        <v>0</v>
      </c>
      <c r="F456" s="84" t="b">
        <v>0</v>
      </c>
      <c r="G456" s="84" t="b">
        <v>0</v>
      </c>
    </row>
    <row r="457" spans="1:7" ht="15">
      <c r="A457" s="84" t="s">
        <v>4565</v>
      </c>
      <c r="B457" s="84">
        <v>2</v>
      </c>
      <c r="C457" s="118">
        <v>0.000744712492293108</v>
      </c>
      <c r="D457" s="84" t="s">
        <v>4598</v>
      </c>
      <c r="E457" s="84" t="b">
        <v>0</v>
      </c>
      <c r="F457" s="84" t="b">
        <v>0</v>
      </c>
      <c r="G457" s="84" t="b">
        <v>0</v>
      </c>
    </row>
    <row r="458" spans="1:7" ht="15">
      <c r="A458" s="84" t="s">
        <v>4566</v>
      </c>
      <c r="B458" s="84">
        <v>2</v>
      </c>
      <c r="C458" s="118">
        <v>0.000744712492293108</v>
      </c>
      <c r="D458" s="84" t="s">
        <v>4598</v>
      </c>
      <c r="E458" s="84" t="b">
        <v>0</v>
      </c>
      <c r="F458" s="84" t="b">
        <v>0</v>
      </c>
      <c r="G458" s="84" t="b">
        <v>0</v>
      </c>
    </row>
    <row r="459" spans="1:7" ht="15">
      <c r="A459" s="84" t="s">
        <v>4567</v>
      </c>
      <c r="B459" s="84">
        <v>2</v>
      </c>
      <c r="C459" s="118">
        <v>0.000744712492293108</v>
      </c>
      <c r="D459" s="84" t="s">
        <v>4598</v>
      </c>
      <c r="E459" s="84" t="b">
        <v>0</v>
      </c>
      <c r="F459" s="84" t="b">
        <v>0</v>
      </c>
      <c r="G459" s="84" t="b">
        <v>0</v>
      </c>
    </row>
    <row r="460" spans="1:7" ht="15">
      <c r="A460" s="84" t="s">
        <v>4568</v>
      </c>
      <c r="B460" s="84">
        <v>2</v>
      </c>
      <c r="C460" s="118">
        <v>0.000744712492293108</v>
      </c>
      <c r="D460" s="84" t="s">
        <v>4598</v>
      </c>
      <c r="E460" s="84" t="b">
        <v>0</v>
      </c>
      <c r="F460" s="84" t="b">
        <v>0</v>
      </c>
      <c r="G460" s="84" t="b">
        <v>0</v>
      </c>
    </row>
    <row r="461" spans="1:7" ht="15">
      <c r="A461" s="84" t="s">
        <v>4569</v>
      </c>
      <c r="B461" s="84">
        <v>2</v>
      </c>
      <c r="C461" s="118">
        <v>0.000744712492293108</v>
      </c>
      <c r="D461" s="84" t="s">
        <v>4598</v>
      </c>
      <c r="E461" s="84" t="b">
        <v>0</v>
      </c>
      <c r="F461" s="84" t="b">
        <v>0</v>
      </c>
      <c r="G461" s="84" t="b">
        <v>0</v>
      </c>
    </row>
    <row r="462" spans="1:7" ht="15">
      <c r="A462" s="84" t="s">
        <v>4570</v>
      </c>
      <c r="B462" s="84">
        <v>2</v>
      </c>
      <c r="C462" s="118">
        <v>0.000744712492293108</v>
      </c>
      <c r="D462" s="84" t="s">
        <v>4598</v>
      </c>
      <c r="E462" s="84" t="b">
        <v>0</v>
      </c>
      <c r="F462" s="84" t="b">
        <v>0</v>
      </c>
      <c r="G462" s="84" t="b">
        <v>0</v>
      </c>
    </row>
    <row r="463" spans="1:7" ht="15">
      <c r="A463" s="84" t="s">
        <v>4571</v>
      </c>
      <c r="B463" s="84">
        <v>2</v>
      </c>
      <c r="C463" s="118">
        <v>0.000744712492293108</v>
      </c>
      <c r="D463" s="84" t="s">
        <v>4598</v>
      </c>
      <c r="E463" s="84" t="b">
        <v>0</v>
      </c>
      <c r="F463" s="84" t="b">
        <v>0</v>
      </c>
      <c r="G463" s="84" t="b">
        <v>0</v>
      </c>
    </row>
    <row r="464" spans="1:7" ht="15">
      <c r="A464" s="84" t="s">
        <v>4572</v>
      </c>
      <c r="B464" s="84">
        <v>2</v>
      </c>
      <c r="C464" s="118">
        <v>0.000744712492293108</v>
      </c>
      <c r="D464" s="84" t="s">
        <v>4598</v>
      </c>
      <c r="E464" s="84" t="b">
        <v>0</v>
      </c>
      <c r="F464" s="84" t="b">
        <v>0</v>
      </c>
      <c r="G464" s="84" t="b">
        <v>0</v>
      </c>
    </row>
    <row r="465" spans="1:7" ht="15">
      <c r="A465" s="84" t="s">
        <v>4573</v>
      </c>
      <c r="B465" s="84">
        <v>2</v>
      </c>
      <c r="C465" s="118">
        <v>0.000744712492293108</v>
      </c>
      <c r="D465" s="84" t="s">
        <v>4598</v>
      </c>
      <c r="E465" s="84" t="b">
        <v>0</v>
      </c>
      <c r="F465" s="84" t="b">
        <v>0</v>
      </c>
      <c r="G465" s="84" t="b">
        <v>0</v>
      </c>
    </row>
    <row r="466" spans="1:7" ht="15">
      <c r="A466" s="84" t="s">
        <v>4574</v>
      </c>
      <c r="B466" s="84">
        <v>2</v>
      </c>
      <c r="C466" s="118">
        <v>0.000744712492293108</v>
      </c>
      <c r="D466" s="84" t="s">
        <v>4598</v>
      </c>
      <c r="E466" s="84" t="b">
        <v>1</v>
      </c>
      <c r="F466" s="84" t="b">
        <v>0</v>
      </c>
      <c r="G466" s="84" t="b">
        <v>0</v>
      </c>
    </row>
    <row r="467" spans="1:7" ht="15">
      <c r="A467" s="84" t="s">
        <v>4575</v>
      </c>
      <c r="B467" s="84">
        <v>2</v>
      </c>
      <c r="C467" s="118">
        <v>0.000744712492293108</v>
      </c>
      <c r="D467" s="84" t="s">
        <v>4598</v>
      </c>
      <c r="E467" s="84" t="b">
        <v>0</v>
      </c>
      <c r="F467" s="84" t="b">
        <v>0</v>
      </c>
      <c r="G467" s="84" t="b">
        <v>0</v>
      </c>
    </row>
    <row r="468" spans="1:7" ht="15">
      <c r="A468" s="84" t="s">
        <v>4576</v>
      </c>
      <c r="B468" s="84">
        <v>2</v>
      </c>
      <c r="C468" s="118">
        <v>0.000744712492293108</v>
      </c>
      <c r="D468" s="84" t="s">
        <v>4598</v>
      </c>
      <c r="E468" s="84" t="b">
        <v>0</v>
      </c>
      <c r="F468" s="84" t="b">
        <v>0</v>
      </c>
      <c r="G468" s="84" t="b">
        <v>0</v>
      </c>
    </row>
    <row r="469" spans="1:7" ht="15">
      <c r="A469" s="84" t="s">
        <v>4577</v>
      </c>
      <c r="B469" s="84">
        <v>2</v>
      </c>
      <c r="C469" s="118">
        <v>0.000744712492293108</v>
      </c>
      <c r="D469" s="84" t="s">
        <v>4598</v>
      </c>
      <c r="E469" s="84" t="b">
        <v>0</v>
      </c>
      <c r="F469" s="84" t="b">
        <v>0</v>
      </c>
      <c r="G469" s="84" t="b">
        <v>0</v>
      </c>
    </row>
    <row r="470" spans="1:7" ht="15">
      <c r="A470" s="84" t="s">
        <v>4578</v>
      </c>
      <c r="B470" s="84">
        <v>2</v>
      </c>
      <c r="C470" s="118">
        <v>0.000744712492293108</v>
      </c>
      <c r="D470" s="84" t="s">
        <v>4598</v>
      </c>
      <c r="E470" s="84" t="b">
        <v>0</v>
      </c>
      <c r="F470" s="84" t="b">
        <v>0</v>
      </c>
      <c r="G470" s="84" t="b">
        <v>0</v>
      </c>
    </row>
    <row r="471" spans="1:7" ht="15">
      <c r="A471" s="84" t="s">
        <v>4579</v>
      </c>
      <c r="B471" s="84">
        <v>2</v>
      </c>
      <c r="C471" s="118">
        <v>0.000744712492293108</v>
      </c>
      <c r="D471" s="84" t="s">
        <v>4598</v>
      </c>
      <c r="E471" s="84" t="b">
        <v>0</v>
      </c>
      <c r="F471" s="84" t="b">
        <v>0</v>
      </c>
      <c r="G471" s="84" t="b">
        <v>0</v>
      </c>
    </row>
    <row r="472" spans="1:7" ht="15">
      <c r="A472" s="84" t="s">
        <v>4580</v>
      </c>
      <c r="B472" s="84">
        <v>2</v>
      </c>
      <c r="C472" s="118">
        <v>0.000744712492293108</v>
      </c>
      <c r="D472" s="84" t="s">
        <v>4598</v>
      </c>
      <c r="E472" s="84" t="b">
        <v>0</v>
      </c>
      <c r="F472" s="84" t="b">
        <v>0</v>
      </c>
      <c r="G472" s="84" t="b">
        <v>0</v>
      </c>
    </row>
    <row r="473" spans="1:7" ht="15">
      <c r="A473" s="84" t="s">
        <v>4581</v>
      </c>
      <c r="B473" s="84">
        <v>2</v>
      </c>
      <c r="C473" s="118">
        <v>0.000744712492293108</v>
      </c>
      <c r="D473" s="84" t="s">
        <v>4598</v>
      </c>
      <c r="E473" s="84" t="b">
        <v>0</v>
      </c>
      <c r="F473" s="84" t="b">
        <v>0</v>
      </c>
      <c r="G473" s="84" t="b">
        <v>0</v>
      </c>
    </row>
    <row r="474" spans="1:7" ht="15">
      <c r="A474" s="84" t="s">
        <v>4582</v>
      </c>
      <c r="B474" s="84">
        <v>2</v>
      </c>
      <c r="C474" s="118">
        <v>0.000744712492293108</v>
      </c>
      <c r="D474" s="84" t="s">
        <v>4598</v>
      </c>
      <c r="E474" s="84" t="b">
        <v>0</v>
      </c>
      <c r="F474" s="84" t="b">
        <v>0</v>
      </c>
      <c r="G474" s="84" t="b">
        <v>0</v>
      </c>
    </row>
    <row r="475" spans="1:7" ht="15">
      <c r="A475" s="84" t="s">
        <v>4583</v>
      </c>
      <c r="B475" s="84">
        <v>2</v>
      </c>
      <c r="C475" s="118">
        <v>0.000744712492293108</v>
      </c>
      <c r="D475" s="84" t="s">
        <v>4598</v>
      </c>
      <c r="E475" s="84" t="b">
        <v>0</v>
      </c>
      <c r="F475" s="84" t="b">
        <v>0</v>
      </c>
      <c r="G475" s="84" t="b">
        <v>0</v>
      </c>
    </row>
    <row r="476" spans="1:7" ht="15">
      <c r="A476" s="84" t="s">
        <v>4584</v>
      </c>
      <c r="B476" s="84">
        <v>2</v>
      </c>
      <c r="C476" s="118">
        <v>0.000744712492293108</v>
      </c>
      <c r="D476" s="84" t="s">
        <v>4598</v>
      </c>
      <c r="E476" s="84" t="b">
        <v>0</v>
      </c>
      <c r="F476" s="84" t="b">
        <v>0</v>
      </c>
      <c r="G476" s="84" t="b">
        <v>0</v>
      </c>
    </row>
    <row r="477" spans="1:7" ht="15">
      <c r="A477" s="84" t="s">
        <v>4585</v>
      </c>
      <c r="B477" s="84">
        <v>2</v>
      </c>
      <c r="C477" s="118">
        <v>0.000744712492293108</v>
      </c>
      <c r="D477" s="84" t="s">
        <v>4598</v>
      </c>
      <c r="E477" s="84" t="b">
        <v>0</v>
      </c>
      <c r="F477" s="84" t="b">
        <v>0</v>
      </c>
      <c r="G477" s="84" t="b">
        <v>0</v>
      </c>
    </row>
    <row r="478" spans="1:7" ht="15">
      <c r="A478" s="84" t="s">
        <v>4586</v>
      </c>
      <c r="B478" s="84">
        <v>2</v>
      </c>
      <c r="C478" s="118">
        <v>0.000744712492293108</v>
      </c>
      <c r="D478" s="84" t="s">
        <v>4598</v>
      </c>
      <c r="E478" s="84" t="b">
        <v>0</v>
      </c>
      <c r="F478" s="84" t="b">
        <v>0</v>
      </c>
      <c r="G478" s="84" t="b">
        <v>0</v>
      </c>
    </row>
    <row r="479" spans="1:7" ht="15">
      <c r="A479" s="84" t="s">
        <v>4587</v>
      </c>
      <c r="B479" s="84">
        <v>2</v>
      </c>
      <c r="C479" s="118">
        <v>0.000744712492293108</v>
      </c>
      <c r="D479" s="84" t="s">
        <v>4598</v>
      </c>
      <c r="E479" s="84" t="b">
        <v>0</v>
      </c>
      <c r="F479" s="84" t="b">
        <v>0</v>
      </c>
      <c r="G479" s="84" t="b">
        <v>0</v>
      </c>
    </row>
    <row r="480" spans="1:7" ht="15">
      <c r="A480" s="84" t="s">
        <v>4588</v>
      </c>
      <c r="B480" s="84">
        <v>2</v>
      </c>
      <c r="C480" s="118">
        <v>0.000744712492293108</v>
      </c>
      <c r="D480" s="84" t="s">
        <v>4598</v>
      </c>
      <c r="E480" s="84" t="b">
        <v>0</v>
      </c>
      <c r="F480" s="84" t="b">
        <v>0</v>
      </c>
      <c r="G480" s="84" t="b">
        <v>0</v>
      </c>
    </row>
    <row r="481" spans="1:7" ht="15">
      <c r="A481" s="84" t="s">
        <v>4589</v>
      </c>
      <c r="B481" s="84">
        <v>2</v>
      </c>
      <c r="C481" s="118">
        <v>0.000744712492293108</v>
      </c>
      <c r="D481" s="84" t="s">
        <v>4598</v>
      </c>
      <c r="E481" s="84" t="b">
        <v>0</v>
      </c>
      <c r="F481" s="84" t="b">
        <v>0</v>
      </c>
      <c r="G481" s="84" t="b">
        <v>0</v>
      </c>
    </row>
    <row r="482" spans="1:7" ht="15">
      <c r="A482" s="84" t="s">
        <v>4590</v>
      </c>
      <c r="B482" s="84">
        <v>2</v>
      </c>
      <c r="C482" s="118">
        <v>0.000744712492293108</v>
      </c>
      <c r="D482" s="84" t="s">
        <v>4598</v>
      </c>
      <c r="E482" s="84" t="b">
        <v>0</v>
      </c>
      <c r="F482" s="84" t="b">
        <v>0</v>
      </c>
      <c r="G482" s="84" t="b">
        <v>0</v>
      </c>
    </row>
    <row r="483" spans="1:7" ht="15">
      <c r="A483" s="84" t="s">
        <v>4591</v>
      </c>
      <c r="B483" s="84">
        <v>2</v>
      </c>
      <c r="C483" s="118">
        <v>0.000744712492293108</v>
      </c>
      <c r="D483" s="84" t="s">
        <v>4598</v>
      </c>
      <c r="E483" s="84" t="b">
        <v>0</v>
      </c>
      <c r="F483" s="84" t="b">
        <v>0</v>
      </c>
      <c r="G483" s="84" t="b">
        <v>0</v>
      </c>
    </row>
    <row r="484" spans="1:7" ht="15">
      <c r="A484" s="84" t="s">
        <v>4592</v>
      </c>
      <c r="B484" s="84">
        <v>2</v>
      </c>
      <c r="C484" s="118">
        <v>0.000744712492293108</v>
      </c>
      <c r="D484" s="84" t="s">
        <v>4598</v>
      </c>
      <c r="E484" s="84" t="b">
        <v>0</v>
      </c>
      <c r="F484" s="84" t="b">
        <v>0</v>
      </c>
      <c r="G484" s="84" t="b">
        <v>0</v>
      </c>
    </row>
    <row r="485" spans="1:7" ht="15">
      <c r="A485" s="84" t="s">
        <v>4593</v>
      </c>
      <c r="B485" s="84">
        <v>2</v>
      </c>
      <c r="C485" s="118">
        <v>0.000744712492293108</v>
      </c>
      <c r="D485" s="84" t="s">
        <v>4598</v>
      </c>
      <c r="E485" s="84" t="b">
        <v>0</v>
      </c>
      <c r="F485" s="84" t="b">
        <v>0</v>
      </c>
      <c r="G485" s="84" t="b">
        <v>0</v>
      </c>
    </row>
    <row r="486" spans="1:7" ht="15">
      <c r="A486" s="84" t="s">
        <v>4594</v>
      </c>
      <c r="B486" s="84">
        <v>2</v>
      </c>
      <c r="C486" s="118">
        <v>0.000744712492293108</v>
      </c>
      <c r="D486" s="84" t="s">
        <v>4598</v>
      </c>
      <c r="E486" s="84" t="b">
        <v>0</v>
      </c>
      <c r="F486" s="84" t="b">
        <v>0</v>
      </c>
      <c r="G486" s="84" t="b">
        <v>0</v>
      </c>
    </row>
    <row r="487" spans="1:7" ht="15">
      <c r="A487" s="84" t="s">
        <v>4595</v>
      </c>
      <c r="B487" s="84">
        <v>2</v>
      </c>
      <c r="C487" s="118">
        <v>0.0008442759107366275</v>
      </c>
      <c r="D487" s="84" t="s">
        <v>4598</v>
      </c>
      <c r="E487" s="84" t="b">
        <v>0</v>
      </c>
      <c r="F487" s="84" t="b">
        <v>0</v>
      </c>
      <c r="G487" s="84" t="b">
        <v>0</v>
      </c>
    </row>
    <row r="488" spans="1:7" ht="15">
      <c r="A488" s="84" t="s">
        <v>3597</v>
      </c>
      <c r="B488" s="84">
        <v>56</v>
      </c>
      <c r="C488" s="118">
        <v>0</v>
      </c>
      <c r="D488" s="84" t="s">
        <v>3426</v>
      </c>
      <c r="E488" s="84" t="b">
        <v>0</v>
      </c>
      <c r="F488" s="84" t="b">
        <v>0</v>
      </c>
      <c r="G488" s="84" t="b">
        <v>0</v>
      </c>
    </row>
    <row r="489" spans="1:7" ht="15">
      <c r="A489" s="84" t="s">
        <v>3603</v>
      </c>
      <c r="B489" s="84">
        <v>18</v>
      </c>
      <c r="C489" s="118">
        <v>0.01020998779545696</v>
      </c>
      <c r="D489" s="84" t="s">
        <v>3426</v>
      </c>
      <c r="E489" s="84" t="b">
        <v>1</v>
      </c>
      <c r="F489" s="84" t="b">
        <v>0</v>
      </c>
      <c r="G489" s="84" t="b">
        <v>0</v>
      </c>
    </row>
    <row r="490" spans="1:7" ht="15">
      <c r="A490" s="84" t="s">
        <v>3604</v>
      </c>
      <c r="B490" s="84">
        <v>18</v>
      </c>
      <c r="C490" s="118">
        <v>0.01020998779545696</v>
      </c>
      <c r="D490" s="84" t="s">
        <v>3426</v>
      </c>
      <c r="E490" s="84" t="b">
        <v>0</v>
      </c>
      <c r="F490" s="84" t="b">
        <v>0</v>
      </c>
      <c r="G490" s="84" t="b">
        <v>0</v>
      </c>
    </row>
    <row r="491" spans="1:7" ht="15">
      <c r="A491" s="84" t="s">
        <v>3605</v>
      </c>
      <c r="B491" s="84">
        <v>18</v>
      </c>
      <c r="C491" s="118">
        <v>0.01020998779545696</v>
      </c>
      <c r="D491" s="84" t="s">
        <v>3426</v>
      </c>
      <c r="E491" s="84" t="b">
        <v>0</v>
      </c>
      <c r="F491" s="84" t="b">
        <v>0</v>
      </c>
      <c r="G491" s="84" t="b">
        <v>0</v>
      </c>
    </row>
    <row r="492" spans="1:7" ht="15">
      <c r="A492" s="84" t="s">
        <v>3606</v>
      </c>
      <c r="B492" s="84">
        <v>16</v>
      </c>
      <c r="C492" s="118">
        <v>0.010017363302191497</v>
      </c>
      <c r="D492" s="84" t="s">
        <v>3426</v>
      </c>
      <c r="E492" s="84" t="b">
        <v>0</v>
      </c>
      <c r="F492" s="84" t="b">
        <v>0</v>
      </c>
      <c r="G492" s="84" t="b">
        <v>0</v>
      </c>
    </row>
    <row r="493" spans="1:7" ht="15">
      <c r="A493" s="84" t="s">
        <v>3607</v>
      </c>
      <c r="B493" s="84">
        <v>14</v>
      </c>
      <c r="C493" s="118">
        <v>0.009699470516215735</v>
      </c>
      <c r="D493" s="84" t="s">
        <v>3426</v>
      </c>
      <c r="E493" s="84" t="b">
        <v>0</v>
      </c>
      <c r="F493" s="84" t="b">
        <v>0</v>
      </c>
      <c r="G493" s="84" t="b">
        <v>0</v>
      </c>
    </row>
    <row r="494" spans="1:7" ht="15">
      <c r="A494" s="84" t="s">
        <v>3608</v>
      </c>
      <c r="B494" s="84">
        <v>14</v>
      </c>
      <c r="C494" s="118">
        <v>0.009699470516215735</v>
      </c>
      <c r="D494" s="84" t="s">
        <v>3426</v>
      </c>
      <c r="E494" s="84" t="b">
        <v>0</v>
      </c>
      <c r="F494" s="84" t="b">
        <v>0</v>
      </c>
      <c r="G494" s="84" t="b">
        <v>0</v>
      </c>
    </row>
    <row r="495" spans="1:7" ht="15">
      <c r="A495" s="84" t="s">
        <v>3609</v>
      </c>
      <c r="B495" s="84">
        <v>14</v>
      </c>
      <c r="C495" s="118">
        <v>0.009699470516215735</v>
      </c>
      <c r="D495" s="84" t="s">
        <v>3426</v>
      </c>
      <c r="E495" s="84" t="b">
        <v>0</v>
      </c>
      <c r="F495" s="84" t="b">
        <v>0</v>
      </c>
      <c r="G495" s="84" t="b">
        <v>0</v>
      </c>
    </row>
    <row r="496" spans="1:7" ht="15">
      <c r="A496" s="84" t="s">
        <v>3610</v>
      </c>
      <c r="B496" s="84">
        <v>14</v>
      </c>
      <c r="C496" s="118">
        <v>0.009699470516215735</v>
      </c>
      <c r="D496" s="84" t="s">
        <v>3426</v>
      </c>
      <c r="E496" s="84" t="b">
        <v>0</v>
      </c>
      <c r="F496" s="84" t="b">
        <v>0</v>
      </c>
      <c r="G496" s="84" t="b">
        <v>0</v>
      </c>
    </row>
    <row r="497" spans="1:7" ht="15">
      <c r="A497" s="84" t="s">
        <v>3611</v>
      </c>
      <c r="B497" s="84">
        <v>14</v>
      </c>
      <c r="C497" s="118">
        <v>0.009699470516215735</v>
      </c>
      <c r="D497" s="84" t="s">
        <v>3426</v>
      </c>
      <c r="E497" s="84" t="b">
        <v>0</v>
      </c>
      <c r="F497" s="84" t="b">
        <v>0</v>
      </c>
      <c r="G497" s="84" t="b">
        <v>0</v>
      </c>
    </row>
    <row r="498" spans="1:7" ht="15">
      <c r="A498" s="84" t="s">
        <v>4249</v>
      </c>
      <c r="B498" s="84">
        <v>14</v>
      </c>
      <c r="C498" s="118">
        <v>0.009699470516215735</v>
      </c>
      <c r="D498" s="84" t="s">
        <v>3426</v>
      </c>
      <c r="E498" s="84" t="b">
        <v>0</v>
      </c>
      <c r="F498" s="84" t="b">
        <v>0</v>
      </c>
      <c r="G498" s="84" t="b">
        <v>0</v>
      </c>
    </row>
    <row r="499" spans="1:7" ht="15">
      <c r="A499" s="84" t="s">
        <v>4250</v>
      </c>
      <c r="B499" s="84">
        <v>14</v>
      </c>
      <c r="C499" s="118">
        <v>0.009699470516215735</v>
      </c>
      <c r="D499" s="84" t="s">
        <v>3426</v>
      </c>
      <c r="E499" s="84" t="b">
        <v>0</v>
      </c>
      <c r="F499" s="84" t="b">
        <v>0</v>
      </c>
      <c r="G499" s="84" t="b">
        <v>0</v>
      </c>
    </row>
    <row r="500" spans="1:7" ht="15">
      <c r="A500" s="84" t="s">
        <v>4251</v>
      </c>
      <c r="B500" s="84">
        <v>14</v>
      </c>
      <c r="C500" s="118">
        <v>0.009699470516215735</v>
      </c>
      <c r="D500" s="84" t="s">
        <v>3426</v>
      </c>
      <c r="E500" s="84" t="b">
        <v>0</v>
      </c>
      <c r="F500" s="84" t="b">
        <v>0</v>
      </c>
      <c r="G500" s="84" t="b">
        <v>0</v>
      </c>
    </row>
    <row r="501" spans="1:7" ht="15">
      <c r="A501" s="84" t="s">
        <v>4248</v>
      </c>
      <c r="B501" s="84">
        <v>14</v>
      </c>
      <c r="C501" s="118">
        <v>0.009699470516215735</v>
      </c>
      <c r="D501" s="84" t="s">
        <v>3426</v>
      </c>
      <c r="E501" s="84" t="b">
        <v>0</v>
      </c>
      <c r="F501" s="84" t="b">
        <v>0</v>
      </c>
      <c r="G501" s="84" t="b">
        <v>0</v>
      </c>
    </row>
    <row r="502" spans="1:7" ht="15">
      <c r="A502" s="84" t="s">
        <v>3638</v>
      </c>
      <c r="B502" s="84">
        <v>10</v>
      </c>
      <c r="C502" s="118">
        <v>0.012073855266630398</v>
      </c>
      <c r="D502" s="84" t="s">
        <v>3426</v>
      </c>
      <c r="E502" s="84" t="b">
        <v>0</v>
      </c>
      <c r="F502" s="84" t="b">
        <v>0</v>
      </c>
      <c r="G502" s="84" t="b">
        <v>0</v>
      </c>
    </row>
    <row r="503" spans="1:7" ht="15">
      <c r="A503" s="84" t="s">
        <v>3640</v>
      </c>
      <c r="B503" s="84">
        <v>8</v>
      </c>
      <c r="C503" s="118">
        <v>0.007779958941443101</v>
      </c>
      <c r="D503" s="84" t="s">
        <v>3426</v>
      </c>
      <c r="E503" s="84" t="b">
        <v>0</v>
      </c>
      <c r="F503" s="84" t="b">
        <v>0</v>
      </c>
      <c r="G503" s="84" t="b">
        <v>0</v>
      </c>
    </row>
    <row r="504" spans="1:7" ht="15">
      <c r="A504" s="84" t="s">
        <v>3533</v>
      </c>
      <c r="B504" s="84">
        <v>6</v>
      </c>
      <c r="C504" s="118">
        <v>0.0066976072033778375</v>
      </c>
      <c r="D504" s="84" t="s">
        <v>3426</v>
      </c>
      <c r="E504" s="84" t="b">
        <v>0</v>
      </c>
      <c r="F504" s="84" t="b">
        <v>0</v>
      </c>
      <c r="G504" s="84" t="b">
        <v>0</v>
      </c>
    </row>
    <row r="505" spans="1:7" ht="15">
      <c r="A505" s="84" t="s">
        <v>3549</v>
      </c>
      <c r="B505" s="84">
        <v>6</v>
      </c>
      <c r="C505" s="118">
        <v>0.0066976072033778375</v>
      </c>
      <c r="D505" s="84" t="s">
        <v>3426</v>
      </c>
      <c r="E505" s="84" t="b">
        <v>0</v>
      </c>
      <c r="F505" s="84" t="b">
        <v>1</v>
      </c>
      <c r="G505" s="84" t="b">
        <v>0</v>
      </c>
    </row>
    <row r="506" spans="1:7" ht="15">
      <c r="A506" s="84" t="s">
        <v>3646</v>
      </c>
      <c r="B506" s="84">
        <v>5</v>
      </c>
      <c r="C506" s="118">
        <v>0.006036927633315199</v>
      </c>
      <c r="D506" s="84" t="s">
        <v>3426</v>
      </c>
      <c r="E506" s="84" t="b">
        <v>0</v>
      </c>
      <c r="F506" s="84" t="b">
        <v>0</v>
      </c>
      <c r="G506" s="84" t="b">
        <v>0</v>
      </c>
    </row>
    <row r="507" spans="1:7" ht="15">
      <c r="A507" s="84" t="s">
        <v>4252</v>
      </c>
      <c r="B507" s="84">
        <v>5</v>
      </c>
      <c r="C507" s="118">
        <v>0.006036927633315199</v>
      </c>
      <c r="D507" s="84" t="s">
        <v>3426</v>
      </c>
      <c r="E507" s="84" t="b">
        <v>0</v>
      </c>
      <c r="F507" s="84" t="b">
        <v>0</v>
      </c>
      <c r="G507" s="84" t="b">
        <v>0</v>
      </c>
    </row>
    <row r="508" spans="1:7" ht="15">
      <c r="A508" s="84" t="s">
        <v>3683</v>
      </c>
      <c r="B508" s="84">
        <v>4</v>
      </c>
      <c r="C508" s="118">
        <v>0.005275618115895227</v>
      </c>
      <c r="D508" s="84" t="s">
        <v>3426</v>
      </c>
      <c r="E508" s="84" t="b">
        <v>0</v>
      </c>
      <c r="F508" s="84" t="b">
        <v>0</v>
      </c>
      <c r="G508" s="84" t="b">
        <v>0</v>
      </c>
    </row>
    <row r="509" spans="1:7" ht="15">
      <c r="A509" s="84" t="s">
        <v>4301</v>
      </c>
      <c r="B509" s="84">
        <v>4</v>
      </c>
      <c r="C509" s="118">
        <v>0.005275618115895227</v>
      </c>
      <c r="D509" s="84" t="s">
        <v>3426</v>
      </c>
      <c r="E509" s="84" t="b">
        <v>0</v>
      </c>
      <c r="F509" s="84" t="b">
        <v>0</v>
      </c>
      <c r="G509" s="84" t="b">
        <v>0</v>
      </c>
    </row>
    <row r="510" spans="1:7" ht="15">
      <c r="A510" s="84" t="s">
        <v>3622</v>
      </c>
      <c r="B510" s="84">
        <v>4</v>
      </c>
      <c r="C510" s="118">
        <v>0.005275618115895227</v>
      </c>
      <c r="D510" s="84" t="s">
        <v>3426</v>
      </c>
      <c r="E510" s="84" t="b">
        <v>0</v>
      </c>
      <c r="F510" s="84" t="b">
        <v>0</v>
      </c>
      <c r="G510" s="84" t="b">
        <v>0</v>
      </c>
    </row>
    <row r="511" spans="1:7" ht="15">
      <c r="A511" s="84" t="s">
        <v>4310</v>
      </c>
      <c r="B511" s="84">
        <v>4</v>
      </c>
      <c r="C511" s="118">
        <v>0.005275618115895227</v>
      </c>
      <c r="D511" s="84" t="s">
        <v>3426</v>
      </c>
      <c r="E511" s="84" t="b">
        <v>0</v>
      </c>
      <c r="F511" s="84" t="b">
        <v>0</v>
      </c>
      <c r="G511" s="84" t="b">
        <v>0</v>
      </c>
    </row>
    <row r="512" spans="1:7" ht="15">
      <c r="A512" s="84" t="s">
        <v>4266</v>
      </c>
      <c r="B512" s="84">
        <v>4</v>
      </c>
      <c r="C512" s="118">
        <v>0.005275618115895227</v>
      </c>
      <c r="D512" s="84" t="s">
        <v>3426</v>
      </c>
      <c r="E512" s="84" t="b">
        <v>0</v>
      </c>
      <c r="F512" s="84" t="b">
        <v>0</v>
      </c>
      <c r="G512" s="84" t="b">
        <v>0</v>
      </c>
    </row>
    <row r="513" spans="1:7" ht="15">
      <c r="A513" s="84" t="s">
        <v>3647</v>
      </c>
      <c r="B513" s="84">
        <v>4</v>
      </c>
      <c r="C513" s="118">
        <v>0.005275618115895227</v>
      </c>
      <c r="D513" s="84" t="s">
        <v>3426</v>
      </c>
      <c r="E513" s="84" t="b">
        <v>0</v>
      </c>
      <c r="F513" s="84" t="b">
        <v>0</v>
      </c>
      <c r="G513" s="84" t="b">
        <v>0</v>
      </c>
    </row>
    <row r="514" spans="1:7" ht="15">
      <c r="A514" s="84" t="s">
        <v>4294</v>
      </c>
      <c r="B514" s="84">
        <v>4</v>
      </c>
      <c r="C514" s="118">
        <v>0.005275618115895227</v>
      </c>
      <c r="D514" s="84" t="s">
        <v>3426</v>
      </c>
      <c r="E514" s="84" t="b">
        <v>0</v>
      </c>
      <c r="F514" s="84" t="b">
        <v>0</v>
      </c>
      <c r="G514" s="84" t="b">
        <v>0</v>
      </c>
    </row>
    <row r="515" spans="1:7" ht="15">
      <c r="A515" s="84" t="s">
        <v>4291</v>
      </c>
      <c r="B515" s="84">
        <v>4</v>
      </c>
      <c r="C515" s="118">
        <v>0.006661256761068903</v>
      </c>
      <c r="D515" s="84" t="s">
        <v>3426</v>
      </c>
      <c r="E515" s="84" t="b">
        <v>0</v>
      </c>
      <c r="F515" s="84" t="b">
        <v>0</v>
      </c>
      <c r="G515" s="84" t="b">
        <v>0</v>
      </c>
    </row>
    <row r="516" spans="1:7" ht="15">
      <c r="A516" s="84" t="s">
        <v>1781</v>
      </c>
      <c r="B516" s="84">
        <v>3</v>
      </c>
      <c r="C516" s="118">
        <v>0.004388032585569176</v>
      </c>
      <c r="D516" s="84" t="s">
        <v>3426</v>
      </c>
      <c r="E516" s="84" t="b">
        <v>0</v>
      </c>
      <c r="F516" s="84" t="b">
        <v>0</v>
      </c>
      <c r="G516" s="84" t="b">
        <v>0</v>
      </c>
    </row>
    <row r="517" spans="1:7" ht="15">
      <c r="A517" s="84" t="s">
        <v>4282</v>
      </c>
      <c r="B517" s="84">
        <v>3</v>
      </c>
      <c r="C517" s="118">
        <v>0.004388032585569176</v>
      </c>
      <c r="D517" s="84" t="s">
        <v>3426</v>
      </c>
      <c r="E517" s="84" t="b">
        <v>0</v>
      </c>
      <c r="F517" s="84" t="b">
        <v>0</v>
      </c>
      <c r="G517" s="84" t="b">
        <v>0</v>
      </c>
    </row>
    <row r="518" spans="1:7" ht="15">
      <c r="A518" s="84" t="s">
        <v>4256</v>
      </c>
      <c r="B518" s="84">
        <v>3</v>
      </c>
      <c r="C518" s="118">
        <v>0.004388032585569176</v>
      </c>
      <c r="D518" s="84" t="s">
        <v>3426</v>
      </c>
      <c r="E518" s="84" t="b">
        <v>0</v>
      </c>
      <c r="F518" s="84" t="b">
        <v>0</v>
      </c>
      <c r="G518" s="84" t="b">
        <v>0</v>
      </c>
    </row>
    <row r="519" spans="1:7" ht="15">
      <c r="A519" s="84" t="s">
        <v>3625</v>
      </c>
      <c r="B519" s="84">
        <v>3</v>
      </c>
      <c r="C519" s="118">
        <v>0.004388032585569176</v>
      </c>
      <c r="D519" s="84" t="s">
        <v>3426</v>
      </c>
      <c r="E519" s="84" t="b">
        <v>0</v>
      </c>
      <c r="F519" s="84" t="b">
        <v>0</v>
      </c>
      <c r="G519" s="84" t="b">
        <v>0</v>
      </c>
    </row>
    <row r="520" spans="1:7" ht="15">
      <c r="A520" s="84" t="s">
        <v>4293</v>
      </c>
      <c r="B520" s="84">
        <v>3</v>
      </c>
      <c r="C520" s="118">
        <v>0.004995942570801677</v>
      </c>
      <c r="D520" s="84" t="s">
        <v>3426</v>
      </c>
      <c r="E520" s="84" t="b">
        <v>0</v>
      </c>
      <c r="F520" s="84" t="b">
        <v>0</v>
      </c>
      <c r="G520" s="84" t="b">
        <v>0</v>
      </c>
    </row>
    <row r="521" spans="1:7" ht="15">
      <c r="A521" s="84" t="s">
        <v>4304</v>
      </c>
      <c r="B521" s="84">
        <v>3</v>
      </c>
      <c r="C521" s="118">
        <v>0.004388032585569176</v>
      </c>
      <c r="D521" s="84" t="s">
        <v>3426</v>
      </c>
      <c r="E521" s="84" t="b">
        <v>0</v>
      </c>
      <c r="F521" s="84" t="b">
        <v>0</v>
      </c>
      <c r="G521" s="84" t="b">
        <v>0</v>
      </c>
    </row>
    <row r="522" spans="1:7" ht="15">
      <c r="A522" s="84" t="s">
        <v>4307</v>
      </c>
      <c r="B522" s="84">
        <v>3</v>
      </c>
      <c r="C522" s="118">
        <v>0.004388032585569176</v>
      </c>
      <c r="D522" s="84" t="s">
        <v>3426</v>
      </c>
      <c r="E522" s="84" t="b">
        <v>0</v>
      </c>
      <c r="F522" s="84" t="b">
        <v>0</v>
      </c>
      <c r="G522" s="84" t="b">
        <v>0</v>
      </c>
    </row>
    <row r="523" spans="1:7" ht="15">
      <c r="A523" s="84" t="s">
        <v>3644</v>
      </c>
      <c r="B523" s="84">
        <v>3</v>
      </c>
      <c r="C523" s="118">
        <v>0.006035171554681935</v>
      </c>
      <c r="D523" s="84" t="s">
        <v>3426</v>
      </c>
      <c r="E523" s="84" t="b">
        <v>0</v>
      </c>
      <c r="F523" s="84" t="b">
        <v>0</v>
      </c>
      <c r="G523" s="84" t="b">
        <v>0</v>
      </c>
    </row>
    <row r="524" spans="1:7" ht="15">
      <c r="A524" s="84" t="s">
        <v>4288</v>
      </c>
      <c r="B524" s="84">
        <v>3</v>
      </c>
      <c r="C524" s="118">
        <v>0.004388032585569176</v>
      </c>
      <c r="D524" s="84" t="s">
        <v>3426</v>
      </c>
      <c r="E524" s="84" t="b">
        <v>0</v>
      </c>
      <c r="F524" s="84" t="b">
        <v>0</v>
      </c>
      <c r="G524" s="84" t="b">
        <v>0</v>
      </c>
    </row>
    <row r="525" spans="1:7" ht="15">
      <c r="A525" s="84" t="s">
        <v>4338</v>
      </c>
      <c r="B525" s="84">
        <v>3</v>
      </c>
      <c r="C525" s="118">
        <v>0.004388032585569176</v>
      </c>
      <c r="D525" s="84" t="s">
        <v>3426</v>
      </c>
      <c r="E525" s="84" t="b">
        <v>0</v>
      </c>
      <c r="F525" s="84" t="b">
        <v>0</v>
      </c>
      <c r="G525" s="84" t="b">
        <v>0</v>
      </c>
    </row>
    <row r="526" spans="1:7" ht="15">
      <c r="A526" s="84" t="s">
        <v>4346</v>
      </c>
      <c r="B526" s="84">
        <v>3</v>
      </c>
      <c r="C526" s="118">
        <v>0.004388032585569176</v>
      </c>
      <c r="D526" s="84" t="s">
        <v>3426</v>
      </c>
      <c r="E526" s="84" t="b">
        <v>0</v>
      </c>
      <c r="F526" s="84" t="b">
        <v>0</v>
      </c>
      <c r="G526" s="84" t="b">
        <v>0</v>
      </c>
    </row>
    <row r="527" spans="1:7" ht="15">
      <c r="A527" s="84" t="s">
        <v>4347</v>
      </c>
      <c r="B527" s="84">
        <v>3</v>
      </c>
      <c r="C527" s="118">
        <v>0.004388032585569176</v>
      </c>
      <c r="D527" s="84" t="s">
        <v>3426</v>
      </c>
      <c r="E527" s="84" t="b">
        <v>0</v>
      </c>
      <c r="F527" s="84" t="b">
        <v>0</v>
      </c>
      <c r="G527" s="84" t="b">
        <v>0</v>
      </c>
    </row>
    <row r="528" spans="1:7" ht="15">
      <c r="A528" s="84" t="s">
        <v>4348</v>
      </c>
      <c r="B528" s="84">
        <v>3</v>
      </c>
      <c r="C528" s="118">
        <v>0.004388032585569176</v>
      </c>
      <c r="D528" s="84" t="s">
        <v>3426</v>
      </c>
      <c r="E528" s="84" t="b">
        <v>0</v>
      </c>
      <c r="F528" s="84" t="b">
        <v>0</v>
      </c>
      <c r="G528" s="84" t="b">
        <v>0</v>
      </c>
    </row>
    <row r="529" spans="1:7" ht="15">
      <c r="A529" s="84" t="s">
        <v>4349</v>
      </c>
      <c r="B529" s="84">
        <v>3</v>
      </c>
      <c r="C529" s="118">
        <v>0.004388032585569176</v>
      </c>
      <c r="D529" s="84" t="s">
        <v>3426</v>
      </c>
      <c r="E529" s="84" t="b">
        <v>0</v>
      </c>
      <c r="F529" s="84" t="b">
        <v>0</v>
      </c>
      <c r="G529" s="84" t="b">
        <v>0</v>
      </c>
    </row>
    <row r="530" spans="1:7" ht="15">
      <c r="A530" s="84" t="s">
        <v>4350</v>
      </c>
      <c r="B530" s="84">
        <v>3</v>
      </c>
      <c r="C530" s="118">
        <v>0.004388032585569176</v>
      </c>
      <c r="D530" s="84" t="s">
        <v>3426</v>
      </c>
      <c r="E530" s="84" t="b">
        <v>0</v>
      </c>
      <c r="F530" s="84" t="b">
        <v>0</v>
      </c>
      <c r="G530" s="84" t="b">
        <v>0</v>
      </c>
    </row>
    <row r="531" spans="1:7" ht="15">
      <c r="A531" s="84" t="s">
        <v>4351</v>
      </c>
      <c r="B531" s="84">
        <v>3</v>
      </c>
      <c r="C531" s="118">
        <v>0.004388032585569176</v>
      </c>
      <c r="D531" s="84" t="s">
        <v>3426</v>
      </c>
      <c r="E531" s="84" t="b">
        <v>0</v>
      </c>
      <c r="F531" s="84" t="b">
        <v>0</v>
      </c>
      <c r="G531" s="84" t="b">
        <v>0</v>
      </c>
    </row>
    <row r="532" spans="1:7" ht="15">
      <c r="A532" s="84" t="s">
        <v>4352</v>
      </c>
      <c r="B532" s="84">
        <v>3</v>
      </c>
      <c r="C532" s="118">
        <v>0.004388032585569176</v>
      </c>
      <c r="D532" s="84" t="s">
        <v>3426</v>
      </c>
      <c r="E532" s="84" t="b">
        <v>0</v>
      </c>
      <c r="F532" s="84" t="b">
        <v>0</v>
      </c>
      <c r="G532" s="84" t="b">
        <v>0</v>
      </c>
    </row>
    <row r="533" spans="1:7" ht="15">
      <c r="A533" s="84" t="s">
        <v>4353</v>
      </c>
      <c r="B533" s="84">
        <v>3</v>
      </c>
      <c r="C533" s="118">
        <v>0.004388032585569176</v>
      </c>
      <c r="D533" s="84" t="s">
        <v>3426</v>
      </c>
      <c r="E533" s="84" t="b">
        <v>0</v>
      </c>
      <c r="F533" s="84" t="b">
        <v>0</v>
      </c>
      <c r="G533" s="84" t="b">
        <v>0</v>
      </c>
    </row>
    <row r="534" spans="1:7" ht="15">
      <c r="A534" s="84" t="s">
        <v>4354</v>
      </c>
      <c r="B534" s="84">
        <v>3</v>
      </c>
      <c r="C534" s="118">
        <v>0.004388032585569176</v>
      </c>
      <c r="D534" s="84" t="s">
        <v>3426</v>
      </c>
      <c r="E534" s="84" t="b">
        <v>0</v>
      </c>
      <c r="F534" s="84" t="b">
        <v>0</v>
      </c>
      <c r="G534" s="84" t="b">
        <v>0</v>
      </c>
    </row>
    <row r="535" spans="1:7" ht="15">
      <c r="A535" s="84" t="s">
        <v>4355</v>
      </c>
      <c r="B535" s="84">
        <v>3</v>
      </c>
      <c r="C535" s="118">
        <v>0.004388032585569176</v>
      </c>
      <c r="D535" s="84" t="s">
        <v>3426</v>
      </c>
      <c r="E535" s="84" t="b">
        <v>0</v>
      </c>
      <c r="F535" s="84" t="b">
        <v>0</v>
      </c>
      <c r="G535" s="84" t="b">
        <v>0</v>
      </c>
    </row>
    <row r="536" spans="1:7" ht="15">
      <c r="A536" s="84" t="s">
        <v>4356</v>
      </c>
      <c r="B536" s="84">
        <v>3</v>
      </c>
      <c r="C536" s="118">
        <v>0.004388032585569176</v>
      </c>
      <c r="D536" s="84" t="s">
        <v>3426</v>
      </c>
      <c r="E536" s="84" t="b">
        <v>0</v>
      </c>
      <c r="F536" s="84" t="b">
        <v>0</v>
      </c>
      <c r="G536" s="84" t="b">
        <v>0</v>
      </c>
    </row>
    <row r="537" spans="1:7" ht="15">
      <c r="A537" s="84" t="s">
        <v>4357</v>
      </c>
      <c r="B537" s="84">
        <v>3</v>
      </c>
      <c r="C537" s="118">
        <v>0.004388032585569176</v>
      </c>
      <c r="D537" s="84" t="s">
        <v>3426</v>
      </c>
      <c r="E537" s="84" t="b">
        <v>0</v>
      </c>
      <c r="F537" s="84" t="b">
        <v>0</v>
      </c>
      <c r="G537" s="84" t="b">
        <v>0</v>
      </c>
    </row>
    <row r="538" spans="1:7" ht="15">
      <c r="A538" s="84" t="s">
        <v>4358</v>
      </c>
      <c r="B538" s="84">
        <v>3</v>
      </c>
      <c r="C538" s="118">
        <v>0.004388032585569176</v>
      </c>
      <c r="D538" s="84" t="s">
        <v>3426</v>
      </c>
      <c r="E538" s="84" t="b">
        <v>0</v>
      </c>
      <c r="F538" s="84" t="b">
        <v>0</v>
      </c>
      <c r="G538" s="84" t="b">
        <v>0</v>
      </c>
    </row>
    <row r="539" spans="1:7" ht="15">
      <c r="A539" s="84" t="s">
        <v>4359</v>
      </c>
      <c r="B539" s="84">
        <v>3</v>
      </c>
      <c r="C539" s="118">
        <v>0.004388032585569176</v>
      </c>
      <c r="D539" s="84" t="s">
        <v>3426</v>
      </c>
      <c r="E539" s="84" t="b">
        <v>0</v>
      </c>
      <c r="F539" s="84" t="b">
        <v>0</v>
      </c>
      <c r="G539" s="84" t="b">
        <v>0</v>
      </c>
    </row>
    <row r="540" spans="1:7" ht="15">
      <c r="A540" s="84" t="s">
        <v>4360</v>
      </c>
      <c r="B540" s="84">
        <v>3</v>
      </c>
      <c r="C540" s="118">
        <v>0.004388032585569176</v>
      </c>
      <c r="D540" s="84" t="s">
        <v>3426</v>
      </c>
      <c r="E540" s="84" t="b">
        <v>0</v>
      </c>
      <c r="F540" s="84" t="b">
        <v>0</v>
      </c>
      <c r="G540" s="84" t="b">
        <v>0</v>
      </c>
    </row>
    <row r="541" spans="1:7" ht="15">
      <c r="A541" s="84" t="s">
        <v>4361</v>
      </c>
      <c r="B541" s="84">
        <v>3</v>
      </c>
      <c r="C541" s="118">
        <v>0.004388032585569176</v>
      </c>
      <c r="D541" s="84" t="s">
        <v>3426</v>
      </c>
      <c r="E541" s="84" t="b">
        <v>0</v>
      </c>
      <c r="F541" s="84" t="b">
        <v>0</v>
      </c>
      <c r="G541" s="84" t="b">
        <v>0</v>
      </c>
    </row>
    <row r="542" spans="1:7" ht="15">
      <c r="A542" s="84" t="s">
        <v>4362</v>
      </c>
      <c r="B542" s="84">
        <v>3</v>
      </c>
      <c r="C542" s="118">
        <v>0.004388032585569176</v>
      </c>
      <c r="D542" s="84" t="s">
        <v>3426</v>
      </c>
      <c r="E542" s="84" t="b">
        <v>0</v>
      </c>
      <c r="F542" s="84" t="b">
        <v>0</v>
      </c>
      <c r="G542" s="84" t="b">
        <v>0</v>
      </c>
    </row>
    <row r="543" spans="1:7" ht="15">
      <c r="A543" s="84" t="s">
        <v>4363</v>
      </c>
      <c r="B543" s="84">
        <v>3</v>
      </c>
      <c r="C543" s="118">
        <v>0.004388032585569176</v>
      </c>
      <c r="D543" s="84" t="s">
        <v>3426</v>
      </c>
      <c r="E543" s="84" t="b">
        <v>0</v>
      </c>
      <c r="F543" s="84" t="b">
        <v>0</v>
      </c>
      <c r="G543" s="84" t="b">
        <v>0</v>
      </c>
    </row>
    <row r="544" spans="1:7" ht="15">
      <c r="A544" s="84" t="s">
        <v>4247</v>
      </c>
      <c r="B544" s="84">
        <v>3</v>
      </c>
      <c r="C544" s="118">
        <v>0.004388032585569176</v>
      </c>
      <c r="D544" s="84" t="s">
        <v>3426</v>
      </c>
      <c r="E544" s="84" t="b">
        <v>0</v>
      </c>
      <c r="F544" s="84" t="b">
        <v>0</v>
      </c>
      <c r="G544" s="84" t="b">
        <v>0</v>
      </c>
    </row>
    <row r="545" spans="1:7" ht="15">
      <c r="A545" s="84" t="s">
        <v>4337</v>
      </c>
      <c r="B545" s="84">
        <v>3</v>
      </c>
      <c r="C545" s="118">
        <v>0.004388032585569176</v>
      </c>
      <c r="D545" s="84" t="s">
        <v>3426</v>
      </c>
      <c r="E545" s="84" t="b">
        <v>0</v>
      </c>
      <c r="F545" s="84" t="b">
        <v>0</v>
      </c>
      <c r="G545" s="84" t="b">
        <v>0</v>
      </c>
    </row>
    <row r="546" spans="1:7" ht="15">
      <c r="A546" s="84" t="s">
        <v>4584</v>
      </c>
      <c r="B546" s="84">
        <v>2</v>
      </c>
      <c r="C546" s="118">
        <v>0.0033306283805344516</v>
      </c>
      <c r="D546" s="84" t="s">
        <v>3426</v>
      </c>
      <c r="E546" s="84" t="b">
        <v>0</v>
      </c>
      <c r="F546" s="84" t="b">
        <v>0</v>
      </c>
      <c r="G546" s="84" t="b">
        <v>0</v>
      </c>
    </row>
    <row r="547" spans="1:7" ht="15">
      <c r="A547" s="84" t="s">
        <v>4585</v>
      </c>
      <c r="B547" s="84">
        <v>2</v>
      </c>
      <c r="C547" s="118">
        <v>0.0033306283805344516</v>
      </c>
      <c r="D547" s="84" t="s">
        <v>3426</v>
      </c>
      <c r="E547" s="84" t="b">
        <v>0</v>
      </c>
      <c r="F547" s="84" t="b">
        <v>0</v>
      </c>
      <c r="G547" s="84" t="b">
        <v>0</v>
      </c>
    </row>
    <row r="548" spans="1:7" ht="15">
      <c r="A548" s="84" t="s">
        <v>4586</v>
      </c>
      <c r="B548" s="84">
        <v>2</v>
      </c>
      <c r="C548" s="118">
        <v>0.0033306283805344516</v>
      </c>
      <c r="D548" s="84" t="s">
        <v>3426</v>
      </c>
      <c r="E548" s="84" t="b">
        <v>0</v>
      </c>
      <c r="F548" s="84" t="b">
        <v>0</v>
      </c>
      <c r="G548" s="84" t="b">
        <v>0</v>
      </c>
    </row>
    <row r="549" spans="1:7" ht="15">
      <c r="A549" s="84" t="s">
        <v>4587</v>
      </c>
      <c r="B549" s="84">
        <v>2</v>
      </c>
      <c r="C549" s="118">
        <v>0.0033306283805344516</v>
      </c>
      <c r="D549" s="84" t="s">
        <v>3426</v>
      </c>
      <c r="E549" s="84" t="b">
        <v>0</v>
      </c>
      <c r="F549" s="84" t="b">
        <v>0</v>
      </c>
      <c r="G549" s="84" t="b">
        <v>0</v>
      </c>
    </row>
    <row r="550" spans="1:7" ht="15">
      <c r="A550" s="84" t="s">
        <v>4588</v>
      </c>
      <c r="B550" s="84">
        <v>2</v>
      </c>
      <c r="C550" s="118">
        <v>0.0033306283805344516</v>
      </c>
      <c r="D550" s="84" t="s">
        <v>3426</v>
      </c>
      <c r="E550" s="84" t="b">
        <v>0</v>
      </c>
      <c r="F550" s="84" t="b">
        <v>0</v>
      </c>
      <c r="G550" s="84" t="b">
        <v>0</v>
      </c>
    </row>
    <row r="551" spans="1:7" ht="15">
      <c r="A551" s="84" t="s">
        <v>4589</v>
      </c>
      <c r="B551" s="84">
        <v>2</v>
      </c>
      <c r="C551" s="118">
        <v>0.0033306283805344516</v>
      </c>
      <c r="D551" s="84" t="s">
        <v>3426</v>
      </c>
      <c r="E551" s="84" t="b">
        <v>0</v>
      </c>
      <c r="F551" s="84" t="b">
        <v>0</v>
      </c>
      <c r="G551" s="84" t="b">
        <v>0</v>
      </c>
    </row>
    <row r="552" spans="1:7" ht="15">
      <c r="A552" s="84" t="s">
        <v>4590</v>
      </c>
      <c r="B552" s="84">
        <v>2</v>
      </c>
      <c r="C552" s="118">
        <v>0.0033306283805344516</v>
      </c>
      <c r="D552" s="84" t="s">
        <v>3426</v>
      </c>
      <c r="E552" s="84" t="b">
        <v>0</v>
      </c>
      <c r="F552" s="84" t="b">
        <v>0</v>
      </c>
      <c r="G552" s="84" t="b">
        <v>0</v>
      </c>
    </row>
    <row r="553" spans="1:7" ht="15">
      <c r="A553" s="84" t="s">
        <v>4591</v>
      </c>
      <c r="B553" s="84">
        <v>2</v>
      </c>
      <c r="C553" s="118">
        <v>0.0033306283805344516</v>
      </c>
      <c r="D553" s="84" t="s">
        <v>3426</v>
      </c>
      <c r="E553" s="84" t="b">
        <v>0</v>
      </c>
      <c r="F553" s="84" t="b">
        <v>0</v>
      </c>
      <c r="G553" s="84" t="b">
        <v>0</v>
      </c>
    </row>
    <row r="554" spans="1:7" ht="15">
      <c r="A554" s="84" t="s">
        <v>4592</v>
      </c>
      <c r="B554" s="84">
        <v>2</v>
      </c>
      <c r="C554" s="118">
        <v>0.0033306283805344516</v>
      </c>
      <c r="D554" s="84" t="s">
        <v>3426</v>
      </c>
      <c r="E554" s="84" t="b">
        <v>0</v>
      </c>
      <c r="F554" s="84" t="b">
        <v>0</v>
      </c>
      <c r="G554" s="84" t="b">
        <v>0</v>
      </c>
    </row>
    <row r="555" spans="1:7" ht="15">
      <c r="A555" s="84" t="s">
        <v>4593</v>
      </c>
      <c r="B555" s="84">
        <v>2</v>
      </c>
      <c r="C555" s="118">
        <v>0.0033306283805344516</v>
      </c>
      <c r="D555" s="84" t="s">
        <v>3426</v>
      </c>
      <c r="E555" s="84" t="b">
        <v>0</v>
      </c>
      <c r="F555" s="84" t="b">
        <v>0</v>
      </c>
      <c r="G555" s="84" t="b">
        <v>0</v>
      </c>
    </row>
    <row r="556" spans="1:7" ht="15">
      <c r="A556" s="84" t="s">
        <v>4594</v>
      </c>
      <c r="B556" s="84">
        <v>2</v>
      </c>
      <c r="C556" s="118">
        <v>0.0033306283805344516</v>
      </c>
      <c r="D556" s="84" t="s">
        <v>3426</v>
      </c>
      <c r="E556" s="84" t="b">
        <v>0</v>
      </c>
      <c r="F556" s="84" t="b">
        <v>0</v>
      </c>
      <c r="G556" s="84" t="b">
        <v>0</v>
      </c>
    </row>
    <row r="557" spans="1:7" ht="15">
      <c r="A557" s="84" t="s">
        <v>4446</v>
      </c>
      <c r="B557" s="84">
        <v>2</v>
      </c>
      <c r="C557" s="118">
        <v>0.0033306283805344516</v>
      </c>
      <c r="D557" s="84" t="s">
        <v>3426</v>
      </c>
      <c r="E557" s="84" t="b">
        <v>0</v>
      </c>
      <c r="F557" s="84" t="b">
        <v>0</v>
      </c>
      <c r="G557" s="84" t="b">
        <v>0</v>
      </c>
    </row>
    <row r="558" spans="1:7" ht="15">
      <c r="A558" s="84" t="s">
        <v>403</v>
      </c>
      <c r="B558" s="84">
        <v>2</v>
      </c>
      <c r="C558" s="118">
        <v>0.0033306283805344516</v>
      </c>
      <c r="D558" s="84" t="s">
        <v>3426</v>
      </c>
      <c r="E558" s="84" t="b">
        <v>0</v>
      </c>
      <c r="F558" s="84" t="b">
        <v>0</v>
      </c>
      <c r="G558" s="84" t="b">
        <v>0</v>
      </c>
    </row>
    <row r="559" spans="1:7" ht="15">
      <c r="A559" s="84" t="s">
        <v>4264</v>
      </c>
      <c r="B559" s="84">
        <v>2</v>
      </c>
      <c r="C559" s="118">
        <v>0.0033306283805344516</v>
      </c>
      <c r="D559" s="84" t="s">
        <v>3426</v>
      </c>
      <c r="E559" s="84" t="b">
        <v>1</v>
      </c>
      <c r="F559" s="84" t="b">
        <v>0</v>
      </c>
      <c r="G559" s="84" t="b">
        <v>0</v>
      </c>
    </row>
    <row r="560" spans="1:7" ht="15">
      <c r="A560" s="84" t="s">
        <v>4497</v>
      </c>
      <c r="B560" s="84">
        <v>2</v>
      </c>
      <c r="C560" s="118">
        <v>0.0033306283805344516</v>
      </c>
      <c r="D560" s="84" t="s">
        <v>3426</v>
      </c>
      <c r="E560" s="84" t="b">
        <v>0</v>
      </c>
      <c r="F560" s="84" t="b">
        <v>0</v>
      </c>
      <c r="G560" s="84" t="b">
        <v>0</v>
      </c>
    </row>
    <row r="561" spans="1:7" ht="15">
      <c r="A561" s="84" t="s">
        <v>3569</v>
      </c>
      <c r="B561" s="84">
        <v>2</v>
      </c>
      <c r="C561" s="118">
        <v>0.0033306283805344516</v>
      </c>
      <c r="D561" s="84" t="s">
        <v>3426</v>
      </c>
      <c r="E561" s="84" t="b">
        <v>0</v>
      </c>
      <c r="F561" s="84" t="b">
        <v>0</v>
      </c>
      <c r="G561" s="84" t="b">
        <v>0</v>
      </c>
    </row>
    <row r="562" spans="1:7" ht="15">
      <c r="A562" s="84" t="s">
        <v>4425</v>
      </c>
      <c r="B562" s="84">
        <v>2</v>
      </c>
      <c r="C562" s="118">
        <v>0.0033306283805344516</v>
      </c>
      <c r="D562" s="84" t="s">
        <v>3426</v>
      </c>
      <c r="E562" s="84" t="b">
        <v>0</v>
      </c>
      <c r="F562" s="84" t="b">
        <v>0</v>
      </c>
      <c r="G562" s="84" t="b">
        <v>0</v>
      </c>
    </row>
    <row r="563" spans="1:7" ht="15">
      <c r="A563" s="84" t="s">
        <v>4421</v>
      </c>
      <c r="B563" s="84">
        <v>2</v>
      </c>
      <c r="C563" s="118">
        <v>0.0033306283805344516</v>
      </c>
      <c r="D563" s="84" t="s">
        <v>3426</v>
      </c>
      <c r="E563" s="84" t="b">
        <v>0</v>
      </c>
      <c r="F563" s="84" t="b">
        <v>0</v>
      </c>
      <c r="G563" s="84" t="b">
        <v>0</v>
      </c>
    </row>
    <row r="564" spans="1:7" ht="15">
      <c r="A564" s="84" t="s">
        <v>4477</v>
      </c>
      <c r="B564" s="84">
        <v>2</v>
      </c>
      <c r="C564" s="118">
        <v>0.0033306283805344516</v>
      </c>
      <c r="D564" s="84" t="s">
        <v>3426</v>
      </c>
      <c r="E564" s="84" t="b">
        <v>0</v>
      </c>
      <c r="F564" s="84" t="b">
        <v>0</v>
      </c>
      <c r="G564" s="84" t="b">
        <v>0</v>
      </c>
    </row>
    <row r="565" spans="1:7" ht="15">
      <c r="A565" s="84" t="s">
        <v>4411</v>
      </c>
      <c r="B565" s="84">
        <v>2</v>
      </c>
      <c r="C565" s="118">
        <v>0.0033306283805344516</v>
      </c>
      <c r="D565" s="84" t="s">
        <v>3426</v>
      </c>
      <c r="E565" s="84" t="b">
        <v>0</v>
      </c>
      <c r="F565" s="84" t="b">
        <v>0</v>
      </c>
      <c r="G565" s="84" t="b">
        <v>0</v>
      </c>
    </row>
    <row r="566" spans="1:7" ht="15">
      <c r="A566" s="84" t="s">
        <v>4509</v>
      </c>
      <c r="B566" s="84">
        <v>2</v>
      </c>
      <c r="C566" s="118">
        <v>0.0033306283805344516</v>
      </c>
      <c r="D566" s="84" t="s">
        <v>3426</v>
      </c>
      <c r="E566" s="84" t="b">
        <v>0</v>
      </c>
      <c r="F566" s="84" t="b">
        <v>0</v>
      </c>
      <c r="G566" s="84" t="b">
        <v>0</v>
      </c>
    </row>
    <row r="567" spans="1:7" ht="15">
      <c r="A567" s="84" t="s">
        <v>4506</v>
      </c>
      <c r="B567" s="84">
        <v>2</v>
      </c>
      <c r="C567" s="118">
        <v>0.0033306283805344516</v>
      </c>
      <c r="D567" s="84" t="s">
        <v>3426</v>
      </c>
      <c r="E567" s="84" t="b">
        <v>0</v>
      </c>
      <c r="F567" s="84" t="b">
        <v>0</v>
      </c>
      <c r="G567" s="84" t="b">
        <v>0</v>
      </c>
    </row>
    <row r="568" spans="1:7" ht="15">
      <c r="A568" s="84" t="s">
        <v>4309</v>
      </c>
      <c r="B568" s="84">
        <v>2</v>
      </c>
      <c r="C568" s="118">
        <v>0.0033306283805344516</v>
      </c>
      <c r="D568" s="84" t="s">
        <v>3426</v>
      </c>
      <c r="E568" s="84" t="b">
        <v>0</v>
      </c>
      <c r="F568" s="84" t="b">
        <v>0</v>
      </c>
      <c r="G568" s="84" t="b">
        <v>0</v>
      </c>
    </row>
    <row r="569" spans="1:7" ht="15">
      <c r="A569" s="84" t="s">
        <v>4510</v>
      </c>
      <c r="B569" s="84">
        <v>2</v>
      </c>
      <c r="C569" s="118">
        <v>0.0033306283805344516</v>
      </c>
      <c r="D569" s="84" t="s">
        <v>3426</v>
      </c>
      <c r="E569" s="84" t="b">
        <v>0</v>
      </c>
      <c r="F569" s="84" t="b">
        <v>0</v>
      </c>
      <c r="G569" s="84" t="b">
        <v>0</v>
      </c>
    </row>
    <row r="570" spans="1:7" ht="15">
      <c r="A570" s="84" t="s">
        <v>4267</v>
      </c>
      <c r="B570" s="84">
        <v>2</v>
      </c>
      <c r="C570" s="118">
        <v>0.0033306283805344516</v>
      </c>
      <c r="D570" s="84" t="s">
        <v>3426</v>
      </c>
      <c r="E570" s="84" t="b">
        <v>0</v>
      </c>
      <c r="F570" s="84" t="b">
        <v>0</v>
      </c>
      <c r="G570" s="84" t="b">
        <v>0</v>
      </c>
    </row>
    <row r="571" spans="1:7" ht="15">
      <c r="A571" s="84" t="s">
        <v>3619</v>
      </c>
      <c r="B571" s="84">
        <v>2</v>
      </c>
      <c r="C571" s="118">
        <v>0.0033306283805344516</v>
      </c>
      <c r="D571" s="84" t="s">
        <v>3426</v>
      </c>
      <c r="E571" s="84" t="b">
        <v>1</v>
      </c>
      <c r="F571" s="84" t="b">
        <v>0</v>
      </c>
      <c r="G571" s="84" t="b">
        <v>0</v>
      </c>
    </row>
    <row r="572" spans="1:7" ht="15">
      <c r="A572" s="84" t="s">
        <v>3679</v>
      </c>
      <c r="B572" s="84">
        <v>2</v>
      </c>
      <c r="C572" s="118">
        <v>0.0033306283805344516</v>
      </c>
      <c r="D572" s="84" t="s">
        <v>3426</v>
      </c>
      <c r="E572" s="84" t="b">
        <v>0</v>
      </c>
      <c r="F572" s="84" t="b">
        <v>0</v>
      </c>
      <c r="G572" s="84" t="b">
        <v>0</v>
      </c>
    </row>
    <row r="573" spans="1:7" ht="15">
      <c r="A573" s="84" t="s">
        <v>4555</v>
      </c>
      <c r="B573" s="84">
        <v>2</v>
      </c>
      <c r="C573" s="118">
        <v>0.00402344770312129</v>
      </c>
      <c r="D573" s="84" t="s">
        <v>3426</v>
      </c>
      <c r="E573" s="84" t="b">
        <v>0</v>
      </c>
      <c r="F573" s="84" t="b">
        <v>0</v>
      </c>
      <c r="G573" s="84" t="b">
        <v>0</v>
      </c>
    </row>
    <row r="574" spans="1:7" ht="15">
      <c r="A574" s="84" t="s">
        <v>4426</v>
      </c>
      <c r="B574" s="84">
        <v>2</v>
      </c>
      <c r="C574" s="118">
        <v>0.0033306283805344516</v>
      </c>
      <c r="D574" s="84" t="s">
        <v>3426</v>
      </c>
      <c r="E574" s="84" t="b">
        <v>0</v>
      </c>
      <c r="F574" s="84" t="b">
        <v>0</v>
      </c>
      <c r="G574" s="84" t="b">
        <v>0</v>
      </c>
    </row>
    <row r="575" spans="1:7" ht="15">
      <c r="A575" s="84" t="s">
        <v>4496</v>
      </c>
      <c r="B575" s="84">
        <v>2</v>
      </c>
      <c r="C575" s="118">
        <v>0.0033306283805344516</v>
      </c>
      <c r="D575" s="84" t="s">
        <v>3426</v>
      </c>
      <c r="E575" s="84" t="b">
        <v>0</v>
      </c>
      <c r="F575" s="84" t="b">
        <v>0</v>
      </c>
      <c r="G575" s="84" t="b">
        <v>0</v>
      </c>
    </row>
    <row r="576" spans="1:7" ht="15">
      <c r="A576" s="84" t="s">
        <v>4296</v>
      </c>
      <c r="B576" s="84">
        <v>2</v>
      </c>
      <c r="C576" s="118">
        <v>0.0033306283805344516</v>
      </c>
      <c r="D576" s="84" t="s">
        <v>3426</v>
      </c>
      <c r="E576" s="84" t="b">
        <v>0</v>
      </c>
      <c r="F576" s="84" t="b">
        <v>0</v>
      </c>
      <c r="G576" s="84" t="b">
        <v>0</v>
      </c>
    </row>
    <row r="577" spans="1:7" ht="15">
      <c r="A577" s="84" t="s">
        <v>3666</v>
      </c>
      <c r="B577" s="84">
        <v>2</v>
      </c>
      <c r="C577" s="118">
        <v>0.0033306283805344516</v>
      </c>
      <c r="D577" s="84" t="s">
        <v>3426</v>
      </c>
      <c r="E577" s="84" t="b">
        <v>0</v>
      </c>
      <c r="F577" s="84" t="b">
        <v>0</v>
      </c>
      <c r="G577" s="84" t="b">
        <v>0</v>
      </c>
    </row>
    <row r="578" spans="1:7" ht="15">
      <c r="A578" s="84" t="s">
        <v>3620</v>
      </c>
      <c r="B578" s="84">
        <v>2</v>
      </c>
      <c r="C578" s="118">
        <v>0.00402344770312129</v>
      </c>
      <c r="D578" s="84" t="s">
        <v>3426</v>
      </c>
      <c r="E578" s="84" t="b">
        <v>0</v>
      </c>
      <c r="F578" s="84" t="b">
        <v>0</v>
      </c>
      <c r="G578" s="84" t="b">
        <v>0</v>
      </c>
    </row>
    <row r="579" spans="1:7" ht="15">
      <c r="A579" s="84" t="s">
        <v>4507</v>
      </c>
      <c r="B579" s="84">
        <v>2</v>
      </c>
      <c r="C579" s="118">
        <v>0.0033306283805344516</v>
      </c>
      <c r="D579" s="84" t="s">
        <v>3426</v>
      </c>
      <c r="E579" s="84" t="b">
        <v>0</v>
      </c>
      <c r="F579" s="84" t="b">
        <v>0</v>
      </c>
      <c r="G579" s="84" t="b">
        <v>0</v>
      </c>
    </row>
    <row r="580" spans="1:7" ht="15">
      <c r="A580" s="84" t="s">
        <v>4508</v>
      </c>
      <c r="B580" s="84">
        <v>2</v>
      </c>
      <c r="C580" s="118">
        <v>0.0033306283805344516</v>
      </c>
      <c r="D580" s="84" t="s">
        <v>3426</v>
      </c>
      <c r="E580" s="84" t="b">
        <v>0</v>
      </c>
      <c r="F580" s="84" t="b">
        <v>0</v>
      </c>
      <c r="G580" s="84" t="b">
        <v>0</v>
      </c>
    </row>
    <row r="581" spans="1:7" ht="15">
      <c r="A581" s="84" t="s">
        <v>4500</v>
      </c>
      <c r="B581" s="84">
        <v>2</v>
      </c>
      <c r="C581" s="118">
        <v>0.00402344770312129</v>
      </c>
      <c r="D581" s="84" t="s">
        <v>3426</v>
      </c>
      <c r="E581" s="84" t="b">
        <v>0</v>
      </c>
      <c r="F581" s="84" t="b">
        <v>0</v>
      </c>
      <c r="G581" s="84" t="b">
        <v>0</v>
      </c>
    </row>
    <row r="582" spans="1:7" ht="15">
      <c r="A582" s="84" t="s">
        <v>4424</v>
      </c>
      <c r="B582" s="84">
        <v>2</v>
      </c>
      <c r="C582" s="118">
        <v>0.0033306283805344516</v>
      </c>
      <c r="D582" s="84" t="s">
        <v>3426</v>
      </c>
      <c r="E582" s="84" t="b">
        <v>0</v>
      </c>
      <c r="F582" s="84" t="b">
        <v>0</v>
      </c>
      <c r="G582" s="84" t="b">
        <v>0</v>
      </c>
    </row>
    <row r="583" spans="1:7" ht="15">
      <c r="A583" s="84" t="s">
        <v>4423</v>
      </c>
      <c r="B583" s="84">
        <v>2</v>
      </c>
      <c r="C583" s="118">
        <v>0.0033306283805344516</v>
      </c>
      <c r="D583" s="84" t="s">
        <v>3426</v>
      </c>
      <c r="E583" s="84" t="b">
        <v>0</v>
      </c>
      <c r="F583" s="84" t="b">
        <v>0</v>
      </c>
      <c r="G583" s="84" t="b">
        <v>0</v>
      </c>
    </row>
    <row r="584" spans="1:7" ht="15">
      <c r="A584" s="84" t="s">
        <v>4297</v>
      </c>
      <c r="B584" s="84">
        <v>2</v>
      </c>
      <c r="C584" s="118">
        <v>0.0033306283805344516</v>
      </c>
      <c r="D584" s="84" t="s">
        <v>3426</v>
      </c>
      <c r="E584" s="84" t="b">
        <v>1</v>
      </c>
      <c r="F584" s="84" t="b">
        <v>0</v>
      </c>
      <c r="G584" s="84" t="b">
        <v>0</v>
      </c>
    </row>
    <row r="585" spans="1:7" ht="15">
      <c r="A585" s="84" t="s">
        <v>4478</v>
      </c>
      <c r="B585" s="84">
        <v>2</v>
      </c>
      <c r="C585" s="118">
        <v>0.0033306283805344516</v>
      </c>
      <c r="D585" s="84" t="s">
        <v>3426</v>
      </c>
      <c r="E585" s="84" t="b">
        <v>0</v>
      </c>
      <c r="F585" s="84" t="b">
        <v>0</v>
      </c>
      <c r="G585" s="84" t="b">
        <v>0</v>
      </c>
    </row>
    <row r="586" spans="1:7" ht="15">
      <c r="A586" s="84" t="s">
        <v>3623</v>
      </c>
      <c r="B586" s="84">
        <v>2</v>
      </c>
      <c r="C586" s="118">
        <v>0.0033306283805344516</v>
      </c>
      <c r="D586" s="84" t="s">
        <v>3426</v>
      </c>
      <c r="E586" s="84" t="b">
        <v>0</v>
      </c>
      <c r="F586" s="84" t="b">
        <v>0</v>
      </c>
      <c r="G586" s="84" t="b">
        <v>0</v>
      </c>
    </row>
    <row r="587" spans="1:7" ht="15">
      <c r="A587" s="84" t="s">
        <v>4280</v>
      </c>
      <c r="B587" s="84">
        <v>2</v>
      </c>
      <c r="C587" s="118">
        <v>0.0033306283805344516</v>
      </c>
      <c r="D587" s="84" t="s">
        <v>3426</v>
      </c>
      <c r="E587" s="84" t="b">
        <v>0</v>
      </c>
      <c r="F587" s="84" t="b">
        <v>0</v>
      </c>
      <c r="G587" s="84" t="b">
        <v>0</v>
      </c>
    </row>
    <row r="588" spans="1:7" ht="15">
      <c r="A588" s="84" t="s">
        <v>4303</v>
      </c>
      <c r="B588" s="84">
        <v>2</v>
      </c>
      <c r="C588" s="118">
        <v>0.0033306283805344516</v>
      </c>
      <c r="D588" s="84" t="s">
        <v>3426</v>
      </c>
      <c r="E588" s="84" t="b">
        <v>0</v>
      </c>
      <c r="F588" s="84" t="b">
        <v>0</v>
      </c>
      <c r="G588" s="84" t="b">
        <v>0</v>
      </c>
    </row>
    <row r="589" spans="1:7" ht="15">
      <c r="A589" s="84" t="s">
        <v>4472</v>
      </c>
      <c r="B589" s="84">
        <v>2</v>
      </c>
      <c r="C589" s="118">
        <v>0.0033306283805344516</v>
      </c>
      <c r="D589" s="84" t="s">
        <v>3426</v>
      </c>
      <c r="E589" s="84" t="b">
        <v>0</v>
      </c>
      <c r="F589" s="84" t="b">
        <v>0</v>
      </c>
      <c r="G589" s="84" t="b">
        <v>0</v>
      </c>
    </row>
    <row r="590" spans="1:7" ht="15">
      <c r="A590" s="84" t="s">
        <v>4475</v>
      </c>
      <c r="B590" s="84">
        <v>2</v>
      </c>
      <c r="C590" s="118">
        <v>0.0033306283805344516</v>
      </c>
      <c r="D590" s="84" t="s">
        <v>3426</v>
      </c>
      <c r="E590" s="84" t="b">
        <v>0</v>
      </c>
      <c r="F590" s="84" t="b">
        <v>0</v>
      </c>
      <c r="G590" s="84" t="b">
        <v>0</v>
      </c>
    </row>
    <row r="591" spans="1:7" ht="15">
      <c r="A591" s="84" t="s">
        <v>4476</v>
      </c>
      <c r="B591" s="84">
        <v>2</v>
      </c>
      <c r="C591" s="118">
        <v>0.0033306283805344516</v>
      </c>
      <c r="D591" s="84" t="s">
        <v>3426</v>
      </c>
      <c r="E591" s="84" t="b">
        <v>0</v>
      </c>
      <c r="F591" s="84" t="b">
        <v>0</v>
      </c>
      <c r="G591" s="84" t="b">
        <v>0</v>
      </c>
    </row>
    <row r="592" spans="1:7" ht="15">
      <c r="A592" s="84" t="s">
        <v>4412</v>
      </c>
      <c r="B592" s="84">
        <v>2</v>
      </c>
      <c r="C592" s="118">
        <v>0.0033306283805344516</v>
      </c>
      <c r="D592" s="84" t="s">
        <v>3426</v>
      </c>
      <c r="E592" s="84" t="b">
        <v>0</v>
      </c>
      <c r="F592" s="84" t="b">
        <v>0</v>
      </c>
      <c r="G592" s="84" t="b">
        <v>0</v>
      </c>
    </row>
    <row r="593" spans="1:7" ht="15">
      <c r="A593" s="84" t="s">
        <v>4413</v>
      </c>
      <c r="B593" s="84">
        <v>2</v>
      </c>
      <c r="C593" s="118">
        <v>0.0033306283805344516</v>
      </c>
      <c r="D593" s="84" t="s">
        <v>3426</v>
      </c>
      <c r="E593" s="84" t="b">
        <v>0</v>
      </c>
      <c r="F593" s="84" t="b">
        <v>0</v>
      </c>
      <c r="G593" s="84" t="b">
        <v>0</v>
      </c>
    </row>
    <row r="594" spans="1:7" ht="15">
      <c r="A594" s="84" t="s">
        <v>4447</v>
      </c>
      <c r="B594" s="84">
        <v>2</v>
      </c>
      <c r="C594" s="118">
        <v>0.0033306283805344516</v>
      </c>
      <c r="D594" s="84" t="s">
        <v>3426</v>
      </c>
      <c r="E594" s="84" t="b">
        <v>0</v>
      </c>
      <c r="F594" s="84" t="b">
        <v>0</v>
      </c>
      <c r="G594" s="84" t="b">
        <v>0</v>
      </c>
    </row>
    <row r="595" spans="1:7" ht="15">
      <c r="A595" s="84" t="s">
        <v>3656</v>
      </c>
      <c r="B595" s="84">
        <v>2</v>
      </c>
      <c r="C595" s="118">
        <v>0.0033306283805344516</v>
      </c>
      <c r="D595" s="84" t="s">
        <v>3426</v>
      </c>
      <c r="E595" s="84" t="b">
        <v>0</v>
      </c>
      <c r="F595" s="84" t="b">
        <v>0</v>
      </c>
      <c r="G595" s="84" t="b">
        <v>0</v>
      </c>
    </row>
    <row r="596" spans="1:7" ht="15">
      <c r="A596" s="84" t="s">
        <v>4255</v>
      </c>
      <c r="B596" s="84">
        <v>2</v>
      </c>
      <c r="C596" s="118">
        <v>0.0033306283805344516</v>
      </c>
      <c r="D596" s="84" t="s">
        <v>3426</v>
      </c>
      <c r="E596" s="84" t="b">
        <v>0</v>
      </c>
      <c r="F596" s="84" t="b">
        <v>0</v>
      </c>
      <c r="G596" s="84" t="b">
        <v>0</v>
      </c>
    </row>
    <row r="597" spans="1:7" ht="15">
      <c r="A597" s="84" t="s">
        <v>4265</v>
      </c>
      <c r="B597" s="84">
        <v>2</v>
      </c>
      <c r="C597" s="118">
        <v>0.0033306283805344516</v>
      </c>
      <c r="D597" s="84" t="s">
        <v>3426</v>
      </c>
      <c r="E597" s="84" t="b">
        <v>0</v>
      </c>
      <c r="F597" s="84" t="b">
        <v>0</v>
      </c>
      <c r="G597" s="84" t="b">
        <v>0</v>
      </c>
    </row>
    <row r="598" spans="1:7" ht="15">
      <c r="A598" s="84" t="s">
        <v>4274</v>
      </c>
      <c r="B598" s="84">
        <v>2</v>
      </c>
      <c r="C598" s="118">
        <v>0.0033306283805344516</v>
      </c>
      <c r="D598" s="84" t="s">
        <v>3426</v>
      </c>
      <c r="E598" s="84" t="b">
        <v>0</v>
      </c>
      <c r="F598" s="84" t="b">
        <v>0</v>
      </c>
      <c r="G598" s="84" t="b">
        <v>0</v>
      </c>
    </row>
    <row r="599" spans="1:7" ht="15">
      <c r="A599" s="84" t="s">
        <v>4275</v>
      </c>
      <c r="B599" s="84">
        <v>2</v>
      </c>
      <c r="C599" s="118">
        <v>0.0033306283805344516</v>
      </c>
      <c r="D599" s="84" t="s">
        <v>3426</v>
      </c>
      <c r="E599" s="84" t="b">
        <v>0</v>
      </c>
      <c r="F599" s="84" t="b">
        <v>1</v>
      </c>
      <c r="G599" s="84" t="b">
        <v>0</v>
      </c>
    </row>
    <row r="600" spans="1:7" ht="15">
      <c r="A600" s="84" t="s">
        <v>4276</v>
      </c>
      <c r="B600" s="84">
        <v>2</v>
      </c>
      <c r="C600" s="118">
        <v>0.0033306283805344516</v>
      </c>
      <c r="D600" s="84" t="s">
        <v>3426</v>
      </c>
      <c r="E600" s="84" t="b">
        <v>0</v>
      </c>
      <c r="F600" s="84" t="b">
        <v>0</v>
      </c>
      <c r="G600" s="84" t="b">
        <v>0</v>
      </c>
    </row>
    <row r="601" spans="1:7" ht="15">
      <c r="A601" s="84" t="s">
        <v>4445</v>
      </c>
      <c r="B601" s="84">
        <v>2</v>
      </c>
      <c r="C601" s="118">
        <v>0.00402344770312129</v>
      </c>
      <c r="D601" s="84" t="s">
        <v>3426</v>
      </c>
      <c r="E601" s="84" t="b">
        <v>0</v>
      </c>
      <c r="F601" s="84" t="b">
        <v>0</v>
      </c>
      <c r="G601" s="84" t="b">
        <v>0</v>
      </c>
    </row>
    <row r="602" spans="1:7" ht="15">
      <c r="A602" s="84" t="s">
        <v>4306</v>
      </c>
      <c r="B602" s="84">
        <v>2</v>
      </c>
      <c r="C602" s="118">
        <v>0.0033306283805344516</v>
      </c>
      <c r="D602" s="84" t="s">
        <v>3426</v>
      </c>
      <c r="E602" s="84" t="b">
        <v>0</v>
      </c>
      <c r="F602" s="84" t="b">
        <v>0</v>
      </c>
      <c r="G602" s="84" t="b">
        <v>0</v>
      </c>
    </row>
    <row r="603" spans="1:7" ht="15">
      <c r="A603" s="84" t="s">
        <v>4448</v>
      </c>
      <c r="B603" s="84">
        <v>2</v>
      </c>
      <c r="C603" s="118">
        <v>0.0033306283805344516</v>
      </c>
      <c r="D603" s="84" t="s">
        <v>3426</v>
      </c>
      <c r="E603" s="84" t="b">
        <v>0</v>
      </c>
      <c r="F603" s="84" t="b">
        <v>0</v>
      </c>
      <c r="G603" s="84" t="b">
        <v>0</v>
      </c>
    </row>
    <row r="604" spans="1:7" ht="15">
      <c r="A604" s="84" t="s">
        <v>4449</v>
      </c>
      <c r="B604" s="84">
        <v>2</v>
      </c>
      <c r="C604" s="118">
        <v>0.0033306283805344516</v>
      </c>
      <c r="D604" s="84" t="s">
        <v>3426</v>
      </c>
      <c r="E604" s="84" t="b">
        <v>0</v>
      </c>
      <c r="F604" s="84" t="b">
        <v>1</v>
      </c>
      <c r="G604" s="84" t="b">
        <v>0</v>
      </c>
    </row>
    <row r="605" spans="1:7" ht="15">
      <c r="A605" s="84" t="s">
        <v>4268</v>
      </c>
      <c r="B605" s="84">
        <v>2</v>
      </c>
      <c r="C605" s="118">
        <v>0.0033306283805344516</v>
      </c>
      <c r="D605" s="84" t="s">
        <v>3426</v>
      </c>
      <c r="E605" s="84" t="b">
        <v>0</v>
      </c>
      <c r="F605" s="84" t="b">
        <v>0</v>
      </c>
      <c r="G605" s="84" t="b">
        <v>0</v>
      </c>
    </row>
    <row r="606" spans="1:7" ht="15">
      <c r="A606" s="84" t="s">
        <v>4308</v>
      </c>
      <c r="B606" s="84">
        <v>2</v>
      </c>
      <c r="C606" s="118">
        <v>0.0033306283805344516</v>
      </c>
      <c r="D606" s="84" t="s">
        <v>3426</v>
      </c>
      <c r="E606" s="84" t="b">
        <v>0</v>
      </c>
      <c r="F606" s="84" t="b">
        <v>0</v>
      </c>
      <c r="G606" s="84" t="b">
        <v>0</v>
      </c>
    </row>
    <row r="607" spans="1:7" ht="15">
      <c r="A607" s="84" t="s">
        <v>4450</v>
      </c>
      <c r="B607" s="84">
        <v>2</v>
      </c>
      <c r="C607" s="118">
        <v>0.0033306283805344516</v>
      </c>
      <c r="D607" s="84" t="s">
        <v>3426</v>
      </c>
      <c r="E607" s="84" t="b">
        <v>0</v>
      </c>
      <c r="F607" s="84" t="b">
        <v>0</v>
      </c>
      <c r="G607" s="84" t="b">
        <v>0</v>
      </c>
    </row>
    <row r="608" spans="1:7" ht="15">
      <c r="A608" s="84" t="s">
        <v>4451</v>
      </c>
      <c r="B608" s="84">
        <v>2</v>
      </c>
      <c r="C608" s="118">
        <v>0.0033306283805344516</v>
      </c>
      <c r="D608" s="84" t="s">
        <v>3426</v>
      </c>
      <c r="E608" s="84" t="b">
        <v>0</v>
      </c>
      <c r="F608" s="84" t="b">
        <v>0</v>
      </c>
      <c r="G608" s="84" t="b">
        <v>0</v>
      </c>
    </row>
    <row r="609" spans="1:7" ht="15">
      <c r="A609" s="84" t="s">
        <v>3613</v>
      </c>
      <c r="B609" s="84">
        <v>34</v>
      </c>
      <c r="C609" s="118">
        <v>0</v>
      </c>
      <c r="D609" s="84" t="s">
        <v>3427</v>
      </c>
      <c r="E609" s="84" t="b">
        <v>0</v>
      </c>
      <c r="F609" s="84" t="b">
        <v>0</v>
      </c>
      <c r="G609" s="84" t="b">
        <v>0</v>
      </c>
    </row>
    <row r="610" spans="1:7" ht="15">
      <c r="A610" s="84" t="s">
        <v>3614</v>
      </c>
      <c r="B610" s="84">
        <v>34</v>
      </c>
      <c r="C610" s="118">
        <v>0</v>
      </c>
      <c r="D610" s="84" t="s">
        <v>3427</v>
      </c>
      <c r="E610" s="84" t="b">
        <v>1</v>
      </c>
      <c r="F610" s="84" t="b">
        <v>0</v>
      </c>
      <c r="G610" s="84" t="b">
        <v>0</v>
      </c>
    </row>
    <row r="611" spans="1:7" ht="15">
      <c r="A611" s="84" t="s">
        <v>3615</v>
      </c>
      <c r="B611" s="84">
        <v>34</v>
      </c>
      <c r="C611" s="118">
        <v>0</v>
      </c>
      <c r="D611" s="84" t="s">
        <v>3427</v>
      </c>
      <c r="E611" s="84" t="b">
        <v>0</v>
      </c>
      <c r="F611" s="84" t="b">
        <v>0</v>
      </c>
      <c r="G611" s="84" t="b">
        <v>0</v>
      </c>
    </row>
    <row r="612" spans="1:7" ht="15">
      <c r="A612" s="84" t="s">
        <v>3616</v>
      </c>
      <c r="B612" s="84">
        <v>34</v>
      </c>
      <c r="C612" s="118">
        <v>0</v>
      </c>
      <c r="D612" s="84" t="s">
        <v>3427</v>
      </c>
      <c r="E612" s="84" t="b">
        <v>1</v>
      </c>
      <c r="F612" s="84" t="b">
        <v>0</v>
      </c>
      <c r="G612" s="84" t="b">
        <v>0</v>
      </c>
    </row>
    <row r="613" spans="1:7" ht="15">
      <c r="A613" s="84" t="s">
        <v>3617</v>
      </c>
      <c r="B613" s="84">
        <v>34</v>
      </c>
      <c r="C613" s="118">
        <v>0</v>
      </c>
      <c r="D613" s="84" t="s">
        <v>3427</v>
      </c>
      <c r="E613" s="84" t="b">
        <v>0</v>
      </c>
      <c r="F613" s="84" t="b">
        <v>0</v>
      </c>
      <c r="G613" s="84" t="b">
        <v>0</v>
      </c>
    </row>
    <row r="614" spans="1:7" ht="15">
      <c r="A614" s="84" t="s">
        <v>426</v>
      </c>
      <c r="B614" s="84">
        <v>34</v>
      </c>
      <c r="C614" s="118">
        <v>0</v>
      </c>
      <c r="D614" s="84" t="s">
        <v>3427</v>
      </c>
      <c r="E614" s="84" t="b">
        <v>0</v>
      </c>
      <c r="F614" s="84" t="b">
        <v>0</v>
      </c>
      <c r="G614" s="84" t="b">
        <v>0</v>
      </c>
    </row>
    <row r="615" spans="1:7" ht="15">
      <c r="A615" s="84" t="s">
        <v>3618</v>
      </c>
      <c r="B615" s="84">
        <v>34</v>
      </c>
      <c r="C615" s="118">
        <v>0</v>
      </c>
      <c r="D615" s="84" t="s">
        <v>3427</v>
      </c>
      <c r="E615" s="84" t="b">
        <v>1</v>
      </c>
      <c r="F615" s="84" t="b">
        <v>0</v>
      </c>
      <c r="G615" s="84" t="b">
        <v>0</v>
      </c>
    </row>
    <row r="616" spans="1:7" ht="15">
      <c r="A616" s="84" t="s">
        <v>3619</v>
      </c>
      <c r="B616" s="84">
        <v>34</v>
      </c>
      <c r="C616" s="118">
        <v>0</v>
      </c>
      <c r="D616" s="84" t="s">
        <v>3427</v>
      </c>
      <c r="E616" s="84" t="b">
        <v>1</v>
      </c>
      <c r="F616" s="84" t="b">
        <v>0</v>
      </c>
      <c r="G616" s="84" t="b">
        <v>0</v>
      </c>
    </row>
    <row r="617" spans="1:7" ht="15">
      <c r="A617" s="84" t="s">
        <v>3620</v>
      </c>
      <c r="B617" s="84">
        <v>34</v>
      </c>
      <c r="C617" s="118">
        <v>0</v>
      </c>
      <c r="D617" s="84" t="s">
        <v>3427</v>
      </c>
      <c r="E617" s="84" t="b">
        <v>0</v>
      </c>
      <c r="F617" s="84" t="b">
        <v>0</v>
      </c>
      <c r="G617" s="84" t="b">
        <v>0</v>
      </c>
    </row>
    <row r="618" spans="1:7" ht="15">
      <c r="A618" s="84" t="s">
        <v>3597</v>
      </c>
      <c r="B618" s="84">
        <v>34</v>
      </c>
      <c r="C618" s="118">
        <v>0</v>
      </c>
      <c r="D618" s="84" t="s">
        <v>3427</v>
      </c>
      <c r="E618" s="84" t="b">
        <v>0</v>
      </c>
      <c r="F618" s="84" t="b">
        <v>0</v>
      </c>
      <c r="G618" s="84" t="b">
        <v>0</v>
      </c>
    </row>
    <row r="619" spans="1:7" ht="15">
      <c r="A619" s="84" t="s">
        <v>4244</v>
      </c>
      <c r="B619" s="84">
        <v>34</v>
      </c>
      <c r="C619" s="118">
        <v>0</v>
      </c>
      <c r="D619" s="84" t="s">
        <v>3427</v>
      </c>
      <c r="E619" s="84" t="b">
        <v>0</v>
      </c>
      <c r="F619" s="84" t="b">
        <v>1</v>
      </c>
      <c r="G619" s="84" t="b">
        <v>0</v>
      </c>
    </row>
    <row r="620" spans="1:7" ht="15">
      <c r="A620" s="84" t="s">
        <v>4245</v>
      </c>
      <c r="B620" s="84">
        <v>34</v>
      </c>
      <c r="C620" s="118">
        <v>0</v>
      </c>
      <c r="D620" s="84" t="s">
        <v>3427</v>
      </c>
      <c r="E620" s="84" t="b">
        <v>0</v>
      </c>
      <c r="F620" s="84" t="b">
        <v>0</v>
      </c>
      <c r="G620" s="84" t="b">
        <v>0</v>
      </c>
    </row>
    <row r="621" spans="1:7" ht="15">
      <c r="A621" s="84" t="s">
        <v>382</v>
      </c>
      <c r="B621" s="84">
        <v>33</v>
      </c>
      <c r="C621" s="118">
        <v>0.0009701683592383944</v>
      </c>
      <c r="D621" s="84" t="s">
        <v>3427</v>
      </c>
      <c r="E621" s="84" t="b">
        <v>0</v>
      </c>
      <c r="F621" s="84" t="b">
        <v>0</v>
      </c>
      <c r="G621" s="84" t="b">
        <v>0</v>
      </c>
    </row>
    <row r="622" spans="1:7" ht="15">
      <c r="A622" s="84" t="s">
        <v>373</v>
      </c>
      <c r="B622" s="84">
        <v>11</v>
      </c>
      <c r="C622" s="118">
        <v>0.00792147481278078</v>
      </c>
      <c r="D622" s="84" t="s">
        <v>3428</v>
      </c>
      <c r="E622" s="84" t="b">
        <v>0</v>
      </c>
      <c r="F622" s="84" t="b">
        <v>0</v>
      </c>
      <c r="G622" s="84" t="b">
        <v>0</v>
      </c>
    </row>
    <row r="623" spans="1:7" ht="15">
      <c r="A623" s="84" t="s">
        <v>3622</v>
      </c>
      <c r="B623" s="84">
        <v>9</v>
      </c>
      <c r="C623" s="118">
        <v>0.009122121080726703</v>
      </c>
      <c r="D623" s="84" t="s">
        <v>3428</v>
      </c>
      <c r="E623" s="84" t="b">
        <v>0</v>
      </c>
      <c r="F623" s="84" t="b">
        <v>0</v>
      </c>
      <c r="G623" s="84" t="b">
        <v>0</v>
      </c>
    </row>
    <row r="624" spans="1:7" ht="15">
      <c r="A624" s="84" t="s">
        <v>3597</v>
      </c>
      <c r="B624" s="84">
        <v>8</v>
      </c>
      <c r="C624" s="118">
        <v>0.009486397794245453</v>
      </c>
      <c r="D624" s="84" t="s">
        <v>3428</v>
      </c>
      <c r="E624" s="84" t="b">
        <v>0</v>
      </c>
      <c r="F624" s="84" t="b">
        <v>0</v>
      </c>
      <c r="G624" s="84" t="b">
        <v>0</v>
      </c>
    </row>
    <row r="625" spans="1:7" ht="15">
      <c r="A625" s="84" t="s">
        <v>3623</v>
      </c>
      <c r="B625" s="84">
        <v>8</v>
      </c>
      <c r="C625" s="118">
        <v>0.009486397794245453</v>
      </c>
      <c r="D625" s="84" t="s">
        <v>3428</v>
      </c>
      <c r="E625" s="84" t="b">
        <v>0</v>
      </c>
      <c r="F625" s="84" t="b">
        <v>0</v>
      </c>
      <c r="G625" s="84" t="b">
        <v>0</v>
      </c>
    </row>
    <row r="626" spans="1:7" ht="15">
      <c r="A626" s="84" t="s">
        <v>3624</v>
      </c>
      <c r="B626" s="84">
        <v>7</v>
      </c>
      <c r="C626" s="118">
        <v>0.009667411635095437</v>
      </c>
      <c r="D626" s="84" t="s">
        <v>3428</v>
      </c>
      <c r="E626" s="84" t="b">
        <v>0</v>
      </c>
      <c r="F626" s="84" t="b">
        <v>0</v>
      </c>
      <c r="G626" s="84" t="b">
        <v>0</v>
      </c>
    </row>
    <row r="627" spans="1:7" ht="15">
      <c r="A627" s="84" t="s">
        <v>3625</v>
      </c>
      <c r="B627" s="84">
        <v>6</v>
      </c>
      <c r="C627" s="118">
        <v>0.009638813226659848</v>
      </c>
      <c r="D627" s="84" t="s">
        <v>3428</v>
      </c>
      <c r="E627" s="84" t="b">
        <v>0</v>
      </c>
      <c r="F627" s="84" t="b">
        <v>0</v>
      </c>
      <c r="G627" s="84" t="b">
        <v>0</v>
      </c>
    </row>
    <row r="628" spans="1:7" ht="15">
      <c r="A628" s="84" t="s">
        <v>3626</v>
      </c>
      <c r="B628" s="84">
        <v>6</v>
      </c>
      <c r="C628" s="118">
        <v>0.009638813226659848</v>
      </c>
      <c r="D628" s="84" t="s">
        <v>3428</v>
      </c>
      <c r="E628" s="84" t="b">
        <v>0</v>
      </c>
      <c r="F628" s="84" t="b">
        <v>0</v>
      </c>
      <c r="G628" s="84" t="b">
        <v>0</v>
      </c>
    </row>
    <row r="629" spans="1:7" ht="15">
      <c r="A629" s="84" t="s">
        <v>3627</v>
      </c>
      <c r="B629" s="84">
        <v>6</v>
      </c>
      <c r="C629" s="118">
        <v>0.01572022728047765</v>
      </c>
      <c r="D629" s="84" t="s">
        <v>3428</v>
      </c>
      <c r="E629" s="84" t="b">
        <v>0</v>
      </c>
      <c r="F629" s="84" t="b">
        <v>0</v>
      </c>
      <c r="G629" s="84" t="b">
        <v>0</v>
      </c>
    </row>
    <row r="630" spans="1:7" ht="15">
      <c r="A630" s="84" t="s">
        <v>3628</v>
      </c>
      <c r="B630" s="84">
        <v>4</v>
      </c>
      <c r="C630" s="118">
        <v>0.008797474933001263</v>
      </c>
      <c r="D630" s="84" t="s">
        <v>3428</v>
      </c>
      <c r="E630" s="84" t="b">
        <v>1</v>
      </c>
      <c r="F630" s="84" t="b">
        <v>0</v>
      </c>
      <c r="G630" s="84" t="b">
        <v>0</v>
      </c>
    </row>
    <row r="631" spans="1:7" ht="15">
      <c r="A631" s="84" t="s">
        <v>3629</v>
      </c>
      <c r="B631" s="84">
        <v>4</v>
      </c>
      <c r="C631" s="118">
        <v>0.008797474933001263</v>
      </c>
      <c r="D631" s="84" t="s">
        <v>3428</v>
      </c>
      <c r="E631" s="84" t="b">
        <v>1</v>
      </c>
      <c r="F631" s="84" t="b">
        <v>0</v>
      </c>
      <c r="G631" s="84" t="b">
        <v>0</v>
      </c>
    </row>
    <row r="632" spans="1:7" ht="15">
      <c r="A632" s="84" t="s">
        <v>4300</v>
      </c>
      <c r="B632" s="84">
        <v>4</v>
      </c>
      <c r="C632" s="118">
        <v>0.008797474933001263</v>
      </c>
      <c r="D632" s="84" t="s">
        <v>3428</v>
      </c>
      <c r="E632" s="84" t="b">
        <v>0</v>
      </c>
      <c r="F632" s="84" t="b">
        <v>0</v>
      </c>
      <c r="G632" s="84" t="b">
        <v>0</v>
      </c>
    </row>
    <row r="633" spans="1:7" ht="15">
      <c r="A633" s="84" t="s">
        <v>4292</v>
      </c>
      <c r="B633" s="84">
        <v>3</v>
      </c>
      <c r="C633" s="118">
        <v>0.007860113640238826</v>
      </c>
      <c r="D633" s="84" t="s">
        <v>3428</v>
      </c>
      <c r="E633" s="84" t="b">
        <v>1</v>
      </c>
      <c r="F633" s="84" t="b">
        <v>0</v>
      </c>
      <c r="G633" s="84" t="b">
        <v>0</v>
      </c>
    </row>
    <row r="634" spans="1:7" ht="15">
      <c r="A634" s="84" t="s">
        <v>435</v>
      </c>
      <c r="B634" s="84">
        <v>3</v>
      </c>
      <c r="C634" s="118">
        <v>0.007860113640238826</v>
      </c>
      <c r="D634" s="84" t="s">
        <v>3428</v>
      </c>
      <c r="E634" s="84" t="b">
        <v>0</v>
      </c>
      <c r="F634" s="84" t="b">
        <v>0</v>
      </c>
      <c r="G634" s="84" t="b">
        <v>0</v>
      </c>
    </row>
    <row r="635" spans="1:7" ht="15">
      <c r="A635" s="84" t="s">
        <v>434</v>
      </c>
      <c r="B635" s="84">
        <v>3</v>
      </c>
      <c r="C635" s="118">
        <v>0.007860113640238826</v>
      </c>
      <c r="D635" s="84" t="s">
        <v>3428</v>
      </c>
      <c r="E635" s="84" t="b">
        <v>0</v>
      </c>
      <c r="F635" s="84" t="b">
        <v>0</v>
      </c>
      <c r="G635" s="84" t="b">
        <v>0</v>
      </c>
    </row>
    <row r="636" spans="1:7" ht="15">
      <c r="A636" s="84" t="s">
        <v>3603</v>
      </c>
      <c r="B636" s="84">
        <v>3</v>
      </c>
      <c r="C636" s="118">
        <v>0.007860113640238826</v>
      </c>
      <c r="D636" s="84" t="s">
        <v>3428</v>
      </c>
      <c r="E636" s="84" t="b">
        <v>1</v>
      </c>
      <c r="F636" s="84" t="b">
        <v>0</v>
      </c>
      <c r="G636" s="84" t="b">
        <v>0</v>
      </c>
    </row>
    <row r="637" spans="1:7" ht="15">
      <c r="A637" s="84" t="s">
        <v>4317</v>
      </c>
      <c r="B637" s="84">
        <v>3</v>
      </c>
      <c r="C637" s="118">
        <v>0.007860113640238826</v>
      </c>
      <c r="D637" s="84" t="s">
        <v>3428</v>
      </c>
      <c r="E637" s="84" t="b">
        <v>0</v>
      </c>
      <c r="F637" s="84" t="b">
        <v>0</v>
      </c>
      <c r="G637" s="84" t="b">
        <v>0</v>
      </c>
    </row>
    <row r="638" spans="1:7" ht="15">
      <c r="A638" s="84" t="s">
        <v>4318</v>
      </c>
      <c r="B638" s="84">
        <v>3</v>
      </c>
      <c r="C638" s="118">
        <v>0.007860113640238826</v>
      </c>
      <c r="D638" s="84" t="s">
        <v>3428</v>
      </c>
      <c r="E638" s="84" t="b">
        <v>0</v>
      </c>
      <c r="F638" s="84" t="b">
        <v>0</v>
      </c>
      <c r="G638" s="84" t="b">
        <v>0</v>
      </c>
    </row>
    <row r="639" spans="1:7" ht="15">
      <c r="A639" s="84" t="s">
        <v>4319</v>
      </c>
      <c r="B639" s="84">
        <v>3</v>
      </c>
      <c r="C639" s="118">
        <v>0.007860113640238826</v>
      </c>
      <c r="D639" s="84" t="s">
        <v>3428</v>
      </c>
      <c r="E639" s="84" t="b">
        <v>0</v>
      </c>
      <c r="F639" s="84" t="b">
        <v>0</v>
      </c>
      <c r="G639" s="84" t="b">
        <v>0</v>
      </c>
    </row>
    <row r="640" spans="1:7" ht="15">
      <c r="A640" s="84" t="s">
        <v>3656</v>
      </c>
      <c r="B640" s="84">
        <v>3</v>
      </c>
      <c r="C640" s="118">
        <v>0.007860113640238826</v>
      </c>
      <c r="D640" s="84" t="s">
        <v>3428</v>
      </c>
      <c r="E640" s="84" t="b">
        <v>0</v>
      </c>
      <c r="F640" s="84" t="b">
        <v>0</v>
      </c>
      <c r="G640" s="84" t="b">
        <v>0</v>
      </c>
    </row>
    <row r="641" spans="1:7" ht="15">
      <c r="A641" s="84" t="s">
        <v>4290</v>
      </c>
      <c r="B641" s="84">
        <v>3</v>
      </c>
      <c r="C641" s="118">
        <v>0.007860113640238826</v>
      </c>
      <c r="D641" s="84" t="s">
        <v>3428</v>
      </c>
      <c r="E641" s="84" t="b">
        <v>0</v>
      </c>
      <c r="F641" s="84" t="b">
        <v>0</v>
      </c>
      <c r="G641" s="84" t="b">
        <v>0</v>
      </c>
    </row>
    <row r="642" spans="1:7" ht="15">
      <c r="A642" s="84" t="s">
        <v>4392</v>
      </c>
      <c r="B642" s="84">
        <v>3</v>
      </c>
      <c r="C642" s="118">
        <v>0.007860113640238826</v>
      </c>
      <c r="D642" s="84" t="s">
        <v>3428</v>
      </c>
      <c r="E642" s="84" t="b">
        <v>0</v>
      </c>
      <c r="F642" s="84" t="b">
        <v>0</v>
      </c>
      <c r="G642" s="84" t="b">
        <v>0</v>
      </c>
    </row>
    <row r="643" spans="1:7" ht="15">
      <c r="A643" s="84" t="s">
        <v>4279</v>
      </c>
      <c r="B643" s="84">
        <v>3</v>
      </c>
      <c r="C643" s="118">
        <v>0.007860113640238826</v>
      </c>
      <c r="D643" s="84" t="s">
        <v>3428</v>
      </c>
      <c r="E643" s="84" t="b">
        <v>0</v>
      </c>
      <c r="F643" s="84" t="b">
        <v>0</v>
      </c>
      <c r="G643" s="84" t="b">
        <v>0</v>
      </c>
    </row>
    <row r="644" spans="1:7" ht="15">
      <c r="A644" s="84" t="s">
        <v>4248</v>
      </c>
      <c r="B644" s="84">
        <v>3</v>
      </c>
      <c r="C644" s="118">
        <v>0.007860113640238826</v>
      </c>
      <c r="D644" s="84" t="s">
        <v>3428</v>
      </c>
      <c r="E644" s="84" t="b">
        <v>0</v>
      </c>
      <c r="F644" s="84" t="b">
        <v>0</v>
      </c>
      <c r="G644" s="84" t="b">
        <v>0</v>
      </c>
    </row>
    <row r="645" spans="1:7" ht="15">
      <c r="A645" s="84" t="s">
        <v>3681</v>
      </c>
      <c r="B645" s="84">
        <v>3</v>
      </c>
      <c r="C645" s="118">
        <v>0.007860113640238826</v>
      </c>
      <c r="D645" s="84" t="s">
        <v>3428</v>
      </c>
      <c r="E645" s="84" t="b">
        <v>0</v>
      </c>
      <c r="F645" s="84" t="b">
        <v>0</v>
      </c>
      <c r="G645" s="84" t="b">
        <v>0</v>
      </c>
    </row>
    <row r="646" spans="1:7" ht="15">
      <c r="A646" s="84" t="s">
        <v>4311</v>
      </c>
      <c r="B646" s="84">
        <v>3</v>
      </c>
      <c r="C646" s="118">
        <v>0.007860113640238826</v>
      </c>
      <c r="D646" s="84" t="s">
        <v>3428</v>
      </c>
      <c r="E646" s="84" t="b">
        <v>0</v>
      </c>
      <c r="F646" s="84" t="b">
        <v>0</v>
      </c>
      <c r="G646" s="84" t="b">
        <v>0</v>
      </c>
    </row>
    <row r="647" spans="1:7" ht="15">
      <c r="A647" s="84" t="s">
        <v>4254</v>
      </c>
      <c r="B647" s="84">
        <v>3</v>
      </c>
      <c r="C647" s="118">
        <v>0.007860113640238826</v>
      </c>
      <c r="D647" s="84" t="s">
        <v>3428</v>
      </c>
      <c r="E647" s="84" t="b">
        <v>0</v>
      </c>
      <c r="F647" s="84" t="b">
        <v>0</v>
      </c>
      <c r="G647" s="84" t="b">
        <v>0</v>
      </c>
    </row>
    <row r="648" spans="1:7" ht="15">
      <c r="A648" s="84" t="s">
        <v>1862</v>
      </c>
      <c r="B648" s="84">
        <v>3</v>
      </c>
      <c r="C648" s="118">
        <v>0.007860113640238826</v>
      </c>
      <c r="D648" s="84" t="s">
        <v>3428</v>
      </c>
      <c r="E648" s="84" t="b">
        <v>0</v>
      </c>
      <c r="F648" s="84" t="b">
        <v>0</v>
      </c>
      <c r="G648" s="84" t="b">
        <v>0</v>
      </c>
    </row>
    <row r="649" spans="1:7" ht="15">
      <c r="A649" s="84" t="s">
        <v>4393</v>
      </c>
      <c r="B649" s="84">
        <v>3</v>
      </c>
      <c r="C649" s="118">
        <v>0.007860113640238826</v>
      </c>
      <c r="D649" s="84" t="s">
        <v>3428</v>
      </c>
      <c r="E649" s="84" t="b">
        <v>0</v>
      </c>
      <c r="F649" s="84" t="b">
        <v>0</v>
      </c>
      <c r="G649" s="84" t="b">
        <v>0</v>
      </c>
    </row>
    <row r="650" spans="1:7" ht="15">
      <c r="A650" s="84" t="s">
        <v>4394</v>
      </c>
      <c r="B650" s="84">
        <v>3</v>
      </c>
      <c r="C650" s="118">
        <v>0.007860113640238826</v>
      </c>
      <c r="D650" s="84" t="s">
        <v>3428</v>
      </c>
      <c r="E650" s="84" t="b">
        <v>0</v>
      </c>
      <c r="F650" s="84" t="b">
        <v>0</v>
      </c>
      <c r="G650" s="84" t="b">
        <v>0</v>
      </c>
    </row>
    <row r="651" spans="1:7" ht="15">
      <c r="A651" s="84" t="s">
        <v>398</v>
      </c>
      <c r="B651" s="84">
        <v>3</v>
      </c>
      <c r="C651" s="118">
        <v>0.007860113640238826</v>
      </c>
      <c r="D651" s="84" t="s">
        <v>3428</v>
      </c>
      <c r="E651" s="84" t="b">
        <v>0</v>
      </c>
      <c r="F651" s="84" t="b">
        <v>0</v>
      </c>
      <c r="G651" s="84" t="b">
        <v>0</v>
      </c>
    </row>
    <row r="652" spans="1:7" ht="15">
      <c r="A652" s="84" t="s">
        <v>4312</v>
      </c>
      <c r="B652" s="84">
        <v>3</v>
      </c>
      <c r="C652" s="118">
        <v>0.007860113640238826</v>
      </c>
      <c r="D652" s="84" t="s">
        <v>3428</v>
      </c>
      <c r="E652" s="84" t="b">
        <v>0</v>
      </c>
      <c r="F652" s="84" t="b">
        <v>0</v>
      </c>
      <c r="G652" s="84" t="b">
        <v>0</v>
      </c>
    </row>
    <row r="653" spans="1:7" ht="15">
      <c r="A653" s="84" t="s">
        <v>4377</v>
      </c>
      <c r="B653" s="84">
        <v>3</v>
      </c>
      <c r="C653" s="118">
        <v>0.007860113640238826</v>
      </c>
      <c r="D653" s="84" t="s">
        <v>3428</v>
      </c>
      <c r="E653" s="84" t="b">
        <v>0</v>
      </c>
      <c r="F653" s="84" t="b">
        <v>0</v>
      </c>
      <c r="G653" s="84" t="b">
        <v>0</v>
      </c>
    </row>
    <row r="654" spans="1:7" ht="15">
      <c r="A654" s="84" t="s">
        <v>4378</v>
      </c>
      <c r="B654" s="84">
        <v>3</v>
      </c>
      <c r="C654" s="118">
        <v>0.007860113640238826</v>
      </c>
      <c r="D654" s="84" t="s">
        <v>3428</v>
      </c>
      <c r="E654" s="84" t="b">
        <v>1</v>
      </c>
      <c r="F654" s="84" t="b">
        <v>0</v>
      </c>
      <c r="G654" s="84" t="b">
        <v>0</v>
      </c>
    </row>
    <row r="655" spans="1:7" ht="15">
      <c r="A655" s="84" t="s">
        <v>4289</v>
      </c>
      <c r="B655" s="84">
        <v>3</v>
      </c>
      <c r="C655" s="118">
        <v>0.007860113640238826</v>
      </c>
      <c r="D655" s="84" t="s">
        <v>3428</v>
      </c>
      <c r="E655" s="84" t="b">
        <v>0</v>
      </c>
      <c r="F655" s="84" t="b">
        <v>0</v>
      </c>
      <c r="G655" s="84" t="b">
        <v>0</v>
      </c>
    </row>
    <row r="656" spans="1:7" ht="15">
      <c r="A656" s="84" t="s">
        <v>4379</v>
      </c>
      <c r="B656" s="84">
        <v>3</v>
      </c>
      <c r="C656" s="118">
        <v>0.007860113640238826</v>
      </c>
      <c r="D656" s="84" t="s">
        <v>3428</v>
      </c>
      <c r="E656" s="84" t="b">
        <v>0</v>
      </c>
      <c r="F656" s="84" t="b">
        <v>0</v>
      </c>
      <c r="G656" s="84" t="b">
        <v>0</v>
      </c>
    </row>
    <row r="657" spans="1:7" ht="15">
      <c r="A657" s="84" t="s">
        <v>4297</v>
      </c>
      <c r="B657" s="84">
        <v>3</v>
      </c>
      <c r="C657" s="118">
        <v>0.007860113640238826</v>
      </c>
      <c r="D657" s="84" t="s">
        <v>3428</v>
      </c>
      <c r="E657" s="84" t="b">
        <v>1</v>
      </c>
      <c r="F657" s="84" t="b">
        <v>0</v>
      </c>
      <c r="G657" s="84" t="b">
        <v>0</v>
      </c>
    </row>
    <row r="658" spans="1:7" ht="15">
      <c r="A658" s="84" t="s">
        <v>4380</v>
      </c>
      <c r="B658" s="84">
        <v>3</v>
      </c>
      <c r="C658" s="118">
        <v>0.007860113640238826</v>
      </c>
      <c r="D658" s="84" t="s">
        <v>3428</v>
      </c>
      <c r="E658" s="84" t="b">
        <v>0</v>
      </c>
      <c r="F658" s="84" t="b">
        <v>0</v>
      </c>
      <c r="G658" s="84" t="b">
        <v>0</v>
      </c>
    </row>
    <row r="659" spans="1:7" ht="15">
      <c r="A659" s="84" t="s">
        <v>4267</v>
      </c>
      <c r="B659" s="84">
        <v>3</v>
      </c>
      <c r="C659" s="118">
        <v>0.009638813226659848</v>
      </c>
      <c r="D659" s="84" t="s">
        <v>3428</v>
      </c>
      <c r="E659" s="84" t="b">
        <v>0</v>
      </c>
      <c r="F659" s="84" t="b">
        <v>0</v>
      </c>
      <c r="G659" s="84" t="b">
        <v>0</v>
      </c>
    </row>
    <row r="660" spans="1:7" ht="15">
      <c r="A660" s="84" t="s">
        <v>3569</v>
      </c>
      <c r="B660" s="84">
        <v>3</v>
      </c>
      <c r="C660" s="118">
        <v>0.007860113640238826</v>
      </c>
      <c r="D660" s="84" t="s">
        <v>3428</v>
      </c>
      <c r="E660" s="84" t="b">
        <v>0</v>
      </c>
      <c r="F660" s="84" t="b">
        <v>0</v>
      </c>
      <c r="G660" s="84" t="b">
        <v>0</v>
      </c>
    </row>
    <row r="661" spans="1:7" ht="15">
      <c r="A661" s="84" t="s">
        <v>4299</v>
      </c>
      <c r="B661" s="84">
        <v>3</v>
      </c>
      <c r="C661" s="118">
        <v>0.007860113640238826</v>
      </c>
      <c r="D661" s="84" t="s">
        <v>3428</v>
      </c>
      <c r="E661" s="84" t="b">
        <v>0</v>
      </c>
      <c r="F661" s="84" t="b">
        <v>0</v>
      </c>
      <c r="G661" s="84" t="b">
        <v>0</v>
      </c>
    </row>
    <row r="662" spans="1:7" ht="15">
      <c r="A662" s="84" t="s">
        <v>4324</v>
      </c>
      <c r="B662" s="84">
        <v>3</v>
      </c>
      <c r="C662" s="118">
        <v>0.007860113640238826</v>
      </c>
      <c r="D662" s="84" t="s">
        <v>3428</v>
      </c>
      <c r="E662" s="84" t="b">
        <v>1</v>
      </c>
      <c r="F662" s="84" t="b">
        <v>0</v>
      </c>
      <c r="G662" s="84" t="b">
        <v>0</v>
      </c>
    </row>
    <row r="663" spans="1:7" ht="15">
      <c r="A663" s="84" t="s">
        <v>4325</v>
      </c>
      <c r="B663" s="84">
        <v>3</v>
      </c>
      <c r="C663" s="118">
        <v>0.007860113640238826</v>
      </c>
      <c r="D663" s="84" t="s">
        <v>3428</v>
      </c>
      <c r="E663" s="84" t="b">
        <v>0</v>
      </c>
      <c r="F663" s="84" t="b">
        <v>0</v>
      </c>
      <c r="G663" s="84" t="b">
        <v>0</v>
      </c>
    </row>
    <row r="664" spans="1:7" ht="15">
      <c r="A664" s="84" t="s">
        <v>4326</v>
      </c>
      <c r="B664" s="84">
        <v>3</v>
      </c>
      <c r="C664" s="118">
        <v>0.007860113640238826</v>
      </c>
      <c r="D664" s="84" t="s">
        <v>3428</v>
      </c>
      <c r="E664" s="84" t="b">
        <v>0</v>
      </c>
      <c r="F664" s="84" t="b">
        <v>0</v>
      </c>
      <c r="G664" s="84" t="b">
        <v>0</v>
      </c>
    </row>
    <row r="665" spans="1:7" ht="15">
      <c r="A665" s="84" t="s">
        <v>4327</v>
      </c>
      <c r="B665" s="84">
        <v>3</v>
      </c>
      <c r="C665" s="118">
        <v>0.007860113640238826</v>
      </c>
      <c r="D665" s="84" t="s">
        <v>3428</v>
      </c>
      <c r="E665" s="84" t="b">
        <v>0</v>
      </c>
      <c r="F665" s="84" t="b">
        <v>0</v>
      </c>
      <c r="G665" s="84" t="b">
        <v>0</v>
      </c>
    </row>
    <row r="666" spans="1:7" ht="15">
      <c r="A666" s="84" t="s">
        <v>4328</v>
      </c>
      <c r="B666" s="84">
        <v>3</v>
      </c>
      <c r="C666" s="118">
        <v>0.007860113640238826</v>
      </c>
      <c r="D666" s="84" t="s">
        <v>3428</v>
      </c>
      <c r="E666" s="84" t="b">
        <v>0</v>
      </c>
      <c r="F666" s="84" t="b">
        <v>0</v>
      </c>
      <c r="G666" s="84" t="b">
        <v>0</v>
      </c>
    </row>
    <row r="667" spans="1:7" ht="15">
      <c r="A667" s="84" t="s">
        <v>4329</v>
      </c>
      <c r="B667" s="84">
        <v>3</v>
      </c>
      <c r="C667" s="118">
        <v>0.007860113640238826</v>
      </c>
      <c r="D667" s="84" t="s">
        <v>3428</v>
      </c>
      <c r="E667" s="84" t="b">
        <v>0</v>
      </c>
      <c r="F667" s="84" t="b">
        <v>0</v>
      </c>
      <c r="G667" s="84" t="b">
        <v>0</v>
      </c>
    </row>
    <row r="668" spans="1:7" ht="15">
      <c r="A668" s="84" t="s">
        <v>4330</v>
      </c>
      <c r="B668" s="84">
        <v>3</v>
      </c>
      <c r="C668" s="118">
        <v>0.007860113640238826</v>
      </c>
      <c r="D668" s="84" t="s">
        <v>3428</v>
      </c>
      <c r="E668" s="84" t="b">
        <v>0</v>
      </c>
      <c r="F668" s="84" t="b">
        <v>1</v>
      </c>
      <c r="G668" s="84" t="b">
        <v>0</v>
      </c>
    </row>
    <row r="669" spans="1:7" ht="15">
      <c r="A669" s="84" t="s">
        <v>4331</v>
      </c>
      <c r="B669" s="84">
        <v>3</v>
      </c>
      <c r="C669" s="118">
        <v>0.007860113640238826</v>
      </c>
      <c r="D669" s="84" t="s">
        <v>3428</v>
      </c>
      <c r="E669" s="84" t="b">
        <v>0</v>
      </c>
      <c r="F669" s="84" t="b">
        <v>0</v>
      </c>
      <c r="G669" s="84" t="b">
        <v>0</v>
      </c>
    </row>
    <row r="670" spans="1:7" ht="15">
      <c r="A670" s="84" t="s">
        <v>4332</v>
      </c>
      <c r="B670" s="84">
        <v>3</v>
      </c>
      <c r="C670" s="118">
        <v>0.007860113640238826</v>
      </c>
      <c r="D670" s="84" t="s">
        <v>3428</v>
      </c>
      <c r="E670" s="84" t="b">
        <v>0</v>
      </c>
      <c r="F670" s="84" t="b">
        <v>0</v>
      </c>
      <c r="G670" s="84" t="b">
        <v>0</v>
      </c>
    </row>
    <row r="671" spans="1:7" ht="15">
      <c r="A671" s="84" t="s">
        <v>4298</v>
      </c>
      <c r="B671" s="84">
        <v>3</v>
      </c>
      <c r="C671" s="118">
        <v>0.007860113640238826</v>
      </c>
      <c r="D671" s="84" t="s">
        <v>3428</v>
      </c>
      <c r="E671" s="84" t="b">
        <v>0</v>
      </c>
      <c r="F671" s="84" t="b">
        <v>0</v>
      </c>
      <c r="G671" s="84" t="b">
        <v>0</v>
      </c>
    </row>
    <row r="672" spans="1:7" ht="15">
      <c r="A672" s="84" t="s">
        <v>4320</v>
      </c>
      <c r="B672" s="84">
        <v>3</v>
      </c>
      <c r="C672" s="118">
        <v>0.007860113640238826</v>
      </c>
      <c r="D672" s="84" t="s">
        <v>3428</v>
      </c>
      <c r="E672" s="84" t="b">
        <v>0</v>
      </c>
      <c r="F672" s="84" t="b">
        <v>0</v>
      </c>
      <c r="G672" s="84" t="b">
        <v>0</v>
      </c>
    </row>
    <row r="673" spans="1:7" ht="15">
      <c r="A673" s="84" t="s">
        <v>4321</v>
      </c>
      <c r="B673" s="84">
        <v>3</v>
      </c>
      <c r="C673" s="118">
        <v>0.007860113640238826</v>
      </c>
      <c r="D673" s="84" t="s">
        <v>3428</v>
      </c>
      <c r="E673" s="84" t="b">
        <v>0</v>
      </c>
      <c r="F673" s="84" t="b">
        <v>0</v>
      </c>
      <c r="G673" s="84" t="b">
        <v>0</v>
      </c>
    </row>
    <row r="674" spans="1:7" ht="15">
      <c r="A674" s="84" t="s">
        <v>4322</v>
      </c>
      <c r="B674" s="84">
        <v>3</v>
      </c>
      <c r="C674" s="118">
        <v>0.007860113640238826</v>
      </c>
      <c r="D674" s="84" t="s">
        <v>3428</v>
      </c>
      <c r="E674" s="84" t="b">
        <v>0</v>
      </c>
      <c r="F674" s="84" t="b">
        <v>0</v>
      </c>
      <c r="G674" s="84" t="b">
        <v>0</v>
      </c>
    </row>
    <row r="675" spans="1:7" ht="15">
      <c r="A675" s="84" t="s">
        <v>410</v>
      </c>
      <c r="B675" s="84">
        <v>3</v>
      </c>
      <c r="C675" s="118">
        <v>0.007860113640238826</v>
      </c>
      <c r="D675" s="84" t="s">
        <v>3428</v>
      </c>
      <c r="E675" s="84" t="b">
        <v>0</v>
      </c>
      <c r="F675" s="84" t="b">
        <v>0</v>
      </c>
      <c r="G675" s="84" t="b">
        <v>0</v>
      </c>
    </row>
    <row r="676" spans="1:7" ht="15">
      <c r="A676" s="84" t="s">
        <v>4323</v>
      </c>
      <c r="B676" s="84">
        <v>3</v>
      </c>
      <c r="C676" s="118">
        <v>0.007860113640238826</v>
      </c>
      <c r="D676" s="84" t="s">
        <v>3428</v>
      </c>
      <c r="E676" s="84" t="b">
        <v>0</v>
      </c>
      <c r="F676" s="84" t="b">
        <v>0</v>
      </c>
      <c r="G676" s="84" t="b">
        <v>0</v>
      </c>
    </row>
    <row r="677" spans="1:7" ht="15">
      <c r="A677" s="84" t="s">
        <v>409</v>
      </c>
      <c r="B677" s="84">
        <v>3</v>
      </c>
      <c r="C677" s="118">
        <v>0.007860113640238826</v>
      </c>
      <c r="D677" s="84" t="s">
        <v>3428</v>
      </c>
      <c r="E677" s="84" t="b">
        <v>0</v>
      </c>
      <c r="F677" s="84" t="b">
        <v>0</v>
      </c>
      <c r="G677" s="84" t="b">
        <v>0</v>
      </c>
    </row>
    <row r="678" spans="1:7" ht="15">
      <c r="A678" s="84" t="s">
        <v>4414</v>
      </c>
      <c r="B678" s="84">
        <v>2</v>
      </c>
      <c r="C678" s="118">
        <v>0.006425875484439898</v>
      </c>
      <c r="D678" s="84" t="s">
        <v>3428</v>
      </c>
      <c r="E678" s="84" t="b">
        <v>0</v>
      </c>
      <c r="F678" s="84" t="b">
        <v>0</v>
      </c>
      <c r="G678" s="84" t="b">
        <v>0</v>
      </c>
    </row>
    <row r="679" spans="1:7" ht="15">
      <c r="A679" s="84" t="s">
        <v>4415</v>
      </c>
      <c r="B679" s="84">
        <v>2</v>
      </c>
      <c r="C679" s="118">
        <v>0.006425875484439898</v>
      </c>
      <c r="D679" s="84" t="s">
        <v>3428</v>
      </c>
      <c r="E679" s="84" t="b">
        <v>0</v>
      </c>
      <c r="F679" s="84" t="b">
        <v>0</v>
      </c>
      <c r="G679" s="84" t="b">
        <v>0</v>
      </c>
    </row>
    <row r="680" spans="1:7" ht="15">
      <c r="A680" s="84" t="s">
        <v>4512</v>
      </c>
      <c r="B680" s="84">
        <v>2</v>
      </c>
      <c r="C680" s="118">
        <v>0.006425875484439898</v>
      </c>
      <c r="D680" s="84" t="s">
        <v>3428</v>
      </c>
      <c r="E680" s="84" t="b">
        <v>0</v>
      </c>
      <c r="F680" s="84" t="b">
        <v>0</v>
      </c>
      <c r="G680" s="84" t="b">
        <v>0</v>
      </c>
    </row>
    <row r="681" spans="1:7" ht="15">
      <c r="A681" s="84" t="s">
        <v>4513</v>
      </c>
      <c r="B681" s="84">
        <v>2</v>
      </c>
      <c r="C681" s="118">
        <v>0.006425875484439898</v>
      </c>
      <c r="D681" s="84" t="s">
        <v>3428</v>
      </c>
      <c r="E681" s="84" t="b">
        <v>0</v>
      </c>
      <c r="F681" s="84" t="b">
        <v>0</v>
      </c>
      <c r="G681" s="84" t="b">
        <v>0</v>
      </c>
    </row>
    <row r="682" spans="1:7" ht="15">
      <c r="A682" s="84" t="s">
        <v>4514</v>
      </c>
      <c r="B682" s="84">
        <v>2</v>
      </c>
      <c r="C682" s="118">
        <v>0.006425875484439898</v>
      </c>
      <c r="D682" s="84" t="s">
        <v>3428</v>
      </c>
      <c r="E682" s="84" t="b">
        <v>0</v>
      </c>
      <c r="F682" s="84" t="b">
        <v>0</v>
      </c>
      <c r="G682" s="84" t="b">
        <v>0</v>
      </c>
    </row>
    <row r="683" spans="1:7" ht="15">
      <c r="A683" s="84" t="s">
        <v>4515</v>
      </c>
      <c r="B683" s="84">
        <v>2</v>
      </c>
      <c r="C683" s="118">
        <v>0.006425875484439898</v>
      </c>
      <c r="D683" s="84" t="s">
        <v>3428</v>
      </c>
      <c r="E683" s="84" t="b">
        <v>0</v>
      </c>
      <c r="F683" s="84" t="b">
        <v>0</v>
      </c>
      <c r="G683" s="84" t="b">
        <v>0</v>
      </c>
    </row>
    <row r="684" spans="1:7" ht="15">
      <c r="A684" s="84" t="s">
        <v>4516</v>
      </c>
      <c r="B684" s="84">
        <v>2</v>
      </c>
      <c r="C684" s="118">
        <v>0.006425875484439898</v>
      </c>
      <c r="D684" s="84" t="s">
        <v>3428</v>
      </c>
      <c r="E684" s="84" t="b">
        <v>0</v>
      </c>
      <c r="F684" s="84" t="b">
        <v>0</v>
      </c>
      <c r="G684" s="84" t="b">
        <v>0</v>
      </c>
    </row>
    <row r="685" spans="1:7" ht="15">
      <c r="A685" s="84" t="s">
        <v>4517</v>
      </c>
      <c r="B685" s="84">
        <v>2</v>
      </c>
      <c r="C685" s="118">
        <v>0.006425875484439898</v>
      </c>
      <c r="D685" s="84" t="s">
        <v>3428</v>
      </c>
      <c r="E685" s="84" t="b">
        <v>0</v>
      </c>
      <c r="F685" s="84" t="b">
        <v>0</v>
      </c>
      <c r="G685" s="84" t="b">
        <v>0</v>
      </c>
    </row>
    <row r="686" spans="1:7" ht="15">
      <c r="A686" s="84" t="s">
        <v>4518</v>
      </c>
      <c r="B686" s="84">
        <v>2</v>
      </c>
      <c r="C686" s="118">
        <v>0.006425875484439898</v>
      </c>
      <c r="D686" s="84" t="s">
        <v>3428</v>
      </c>
      <c r="E686" s="84" t="b">
        <v>0</v>
      </c>
      <c r="F686" s="84" t="b">
        <v>0</v>
      </c>
      <c r="G686" s="84" t="b">
        <v>0</v>
      </c>
    </row>
    <row r="687" spans="1:7" ht="15">
      <c r="A687" s="84" t="s">
        <v>4519</v>
      </c>
      <c r="B687" s="84">
        <v>2</v>
      </c>
      <c r="C687" s="118">
        <v>0.006425875484439898</v>
      </c>
      <c r="D687" s="84" t="s">
        <v>3428</v>
      </c>
      <c r="E687" s="84" t="b">
        <v>0</v>
      </c>
      <c r="F687" s="84" t="b">
        <v>0</v>
      </c>
      <c r="G687" s="84" t="b">
        <v>0</v>
      </c>
    </row>
    <row r="688" spans="1:7" ht="15">
      <c r="A688" s="84" t="s">
        <v>4520</v>
      </c>
      <c r="B688" s="84">
        <v>2</v>
      </c>
      <c r="C688" s="118">
        <v>0.006425875484439898</v>
      </c>
      <c r="D688" s="84" t="s">
        <v>3428</v>
      </c>
      <c r="E688" s="84" t="b">
        <v>0</v>
      </c>
      <c r="F688" s="84" t="b">
        <v>0</v>
      </c>
      <c r="G688" s="84" t="b">
        <v>0</v>
      </c>
    </row>
    <row r="689" spans="1:7" ht="15">
      <c r="A689" s="84" t="s">
        <v>4521</v>
      </c>
      <c r="B689" s="84">
        <v>2</v>
      </c>
      <c r="C689" s="118">
        <v>0.006425875484439898</v>
      </c>
      <c r="D689" s="84" t="s">
        <v>3428</v>
      </c>
      <c r="E689" s="84" t="b">
        <v>0</v>
      </c>
      <c r="F689" s="84" t="b">
        <v>0</v>
      </c>
      <c r="G689" s="84" t="b">
        <v>0</v>
      </c>
    </row>
    <row r="690" spans="1:7" ht="15">
      <c r="A690" s="84" t="s">
        <v>4416</v>
      </c>
      <c r="B690" s="84">
        <v>2</v>
      </c>
      <c r="C690" s="118">
        <v>0.006425875484439898</v>
      </c>
      <c r="D690" s="84" t="s">
        <v>3428</v>
      </c>
      <c r="E690" s="84" t="b">
        <v>0</v>
      </c>
      <c r="F690" s="84" t="b">
        <v>0</v>
      </c>
      <c r="G690" s="84" t="b">
        <v>0</v>
      </c>
    </row>
    <row r="691" spans="1:7" ht="15">
      <c r="A691" s="84" t="s">
        <v>433</v>
      </c>
      <c r="B691" s="84">
        <v>2</v>
      </c>
      <c r="C691" s="118">
        <v>0.006425875484439898</v>
      </c>
      <c r="D691" s="84" t="s">
        <v>3428</v>
      </c>
      <c r="E691" s="84" t="b">
        <v>0</v>
      </c>
      <c r="F691" s="84" t="b">
        <v>0</v>
      </c>
      <c r="G691" s="84" t="b">
        <v>0</v>
      </c>
    </row>
    <row r="692" spans="1:7" ht="15">
      <c r="A692" s="84" t="s">
        <v>4417</v>
      </c>
      <c r="B692" s="84">
        <v>2</v>
      </c>
      <c r="C692" s="118">
        <v>0.006425875484439898</v>
      </c>
      <c r="D692" s="84" t="s">
        <v>3428</v>
      </c>
      <c r="E692" s="84" t="b">
        <v>0</v>
      </c>
      <c r="F692" s="84" t="b">
        <v>0</v>
      </c>
      <c r="G692" s="84" t="b">
        <v>0</v>
      </c>
    </row>
    <row r="693" spans="1:7" ht="15">
      <c r="A693" s="84" t="s">
        <v>4533</v>
      </c>
      <c r="B693" s="84">
        <v>2</v>
      </c>
      <c r="C693" s="118">
        <v>0.006425875484439898</v>
      </c>
      <c r="D693" s="84" t="s">
        <v>3428</v>
      </c>
      <c r="E693" s="84" t="b">
        <v>0</v>
      </c>
      <c r="F693" s="84" t="b">
        <v>0</v>
      </c>
      <c r="G693" s="84" t="b">
        <v>0</v>
      </c>
    </row>
    <row r="694" spans="1:7" ht="15">
      <c r="A694" s="84" t="s">
        <v>4534</v>
      </c>
      <c r="B694" s="84">
        <v>2</v>
      </c>
      <c r="C694" s="118">
        <v>0.006425875484439898</v>
      </c>
      <c r="D694" s="84" t="s">
        <v>3428</v>
      </c>
      <c r="E694" s="84" t="b">
        <v>0</v>
      </c>
      <c r="F694" s="84" t="b">
        <v>0</v>
      </c>
      <c r="G694" s="84" t="b">
        <v>0</v>
      </c>
    </row>
    <row r="695" spans="1:7" ht="15">
      <c r="A695" s="84" t="s">
        <v>4558</v>
      </c>
      <c r="B695" s="84">
        <v>2</v>
      </c>
      <c r="C695" s="118">
        <v>0.006425875484439898</v>
      </c>
      <c r="D695" s="84" t="s">
        <v>3428</v>
      </c>
      <c r="E695" s="84" t="b">
        <v>0</v>
      </c>
      <c r="F695" s="84" t="b">
        <v>0</v>
      </c>
      <c r="G695" s="84" t="b">
        <v>0</v>
      </c>
    </row>
    <row r="696" spans="1:7" ht="15">
      <c r="A696" s="84" t="s">
        <v>3598</v>
      </c>
      <c r="B696" s="84">
        <v>160</v>
      </c>
      <c r="C696" s="118">
        <v>0</v>
      </c>
      <c r="D696" s="84" t="s">
        <v>3429</v>
      </c>
      <c r="E696" s="84" t="b">
        <v>0</v>
      </c>
      <c r="F696" s="84" t="b">
        <v>0</v>
      </c>
      <c r="G696" s="84" t="b">
        <v>0</v>
      </c>
    </row>
    <row r="697" spans="1:7" ht="15">
      <c r="A697" s="84" t="s">
        <v>3599</v>
      </c>
      <c r="B697" s="84">
        <v>160</v>
      </c>
      <c r="C697" s="118">
        <v>0</v>
      </c>
      <c r="D697" s="84" t="s">
        <v>3429</v>
      </c>
      <c r="E697" s="84" t="b">
        <v>0</v>
      </c>
      <c r="F697" s="84" t="b">
        <v>0</v>
      </c>
      <c r="G697" s="84" t="b">
        <v>0</v>
      </c>
    </row>
    <row r="698" spans="1:7" ht="15">
      <c r="A698" s="84" t="s">
        <v>3600</v>
      </c>
      <c r="B698" s="84">
        <v>160</v>
      </c>
      <c r="C698" s="118">
        <v>0</v>
      </c>
      <c r="D698" s="84" t="s">
        <v>3429</v>
      </c>
      <c r="E698" s="84" t="b">
        <v>0</v>
      </c>
      <c r="F698" s="84" t="b">
        <v>0</v>
      </c>
      <c r="G698" s="84" t="b">
        <v>0</v>
      </c>
    </row>
    <row r="699" spans="1:7" ht="15">
      <c r="A699" s="84" t="s">
        <v>3601</v>
      </c>
      <c r="B699" s="84">
        <v>160</v>
      </c>
      <c r="C699" s="118">
        <v>0</v>
      </c>
      <c r="D699" s="84" t="s">
        <v>3429</v>
      </c>
      <c r="E699" s="84" t="b">
        <v>0</v>
      </c>
      <c r="F699" s="84" t="b">
        <v>0</v>
      </c>
      <c r="G699" s="84" t="b">
        <v>0</v>
      </c>
    </row>
    <row r="700" spans="1:7" ht="15">
      <c r="A700" s="84" t="s">
        <v>3631</v>
      </c>
      <c r="B700" s="84">
        <v>160</v>
      </c>
      <c r="C700" s="118">
        <v>0</v>
      </c>
      <c r="D700" s="84" t="s">
        <v>3429</v>
      </c>
      <c r="E700" s="84" t="b">
        <v>0</v>
      </c>
      <c r="F700" s="84" t="b">
        <v>0</v>
      </c>
      <c r="G700" s="84" t="b">
        <v>0</v>
      </c>
    </row>
    <row r="701" spans="1:7" ht="15">
      <c r="A701" s="84" t="s">
        <v>3632</v>
      </c>
      <c r="B701" s="84">
        <v>160</v>
      </c>
      <c r="C701" s="118">
        <v>0</v>
      </c>
      <c r="D701" s="84" t="s">
        <v>3429</v>
      </c>
      <c r="E701" s="84" t="b">
        <v>0</v>
      </c>
      <c r="F701" s="84" t="b">
        <v>0</v>
      </c>
      <c r="G701" s="84" t="b">
        <v>0</v>
      </c>
    </row>
    <row r="702" spans="1:7" ht="15">
      <c r="A702" s="84" t="s">
        <v>3633</v>
      </c>
      <c r="B702" s="84">
        <v>160</v>
      </c>
      <c r="C702" s="118">
        <v>0</v>
      </c>
      <c r="D702" s="84" t="s">
        <v>3429</v>
      </c>
      <c r="E702" s="84" t="b">
        <v>0</v>
      </c>
      <c r="F702" s="84" t="b">
        <v>0</v>
      </c>
      <c r="G702" s="84" t="b">
        <v>0</v>
      </c>
    </row>
    <row r="703" spans="1:7" ht="15">
      <c r="A703" s="84" t="s">
        <v>3634</v>
      </c>
      <c r="B703" s="84">
        <v>160</v>
      </c>
      <c r="C703" s="118">
        <v>0</v>
      </c>
      <c r="D703" s="84" t="s">
        <v>3429</v>
      </c>
      <c r="E703" s="84" t="b">
        <v>0</v>
      </c>
      <c r="F703" s="84" t="b">
        <v>0</v>
      </c>
      <c r="G703" s="84" t="b">
        <v>0</v>
      </c>
    </row>
    <row r="704" spans="1:7" ht="15">
      <c r="A704" s="84" t="s">
        <v>3635</v>
      </c>
      <c r="B704" s="84">
        <v>160</v>
      </c>
      <c r="C704" s="118">
        <v>0</v>
      </c>
      <c r="D704" s="84" t="s">
        <v>3429</v>
      </c>
      <c r="E704" s="84" t="b">
        <v>0</v>
      </c>
      <c r="F704" s="84" t="b">
        <v>0</v>
      </c>
      <c r="G704" s="84" t="b">
        <v>0</v>
      </c>
    </row>
    <row r="705" spans="1:7" ht="15">
      <c r="A705" s="84" t="s">
        <v>3636</v>
      </c>
      <c r="B705" s="84">
        <v>160</v>
      </c>
      <c r="C705" s="118">
        <v>0</v>
      </c>
      <c r="D705" s="84" t="s">
        <v>3429</v>
      </c>
      <c r="E705" s="84" t="b">
        <v>0</v>
      </c>
      <c r="F705" s="84" t="b">
        <v>0</v>
      </c>
      <c r="G705" s="84" t="b">
        <v>0</v>
      </c>
    </row>
    <row r="706" spans="1:7" ht="15">
      <c r="A706" s="84" t="s">
        <v>4230</v>
      </c>
      <c r="B706" s="84">
        <v>160</v>
      </c>
      <c r="C706" s="118">
        <v>0</v>
      </c>
      <c r="D706" s="84" t="s">
        <v>3429</v>
      </c>
      <c r="E706" s="84" t="b">
        <v>0</v>
      </c>
      <c r="F706" s="84" t="b">
        <v>0</v>
      </c>
      <c r="G706" s="84" t="b">
        <v>0</v>
      </c>
    </row>
    <row r="707" spans="1:7" ht="15">
      <c r="A707" s="84" t="s">
        <v>3597</v>
      </c>
      <c r="B707" s="84">
        <v>160</v>
      </c>
      <c r="C707" s="118">
        <v>0</v>
      </c>
      <c r="D707" s="84" t="s">
        <v>3429</v>
      </c>
      <c r="E707" s="84" t="b">
        <v>0</v>
      </c>
      <c r="F707" s="84" t="b">
        <v>0</v>
      </c>
      <c r="G707" s="84" t="b">
        <v>0</v>
      </c>
    </row>
    <row r="708" spans="1:7" ht="15">
      <c r="A708" s="84" t="s">
        <v>4231</v>
      </c>
      <c r="B708" s="84">
        <v>160</v>
      </c>
      <c r="C708" s="118">
        <v>0</v>
      </c>
      <c r="D708" s="84" t="s">
        <v>3429</v>
      </c>
      <c r="E708" s="84" t="b">
        <v>0</v>
      </c>
      <c r="F708" s="84" t="b">
        <v>0</v>
      </c>
      <c r="G708" s="84" t="b">
        <v>0</v>
      </c>
    </row>
    <row r="709" spans="1:7" ht="15">
      <c r="A709" s="84" t="s">
        <v>356</v>
      </c>
      <c r="B709" s="84">
        <v>83</v>
      </c>
      <c r="C709" s="118">
        <v>0.007407162458743777</v>
      </c>
      <c r="D709" s="84" t="s">
        <v>3429</v>
      </c>
      <c r="E709" s="84" t="b">
        <v>0</v>
      </c>
      <c r="F709" s="84" t="b">
        <v>0</v>
      </c>
      <c r="G709" s="84" t="b">
        <v>0</v>
      </c>
    </row>
    <row r="710" spans="1:7" ht="15">
      <c r="A710" s="84" t="s">
        <v>4232</v>
      </c>
      <c r="B710" s="84">
        <v>77</v>
      </c>
      <c r="C710" s="118">
        <v>0.007657311467196338</v>
      </c>
      <c r="D710" s="84" t="s">
        <v>3429</v>
      </c>
      <c r="E710" s="84" t="b">
        <v>0</v>
      </c>
      <c r="F710" s="84" t="b">
        <v>0</v>
      </c>
      <c r="G710" s="84" t="b">
        <v>0</v>
      </c>
    </row>
    <row r="711" spans="1:7" ht="15">
      <c r="A711" s="84" t="s">
        <v>4233</v>
      </c>
      <c r="B711" s="84">
        <v>77</v>
      </c>
      <c r="C711" s="118">
        <v>0.007657311467196338</v>
      </c>
      <c r="D711" s="84" t="s">
        <v>3429</v>
      </c>
      <c r="E711" s="84" t="b">
        <v>0</v>
      </c>
      <c r="F711" s="84" t="b">
        <v>0</v>
      </c>
      <c r="G711" s="84" t="b">
        <v>0</v>
      </c>
    </row>
    <row r="712" spans="1:7" ht="15">
      <c r="A712" s="84" t="s">
        <v>4234</v>
      </c>
      <c r="B712" s="84">
        <v>77</v>
      </c>
      <c r="C712" s="118">
        <v>0.007657311467196338</v>
      </c>
      <c r="D712" s="84" t="s">
        <v>3429</v>
      </c>
      <c r="E712" s="84" t="b">
        <v>0</v>
      </c>
      <c r="F712" s="84" t="b">
        <v>0</v>
      </c>
      <c r="G712" s="84" t="b">
        <v>0</v>
      </c>
    </row>
    <row r="713" spans="1:7" ht="15">
      <c r="A713" s="84" t="s">
        <v>4235</v>
      </c>
      <c r="B713" s="84">
        <v>77</v>
      </c>
      <c r="C713" s="118">
        <v>0.007657311467196338</v>
      </c>
      <c r="D713" s="84" t="s">
        <v>3429</v>
      </c>
      <c r="E713" s="84" t="b">
        <v>0</v>
      </c>
      <c r="F713" s="84" t="b">
        <v>0</v>
      </c>
      <c r="G713" s="84" t="b">
        <v>0</v>
      </c>
    </row>
    <row r="714" spans="1:7" ht="15">
      <c r="A714" s="84" t="s">
        <v>4236</v>
      </c>
      <c r="B714" s="84">
        <v>77</v>
      </c>
      <c r="C714" s="118">
        <v>0.007657311467196338</v>
      </c>
      <c r="D714" s="84" t="s">
        <v>3429</v>
      </c>
      <c r="E714" s="84" t="b">
        <v>0</v>
      </c>
      <c r="F714" s="84" t="b">
        <v>0</v>
      </c>
      <c r="G714" s="84" t="b">
        <v>0</v>
      </c>
    </row>
    <row r="715" spans="1:7" ht="15">
      <c r="A715" s="84" t="s">
        <v>4237</v>
      </c>
      <c r="B715" s="84">
        <v>77</v>
      </c>
      <c r="C715" s="118">
        <v>0.007657311467196338</v>
      </c>
      <c r="D715" s="84" t="s">
        <v>3429</v>
      </c>
      <c r="E715" s="84" t="b">
        <v>0</v>
      </c>
      <c r="F715" s="84" t="b">
        <v>0</v>
      </c>
      <c r="G715" s="84" t="b">
        <v>0</v>
      </c>
    </row>
    <row r="716" spans="1:7" ht="15">
      <c r="A716" s="84" t="s">
        <v>4238</v>
      </c>
      <c r="B716" s="84">
        <v>76</v>
      </c>
      <c r="C716" s="118">
        <v>0.007692951054636863</v>
      </c>
      <c r="D716" s="84" t="s">
        <v>3429</v>
      </c>
      <c r="E716" s="84" t="b">
        <v>0</v>
      </c>
      <c r="F716" s="84" t="b">
        <v>0</v>
      </c>
      <c r="G716" s="84" t="b">
        <v>0</v>
      </c>
    </row>
    <row r="717" spans="1:7" ht="15">
      <c r="A717" s="84" t="s">
        <v>4239</v>
      </c>
      <c r="B717" s="84">
        <v>68</v>
      </c>
      <c r="C717" s="118">
        <v>0.007911569429110461</v>
      </c>
      <c r="D717" s="84" t="s">
        <v>3429</v>
      </c>
      <c r="E717" s="84" t="b">
        <v>0</v>
      </c>
      <c r="F717" s="84" t="b">
        <v>0</v>
      </c>
      <c r="G717" s="84" t="b">
        <v>0</v>
      </c>
    </row>
    <row r="718" spans="1:7" ht="15">
      <c r="A718" s="84" t="s">
        <v>4240</v>
      </c>
      <c r="B718" s="84">
        <v>68</v>
      </c>
      <c r="C718" s="118">
        <v>0.007911569429110461</v>
      </c>
      <c r="D718" s="84" t="s">
        <v>3429</v>
      </c>
      <c r="E718" s="84" t="b">
        <v>0</v>
      </c>
      <c r="F718" s="84" t="b">
        <v>0</v>
      </c>
      <c r="G718" s="84" t="b">
        <v>0</v>
      </c>
    </row>
    <row r="719" spans="1:7" ht="15">
      <c r="A719" s="84" t="s">
        <v>4241</v>
      </c>
      <c r="B719" s="84">
        <v>67</v>
      </c>
      <c r="C719" s="118">
        <v>0.007930190061675512</v>
      </c>
      <c r="D719" s="84" t="s">
        <v>3429</v>
      </c>
      <c r="E719" s="84" t="b">
        <v>1</v>
      </c>
      <c r="F719" s="84" t="b">
        <v>0</v>
      </c>
      <c r="G719" s="84" t="b">
        <v>0</v>
      </c>
    </row>
    <row r="720" spans="1:7" ht="15">
      <c r="A720" s="84" t="s">
        <v>4242</v>
      </c>
      <c r="B720" s="84">
        <v>67</v>
      </c>
      <c r="C720" s="118">
        <v>0.007930190061675512</v>
      </c>
      <c r="D720" s="84" t="s">
        <v>3429</v>
      </c>
      <c r="E720" s="84" t="b">
        <v>0</v>
      </c>
      <c r="F720" s="84" t="b">
        <v>0</v>
      </c>
      <c r="G720" s="84" t="b">
        <v>0</v>
      </c>
    </row>
    <row r="721" spans="1:7" ht="15">
      <c r="A721" s="84" t="s">
        <v>3620</v>
      </c>
      <c r="B721" s="84">
        <v>67</v>
      </c>
      <c r="C721" s="118">
        <v>0.007930190061675512</v>
      </c>
      <c r="D721" s="84" t="s">
        <v>3429</v>
      </c>
      <c r="E721" s="84" t="b">
        <v>0</v>
      </c>
      <c r="F721" s="84" t="b">
        <v>0</v>
      </c>
      <c r="G721" s="84" t="b">
        <v>0</v>
      </c>
    </row>
    <row r="722" spans="1:7" ht="15">
      <c r="A722" s="84" t="s">
        <v>4243</v>
      </c>
      <c r="B722" s="84">
        <v>53</v>
      </c>
      <c r="C722" s="118">
        <v>0.007962347524083343</v>
      </c>
      <c r="D722" s="84" t="s">
        <v>3429</v>
      </c>
      <c r="E722" s="84" t="b">
        <v>0</v>
      </c>
      <c r="F722" s="84" t="b">
        <v>0</v>
      </c>
      <c r="G722" s="84" t="b">
        <v>0</v>
      </c>
    </row>
    <row r="723" spans="1:7" ht="15">
      <c r="A723" s="84" t="s">
        <v>4246</v>
      </c>
      <c r="B723" s="84">
        <v>28</v>
      </c>
      <c r="C723" s="118">
        <v>0.006635859310201551</v>
      </c>
      <c r="D723" s="84" t="s">
        <v>3429</v>
      </c>
      <c r="E723" s="84" t="b">
        <v>0</v>
      </c>
      <c r="F723" s="84" t="b">
        <v>0</v>
      </c>
      <c r="G723" s="84" t="b">
        <v>0</v>
      </c>
    </row>
    <row r="724" spans="1:7" ht="15">
      <c r="A724" s="84" t="s">
        <v>4258</v>
      </c>
      <c r="B724" s="84">
        <v>9</v>
      </c>
      <c r="C724" s="118">
        <v>0.0035218839257825296</v>
      </c>
      <c r="D724" s="84" t="s">
        <v>3429</v>
      </c>
      <c r="E724" s="84" t="b">
        <v>0</v>
      </c>
      <c r="F724" s="84" t="b">
        <v>0</v>
      </c>
      <c r="G724" s="84" t="b">
        <v>0</v>
      </c>
    </row>
    <row r="725" spans="1:7" ht="15">
      <c r="A725" s="84" t="s">
        <v>4259</v>
      </c>
      <c r="B725" s="84">
        <v>9</v>
      </c>
      <c r="C725" s="118">
        <v>0.0035218839257825296</v>
      </c>
      <c r="D725" s="84" t="s">
        <v>3429</v>
      </c>
      <c r="E725" s="84" t="b">
        <v>0</v>
      </c>
      <c r="F725" s="84" t="b">
        <v>0</v>
      </c>
      <c r="G725" s="84" t="b">
        <v>0</v>
      </c>
    </row>
    <row r="726" spans="1:7" ht="15">
      <c r="A726" s="84" t="s">
        <v>4253</v>
      </c>
      <c r="B726" s="84">
        <v>9</v>
      </c>
      <c r="C726" s="118">
        <v>0.0035218839257825296</v>
      </c>
      <c r="D726" s="84" t="s">
        <v>3429</v>
      </c>
      <c r="E726" s="84" t="b">
        <v>0</v>
      </c>
      <c r="F726" s="84" t="b">
        <v>0</v>
      </c>
      <c r="G726" s="84" t="b">
        <v>0</v>
      </c>
    </row>
    <row r="727" spans="1:7" ht="15">
      <c r="A727" s="84" t="s">
        <v>4260</v>
      </c>
      <c r="B727" s="84">
        <v>9</v>
      </c>
      <c r="C727" s="118">
        <v>0.0035218839257825296</v>
      </c>
      <c r="D727" s="84" t="s">
        <v>3429</v>
      </c>
      <c r="E727" s="84" t="b">
        <v>0</v>
      </c>
      <c r="F727" s="84" t="b">
        <v>0</v>
      </c>
      <c r="G727" s="84" t="b">
        <v>0</v>
      </c>
    </row>
    <row r="728" spans="1:7" ht="15">
      <c r="A728" s="84" t="s">
        <v>4261</v>
      </c>
      <c r="B728" s="84">
        <v>9</v>
      </c>
      <c r="C728" s="118">
        <v>0.0035218839257825296</v>
      </c>
      <c r="D728" s="84" t="s">
        <v>3429</v>
      </c>
      <c r="E728" s="84" t="b">
        <v>0</v>
      </c>
      <c r="F728" s="84" t="b">
        <v>0</v>
      </c>
      <c r="G728" s="84" t="b">
        <v>0</v>
      </c>
    </row>
    <row r="729" spans="1:7" ht="15">
      <c r="A729" s="84" t="s">
        <v>4262</v>
      </c>
      <c r="B729" s="84">
        <v>9</v>
      </c>
      <c r="C729" s="118">
        <v>0.0035218839257825296</v>
      </c>
      <c r="D729" s="84" t="s">
        <v>3429</v>
      </c>
      <c r="E729" s="84" t="b">
        <v>0</v>
      </c>
      <c r="F729" s="84" t="b">
        <v>0</v>
      </c>
      <c r="G729" s="84" t="b">
        <v>0</v>
      </c>
    </row>
    <row r="730" spans="1:7" ht="15">
      <c r="A730" s="84" t="s">
        <v>4263</v>
      </c>
      <c r="B730" s="84">
        <v>9</v>
      </c>
      <c r="C730" s="118">
        <v>0.0035218839257825296</v>
      </c>
      <c r="D730" s="84" t="s">
        <v>3429</v>
      </c>
      <c r="E730" s="84" t="b">
        <v>0</v>
      </c>
      <c r="F730" s="84" t="b">
        <v>0</v>
      </c>
      <c r="G730" s="84" t="b">
        <v>0</v>
      </c>
    </row>
    <row r="731" spans="1:7" ht="15">
      <c r="A731" s="84" t="s">
        <v>4257</v>
      </c>
      <c r="B731" s="84">
        <v>8</v>
      </c>
      <c r="C731" s="118">
        <v>0.003258685023579164</v>
      </c>
      <c r="D731" s="84" t="s">
        <v>3429</v>
      </c>
      <c r="E731" s="84" t="b">
        <v>0</v>
      </c>
      <c r="F731" s="84" t="b">
        <v>0</v>
      </c>
      <c r="G731" s="84" t="b">
        <v>0</v>
      </c>
    </row>
    <row r="732" spans="1:7" ht="15">
      <c r="A732" s="84" t="s">
        <v>4418</v>
      </c>
      <c r="B732" s="84">
        <v>2</v>
      </c>
      <c r="C732" s="118">
        <v>0.0011916656148978982</v>
      </c>
      <c r="D732" s="84" t="s">
        <v>3429</v>
      </c>
      <c r="E732" s="84" t="b">
        <v>0</v>
      </c>
      <c r="F732" s="84" t="b">
        <v>0</v>
      </c>
      <c r="G732" s="84" t="b">
        <v>0</v>
      </c>
    </row>
    <row r="733" spans="1:7" ht="15">
      <c r="A733" s="84" t="s">
        <v>3597</v>
      </c>
      <c r="B733" s="84">
        <v>11</v>
      </c>
      <c r="C733" s="118">
        <v>0.001898055569787202</v>
      </c>
      <c r="D733" s="84" t="s">
        <v>3430</v>
      </c>
      <c r="E733" s="84" t="b">
        <v>0</v>
      </c>
      <c r="F733" s="84" t="b">
        <v>0</v>
      </c>
      <c r="G733" s="84" t="b">
        <v>0</v>
      </c>
    </row>
    <row r="734" spans="1:7" ht="15">
      <c r="A734" s="84" t="s">
        <v>403</v>
      </c>
      <c r="B734" s="84">
        <v>10</v>
      </c>
      <c r="C734" s="118">
        <v>0.00804069676053339</v>
      </c>
      <c r="D734" s="84" t="s">
        <v>3430</v>
      </c>
      <c r="E734" s="84" t="b">
        <v>0</v>
      </c>
      <c r="F734" s="84" t="b">
        <v>0</v>
      </c>
      <c r="G734" s="84" t="b">
        <v>0</v>
      </c>
    </row>
    <row r="735" spans="1:7" ht="15">
      <c r="A735" s="84" t="s">
        <v>3638</v>
      </c>
      <c r="B735" s="84">
        <v>7</v>
      </c>
      <c r="C735" s="118">
        <v>0.015250451064098799</v>
      </c>
      <c r="D735" s="84" t="s">
        <v>3430</v>
      </c>
      <c r="E735" s="84" t="b">
        <v>0</v>
      </c>
      <c r="F735" s="84" t="b">
        <v>0</v>
      </c>
      <c r="G735" s="84" t="b">
        <v>0</v>
      </c>
    </row>
    <row r="736" spans="1:7" ht="15">
      <c r="A736" s="84" t="s">
        <v>3639</v>
      </c>
      <c r="B736" s="84">
        <v>4</v>
      </c>
      <c r="C736" s="118">
        <v>0.01421280822618527</v>
      </c>
      <c r="D736" s="84" t="s">
        <v>3430</v>
      </c>
      <c r="E736" s="84" t="b">
        <v>0</v>
      </c>
      <c r="F736" s="84" t="b">
        <v>0</v>
      </c>
      <c r="G736" s="84" t="b">
        <v>0</v>
      </c>
    </row>
    <row r="737" spans="1:7" ht="15">
      <c r="A737" s="84" t="s">
        <v>3640</v>
      </c>
      <c r="B737" s="84">
        <v>3</v>
      </c>
      <c r="C737" s="118">
        <v>0.008247397141478936</v>
      </c>
      <c r="D737" s="84" t="s">
        <v>3430</v>
      </c>
      <c r="E737" s="84" t="b">
        <v>0</v>
      </c>
      <c r="F737" s="84" t="b">
        <v>0</v>
      </c>
      <c r="G737" s="84" t="b">
        <v>0</v>
      </c>
    </row>
    <row r="738" spans="1:7" ht="15">
      <c r="A738" s="84" t="s">
        <v>3549</v>
      </c>
      <c r="B738" s="84">
        <v>3</v>
      </c>
      <c r="C738" s="118">
        <v>0.008247397141478936</v>
      </c>
      <c r="D738" s="84" t="s">
        <v>3430</v>
      </c>
      <c r="E738" s="84" t="b">
        <v>0</v>
      </c>
      <c r="F738" s="84" t="b">
        <v>1</v>
      </c>
      <c r="G738" s="84" t="b">
        <v>0</v>
      </c>
    </row>
    <row r="739" spans="1:7" ht="15">
      <c r="A739" s="84" t="s">
        <v>3641</v>
      </c>
      <c r="B739" s="84">
        <v>3</v>
      </c>
      <c r="C739" s="118">
        <v>0.008247397141478936</v>
      </c>
      <c r="D739" s="84" t="s">
        <v>3430</v>
      </c>
      <c r="E739" s="84" t="b">
        <v>0</v>
      </c>
      <c r="F739" s="84" t="b">
        <v>0</v>
      </c>
      <c r="G739" s="84" t="b">
        <v>0</v>
      </c>
    </row>
    <row r="740" spans="1:7" ht="15">
      <c r="A740" s="84" t="s">
        <v>3642</v>
      </c>
      <c r="B740" s="84">
        <v>3</v>
      </c>
      <c r="C740" s="118">
        <v>0.008247397141478936</v>
      </c>
      <c r="D740" s="84" t="s">
        <v>3430</v>
      </c>
      <c r="E740" s="84" t="b">
        <v>0</v>
      </c>
      <c r="F740" s="84" t="b">
        <v>0</v>
      </c>
      <c r="G740" s="84" t="b">
        <v>0</v>
      </c>
    </row>
    <row r="741" spans="1:7" ht="15">
      <c r="A741" s="84" t="s">
        <v>3643</v>
      </c>
      <c r="B741" s="84">
        <v>3</v>
      </c>
      <c r="C741" s="118">
        <v>0.008247397141478936</v>
      </c>
      <c r="D741" s="84" t="s">
        <v>3430</v>
      </c>
      <c r="E741" s="84" t="b">
        <v>0</v>
      </c>
      <c r="F741" s="84" t="b">
        <v>0</v>
      </c>
      <c r="G741" s="84" t="b">
        <v>0</v>
      </c>
    </row>
    <row r="742" spans="1:7" ht="15">
      <c r="A742" s="84" t="s">
        <v>3644</v>
      </c>
      <c r="B742" s="84">
        <v>3</v>
      </c>
      <c r="C742" s="118">
        <v>0.008247397141478936</v>
      </c>
      <c r="D742" s="84" t="s">
        <v>3430</v>
      </c>
      <c r="E742" s="84" t="b">
        <v>0</v>
      </c>
      <c r="F742" s="84" t="b">
        <v>0</v>
      </c>
      <c r="G742" s="84" t="b">
        <v>0</v>
      </c>
    </row>
    <row r="743" spans="1:7" ht="15">
      <c r="A743" s="84" t="s">
        <v>4381</v>
      </c>
      <c r="B743" s="84">
        <v>3</v>
      </c>
      <c r="C743" s="118">
        <v>0.008247397141478936</v>
      </c>
      <c r="D743" s="84" t="s">
        <v>3430</v>
      </c>
      <c r="E743" s="84" t="b">
        <v>0</v>
      </c>
      <c r="F743" s="84" t="b">
        <v>0</v>
      </c>
      <c r="G743" s="84" t="b">
        <v>0</v>
      </c>
    </row>
    <row r="744" spans="1:7" ht="15">
      <c r="A744" s="84" t="s">
        <v>4382</v>
      </c>
      <c r="B744" s="84">
        <v>3</v>
      </c>
      <c r="C744" s="118">
        <v>0.008247397141478936</v>
      </c>
      <c r="D744" s="84" t="s">
        <v>3430</v>
      </c>
      <c r="E744" s="84" t="b">
        <v>0</v>
      </c>
      <c r="F744" s="84" t="b">
        <v>0</v>
      </c>
      <c r="G744" s="84" t="b">
        <v>0</v>
      </c>
    </row>
    <row r="745" spans="1:7" ht="15">
      <c r="A745" s="84" t="s">
        <v>3674</v>
      </c>
      <c r="B745" s="84">
        <v>3</v>
      </c>
      <c r="C745" s="118">
        <v>0.008247397141478936</v>
      </c>
      <c r="D745" s="84" t="s">
        <v>3430</v>
      </c>
      <c r="E745" s="84" t="b">
        <v>0</v>
      </c>
      <c r="F745" s="84" t="b">
        <v>0</v>
      </c>
      <c r="G745" s="84" t="b">
        <v>0</v>
      </c>
    </row>
    <row r="746" spans="1:7" ht="15">
      <c r="A746" s="84" t="s">
        <v>4383</v>
      </c>
      <c r="B746" s="84">
        <v>3</v>
      </c>
      <c r="C746" s="118">
        <v>0.008247397141478936</v>
      </c>
      <c r="D746" s="84" t="s">
        <v>3430</v>
      </c>
      <c r="E746" s="84" t="b">
        <v>0</v>
      </c>
      <c r="F746" s="84" t="b">
        <v>0</v>
      </c>
      <c r="G746" s="84" t="b">
        <v>0</v>
      </c>
    </row>
    <row r="747" spans="1:7" ht="15">
      <c r="A747" s="84" t="s">
        <v>4288</v>
      </c>
      <c r="B747" s="84">
        <v>3</v>
      </c>
      <c r="C747" s="118">
        <v>0.008247397141478936</v>
      </c>
      <c r="D747" s="84" t="s">
        <v>3430</v>
      </c>
      <c r="E747" s="84" t="b">
        <v>0</v>
      </c>
      <c r="F747" s="84" t="b">
        <v>0</v>
      </c>
      <c r="G747" s="84" t="b">
        <v>0</v>
      </c>
    </row>
    <row r="748" spans="1:7" ht="15">
      <c r="A748" s="84" t="s">
        <v>4384</v>
      </c>
      <c r="B748" s="84">
        <v>3</v>
      </c>
      <c r="C748" s="118">
        <v>0.008247397141478936</v>
      </c>
      <c r="D748" s="84" t="s">
        <v>3430</v>
      </c>
      <c r="E748" s="84" t="b">
        <v>0</v>
      </c>
      <c r="F748" s="84" t="b">
        <v>0</v>
      </c>
      <c r="G748" s="84" t="b">
        <v>0</v>
      </c>
    </row>
    <row r="749" spans="1:7" ht="15">
      <c r="A749" s="84" t="s">
        <v>4385</v>
      </c>
      <c r="B749" s="84">
        <v>3</v>
      </c>
      <c r="C749" s="118">
        <v>0.008247397141478936</v>
      </c>
      <c r="D749" s="84" t="s">
        <v>3430</v>
      </c>
      <c r="E749" s="84" t="b">
        <v>0</v>
      </c>
      <c r="F749" s="84" t="b">
        <v>0</v>
      </c>
      <c r="G749" s="84" t="b">
        <v>0</v>
      </c>
    </row>
    <row r="750" spans="1:7" ht="15">
      <c r="A750" s="84" t="s">
        <v>4386</v>
      </c>
      <c r="B750" s="84">
        <v>3</v>
      </c>
      <c r="C750" s="118">
        <v>0.008247397141478936</v>
      </c>
      <c r="D750" s="84" t="s">
        <v>3430</v>
      </c>
      <c r="E750" s="84" t="b">
        <v>0</v>
      </c>
      <c r="F750" s="84" t="b">
        <v>0</v>
      </c>
      <c r="G750" s="84" t="b">
        <v>0</v>
      </c>
    </row>
    <row r="751" spans="1:7" ht="15">
      <c r="A751" s="84" t="s">
        <v>4387</v>
      </c>
      <c r="B751" s="84">
        <v>3</v>
      </c>
      <c r="C751" s="118">
        <v>0.008247397141478936</v>
      </c>
      <c r="D751" s="84" t="s">
        <v>3430</v>
      </c>
      <c r="E751" s="84" t="b">
        <v>0</v>
      </c>
      <c r="F751" s="84" t="b">
        <v>0</v>
      </c>
      <c r="G751" s="84" t="b">
        <v>0</v>
      </c>
    </row>
    <row r="752" spans="1:7" ht="15">
      <c r="A752" s="84" t="s">
        <v>4395</v>
      </c>
      <c r="B752" s="84">
        <v>2</v>
      </c>
      <c r="C752" s="118">
        <v>0.007106404113092635</v>
      </c>
      <c r="D752" s="84" t="s">
        <v>3430</v>
      </c>
      <c r="E752" s="84" t="b">
        <v>0</v>
      </c>
      <c r="F752" s="84" t="b">
        <v>0</v>
      </c>
      <c r="G752" s="84" t="b">
        <v>0</v>
      </c>
    </row>
    <row r="753" spans="1:7" ht="15">
      <c r="A753" s="84" t="s">
        <v>4396</v>
      </c>
      <c r="B753" s="84">
        <v>2</v>
      </c>
      <c r="C753" s="118">
        <v>0.007106404113092635</v>
      </c>
      <c r="D753" s="84" t="s">
        <v>3430</v>
      </c>
      <c r="E753" s="84" t="b">
        <v>0</v>
      </c>
      <c r="F753" s="84" t="b">
        <v>0</v>
      </c>
      <c r="G753" s="84" t="b">
        <v>0</v>
      </c>
    </row>
    <row r="754" spans="1:7" ht="15">
      <c r="A754" s="84" t="s">
        <v>4280</v>
      </c>
      <c r="B754" s="84">
        <v>2</v>
      </c>
      <c r="C754" s="118">
        <v>0.007106404113092635</v>
      </c>
      <c r="D754" s="84" t="s">
        <v>3430</v>
      </c>
      <c r="E754" s="84" t="b">
        <v>0</v>
      </c>
      <c r="F754" s="84" t="b">
        <v>0</v>
      </c>
      <c r="G754" s="84" t="b">
        <v>0</v>
      </c>
    </row>
    <row r="755" spans="1:7" ht="15">
      <c r="A755" s="84" t="s">
        <v>443</v>
      </c>
      <c r="B755" s="84">
        <v>2</v>
      </c>
      <c r="C755" s="118">
        <v>0.007106404113092635</v>
      </c>
      <c r="D755" s="84" t="s">
        <v>3430</v>
      </c>
      <c r="E755" s="84" t="b">
        <v>0</v>
      </c>
      <c r="F755" s="84" t="b">
        <v>0</v>
      </c>
      <c r="G755" s="84" t="b">
        <v>0</v>
      </c>
    </row>
    <row r="756" spans="1:7" ht="15">
      <c r="A756" s="84" t="s">
        <v>442</v>
      </c>
      <c r="B756" s="84">
        <v>2</v>
      </c>
      <c r="C756" s="118">
        <v>0.007106404113092635</v>
      </c>
      <c r="D756" s="84" t="s">
        <v>3430</v>
      </c>
      <c r="E756" s="84" t="b">
        <v>0</v>
      </c>
      <c r="F756" s="84" t="b">
        <v>0</v>
      </c>
      <c r="G756" s="84" t="b">
        <v>0</v>
      </c>
    </row>
    <row r="757" spans="1:7" ht="15">
      <c r="A757" s="84" t="s">
        <v>441</v>
      </c>
      <c r="B757" s="84">
        <v>2</v>
      </c>
      <c r="C757" s="118">
        <v>0.007106404113092635</v>
      </c>
      <c r="D757" s="84" t="s">
        <v>3430</v>
      </c>
      <c r="E757" s="84" t="b">
        <v>0</v>
      </c>
      <c r="F757" s="84" t="b">
        <v>0</v>
      </c>
      <c r="G757" s="84" t="b">
        <v>0</v>
      </c>
    </row>
    <row r="758" spans="1:7" ht="15">
      <c r="A758" s="84" t="s">
        <v>4397</v>
      </c>
      <c r="B758" s="84">
        <v>2</v>
      </c>
      <c r="C758" s="118">
        <v>0.007106404113092635</v>
      </c>
      <c r="D758" s="84" t="s">
        <v>3430</v>
      </c>
      <c r="E758" s="84" t="b">
        <v>0</v>
      </c>
      <c r="F758" s="84" t="b">
        <v>0</v>
      </c>
      <c r="G758" s="84" t="b">
        <v>0</v>
      </c>
    </row>
    <row r="759" spans="1:7" ht="15">
      <c r="A759" s="84" t="s">
        <v>4398</v>
      </c>
      <c r="B759" s="84">
        <v>2</v>
      </c>
      <c r="C759" s="118">
        <v>0.007106404113092635</v>
      </c>
      <c r="D759" s="84" t="s">
        <v>3430</v>
      </c>
      <c r="E759" s="84" t="b">
        <v>0</v>
      </c>
      <c r="F759" s="84" t="b">
        <v>0</v>
      </c>
      <c r="G759" s="84" t="b">
        <v>0</v>
      </c>
    </row>
    <row r="760" spans="1:7" ht="15">
      <c r="A760" s="84" t="s">
        <v>4399</v>
      </c>
      <c r="B760" s="84">
        <v>2</v>
      </c>
      <c r="C760" s="118">
        <v>0.007106404113092635</v>
      </c>
      <c r="D760" s="84" t="s">
        <v>3430</v>
      </c>
      <c r="E760" s="84" t="b">
        <v>0</v>
      </c>
      <c r="F760" s="84" t="b">
        <v>0</v>
      </c>
      <c r="G760" s="84" t="b">
        <v>0</v>
      </c>
    </row>
    <row r="761" spans="1:7" ht="15">
      <c r="A761" s="84" t="s">
        <v>4314</v>
      </c>
      <c r="B761" s="84">
        <v>2</v>
      </c>
      <c r="C761" s="118">
        <v>0.007106404113092635</v>
      </c>
      <c r="D761" s="84" t="s">
        <v>3430</v>
      </c>
      <c r="E761" s="84" t="b">
        <v>0</v>
      </c>
      <c r="F761" s="84" t="b">
        <v>0</v>
      </c>
      <c r="G761" s="84" t="b">
        <v>0</v>
      </c>
    </row>
    <row r="762" spans="1:7" ht="15">
      <c r="A762" s="84" t="s">
        <v>4436</v>
      </c>
      <c r="B762" s="84">
        <v>2</v>
      </c>
      <c r="C762" s="118">
        <v>0.007106404113092635</v>
      </c>
      <c r="D762" s="84" t="s">
        <v>3430</v>
      </c>
      <c r="E762" s="84" t="b">
        <v>0</v>
      </c>
      <c r="F762" s="84" t="b">
        <v>0</v>
      </c>
      <c r="G762" s="84" t="b">
        <v>0</v>
      </c>
    </row>
    <row r="763" spans="1:7" ht="15">
      <c r="A763" s="84" t="s">
        <v>4315</v>
      </c>
      <c r="B763" s="84">
        <v>2</v>
      </c>
      <c r="C763" s="118">
        <v>0.007106404113092635</v>
      </c>
      <c r="D763" s="84" t="s">
        <v>3430</v>
      </c>
      <c r="E763" s="84" t="b">
        <v>0</v>
      </c>
      <c r="F763" s="84" t="b">
        <v>0</v>
      </c>
      <c r="G763" s="84" t="b">
        <v>0</v>
      </c>
    </row>
    <row r="764" spans="1:7" ht="15">
      <c r="A764" s="84" t="s">
        <v>4437</v>
      </c>
      <c r="B764" s="84">
        <v>2</v>
      </c>
      <c r="C764" s="118">
        <v>0.007106404113092635</v>
      </c>
      <c r="D764" s="84" t="s">
        <v>3430</v>
      </c>
      <c r="E764" s="84" t="b">
        <v>0</v>
      </c>
      <c r="F764" s="84" t="b">
        <v>0</v>
      </c>
      <c r="G764" s="84" t="b">
        <v>0</v>
      </c>
    </row>
    <row r="765" spans="1:7" ht="15">
      <c r="A765" s="84" t="s">
        <v>4335</v>
      </c>
      <c r="B765" s="84">
        <v>2</v>
      </c>
      <c r="C765" s="118">
        <v>0.007106404113092635</v>
      </c>
      <c r="D765" s="84" t="s">
        <v>3430</v>
      </c>
      <c r="E765" s="84" t="b">
        <v>0</v>
      </c>
      <c r="F765" s="84" t="b">
        <v>0</v>
      </c>
      <c r="G765" s="84" t="b">
        <v>0</v>
      </c>
    </row>
    <row r="766" spans="1:7" ht="15">
      <c r="A766" s="84" t="s">
        <v>4438</v>
      </c>
      <c r="B766" s="84">
        <v>2</v>
      </c>
      <c r="C766" s="118">
        <v>0.007106404113092635</v>
      </c>
      <c r="D766" s="84" t="s">
        <v>3430</v>
      </c>
      <c r="E766" s="84" t="b">
        <v>0</v>
      </c>
      <c r="F766" s="84" t="b">
        <v>0</v>
      </c>
      <c r="G766" s="84" t="b">
        <v>0</v>
      </c>
    </row>
    <row r="767" spans="1:7" ht="15">
      <c r="A767" s="84" t="s">
        <v>4439</v>
      </c>
      <c r="B767" s="84">
        <v>2</v>
      </c>
      <c r="C767" s="118">
        <v>0.007106404113092635</v>
      </c>
      <c r="D767" s="84" t="s">
        <v>3430</v>
      </c>
      <c r="E767" s="84" t="b">
        <v>0</v>
      </c>
      <c r="F767" s="84" t="b">
        <v>0</v>
      </c>
      <c r="G767" s="84" t="b">
        <v>0</v>
      </c>
    </row>
    <row r="768" spans="1:7" ht="15">
      <c r="A768" s="84" t="s">
        <v>4316</v>
      </c>
      <c r="B768" s="84">
        <v>2</v>
      </c>
      <c r="C768" s="118">
        <v>0.007106404113092635</v>
      </c>
      <c r="D768" s="84" t="s">
        <v>3430</v>
      </c>
      <c r="E768" s="84" t="b">
        <v>0</v>
      </c>
      <c r="F768" s="84" t="b">
        <v>0</v>
      </c>
      <c r="G768" s="84" t="b">
        <v>0</v>
      </c>
    </row>
    <row r="769" spans="1:7" ht="15">
      <c r="A769" s="84" t="s">
        <v>4440</v>
      </c>
      <c r="B769" s="84">
        <v>2</v>
      </c>
      <c r="C769" s="118">
        <v>0.007106404113092635</v>
      </c>
      <c r="D769" s="84" t="s">
        <v>3430</v>
      </c>
      <c r="E769" s="84" t="b">
        <v>0</v>
      </c>
      <c r="F769" s="84" t="b">
        <v>0</v>
      </c>
      <c r="G769" s="84" t="b">
        <v>0</v>
      </c>
    </row>
    <row r="770" spans="1:7" ht="15">
      <c r="A770" s="84" t="s">
        <v>3663</v>
      </c>
      <c r="B770" s="84">
        <v>2</v>
      </c>
      <c r="C770" s="118">
        <v>0.007106404113092635</v>
      </c>
      <c r="D770" s="84" t="s">
        <v>3430</v>
      </c>
      <c r="E770" s="84" t="b">
        <v>0</v>
      </c>
      <c r="F770" s="84" t="b">
        <v>0</v>
      </c>
      <c r="G770" s="84" t="b">
        <v>0</v>
      </c>
    </row>
    <row r="771" spans="1:7" ht="15">
      <c r="A771" s="84" t="s">
        <v>4305</v>
      </c>
      <c r="B771" s="84">
        <v>2</v>
      </c>
      <c r="C771" s="118">
        <v>0.007106404113092635</v>
      </c>
      <c r="D771" s="84" t="s">
        <v>3430</v>
      </c>
      <c r="E771" s="84" t="b">
        <v>0</v>
      </c>
      <c r="F771" s="84" t="b">
        <v>0</v>
      </c>
      <c r="G771" s="84" t="b">
        <v>0</v>
      </c>
    </row>
    <row r="772" spans="1:7" ht="15">
      <c r="A772" s="84" t="s">
        <v>4441</v>
      </c>
      <c r="B772" s="84">
        <v>2</v>
      </c>
      <c r="C772" s="118">
        <v>0.007106404113092635</v>
      </c>
      <c r="D772" s="84" t="s">
        <v>3430</v>
      </c>
      <c r="E772" s="84" t="b">
        <v>0</v>
      </c>
      <c r="F772" s="84" t="b">
        <v>0</v>
      </c>
      <c r="G772" s="84" t="b">
        <v>0</v>
      </c>
    </row>
    <row r="773" spans="1:7" ht="15">
      <c r="A773" s="84" t="s">
        <v>4442</v>
      </c>
      <c r="B773" s="84">
        <v>2</v>
      </c>
      <c r="C773" s="118">
        <v>0.007106404113092635</v>
      </c>
      <c r="D773" s="84" t="s">
        <v>3430</v>
      </c>
      <c r="E773" s="84" t="b">
        <v>0</v>
      </c>
      <c r="F773" s="84" t="b">
        <v>0</v>
      </c>
      <c r="G773" s="84" t="b">
        <v>0</v>
      </c>
    </row>
    <row r="774" spans="1:7" ht="15">
      <c r="A774" s="84" t="s">
        <v>4443</v>
      </c>
      <c r="B774" s="84">
        <v>2</v>
      </c>
      <c r="C774" s="118">
        <v>0.007106404113092635</v>
      </c>
      <c r="D774" s="84" t="s">
        <v>3430</v>
      </c>
      <c r="E774" s="84" t="b">
        <v>1</v>
      </c>
      <c r="F774" s="84" t="b">
        <v>0</v>
      </c>
      <c r="G774" s="84" t="b">
        <v>0</v>
      </c>
    </row>
    <row r="775" spans="1:7" ht="15">
      <c r="A775" s="84" t="s">
        <v>4444</v>
      </c>
      <c r="B775" s="84">
        <v>2</v>
      </c>
      <c r="C775" s="118">
        <v>0.007106404113092635</v>
      </c>
      <c r="D775" s="84" t="s">
        <v>3430</v>
      </c>
      <c r="E775" s="84" t="b">
        <v>0</v>
      </c>
      <c r="F775" s="84" t="b">
        <v>0</v>
      </c>
      <c r="G775" s="84" t="b">
        <v>0</v>
      </c>
    </row>
    <row r="776" spans="1:7" ht="15">
      <c r="A776" s="84" t="s">
        <v>4480</v>
      </c>
      <c r="B776" s="84">
        <v>2</v>
      </c>
      <c r="C776" s="118">
        <v>0.007106404113092635</v>
      </c>
      <c r="D776" s="84" t="s">
        <v>3430</v>
      </c>
      <c r="E776" s="84" t="b">
        <v>0</v>
      </c>
      <c r="F776" s="84" t="b">
        <v>0</v>
      </c>
      <c r="G776" s="84" t="b">
        <v>0</v>
      </c>
    </row>
    <row r="777" spans="1:7" ht="15">
      <c r="A777" s="84" t="s">
        <v>4481</v>
      </c>
      <c r="B777" s="84">
        <v>2</v>
      </c>
      <c r="C777" s="118">
        <v>0.007106404113092635</v>
      </c>
      <c r="D777" s="84" t="s">
        <v>3430</v>
      </c>
      <c r="E777" s="84" t="b">
        <v>0</v>
      </c>
      <c r="F777" s="84" t="b">
        <v>0</v>
      </c>
      <c r="G777" s="84" t="b">
        <v>0</v>
      </c>
    </row>
    <row r="778" spans="1:7" ht="15">
      <c r="A778" s="84" t="s">
        <v>4482</v>
      </c>
      <c r="B778" s="84">
        <v>2</v>
      </c>
      <c r="C778" s="118">
        <v>0.007106404113092635</v>
      </c>
      <c r="D778" s="84" t="s">
        <v>3430</v>
      </c>
      <c r="E778" s="84" t="b">
        <v>0</v>
      </c>
      <c r="F778" s="84" t="b">
        <v>0</v>
      </c>
      <c r="G778" s="84" t="b">
        <v>0</v>
      </c>
    </row>
    <row r="779" spans="1:7" ht="15">
      <c r="A779" s="84" t="s">
        <v>4483</v>
      </c>
      <c r="B779" s="84">
        <v>2</v>
      </c>
      <c r="C779" s="118">
        <v>0.007106404113092635</v>
      </c>
      <c r="D779" s="84" t="s">
        <v>3430</v>
      </c>
      <c r="E779" s="84" t="b">
        <v>0</v>
      </c>
      <c r="F779" s="84" t="b">
        <v>0</v>
      </c>
      <c r="G779" s="84" t="b">
        <v>0</v>
      </c>
    </row>
    <row r="780" spans="1:7" ht="15">
      <c r="A780" s="84" t="s">
        <v>4484</v>
      </c>
      <c r="B780" s="84">
        <v>2</v>
      </c>
      <c r="C780" s="118">
        <v>0.007106404113092635</v>
      </c>
      <c r="D780" s="84" t="s">
        <v>3430</v>
      </c>
      <c r="E780" s="84" t="b">
        <v>0</v>
      </c>
      <c r="F780" s="84" t="b">
        <v>0</v>
      </c>
      <c r="G780" s="84" t="b">
        <v>0</v>
      </c>
    </row>
    <row r="781" spans="1:7" ht="15">
      <c r="A781" s="84" t="s">
        <v>4485</v>
      </c>
      <c r="B781" s="84">
        <v>2</v>
      </c>
      <c r="C781" s="118">
        <v>0.007106404113092635</v>
      </c>
      <c r="D781" s="84" t="s">
        <v>3430</v>
      </c>
      <c r="E781" s="84" t="b">
        <v>0</v>
      </c>
      <c r="F781" s="84" t="b">
        <v>0</v>
      </c>
      <c r="G781" s="84" t="b">
        <v>0</v>
      </c>
    </row>
    <row r="782" spans="1:7" ht="15">
      <c r="A782" s="84" t="s">
        <v>4486</v>
      </c>
      <c r="B782" s="84">
        <v>2</v>
      </c>
      <c r="C782" s="118">
        <v>0.007106404113092635</v>
      </c>
      <c r="D782" s="84" t="s">
        <v>3430</v>
      </c>
      <c r="E782" s="84" t="b">
        <v>0</v>
      </c>
      <c r="F782" s="84" t="b">
        <v>0</v>
      </c>
      <c r="G782" s="84" t="b">
        <v>0</v>
      </c>
    </row>
    <row r="783" spans="1:7" ht="15">
      <c r="A783" s="84" t="s">
        <v>4487</v>
      </c>
      <c r="B783" s="84">
        <v>2</v>
      </c>
      <c r="C783" s="118">
        <v>0.007106404113092635</v>
      </c>
      <c r="D783" s="84" t="s">
        <v>3430</v>
      </c>
      <c r="E783" s="84" t="b">
        <v>0</v>
      </c>
      <c r="F783" s="84" t="b">
        <v>0</v>
      </c>
      <c r="G783" s="84" t="b">
        <v>0</v>
      </c>
    </row>
    <row r="784" spans="1:7" ht="15">
      <c r="A784" s="84" t="s">
        <v>4488</v>
      </c>
      <c r="B784" s="84">
        <v>2</v>
      </c>
      <c r="C784" s="118">
        <v>0.007106404113092635</v>
      </c>
      <c r="D784" s="84" t="s">
        <v>3430</v>
      </c>
      <c r="E784" s="84" t="b">
        <v>0</v>
      </c>
      <c r="F784" s="84" t="b">
        <v>0</v>
      </c>
      <c r="G784" s="84" t="b">
        <v>0</v>
      </c>
    </row>
    <row r="785" spans="1:7" ht="15">
      <c r="A785" s="84" t="s">
        <v>4489</v>
      </c>
      <c r="B785" s="84">
        <v>2</v>
      </c>
      <c r="C785" s="118">
        <v>0.007106404113092635</v>
      </c>
      <c r="D785" s="84" t="s">
        <v>3430</v>
      </c>
      <c r="E785" s="84" t="b">
        <v>0</v>
      </c>
      <c r="F785" s="84" t="b">
        <v>0</v>
      </c>
      <c r="G785" s="84" t="b">
        <v>0</v>
      </c>
    </row>
    <row r="786" spans="1:7" ht="15">
      <c r="A786" s="84" t="s">
        <v>4490</v>
      </c>
      <c r="B786" s="84">
        <v>2</v>
      </c>
      <c r="C786" s="118">
        <v>0.007106404113092635</v>
      </c>
      <c r="D786" s="84" t="s">
        <v>3430</v>
      </c>
      <c r="E786" s="84" t="b">
        <v>0</v>
      </c>
      <c r="F786" s="84" t="b">
        <v>0</v>
      </c>
      <c r="G786" s="84" t="b">
        <v>0</v>
      </c>
    </row>
    <row r="787" spans="1:7" ht="15">
      <c r="A787" s="84" t="s">
        <v>4491</v>
      </c>
      <c r="B787" s="84">
        <v>2</v>
      </c>
      <c r="C787" s="118">
        <v>0.007106404113092635</v>
      </c>
      <c r="D787" s="84" t="s">
        <v>3430</v>
      </c>
      <c r="E787" s="84" t="b">
        <v>0</v>
      </c>
      <c r="F787" s="84" t="b">
        <v>0</v>
      </c>
      <c r="G787" s="84" t="b">
        <v>0</v>
      </c>
    </row>
    <row r="788" spans="1:7" ht="15">
      <c r="A788" s="84" t="s">
        <v>4492</v>
      </c>
      <c r="B788" s="84">
        <v>2</v>
      </c>
      <c r="C788" s="118">
        <v>0.007106404113092635</v>
      </c>
      <c r="D788" s="84" t="s">
        <v>3430</v>
      </c>
      <c r="E788" s="84" t="b">
        <v>0</v>
      </c>
      <c r="F788" s="84" t="b">
        <v>0</v>
      </c>
      <c r="G788" s="84" t="b">
        <v>0</v>
      </c>
    </row>
    <row r="789" spans="1:7" ht="15">
      <c r="A789" s="84" t="s">
        <v>4493</v>
      </c>
      <c r="B789" s="84">
        <v>2</v>
      </c>
      <c r="C789" s="118">
        <v>0.007106404113092635</v>
      </c>
      <c r="D789" s="84" t="s">
        <v>3430</v>
      </c>
      <c r="E789" s="84" t="b">
        <v>0</v>
      </c>
      <c r="F789" s="84" t="b">
        <v>0</v>
      </c>
      <c r="G789" s="84" t="b">
        <v>0</v>
      </c>
    </row>
    <row r="790" spans="1:7" ht="15">
      <c r="A790" s="84" t="s">
        <v>4494</v>
      </c>
      <c r="B790" s="84">
        <v>2</v>
      </c>
      <c r="C790" s="118">
        <v>0.007106404113092635</v>
      </c>
      <c r="D790" s="84" t="s">
        <v>3430</v>
      </c>
      <c r="E790" s="84" t="b">
        <v>0</v>
      </c>
      <c r="F790" s="84" t="b">
        <v>0</v>
      </c>
      <c r="G790" s="84" t="b">
        <v>0</v>
      </c>
    </row>
    <row r="791" spans="1:7" ht="15">
      <c r="A791" s="84" t="s">
        <v>4495</v>
      </c>
      <c r="B791" s="84">
        <v>2</v>
      </c>
      <c r="C791" s="118">
        <v>0.007106404113092635</v>
      </c>
      <c r="D791" s="84" t="s">
        <v>3430</v>
      </c>
      <c r="E791" s="84" t="b">
        <v>0</v>
      </c>
      <c r="F791" s="84" t="b">
        <v>0</v>
      </c>
      <c r="G791" s="84" t="b">
        <v>0</v>
      </c>
    </row>
    <row r="792" spans="1:7" ht="15">
      <c r="A792" s="84" t="s">
        <v>4252</v>
      </c>
      <c r="B792" s="84">
        <v>2</v>
      </c>
      <c r="C792" s="118">
        <v>0.007106404113092635</v>
      </c>
      <c r="D792" s="84" t="s">
        <v>3430</v>
      </c>
      <c r="E792" s="84" t="b">
        <v>0</v>
      </c>
      <c r="F792" s="84" t="b">
        <v>0</v>
      </c>
      <c r="G792" s="84" t="b">
        <v>0</v>
      </c>
    </row>
    <row r="793" spans="1:7" ht="15">
      <c r="A793" s="84" t="s">
        <v>260</v>
      </c>
      <c r="B793" s="84">
        <v>2</v>
      </c>
      <c r="C793" s="118">
        <v>0.007106404113092635</v>
      </c>
      <c r="D793" s="84" t="s">
        <v>3430</v>
      </c>
      <c r="E793" s="84" t="b">
        <v>0</v>
      </c>
      <c r="F793" s="84" t="b">
        <v>0</v>
      </c>
      <c r="G793" s="84" t="b">
        <v>0</v>
      </c>
    </row>
    <row r="794" spans="1:7" ht="15">
      <c r="A794" s="84" t="s">
        <v>4540</v>
      </c>
      <c r="B794" s="84">
        <v>2</v>
      </c>
      <c r="C794" s="118">
        <v>0.007106404113092635</v>
      </c>
      <c r="D794" s="84" t="s">
        <v>3430</v>
      </c>
      <c r="E794" s="84" t="b">
        <v>0</v>
      </c>
      <c r="F794" s="84" t="b">
        <v>0</v>
      </c>
      <c r="G794" s="84" t="b">
        <v>0</v>
      </c>
    </row>
    <row r="795" spans="1:7" ht="15">
      <c r="A795" s="84" t="s">
        <v>3597</v>
      </c>
      <c r="B795" s="84">
        <v>8</v>
      </c>
      <c r="C795" s="118">
        <v>0.003763495650798307</v>
      </c>
      <c r="D795" s="84" t="s">
        <v>3431</v>
      </c>
      <c r="E795" s="84" t="b">
        <v>0</v>
      </c>
      <c r="F795" s="84" t="b">
        <v>0</v>
      </c>
      <c r="G795" s="84" t="b">
        <v>0</v>
      </c>
    </row>
    <row r="796" spans="1:7" ht="15">
      <c r="A796" s="84" t="s">
        <v>220</v>
      </c>
      <c r="B796" s="84">
        <v>8</v>
      </c>
      <c r="C796" s="118">
        <v>0.003763495650798307</v>
      </c>
      <c r="D796" s="84" t="s">
        <v>3431</v>
      </c>
      <c r="E796" s="84" t="b">
        <v>0</v>
      </c>
      <c r="F796" s="84" t="b">
        <v>0</v>
      </c>
      <c r="G796" s="84" t="b">
        <v>0</v>
      </c>
    </row>
    <row r="797" spans="1:7" ht="15">
      <c r="A797" s="84" t="s">
        <v>3644</v>
      </c>
      <c r="B797" s="84">
        <v>6</v>
      </c>
      <c r="C797" s="118">
        <v>0.02912621359223301</v>
      </c>
      <c r="D797" s="84" t="s">
        <v>3431</v>
      </c>
      <c r="E797" s="84" t="b">
        <v>0</v>
      </c>
      <c r="F797" s="84" t="b">
        <v>0</v>
      </c>
      <c r="G797" s="84" t="b">
        <v>0</v>
      </c>
    </row>
    <row r="798" spans="1:7" ht="15">
      <c r="A798" s="84" t="s">
        <v>3646</v>
      </c>
      <c r="B798" s="84">
        <v>5</v>
      </c>
      <c r="C798" s="118">
        <v>0.007306553292815077</v>
      </c>
      <c r="D798" s="84" t="s">
        <v>3431</v>
      </c>
      <c r="E798" s="84" t="b">
        <v>0</v>
      </c>
      <c r="F798" s="84" t="b">
        <v>0</v>
      </c>
      <c r="G798" s="84" t="b">
        <v>0</v>
      </c>
    </row>
    <row r="799" spans="1:7" ht="15">
      <c r="A799" s="84" t="s">
        <v>3647</v>
      </c>
      <c r="B799" s="84">
        <v>5</v>
      </c>
      <c r="C799" s="118">
        <v>0.007306553292815077</v>
      </c>
      <c r="D799" s="84" t="s">
        <v>3431</v>
      </c>
      <c r="E799" s="84" t="b">
        <v>0</v>
      </c>
      <c r="F799" s="84" t="b">
        <v>0</v>
      </c>
      <c r="G799" s="84" t="b">
        <v>0</v>
      </c>
    </row>
    <row r="800" spans="1:7" ht="15">
      <c r="A800" s="84" t="s">
        <v>3533</v>
      </c>
      <c r="B800" s="84">
        <v>4</v>
      </c>
      <c r="C800" s="118">
        <v>0.007726990459651215</v>
      </c>
      <c r="D800" s="84" t="s">
        <v>3431</v>
      </c>
      <c r="E800" s="84" t="b">
        <v>0</v>
      </c>
      <c r="F800" s="84" t="b">
        <v>0</v>
      </c>
      <c r="G800" s="84" t="b">
        <v>0</v>
      </c>
    </row>
    <row r="801" spans="1:7" ht="15">
      <c r="A801" s="84" t="s">
        <v>3648</v>
      </c>
      <c r="B801" s="84">
        <v>4</v>
      </c>
      <c r="C801" s="118">
        <v>0.007726990459651215</v>
      </c>
      <c r="D801" s="84" t="s">
        <v>3431</v>
      </c>
      <c r="E801" s="84" t="b">
        <v>0</v>
      </c>
      <c r="F801" s="84" t="b">
        <v>0</v>
      </c>
      <c r="G801" s="84" t="b">
        <v>0</v>
      </c>
    </row>
    <row r="802" spans="1:7" ht="15">
      <c r="A802" s="84" t="s">
        <v>3649</v>
      </c>
      <c r="B802" s="84">
        <v>4</v>
      </c>
      <c r="C802" s="118">
        <v>0.007726990459651215</v>
      </c>
      <c r="D802" s="84" t="s">
        <v>3431</v>
      </c>
      <c r="E802" s="84" t="b">
        <v>0</v>
      </c>
      <c r="F802" s="84" t="b">
        <v>1</v>
      </c>
      <c r="G802" s="84" t="b">
        <v>0</v>
      </c>
    </row>
    <row r="803" spans="1:7" ht="15">
      <c r="A803" s="84" t="s">
        <v>3650</v>
      </c>
      <c r="B803" s="84">
        <v>4</v>
      </c>
      <c r="C803" s="118">
        <v>0.007726990459651215</v>
      </c>
      <c r="D803" s="84" t="s">
        <v>3431</v>
      </c>
      <c r="E803" s="84" t="b">
        <v>0</v>
      </c>
      <c r="F803" s="84" t="b">
        <v>0</v>
      </c>
      <c r="G803" s="84" t="b">
        <v>0</v>
      </c>
    </row>
    <row r="804" spans="1:7" ht="15">
      <c r="A804" s="84" t="s">
        <v>3651</v>
      </c>
      <c r="B804" s="84">
        <v>4</v>
      </c>
      <c r="C804" s="118">
        <v>0.007726990459651215</v>
      </c>
      <c r="D804" s="84" t="s">
        <v>3431</v>
      </c>
      <c r="E804" s="84" t="b">
        <v>0</v>
      </c>
      <c r="F804" s="84" t="b">
        <v>0</v>
      </c>
      <c r="G804" s="84" t="b">
        <v>0</v>
      </c>
    </row>
    <row r="805" spans="1:7" ht="15">
      <c r="A805" s="84" t="s">
        <v>4256</v>
      </c>
      <c r="B805" s="84">
        <v>4</v>
      </c>
      <c r="C805" s="118">
        <v>0.007726990459651215</v>
      </c>
      <c r="D805" s="84" t="s">
        <v>3431</v>
      </c>
      <c r="E805" s="84" t="b">
        <v>0</v>
      </c>
      <c r="F805" s="84" t="b">
        <v>0</v>
      </c>
      <c r="G805" s="84" t="b">
        <v>0</v>
      </c>
    </row>
    <row r="806" spans="1:7" ht="15">
      <c r="A806" s="84" t="s">
        <v>4252</v>
      </c>
      <c r="B806" s="84">
        <v>4</v>
      </c>
      <c r="C806" s="118">
        <v>0.007726990459651215</v>
      </c>
      <c r="D806" s="84" t="s">
        <v>3431</v>
      </c>
      <c r="E806" s="84" t="b">
        <v>0</v>
      </c>
      <c r="F806" s="84" t="b">
        <v>0</v>
      </c>
      <c r="G806" s="84" t="b">
        <v>0</v>
      </c>
    </row>
    <row r="807" spans="1:7" ht="15">
      <c r="A807" s="84" t="s">
        <v>4255</v>
      </c>
      <c r="B807" s="84">
        <v>4</v>
      </c>
      <c r="C807" s="118">
        <v>0.007726990459651215</v>
      </c>
      <c r="D807" s="84" t="s">
        <v>3431</v>
      </c>
      <c r="E807" s="84" t="b">
        <v>0</v>
      </c>
      <c r="F807" s="84" t="b">
        <v>0</v>
      </c>
      <c r="G807" s="84" t="b">
        <v>0</v>
      </c>
    </row>
    <row r="808" spans="1:7" ht="15">
      <c r="A808" s="84" t="s">
        <v>4247</v>
      </c>
      <c r="B808" s="84">
        <v>4</v>
      </c>
      <c r="C808" s="118">
        <v>0.007726990459651215</v>
      </c>
      <c r="D808" s="84" t="s">
        <v>3431</v>
      </c>
      <c r="E808" s="84" t="b">
        <v>0</v>
      </c>
      <c r="F808" s="84" t="b">
        <v>0</v>
      </c>
      <c r="G808" s="84" t="b">
        <v>0</v>
      </c>
    </row>
    <row r="809" spans="1:7" ht="15">
      <c r="A809" s="84" t="s">
        <v>3640</v>
      </c>
      <c r="B809" s="84">
        <v>4</v>
      </c>
      <c r="C809" s="118">
        <v>0.007726990459651215</v>
      </c>
      <c r="D809" s="84" t="s">
        <v>3431</v>
      </c>
      <c r="E809" s="84" t="b">
        <v>0</v>
      </c>
      <c r="F809" s="84" t="b">
        <v>0</v>
      </c>
      <c r="G809" s="84" t="b">
        <v>0</v>
      </c>
    </row>
    <row r="810" spans="1:7" ht="15">
      <c r="A810" s="84" t="s">
        <v>4266</v>
      </c>
      <c r="B810" s="84">
        <v>3</v>
      </c>
      <c r="C810" s="118">
        <v>0.01017917482042746</v>
      </c>
      <c r="D810" s="84" t="s">
        <v>3431</v>
      </c>
      <c r="E810" s="84" t="b">
        <v>0</v>
      </c>
      <c r="F810" s="84" t="b">
        <v>0</v>
      </c>
      <c r="G810" s="84" t="b">
        <v>0</v>
      </c>
    </row>
    <row r="811" spans="1:7" ht="15">
      <c r="A811" s="84" t="s">
        <v>4368</v>
      </c>
      <c r="B811" s="84">
        <v>3</v>
      </c>
      <c r="C811" s="118">
        <v>0.007614739008936956</v>
      </c>
      <c r="D811" s="84" t="s">
        <v>3431</v>
      </c>
      <c r="E811" s="84" t="b">
        <v>0</v>
      </c>
      <c r="F811" s="84" t="b">
        <v>0</v>
      </c>
      <c r="G811" s="84" t="b">
        <v>0</v>
      </c>
    </row>
    <row r="812" spans="1:7" ht="15">
      <c r="A812" s="84" t="s">
        <v>4369</v>
      </c>
      <c r="B812" s="84">
        <v>3</v>
      </c>
      <c r="C812" s="118">
        <v>0.007614739008936956</v>
      </c>
      <c r="D812" s="84" t="s">
        <v>3431</v>
      </c>
      <c r="E812" s="84" t="b">
        <v>0</v>
      </c>
      <c r="F812" s="84" t="b">
        <v>0</v>
      </c>
      <c r="G812" s="84" t="b">
        <v>0</v>
      </c>
    </row>
    <row r="813" spans="1:7" ht="15">
      <c r="A813" s="84" t="s">
        <v>4370</v>
      </c>
      <c r="B813" s="84">
        <v>3</v>
      </c>
      <c r="C813" s="118">
        <v>0.007614739008936956</v>
      </c>
      <c r="D813" s="84" t="s">
        <v>3431</v>
      </c>
      <c r="E813" s="84" t="b">
        <v>0</v>
      </c>
      <c r="F813" s="84" t="b">
        <v>0</v>
      </c>
      <c r="G813" s="84" t="b">
        <v>0</v>
      </c>
    </row>
    <row r="814" spans="1:7" ht="15">
      <c r="A814" s="84" t="s">
        <v>4371</v>
      </c>
      <c r="B814" s="84">
        <v>3</v>
      </c>
      <c r="C814" s="118">
        <v>0.007614739008936956</v>
      </c>
      <c r="D814" s="84" t="s">
        <v>3431</v>
      </c>
      <c r="E814" s="84" t="b">
        <v>0</v>
      </c>
      <c r="F814" s="84" t="b">
        <v>0</v>
      </c>
      <c r="G814" s="84" t="b">
        <v>0</v>
      </c>
    </row>
    <row r="815" spans="1:7" ht="15">
      <c r="A815" s="84" t="s">
        <v>4372</v>
      </c>
      <c r="B815" s="84">
        <v>3</v>
      </c>
      <c r="C815" s="118">
        <v>0.007614739008936956</v>
      </c>
      <c r="D815" s="84" t="s">
        <v>3431</v>
      </c>
      <c r="E815" s="84" t="b">
        <v>0</v>
      </c>
      <c r="F815" s="84" t="b">
        <v>0</v>
      </c>
      <c r="G815" s="84" t="b">
        <v>0</v>
      </c>
    </row>
    <row r="816" spans="1:7" ht="15">
      <c r="A816" s="84" t="s">
        <v>4279</v>
      </c>
      <c r="B816" s="84">
        <v>3</v>
      </c>
      <c r="C816" s="118">
        <v>0.007614739008936956</v>
      </c>
      <c r="D816" s="84" t="s">
        <v>3431</v>
      </c>
      <c r="E816" s="84" t="b">
        <v>0</v>
      </c>
      <c r="F816" s="84" t="b">
        <v>0</v>
      </c>
      <c r="G816" s="84" t="b">
        <v>0</v>
      </c>
    </row>
    <row r="817" spans="1:7" ht="15">
      <c r="A817" s="84" t="s">
        <v>4265</v>
      </c>
      <c r="B817" s="84">
        <v>3</v>
      </c>
      <c r="C817" s="118">
        <v>0.007614739008936956</v>
      </c>
      <c r="D817" s="84" t="s">
        <v>3431</v>
      </c>
      <c r="E817" s="84" t="b">
        <v>0</v>
      </c>
      <c r="F817" s="84" t="b">
        <v>0</v>
      </c>
      <c r="G817" s="84" t="b">
        <v>0</v>
      </c>
    </row>
    <row r="818" spans="1:7" ht="15">
      <c r="A818" s="84" t="s">
        <v>4269</v>
      </c>
      <c r="B818" s="84">
        <v>3</v>
      </c>
      <c r="C818" s="118">
        <v>0.007614739008936956</v>
      </c>
      <c r="D818" s="84" t="s">
        <v>3431</v>
      </c>
      <c r="E818" s="84" t="b">
        <v>0</v>
      </c>
      <c r="F818" s="84" t="b">
        <v>0</v>
      </c>
      <c r="G818" s="84" t="b">
        <v>0</v>
      </c>
    </row>
    <row r="819" spans="1:7" ht="15">
      <c r="A819" s="84" t="s">
        <v>4270</v>
      </c>
      <c r="B819" s="84">
        <v>3</v>
      </c>
      <c r="C819" s="118">
        <v>0.007614739008936956</v>
      </c>
      <c r="D819" s="84" t="s">
        <v>3431</v>
      </c>
      <c r="E819" s="84" t="b">
        <v>0</v>
      </c>
      <c r="F819" s="84" t="b">
        <v>0</v>
      </c>
      <c r="G819" s="84" t="b">
        <v>0</v>
      </c>
    </row>
    <row r="820" spans="1:7" ht="15">
      <c r="A820" s="84" t="s">
        <v>4271</v>
      </c>
      <c r="B820" s="84">
        <v>3</v>
      </c>
      <c r="C820" s="118">
        <v>0.007614739008936956</v>
      </c>
      <c r="D820" s="84" t="s">
        <v>3431</v>
      </c>
      <c r="E820" s="84" t="b">
        <v>0</v>
      </c>
      <c r="F820" s="84" t="b">
        <v>0</v>
      </c>
      <c r="G820" s="84" t="b">
        <v>0</v>
      </c>
    </row>
    <row r="821" spans="1:7" ht="15">
      <c r="A821" s="84" t="s">
        <v>4272</v>
      </c>
      <c r="B821" s="84">
        <v>3</v>
      </c>
      <c r="C821" s="118">
        <v>0.007614739008936956</v>
      </c>
      <c r="D821" s="84" t="s">
        <v>3431</v>
      </c>
      <c r="E821" s="84" t="b">
        <v>0</v>
      </c>
      <c r="F821" s="84" t="b">
        <v>0</v>
      </c>
      <c r="G821" s="84" t="b">
        <v>0</v>
      </c>
    </row>
    <row r="822" spans="1:7" ht="15">
      <c r="A822" s="84" t="s">
        <v>4273</v>
      </c>
      <c r="B822" s="84">
        <v>3</v>
      </c>
      <c r="C822" s="118">
        <v>0.007614739008936956</v>
      </c>
      <c r="D822" s="84" t="s">
        <v>3431</v>
      </c>
      <c r="E822" s="84" t="b">
        <v>0</v>
      </c>
      <c r="F822" s="84" t="b">
        <v>0</v>
      </c>
      <c r="G822" s="84" t="b">
        <v>0</v>
      </c>
    </row>
    <row r="823" spans="1:7" ht="15">
      <c r="A823" s="84" t="s">
        <v>4274</v>
      </c>
      <c r="B823" s="84">
        <v>3</v>
      </c>
      <c r="C823" s="118">
        <v>0.007614739008936956</v>
      </c>
      <c r="D823" s="84" t="s">
        <v>3431</v>
      </c>
      <c r="E823" s="84" t="b">
        <v>0</v>
      </c>
      <c r="F823" s="84" t="b">
        <v>0</v>
      </c>
      <c r="G823" s="84" t="b">
        <v>0</v>
      </c>
    </row>
    <row r="824" spans="1:7" ht="15">
      <c r="A824" s="84" t="s">
        <v>4275</v>
      </c>
      <c r="B824" s="84">
        <v>3</v>
      </c>
      <c r="C824" s="118">
        <v>0.007614739008936956</v>
      </c>
      <c r="D824" s="84" t="s">
        <v>3431</v>
      </c>
      <c r="E824" s="84" t="b">
        <v>0</v>
      </c>
      <c r="F824" s="84" t="b">
        <v>1</v>
      </c>
      <c r="G824" s="84" t="b">
        <v>0</v>
      </c>
    </row>
    <row r="825" spans="1:7" ht="15">
      <c r="A825" s="84" t="s">
        <v>4276</v>
      </c>
      <c r="B825" s="84">
        <v>3</v>
      </c>
      <c r="C825" s="118">
        <v>0.007614739008936956</v>
      </c>
      <c r="D825" s="84" t="s">
        <v>3431</v>
      </c>
      <c r="E825" s="84" t="b">
        <v>0</v>
      </c>
      <c r="F825" s="84" t="b">
        <v>0</v>
      </c>
      <c r="G825" s="84" t="b">
        <v>0</v>
      </c>
    </row>
    <row r="826" spans="1:7" ht="15">
      <c r="A826" s="84" t="s">
        <v>4560</v>
      </c>
      <c r="B826" s="84">
        <v>2</v>
      </c>
      <c r="C826" s="118">
        <v>0.0067861165469516385</v>
      </c>
      <c r="D826" s="84" t="s">
        <v>3431</v>
      </c>
      <c r="E826" s="84" t="b">
        <v>0</v>
      </c>
      <c r="F826" s="84" t="b">
        <v>0</v>
      </c>
      <c r="G826" s="84" t="b">
        <v>0</v>
      </c>
    </row>
    <row r="827" spans="1:7" ht="15">
      <c r="A827" s="84" t="s">
        <v>4561</v>
      </c>
      <c r="B827" s="84">
        <v>2</v>
      </c>
      <c r="C827" s="118">
        <v>0.0067861165469516385</v>
      </c>
      <c r="D827" s="84" t="s">
        <v>3431</v>
      </c>
      <c r="E827" s="84" t="b">
        <v>0</v>
      </c>
      <c r="F827" s="84" t="b">
        <v>0</v>
      </c>
      <c r="G827" s="84" t="b">
        <v>0</v>
      </c>
    </row>
    <row r="828" spans="1:7" ht="15">
      <c r="A828" s="84" t="s">
        <v>4253</v>
      </c>
      <c r="B828" s="84">
        <v>2</v>
      </c>
      <c r="C828" s="118">
        <v>0.0067861165469516385</v>
      </c>
      <c r="D828" s="84" t="s">
        <v>3431</v>
      </c>
      <c r="E828" s="84" t="b">
        <v>0</v>
      </c>
      <c r="F828" s="84" t="b">
        <v>0</v>
      </c>
      <c r="G828" s="84" t="b">
        <v>0</v>
      </c>
    </row>
    <row r="829" spans="1:7" ht="15">
      <c r="A829" s="84" t="s">
        <v>4289</v>
      </c>
      <c r="B829" s="84">
        <v>2</v>
      </c>
      <c r="C829" s="118">
        <v>0.0067861165469516385</v>
      </c>
      <c r="D829" s="84" t="s">
        <v>3431</v>
      </c>
      <c r="E829" s="84" t="b">
        <v>0</v>
      </c>
      <c r="F829" s="84" t="b">
        <v>0</v>
      </c>
      <c r="G829" s="84" t="b">
        <v>0</v>
      </c>
    </row>
    <row r="830" spans="1:7" ht="15">
      <c r="A830" s="84" t="s">
        <v>4306</v>
      </c>
      <c r="B830" s="84">
        <v>2</v>
      </c>
      <c r="C830" s="118">
        <v>0.0067861165469516385</v>
      </c>
      <c r="D830" s="84" t="s">
        <v>3431</v>
      </c>
      <c r="E830" s="84" t="b">
        <v>0</v>
      </c>
      <c r="F830" s="84" t="b">
        <v>0</v>
      </c>
      <c r="G830" s="84" t="b">
        <v>0</v>
      </c>
    </row>
    <row r="831" spans="1:7" ht="15">
      <c r="A831" s="84" t="s">
        <v>400</v>
      </c>
      <c r="B831" s="84">
        <v>2</v>
      </c>
      <c r="C831" s="118">
        <v>0.0067861165469516385</v>
      </c>
      <c r="D831" s="84" t="s">
        <v>3431</v>
      </c>
      <c r="E831" s="84" t="b">
        <v>0</v>
      </c>
      <c r="F831" s="84" t="b">
        <v>0</v>
      </c>
      <c r="G831" s="84" t="b">
        <v>0</v>
      </c>
    </row>
    <row r="832" spans="1:7" ht="15">
      <c r="A832" s="84" t="s">
        <v>4562</v>
      </c>
      <c r="B832" s="84">
        <v>2</v>
      </c>
      <c r="C832" s="118">
        <v>0.0067861165469516385</v>
      </c>
      <c r="D832" s="84" t="s">
        <v>3431</v>
      </c>
      <c r="E832" s="84" t="b">
        <v>0</v>
      </c>
      <c r="F832" s="84" t="b">
        <v>0</v>
      </c>
      <c r="G832" s="84" t="b">
        <v>0</v>
      </c>
    </row>
    <row r="833" spans="1:7" ht="15">
      <c r="A833" s="84" t="s">
        <v>3674</v>
      </c>
      <c r="B833" s="84">
        <v>2</v>
      </c>
      <c r="C833" s="118">
        <v>0.0067861165469516385</v>
      </c>
      <c r="D833" s="84" t="s">
        <v>3431</v>
      </c>
      <c r="E833" s="84" t="b">
        <v>0</v>
      </c>
      <c r="F833" s="84" t="b">
        <v>0</v>
      </c>
      <c r="G833" s="84" t="b">
        <v>0</v>
      </c>
    </row>
    <row r="834" spans="1:7" ht="15">
      <c r="A834" s="84" t="s">
        <v>4563</v>
      </c>
      <c r="B834" s="84">
        <v>2</v>
      </c>
      <c r="C834" s="118">
        <v>0.0067861165469516385</v>
      </c>
      <c r="D834" s="84" t="s">
        <v>3431</v>
      </c>
      <c r="E834" s="84" t="b">
        <v>0</v>
      </c>
      <c r="F834" s="84" t="b">
        <v>0</v>
      </c>
      <c r="G834" s="84" t="b">
        <v>0</v>
      </c>
    </row>
    <row r="835" spans="1:7" ht="15">
      <c r="A835" s="84" t="s">
        <v>4564</v>
      </c>
      <c r="B835" s="84">
        <v>2</v>
      </c>
      <c r="C835" s="118">
        <v>0.0067861165469516385</v>
      </c>
      <c r="D835" s="84" t="s">
        <v>3431</v>
      </c>
      <c r="E835" s="84" t="b">
        <v>0</v>
      </c>
      <c r="F835" s="84" t="b">
        <v>0</v>
      </c>
      <c r="G835" s="84" t="b">
        <v>0</v>
      </c>
    </row>
    <row r="836" spans="1:7" ht="15">
      <c r="A836" s="84" t="s">
        <v>4373</v>
      </c>
      <c r="B836" s="84">
        <v>2</v>
      </c>
      <c r="C836" s="118">
        <v>0.0067861165469516385</v>
      </c>
      <c r="D836" s="84" t="s">
        <v>3431</v>
      </c>
      <c r="E836" s="84" t="b">
        <v>0</v>
      </c>
      <c r="F836" s="84" t="b">
        <v>0</v>
      </c>
      <c r="G836" s="84" t="b">
        <v>0</v>
      </c>
    </row>
    <row r="837" spans="1:7" ht="15">
      <c r="A837" s="84" t="s">
        <v>4565</v>
      </c>
      <c r="B837" s="84">
        <v>2</v>
      </c>
      <c r="C837" s="118">
        <v>0.0067861165469516385</v>
      </c>
      <c r="D837" s="84" t="s">
        <v>3431</v>
      </c>
      <c r="E837" s="84" t="b">
        <v>0</v>
      </c>
      <c r="F837" s="84" t="b">
        <v>0</v>
      </c>
      <c r="G837" s="84" t="b">
        <v>0</v>
      </c>
    </row>
    <row r="838" spans="1:7" ht="15">
      <c r="A838" s="84" t="s">
        <v>4566</v>
      </c>
      <c r="B838" s="84">
        <v>2</v>
      </c>
      <c r="C838" s="118">
        <v>0.0067861165469516385</v>
      </c>
      <c r="D838" s="84" t="s">
        <v>3431</v>
      </c>
      <c r="E838" s="84" t="b">
        <v>0</v>
      </c>
      <c r="F838" s="84" t="b">
        <v>0</v>
      </c>
      <c r="G838" s="84" t="b">
        <v>0</v>
      </c>
    </row>
    <row r="839" spans="1:7" ht="15">
      <c r="A839" s="84" t="s">
        <v>4567</v>
      </c>
      <c r="B839" s="84">
        <v>2</v>
      </c>
      <c r="C839" s="118">
        <v>0.0067861165469516385</v>
      </c>
      <c r="D839" s="84" t="s">
        <v>3431</v>
      </c>
      <c r="E839" s="84" t="b">
        <v>0</v>
      </c>
      <c r="F839" s="84" t="b">
        <v>0</v>
      </c>
      <c r="G839" s="84" t="b">
        <v>0</v>
      </c>
    </row>
    <row r="840" spans="1:7" ht="15">
      <c r="A840" s="84" t="s">
        <v>4568</v>
      </c>
      <c r="B840" s="84">
        <v>2</v>
      </c>
      <c r="C840" s="118">
        <v>0.0067861165469516385</v>
      </c>
      <c r="D840" s="84" t="s">
        <v>3431</v>
      </c>
      <c r="E840" s="84" t="b">
        <v>0</v>
      </c>
      <c r="F840" s="84" t="b">
        <v>0</v>
      </c>
      <c r="G840" s="84" t="b">
        <v>0</v>
      </c>
    </row>
    <row r="841" spans="1:7" ht="15">
      <c r="A841" s="84" t="s">
        <v>4075</v>
      </c>
      <c r="B841" s="84">
        <v>2</v>
      </c>
      <c r="C841" s="118">
        <v>0.0067861165469516385</v>
      </c>
      <c r="D841" s="84" t="s">
        <v>3431</v>
      </c>
      <c r="E841" s="84" t="b">
        <v>0</v>
      </c>
      <c r="F841" s="84" t="b">
        <v>0</v>
      </c>
      <c r="G841" s="84" t="b">
        <v>0</v>
      </c>
    </row>
    <row r="842" spans="1:7" ht="15">
      <c r="A842" s="84" t="s">
        <v>4595</v>
      </c>
      <c r="B842" s="84">
        <v>2</v>
      </c>
      <c r="C842" s="118">
        <v>0.009708737864077669</v>
      </c>
      <c r="D842" s="84" t="s">
        <v>3431</v>
      </c>
      <c r="E842" s="84" t="b">
        <v>0</v>
      </c>
      <c r="F842" s="84" t="b">
        <v>0</v>
      </c>
      <c r="G842" s="84" t="b">
        <v>0</v>
      </c>
    </row>
    <row r="843" spans="1:7" ht="15">
      <c r="A843" s="84" t="s">
        <v>3653</v>
      </c>
      <c r="B843" s="84">
        <v>18</v>
      </c>
      <c r="C843" s="118">
        <v>0</v>
      </c>
      <c r="D843" s="84" t="s">
        <v>3432</v>
      </c>
      <c r="E843" s="84" t="b">
        <v>0</v>
      </c>
      <c r="F843" s="84" t="b">
        <v>0</v>
      </c>
      <c r="G843" s="84" t="b">
        <v>0</v>
      </c>
    </row>
    <row r="844" spans="1:7" ht="15">
      <c r="A844" s="84" t="s">
        <v>3654</v>
      </c>
      <c r="B844" s="84">
        <v>12</v>
      </c>
      <c r="C844" s="118">
        <v>0</v>
      </c>
      <c r="D844" s="84" t="s">
        <v>3432</v>
      </c>
      <c r="E844" s="84" t="b">
        <v>0</v>
      </c>
      <c r="F844" s="84" t="b">
        <v>0</v>
      </c>
      <c r="G844" s="84" t="b">
        <v>0</v>
      </c>
    </row>
    <row r="845" spans="1:7" ht="15">
      <c r="A845" s="84" t="s">
        <v>362</v>
      </c>
      <c r="B845" s="84">
        <v>10</v>
      </c>
      <c r="C845" s="118">
        <v>0.005108467486943536</v>
      </c>
      <c r="D845" s="84" t="s">
        <v>3432</v>
      </c>
      <c r="E845" s="84" t="b">
        <v>0</v>
      </c>
      <c r="F845" s="84" t="b">
        <v>0</v>
      </c>
      <c r="G845" s="84" t="b">
        <v>0</v>
      </c>
    </row>
    <row r="846" spans="1:7" ht="15">
      <c r="A846" s="84" t="s">
        <v>1781</v>
      </c>
      <c r="B846" s="84">
        <v>6</v>
      </c>
      <c r="C846" s="118">
        <v>0.011652774025702499</v>
      </c>
      <c r="D846" s="84" t="s">
        <v>3432</v>
      </c>
      <c r="E846" s="84" t="b">
        <v>0</v>
      </c>
      <c r="F846" s="84" t="b">
        <v>0</v>
      </c>
      <c r="G846" s="84" t="b">
        <v>0</v>
      </c>
    </row>
    <row r="847" spans="1:7" ht="15">
      <c r="A847" s="84" t="s">
        <v>3655</v>
      </c>
      <c r="B847" s="84">
        <v>6</v>
      </c>
      <c r="C847" s="118">
        <v>0.011652774025702499</v>
      </c>
      <c r="D847" s="84" t="s">
        <v>3432</v>
      </c>
      <c r="E847" s="84" t="b">
        <v>0</v>
      </c>
      <c r="F847" s="84" t="b">
        <v>0</v>
      </c>
      <c r="G847" s="84" t="b">
        <v>0</v>
      </c>
    </row>
    <row r="848" spans="1:7" ht="15">
      <c r="A848" s="84" t="s">
        <v>3656</v>
      </c>
      <c r="B848" s="84">
        <v>6</v>
      </c>
      <c r="C848" s="118">
        <v>0.011652774025702499</v>
      </c>
      <c r="D848" s="84" t="s">
        <v>3432</v>
      </c>
      <c r="E848" s="84" t="b">
        <v>0</v>
      </c>
      <c r="F848" s="84" t="b">
        <v>0</v>
      </c>
      <c r="G848" s="84" t="b">
        <v>0</v>
      </c>
    </row>
    <row r="849" spans="1:7" ht="15">
      <c r="A849" s="84" t="s">
        <v>3657</v>
      </c>
      <c r="B849" s="84">
        <v>6</v>
      </c>
      <c r="C849" s="118">
        <v>0.011652774025702499</v>
      </c>
      <c r="D849" s="84" t="s">
        <v>3432</v>
      </c>
      <c r="E849" s="84" t="b">
        <v>0</v>
      </c>
      <c r="F849" s="84" t="b">
        <v>0</v>
      </c>
      <c r="G849" s="84" t="b">
        <v>0</v>
      </c>
    </row>
    <row r="850" spans="1:7" ht="15">
      <c r="A850" s="84" t="s">
        <v>3658</v>
      </c>
      <c r="B850" s="84">
        <v>6</v>
      </c>
      <c r="C850" s="118">
        <v>0.011652774025702499</v>
      </c>
      <c r="D850" s="84" t="s">
        <v>3432</v>
      </c>
      <c r="E850" s="84" t="b">
        <v>0</v>
      </c>
      <c r="F850" s="84" t="b">
        <v>0</v>
      </c>
      <c r="G850" s="84" t="b">
        <v>0</v>
      </c>
    </row>
    <row r="851" spans="1:7" ht="15">
      <c r="A851" s="84" t="s">
        <v>3659</v>
      </c>
      <c r="B851" s="84">
        <v>6</v>
      </c>
      <c r="C851" s="118">
        <v>0.011652774025702499</v>
      </c>
      <c r="D851" s="84" t="s">
        <v>3432</v>
      </c>
      <c r="E851" s="84" t="b">
        <v>0</v>
      </c>
      <c r="F851" s="84" t="b">
        <v>0</v>
      </c>
      <c r="G851" s="84" t="b">
        <v>0</v>
      </c>
    </row>
    <row r="852" spans="1:7" ht="15">
      <c r="A852" s="84" t="s">
        <v>3660</v>
      </c>
      <c r="B852" s="84">
        <v>6</v>
      </c>
      <c r="C852" s="118">
        <v>0.011652774025702499</v>
      </c>
      <c r="D852" s="84" t="s">
        <v>3432</v>
      </c>
      <c r="E852" s="84" t="b">
        <v>0</v>
      </c>
      <c r="F852" s="84" t="b">
        <v>0</v>
      </c>
      <c r="G852" s="84" t="b">
        <v>0</v>
      </c>
    </row>
    <row r="853" spans="1:7" ht="15">
      <c r="A853" s="84" t="s">
        <v>4281</v>
      </c>
      <c r="B853" s="84">
        <v>6</v>
      </c>
      <c r="C853" s="118">
        <v>0.011652774025702499</v>
      </c>
      <c r="D853" s="84" t="s">
        <v>3432</v>
      </c>
      <c r="E853" s="84" t="b">
        <v>0</v>
      </c>
      <c r="F853" s="84" t="b">
        <v>0</v>
      </c>
      <c r="G853" s="84" t="b">
        <v>0</v>
      </c>
    </row>
    <row r="854" spans="1:7" ht="15">
      <c r="A854" s="84" t="s">
        <v>3620</v>
      </c>
      <c r="B854" s="84">
        <v>6</v>
      </c>
      <c r="C854" s="118">
        <v>0.011652774025702499</v>
      </c>
      <c r="D854" s="84" t="s">
        <v>3432</v>
      </c>
      <c r="E854" s="84" t="b">
        <v>0</v>
      </c>
      <c r="F854" s="84" t="b">
        <v>0</v>
      </c>
      <c r="G854" s="84" t="b">
        <v>0</v>
      </c>
    </row>
    <row r="855" spans="1:7" ht="15">
      <c r="A855" s="84" t="s">
        <v>4277</v>
      </c>
      <c r="B855" s="84">
        <v>6</v>
      </c>
      <c r="C855" s="118">
        <v>0.011652774025702499</v>
      </c>
      <c r="D855" s="84" t="s">
        <v>3432</v>
      </c>
      <c r="E855" s="84" t="b">
        <v>0</v>
      </c>
      <c r="F855" s="84" t="b">
        <v>0</v>
      </c>
      <c r="G855" s="84" t="b">
        <v>0</v>
      </c>
    </row>
    <row r="856" spans="1:7" ht="15">
      <c r="A856" s="84" t="s">
        <v>4278</v>
      </c>
      <c r="B856" s="84">
        <v>6</v>
      </c>
      <c r="C856" s="118">
        <v>0.011652774025702499</v>
      </c>
      <c r="D856" s="84" t="s">
        <v>3432</v>
      </c>
      <c r="E856" s="84" t="b">
        <v>0</v>
      </c>
      <c r="F856" s="84" t="b">
        <v>0</v>
      </c>
      <c r="G856" s="84" t="b">
        <v>0</v>
      </c>
    </row>
    <row r="857" spans="1:7" ht="15">
      <c r="A857" s="84" t="s">
        <v>4284</v>
      </c>
      <c r="B857" s="84">
        <v>6</v>
      </c>
      <c r="C857" s="118">
        <v>0.011652774025702499</v>
      </c>
      <c r="D857" s="84" t="s">
        <v>3432</v>
      </c>
      <c r="E857" s="84" t="b">
        <v>0</v>
      </c>
      <c r="F857" s="84" t="b">
        <v>1</v>
      </c>
      <c r="G857" s="84" t="b">
        <v>0</v>
      </c>
    </row>
    <row r="858" spans="1:7" ht="15">
      <c r="A858" s="84" t="s">
        <v>4285</v>
      </c>
      <c r="B858" s="84">
        <v>6</v>
      </c>
      <c r="C858" s="118">
        <v>0.011652774025702499</v>
      </c>
      <c r="D858" s="84" t="s">
        <v>3432</v>
      </c>
      <c r="E858" s="84" t="b">
        <v>0</v>
      </c>
      <c r="F858" s="84" t="b">
        <v>0</v>
      </c>
      <c r="G858" s="84" t="b">
        <v>0</v>
      </c>
    </row>
    <row r="859" spans="1:7" ht="15">
      <c r="A859" s="84" t="s">
        <v>4286</v>
      </c>
      <c r="B859" s="84">
        <v>6</v>
      </c>
      <c r="C859" s="118">
        <v>0.011652774025702499</v>
      </c>
      <c r="D859" s="84" t="s">
        <v>3432</v>
      </c>
      <c r="E859" s="84" t="b">
        <v>0</v>
      </c>
      <c r="F859" s="84" t="b">
        <v>0</v>
      </c>
      <c r="G859" s="84" t="b">
        <v>0</v>
      </c>
    </row>
    <row r="860" spans="1:7" ht="15">
      <c r="A860" s="84" t="s">
        <v>4247</v>
      </c>
      <c r="B860" s="84">
        <v>6</v>
      </c>
      <c r="C860" s="118">
        <v>0.011652774025702499</v>
      </c>
      <c r="D860" s="84" t="s">
        <v>3432</v>
      </c>
      <c r="E860" s="84" t="b">
        <v>0</v>
      </c>
      <c r="F860" s="84" t="b">
        <v>0</v>
      </c>
      <c r="G860" s="84" t="b">
        <v>0</v>
      </c>
    </row>
    <row r="861" spans="1:7" ht="15">
      <c r="A861" s="84" t="s">
        <v>4287</v>
      </c>
      <c r="B861" s="84">
        <v>6</v>
      </c>
      <c r="C861" s="118">
        <v>0.011652774025702499</v>
      </c>
      <c r="D861" s="84" t="s">
        <v>3432</v>
      </c>
      <c r="E861" s="84" t="b">
        <v>0</v>
      </c>
      <c r="F861" s="84" t="b">
        <v>0</v>
      </c>
      <c r="G861" s="84" t="b">
        <v>0</v>
      </c>
    </row>
    <row r="862" spans="1:7" ht="15">
      <c r="A862" s="84" t="s">
        <v>4254</v>
      </c>
      <c r="B862" s="84">
        <v>6</v>
      </c>
      <c r="C862" s="118">
        <v>0.011652774025702499</v>
      </c>
      <c r="D862" s="84" t="s">
        <v>3432</v>
      </c>
      <c r="E862" s="84" t="b">
        <v>0</v>
      </c>
      <c r="F862" s="84" t="b">
        <v>0</v>
      </c>
      <c r="G862" s="84" t="b">
        <v>0</v>
      </c>
    </row>
    <row r="863" spans="1:7" ht="15">
      <c r="A863" s="84" t="s">
        <v>4295</v>
      </c>
      <c r="B863" s="84">
        <v>5</v>
      </c>
      <c r="C863" s="118">
        <v>0.012264878764890517</v>
      </c>
      <c r="D863" s="84" t="s">
        <v>3432</v>
      </c>
      <c r="E863" s="84" t="b">
        <v>0</v>
      </c>
      <c r="F863" s="84" t="b">
        <v>0</v>
      </c>
      <c r="G863" s="84" t="b">
        <v>0</v>
      </c>
    </row>
    <row r="864" spans="1:7" ht="15">
      <c r="A864" s="84" t="s">
        <v>3597</v>
      </c>
      <c r="B864" s="84">
        <v>2</v>
      </c>
      <c r="C864" s="118">
        <v>0.010040661295272821</v>
      </c>
      <c r="D864" s="84" t="s">
        <v>3432</v>
      </c>
      <c r="E864" s="84" t="b">
        <v>0</v>
      </c>
      <c r="F864" s="84" t="b">
        <v>0</v>
      </c>
      <c r="G864" s="84" t="b">
        <v>0</v>
      </c>
    </row>
    <row r="865" spans="1:7" ht="15">
      <c r="A865" s="84" t="s">
        <v>4470</v>
      </c>
      <c r="B865" s="84">
        <v>2</v>
      </c>
      <c r="C865" s="118">
        <v>0.010040661295272821</v>
      </c>
      <c r="D865" s="84" t="s">
        <v>3432</v>
      </c>
      <c r="E865" s="84" t="b">
        <v>0</v>
      </c>
      <c r="F865" s="84" t="b">
        <v>0</v>
      </c>
      <c r="G865" s="84" t="b">
        <v>0</v>
      </c>
    </row>
    <row r="866" spans="1:7" ht="15">
      <c r="A866" s="84" t="s">
        <v>4471</v>
      </c>
      <c r="B866" s="84">
        <v>2</v>
      </c>
      <c r="C866" s="118">
        <v>0.010040661295272821</v>
      </c>
      <c r="D866" s="84" t="s">
        <v>3432</v>
      </c>
      <c r="E866" s="84" t="b">
        <v>0</v>
      </c>
      <c r="F866" s="84" t="b">
        <v>0</v>
      </c>
      <c r="G866" s="84" t="b">
        <v>0</v>
      </c>
    </row>
    <row r="867" spans="1:7" ht="15">
      <c r="A867" s="84" t="s">
        <v>3662</v>
      </c>
      <c r="B867" s="84">
        <v>5</v>
      </c>
      <c r="C867" s="118">
        <v>0</v>
      </c>
      <c r="D867" s="84" t="s">
        <v>3433</v>
      </c>
      <c r="E867" s="84" t="b">
        <v>0</v>
      </c>
      <c r="F867" s="84" t="b">
        <v>0</v>
      </c>
      <c r="G867" s="84" t="b">
        <v>0</v>
      </c>
    </row>
    <row r="868" spans="1:7" ht="15">
      <c r="A868" s="84" t="s">
        <v>3663</v>
      </c>
      <c r="B868" s="84">
        <v>5</v>
      </c>
      <c r="C868" s="118">
        <v>0</v>
      </c>
      <c r="D868" s="84" t="s">
        <v>3433</v>
      </c>
      <c r="E868" s="84" t="b">
        <v>0</v>
      </c>
      <c r="F868" s="84" t="b">
        <v>0</v>
      </c>
      <c r="G868" s="84" t="b">
        <v>0</v>
      </c>
    </row>
    <row r="869" spans="1:7" ht="15">
      <c r="A869" s="84" t="s">
        <v>3664</v>
      </c>
      <c r="B869" s="84">
        <v>5</v>
      </c>
      <c r="C869" s="118">
        <v>0</v>
      </c>
      <c r="D869" s="84" t="s">
        <v>3433</v>
      </c>
      <c r="E869" s="84" t="b">
        <v>0</v>
      </c>
      <c r="F869" s="84" t="b">
        <v>0</v>
      </c>
      <c r="G869" s="84" t="b">
        <v>0</v>
      </c>
    </row>
    <row r="870" spans="1:7" ht="15">
      <c r="A870" s="84" t="s">
        <v>3665</v>
      </c>
      <c r="B870" s="84">
        <v>5</v>
      </c>
      <c r="C870" s="118">
        <v>0</v>
      </c>
      <c r="D870" s="84" t="s">
        <v>3433</v>
      </c>
      <c r="E870" s="84" t="b">
        <v>0</v>
      </c>
      <c r="F870" s="84" t="b">
        <v>0</v>
      </c>
      <c r="G870" s="84" t="b">
        <v>0</v>
      </c>
    </row>
    <row r="871" spans="1:7" ht="15">
      <c r="A871" s="84" t="s">
        <v>3666</v>
      </c>
      <c r="B871" s="84">
        <v>5</v>
      </c>
      <c r="C871" s="118">
        <v>0</v>
      </c>
      <c r="D871" s="84" t="s">
        <v>3433</v>
      </c>
      <c r="E871" s="84" t="b">
        <v>0</v>
      </c>
      <c r="F871" s="84" t="b">
        <v>0</v>
      </c>
      <c r="G871" s="84" t="b">
        <v>0</v>
      </c>
    </row>
    <row r="872" spans="1:7" ht="15">
      <c r="A872" s="84" t="s">
        <v>3597</v>
      </c>
      <c r="B872" s="84">
        <v>5</v>
      </c>
      <c r="C872" s="118">
        <v>0</v>
      </c>
      <c r="D872" s="84" t="s">
        <v>3433</v>
      </c>
      <c r="E872" s="84" t="b">
        <v>0</v>
      </c>
      <c r="F872" s="84" t="b">
        <v>0</v>
      </c>
      <c r="G872" s="84" t="b">
        <v>0</v>
      </c>
    </row>
    <row r="873" spans="1:7" ht="15">
      <c r="A873" s="84" t="s">
        <v>3667</v>
      </c>
      <c r="B873" s="84">
        <v>5</v>
      </c>
      <c r="C873" s="118">
        <v>0</v>
      </c>
      <c r="D873" s="84" t="s">
        <v>3433</v>
      </c>
      <c r="E873" s="84" t="b">
        <v>0</v>
      </c>
      <c r="F873" s="84" t="b">
        <v>0</v>
      </c>
      <c r="G873" s="84" t="b">
        <v>0</v>
      </c>
    </row>
    <row r="874" spans="1:7" ht="15">
      <c r="A874" s="84" t="s">
        <v>429</v>
      </c>
      <c r="B874" s="84">
        <v>5</v>
      </c>
      <c r="C874" s="118">
        <v>0</v>
      </c>
      <c r="D874" s="84" t="s">
        <v>3433</v>
      </c>
      <c r="E874" s="84" t="b">
        <v>0</v>
      </c>
      <c r="F874" s="84" t="b">
        <v>0</v>
      </c>
      <c r="G874" s="84" t="b">
        <v>0</v>
      </c>
    </row>
    <row r="875" spans="1:7" ht="15">
      <c r="A875" s="84" t="s">
        <v>428</v>
      </c>
      <c r="B875" s="84">
        <v>5</v>
      </c>
      <c r="C875" s="118">
        <v>0</v>
      </c>
      <c r="D875" s="84" t="s">
        <v>3433</v>
      </c>
      <c r="E875" s="84" t="b">
        <v>0</v>
      </c>
      <c r="F875" s="84" t="b">
        <v>0</v>
      </c>
      <c r="G875" s="84" t="b">
        <v>0</v>
      </c>
    </row>
    <row r="876" spans="1:7" ht="15">
      <c r="A876" s="84" t="s">
        <v>344</v>
      </c>
      <c r="B876" s="84">
        <v>4</v>
      </c>
      <c r="C876" s="118">
        <v>0.007911021470045422</v>
      </c>
      <c r="D876" s="84" t="s">
        <v>3433</v>
      </c>
      <c r="E876" s="84" t="b">
        <v>0</v>
      </c>
      <c r="F876" s="84" t="b">
        <v>0</v>
      </c>
      <c r="G876" s="84" t="b">
        <v>0</v>
      </c>
    </row>
    <row r="877" spans="1:7" ht="15">
      <c r="A877" s="84" t="s">
        <v>3669</v>
      </c>
      <c r="B877" s="84">
        <v>2</v>
      </c>
      <c r="C877" s="118">
        <v>0</v>
      </c>
      <c r="D877" s="84" t="s">
        <v>3434</v>
      </c>
      <c r="E877" s="84" t="b">
        <v>0</v>
      </c>
      <c r="F877" s="84" t="b">
        <v>0</v>
      </c>
      <c r="G877" s="84" t="b">
        <v>0</v>
      </c>
    </row>
    <row r="878" spans="1:7" ht="15">
      <c r="A878" s="84" t="s">
        <v>3670</v>
      </c>
      <c r="B878" s="84">
        <v>2</v>
      </c>
      <c r="C878" s="118">
        <v>0</v>
      </c>
      <c r="D878" s="84" t="s">
        <v>3434</v>
      </c>
      <c r="E878" s="84" t="b">
        <v>0</v>
      </c>
      <c r="F878" s="84" t="b">
        <v>0</v>
      </c>
      <c r="G878" s="84" t="b">
        <v>0</v>
      </c>
    </row>
    <row r="879" spans="1:7" ht="15">
      <c r="A879" s="84" t="s">
        <v>3671</v>
      </c>
      <c r="B879" s="84">
        <v>2</v>
      </c>
      <c r="C879" s="118">
        <v>0</v>
      </c>
      <c r="D879" s="84" t="s">
        <v>3434</v>
      </c>
      <c r="E879" s="84" t="b">
        <v>0</v>
      </c>
      <c r="F879" s="84" t="b">
        <v>0</v>
      </c>
      <c r="G879" s="84" t="b">
        <v>0</v>
      </c>
    </row>
    <row r="880" spans="1:7" ht="15">
      <c r="A880" s="84" t="s">
        <v>3672</v>
      </c>
      <c r="B880" s="84">
        <v>2</v>
      </c>
      <c r="C880" s="118">
        <v>0</v>
      </c>
      <c r="D880" s="84" t="s">
        <v>3434</v>
      </c>
      <c r="E880" s="84" t="b">
        <v>0</v>
      </c>
      <c r="F880" s="84" t="b">
        <v>0</v>
      </c>
      <c r="G880" s="84" t="b">
        <v>0</v>
      </c>
    </row>
    <row r="881" spans="1:7" ht="15">
      <c r="A881" s="84" t="s">
        <v>3673</v>
      </c>
      <c r="B881" s="84">
        <v>2</v>
      </c>
      <c r="C881" s="118">
        <v>0</v>
      </c>
      <c r="D881" s="84" t="s">
        <v>3434</v>
      </c>
      <c r="E881" s="84" t="b">
        <v>1</v>
      </c>
      <c r="F881" s="84" t="b">
        <v>0</v>
      </c>
      <c r="G881" s="84" t="b">
        <v>0</v>
      </c>
    </row>
    <row r="882" spans="1:7" ht="15">
      <c r="A882" s="84" t="s">
        <v>3674</v>
      </c>
      <c r="B882" s="84">
        <v>2</v>
      </c>
      <c r="C882" s="118">
        <v>0</v>
      </c>
      <c r="D882" s="84" t="s">
        <v>3434</v>
      </c>
      <c r="E882" s="84" t="b">
        <v>0</v>
      </c>
      <c r="F882" s="84" t="b">
        <v>0</v>
      </c>
      <c r="G882" s="84" t="b">
        <v>0</v>
      </c>
    </row>
    <row r="883" spans="1:7" ht="15">
      <c r="A883" s="84" t="s">
        <v>3675</v>
      </c>
      <c r="B883" s="84">
        <v>2</v>
      </c>
      <c r="C883" s="118">
        <v>0</v>
      </c>
      <c r="D883" s="84" t="s">
        <v>3434</v>
      </c>
      <c r="E883" s="84" t="b">
        <v>0</v>
      </c>
      <c r="F883" s="84" t="b">
        <v>0</v>
      </c>
      <c r="G883" s="84" t="b">
        <v>0</v>
      </c>
    </row>
    <row r="884" spans="1:7" ht="15">
      <c r="A884" s="84" t="s">
        <v>437</v>
      </c>
      <c r="B884" s="84">
        <v>2</v>
      </c>
      <c r="C884" s="118">
        <v>0</v>
      </c>
      <c r="D884" s="84" t="s">
        <v>3434</v>
      </c>
      <c r="E884" s="84" t="b">
        <v>0</v>
      </c>
      <c r="F884" s="84" t="b">
        <v>0</v>
      </c>
      <c r="G884" s="84" t="b">
        <v>0</v>
      </c>
    </row>
    <row r="885" spans="1:7" ht="15">
      <c r="A885" s="84" t="s">
        <v>436</v>
      </c>
      <c r="B885" s="84">
        <v>2</v>
      </c>
      <c r="C885" s="118">
        <v>0</v>
      </c>
      <c r="D885" s="84" t="s">
        <v>3434</v>
      </c>
      <c r="E885" s="84" t="b">
        <v>0</v>
      </c>
      <c r="F885" s="84" t="b">
        <v>0</v>
      </c>
      <c r="G885" s="84" t="b">
        <v>0</v>
      </c>
    </row>
    <row r="886" spans="1:7" ht="15">
      <c r="A886" s="84" t="s">
        <v>3676</v>
      </c>
      <c r="B886" s="84">
        <v>2</v>
      </c>
      <c r="C886" s="118">
        <v>0</v>
      </c>
      <c r="D886" s="84" t="s">
        <v>3434</v>
      </c>
      <c r="E886" s="84" t="b">
        <v>0</v>
      </c>
      <c r="F886" s="84" t="b">
        <v>0</v>
      </c>
      <c r="G886" s="84" t="b">
        <v>0</v>
      </c>
    </row>
    <row r="887" spans="1:7" ht="15">
      <c r="A887" s="84" t="s">
        <v>275</v>
      </c>
      <c r="B887" s="84">
        <v>2</v>
      </c>
      <c r="C887" s="118">
        <v>0</v>
      </c>
      <c r="D887" s="84" t="s">
        <v>3435</v>
      </c>
      <c r="E887" s="84" t="b">
        <v>0</v>
      </c>
      <c r="F887" s="84" t="b">
        <v>0</v>
      </c>
      <c r="G887" s="84" t="b">
        <v>0</v>
      </c>
    </row>
    <row r="888" spans="1:7" ht="15">
      <c r="A888" s="84" t="s">
        <v>3678</v>
      </c>
      <c r="B888" s="84">
        <v>2</v>
      </c>
      <c r="C888" s="118">
        <v>0</v>
      </c>
      <c r="D888" s="84" t="s">
        <v>3435</v>
      </c>
      <c r="E888" s="84" t="b">
        <v>1</v>
      </c>
      <c r="F888" s="84" t="b">
        <v>0</v>
      </c>
      <c r="G888" s="84" t="b">
        <v>0</v>
      </c>
    </row>
    <row r="889" spans="1:7" ht="15">
      <c r="A889" s="84" t="s">
        <v>3679</v>
      </c>
      <c r="B889" s="84">
        <v>2</v>
      </c>
      <c r="C889" s="118">
        <v>0</v>
      </c>
      <c r="D889" s="84" t="s">
        <v>3435</v>
      </c>
      <c r="E889" s="84" t="b">
        <v>0</v>
      </c>
      <c r="F889" s="84" t="b">
        <v>0</v>
      </c>
      <c r="G889" s="84" t="b">
        <v>0</v>
      </c>
    </row>
    <row r="890" spans="1:7" ht="15">
      <c r="A890" s="84" t="s">
        <v>3597</v>
      </c>
      <c r="B890" s="84">
        <v>2</v>
      </c>
      <c r="C890" s="118">
        <v>0</v>
      </c>
      <c r="D890" s="84" t="s">
        <v>3435</v>
      </c>
      <c r="E890" s="84" t="b">
        <v>0</v>
      </c>
      <c r="F890" s="84" t="b">
        <v>0</v>
      </c>
      <c r="G890" s="84" t="b">
        <v>0</v>
      </c>
    </row>
    <row r="891" spans="1:7" ht="15">
      <c r="A891" s="84" t="s">
        <v>3680</v>
      </c>
      <c r="B891" s="84">
        <v>2</v>
      </c>
      <c r="C891" s="118">
        <v>0</v>
      </c>
      <c r="D891" s="84" t="s">
        <v>3435</v>
      </c>
      <c r="E891" s="84" t="b">
        <v>0</v>
      </c>
      <c r="F891" s="84" t="b">
        <v>0</v>
      </c>
      <c r="G891" s="84" t="b">
        <v>0</v>
      </c>
    </row>
    <row r="892" spans="1:7" ht="15">
      <c r="A892" s="84" t="s">
        <v>3628</v>
      </c>
      <c r="B892" s="84">
        <v>2</v>
      </c>
      <c r="C892" s="118">
        <v>0</v>
      </c>
      <c r="D892" s="84" t="s">
        <v>3435</v>
      </c>
      <c r="E892" s="84" t="b">
        <v>1</v>
      </c>
      <c r="F892" s="84" t="b">
        <v>0</v>
      </c>
      <c r="G892" s="84" t="b">
        <v>0</v>
      </c>
    </row>
    <row r="893" spans="1:7" ht="15">
      <c r="A893" s="84" t="s">
        <v>3681</v>
      </c>
      <c r="B893" s="84">
        <v>2</v>
      </c>
      <c r="C893" s="118">
        <v>0</v>
      </c>
      <c r="D893" s="84" t="s">
        <v>3435</v>
      </c>
      <c r="E893" s="84" t="b">
        <v>0</v>
      </c>
      <c r="F893" s="84" t="b">
        <v>0</v>
      </c>
      <c r="G893" s="84" t="b">
        <v>0</v>
      </c>
    </row>
    <row r="894" spans="1:7" ht="15">
      <c r="A894" s="84" t="s">
        <v>3682</v>
      </c>
      <c r="B894" s="84">
        <v>2</v>
      </c>
      <c r="C894" s="118">
        <v>0</v>
      </c>
      <c r="D894" s="84" t="s">
        <v>3435</v>
      </c>
      <c r="E894" s="84" t="b">
        <v>0</v>
      </c>
      <c r="F894" s="84" t="b">
        <v>0</v>
      </c>
      <c r="G894" s="84" t="b">
        <v>0</v>
      </c>
    </row>
    <row r="895" spans="1:7" ht="15">
      <c r="A895" s="84" t="s">
        <v>3683</v>
      </c>
      <c r="B895" s="84">
        <v>2</v>
      </c>
      <c r="C895" s="118">
        <v>0</v>
      </c>
      <c r="D895" s="84" t="s">
        <v>3435</v>
      </c>
      <c r="E895" s="84" t="b">
        <v>0</v>
      </c>
      <c r="F895" s="84" t="b">
        <v>0</v>
      </c>
      <c r="G895" s="84" t="b">
        <v>0</v>
      </c>
    </row>
    <row r="896" spans="1:7" ht="15">
      <c r="A896" s="84" t="s">
        <v>3549</v>
      </c>
      <c r="B896" s="84">
        <v>2</v>
      </c>
      <c r="C896" s="118">
        <v>0</v>
      </c>
      <c r="D896" s="84" t="s">
        <v>3435</v>
      </c>
      <c r="E896" s="84" t="b">
        <v>0</v>
      </c>
      <c r="F896" s="84" t="b">
        <v>1</v>
      </c>
      <c r="G896" s="84" t="b">
        <v>0</v>
      </c>
    </row>
    <row r="897" spans="1:7" ht="15">
      <c r="A897" s="84" t="s">
        <v>4364</v>
      </c>
      <c r="B897" s="84">
        <v>2</v>
      </c>
      <c r="C897" s="118">
        <v>0</v>
      </c>
      <c r="D897" s="84" t="s">
        <v>3435</v>
      </c>
      <c r="E897" s="84" t="b">
        <v>0</v>
      </c>
      <c r="F897" s="84" t="b">
        <v>0</v>
      </c>
      <c r="G897" s="84" t="b">
        <v>0</v>
      </c>
    </row>
    <row r="898" spans="1:7" ht="15">
      <c r="A898" s="84" t="s">
        <v>4522</v>
      </c>
      <c r="B898" s="84">
        <v>2</v>
      </c>
      <c r="C898" s="118">
        <v>0</v>
      </c>
      <c r="D898" s="84" t="s">
        <v>3435</v>
      </c>
      <c r="E898" s="84" t="b">
        <v>0</v>
      </c>
      <c r="F898" s="84" t="b">
        <v>0</v>
      </c>
      <c r="G898" s="84" t="b">
        <v>0</v>
      </c>
    </row>
    <row r="899" spans="1:7" ht="15">
      <c r="A899" s="84" t="s">
        <v>4523</v>
      </c>
      <c r="B899" s="84">
        <v>2</v>
      </c>
      <c r="C899" s="118">
        <v>0</v>
      </c>
      <c r="D899" s="84" t="s">
        <v>3435</v>
      </c>
      <c r="E899" s="84" t="b">
        <v>0</v>
      </c>
      <c r="F899" s="84" t="b">
        <v>0</v>
      </c>
      <c r="G899" s="84" t="b">
        <v>0</v>
      </c>
    </row>
    <row r="900" spans="1:7" ht="15">
      <c r="A900" s="84" t="s">
        <v>4524</v>
      </c>
      <c r="B900" s="84">
        <v>2</v>
      </c>
      <c r="C900" s="118">
        <v>0</v>
      </c>
      <c r="D900" s="84" t="s">
        <v>3435</v>
      </c>
      <c r="E900" s="84" t="b">
        <v>0</v>
      </c>
      <c r="F900" s="84" t="b">
        <v>0</v>
      </c>
      <c r="G900" s="84" t="b">
        <v>0</v>
      </c>
    </row>
    <row r="901" spans="1:7" ht="15">
      <c r="A901" s="84" t="s">
        <v>4458</v>
      </c>
      <c r="B901" s="84">
        <v>2</v>
      </c>
      <c r="C901" s="118">
        <v>0</v>
      </c>
      <c r="D901" s="84" t="s">
        <v>3438</v>
      </c>
      <c r="E901" s="84" t="b">
        <v>0</v>
      </c>
      <c r="F901" s="84" t="b">
        <v>0</v>
      </c>
      <c r="G901" s="84" t="b">
        <v>0</v>
      </c>
    </row>
    <row r="902" spans="1:7" ht="15">
      <c r="A902" s="84" t="s">
        <v>3565</v>
      </c>
      <c r="B902" s="84">
        <v>2</v>
      </c>
      <c r="C902" s="118">
        <v>0</v>
      </c>
      <c r="D902" s="84" t="s">
        <v>3438</v>
      </c>
      <c r="E902" s="84" t="b">
        <v>0</v>
      </c>
      <c r="F902" s="84" t="b">
        <v>0</v>
      </c>
      <c r="G902" s="84" t="b">
        <v>0</v>
      </c>
    </row>
    <row r="903" spans="1:7" ht="15">
      <c r="A903" s="84" t="s">
        <v>4459</v>
      </c>
      <c r="B903" s="84">
        <v>2</v>
      </c>
      <c r="C903" s="118">
        <v>0</v>
      </c>
      <c r="D903" s="84" t="s">
        <v>3438</v>
      </c>
      <c r="E903" s="84" t="b">
        <v>0</v>
      </c>
      <c r="F903" s="84" t="b">
        <v>0</v>
      </c>
      <c r="G903" s="84" t="b">
        <v>0</v>
      </c>
    </row>
    <row r="904" spans="1:7" ht="15">
      <c r="A904" s="84" t="s">
        <v>4460</v>
      </c>
      <c r="B904" s="84">
        <v>2</v>
      </c>
      <c r="C904" s="118">
        <v>0</v>
      </c>
      <c r="D904" s="84" t="s">
        <v>3438</v>
      </c>
      <c r="E904" s="84" t="b">
        <v>0</v>
      </c>
      <c r="F904" s="84" t="b">
        <v>0</v>
      </c>
      <c r="G904" s="84" t="b">
        <v>0</v>
      </c>
    </row>
    <row r="905" spans="1:7" ht="15">
      <c r="A905" s="84" t="s">
        <v>4461</v>
      </c>
      <c r="B905" s="84">
        <v>2</v>
      </c>
      <c r="C905" s="118">
        <v>0</v>
      </c>
      <c r="D905" s="84" t="s">
        <v>3438</v>
      </c>
      <c r="E905" s="84" t="b">
        <v>0</v>
      </c>
      <c r="F905" s="84" t="b">
        <v>0</v>
      </c>
      <c r="G905" s="84" t="b">
        <v>0</v>
      </c>
    </row>
    <row r="906" spans="1:7" ht="15">
      <c r="A906" s="84" t="s">
        <v>4462</v>
      </c>
      <c r="B906" s="84">
        <v>2</v>
      </c>
      <c r="C906" s="118">
        <v>0</v>
      </c>
      <c r="D906" s="84" t="s">
        <v>3438</v>
      </c>
      <c r="E906" s="84" t="b">
        <v>0</v>
      </c>
      <c r="F906" s="84" t="b">
        <v>0</v>
      </c>
      <c r="G906" s="84" t="b">
        <v>0</v>
      </c>
    </row>
    <row r="907" spans="1:7" ht="15">
      <c r="A907" s="84" t="s">
        <v>4463</v>
      </c>
      <c r="B907" s="84">
        <v>2</v>
      </c>
      <c r="C907" s="118">
        <v>0</v>
      </c>
      <c r="D907" s="84" t="s">
        <v>3438</v>
      </c>
      <c r="E907" s="84" t="b">
        <v>0</v>
      </c>
      <c r="F907" s="84" t="b">
        <v>0</v>
      </c>
      <c r="G907" s="84" t="b">
        <v>0</v>
      </c>
    </row>
    <row r="908" spans="1:7" ht="15">
      <c r="A908" s="84" t="s">
        <v>424</v>
      </c>
      <c r="B908" s="84">
        <v>2</v>
      </c>
      <c r="C908" s="118">
        <v>0</v>
      </c>
      <c r="D908" s="84" t="s">
        <v>3438</v>
      </c>
      <c r="E908" s="84" t="b">
        <v>0</v>
      </c>
      <c r="F908" s="84" t="b">
        <v>0</v>
      </c>
      <c r="G908" s="84" t="b">
        <v>0</v>
      </c>
    </row>
    <row r="909" spans="1:7" ht="15">
      <c r="A909" s="84" t="s">
        <v>3597</v>
      </c>
      <c r="B909" s="84">
        <v>2</v>
      </c>
      <c r="C909" s="118">
        <v>0</v>
      </c>
      <c r="D909" s="84" t="s">
        <v>3438</v>
      </c>
      <c r="E909" s="84" t="b">
        <v>0</v>
      </c>
      <c r="F909" s="84" t="b">
        <v>0</v>
      </c>
      <c r="G909" s="84" t="b">
        <v>0</v>
      </c>
    </row>
    <row r="910" spans="1:7" ht="15">
      <c r="A910" s="84" t="s">
        <v>3696</v>
      </c>
      <c r="B910" s="84">
        <v>2</v>
      </c>
      <c r="C910" s="118">
        <v>0</v>
      </c>
      <c r="D910" s="84" t="s">
        <v>3439</v>
      </c>
      <c r="E910" s="84" t="b">
        <v>0</v>
      </c>
      <c r="F910" s="84" t="b">
        <v>0</v>
      </c>
      <c r="G910" s="84" t="b">
        <v>0</v>
      </c>
    </row>
    <row r="911" spans="1:7" ht="15">
      <c r="A911" s="84" t="s">
        <v>420</v>
      </c>
      <c r="B911" s="84">
        <v>2</v>
      </c>
      <c r="C911" s="118">
        <v>0</v>
      </c>
      <c r="D911" s="84" t="s">
        <v>3440</v>
      </c>
      <c r="E911" s="84" t="b">
        <v>0</v>
      </c>
      <c r="F911" s="84" t="b">
        <v>0</v>
      </c>
      <c r="G911" s="84" t="b">
        <v>0</v>
      </c>
    </row>
    <row r="912" spans="1:7" ht="15">
      <c r="A912" s="84" t="s">
        <v>3629</v>
      </c>
      <c r="B912" s="84">
        <v>2</v>
      </c>
      <c r="C912" s="118">
        <v>0</v>
      </c>
      <c r="D912" s="84" t="s">
        <v>3440</v>
      </c>
      <c r="E912" s="84" t="b">
        <v>1</v>
      </c>
      <c r="F912" s="84" t="b">
        <v>0</v>
      </c>
      <c r="G912" s="84" t="b">
        <v>0</v>
      </c>
    </row>
    <row r="913" spans="1:7" ht="15">
      <c r="A913" s="84" t="s">
        <v>4466</v>
      </c>
      <c r="B913" s="84">
        <v>2</v>
      </c>
      <c r="C913" s="118">
        <v>0</v>
      </c>
      <c r="D913" s="84" t="s">
        <v>3440</v>
      </c>
      <c r="E913" s="84" t="b">
        <v>0</v>
      </c>
      <c r="F913" s="84" t="b">
        <v>0</v>
      </c>
      <c r="G913" s="84" t="b">
        <v>0</v>
      </c>
    </row>
    <row r="914" spans="1:7" ht="15">
      <c r="A914" s="84" t="s">
        <v>4344</v>
      </c>
      <c r="B914" s="84">
        <v>2</v>
      </c>
      <c r="C914" s="118">
        <v>0</v>
      </c>
      <c r="D914" s="84" t="s">
        <v>3440</v>
      </c>
      <c r="E914" s="84" t="b">
        <v>0</v>
      </c>
      <c r="F914" s="84" t="b">
        <v>0</v>
      </c>
      <c r="G914" s="84" t="b">
        <v>0</v>
      </c>
    </row>
    <row r="915" spans="1:7" ht="15">
      <c r="A915" s="84" t="s">
        <v>4345</v>
      </c>
      <c r="B915" s="84">
        <v>2</v>
      </c>
      <c r="C915" s="118">
        <v>0</v>
      </c>
      <c r="D915" s="84" t="s">
        <v>3440</v>
      </c>
      <c r="E915" s="84" t="b">
        <v>0</v>
      </c>
      <c r="F915" s="84" t="b">
        <v>0</v>
      </c>
      <c r="G915" s="84" t="b">
        <v>0</v>
      </c>
    </row>
    <row r="916" spans="1:7" ht="15">
      <c r="A916" s="84" t="s">
        <v>4308</v>
      </c>
      <c r="B916" s="84">
        <v>2</v>
      </c>
      <c r="C916" s="118">
        <v>0</v>
      </c>
      <c r="D916" s="84" t="s">
        <v>3440</v>
      </c>
      <c r="E916" s="84" t="b">
        <v>0</v>
      </c>
      <c r="F916" s="84" t="b">
        <v>0</v>
      </c>
      <c r="G916" s="84" t="b">
        <v>0</v>
      </c>
    </row>
    <row r="917" spans="1:7" ht="15">
      <c r="A917" s="84" t="s">
        <v>4264</v>
      </c>
      <c r="B917" s="84">
        <v>2</v>
      </c>
      <c r="C917" s="118">
        <v>0</v>
      </c>
      <c r="D917" s="84" t="s">
        <v>3440</v>
      </c>
      <c r="E917" s="84" t="b">
        <v>1</v>
      </c>
      <c r="F917" s="84" t="b">
        <v>0</v>
      </c>
      <c r="G917" s="84" t="b">
        <v>0</v>
      </c>
    </row>
    <row r="918" spans="1:7" ht="15">
      <c r="A918" s="84" t="s">
        <v>4467</v>
      </c>
      <c r="B918" s="84">
        <v>2</v>
      </c>
      <c r="C918" s="118">
        <v>0</v>
      </c>
      <c r="D918" s="84" t="s">
        <v>3440</v>
      </c>
      <c r="E918" s="84" t="b">
        <v>0</v>
      </c>
      <c r="F918" s="84" t="b">
        <v>0</v>
      </c>
      <c r="G918" s="84" t="b">
        <v>0</v>
      </c>
    </row>
    <row r="919" spans="1:7" ht="15">
      <c r="A919" s="84" t="s">
        <v>4468</v>
      </c>
      <c r="B919" s="84">
        <v>2</v>
      </c>
      <c r="C919" s="118">
        <v>0</v>
      </c>
      <c r="D919" s="84" t="s">
        <v>3440</v>
      </c>
      <c r="E919" s="84" t="b">
        <v>0</v>
      </c>
      <c r="F919" s="84" t="b">
        <v>0</v>
      </c>
      <c r="G919" s="84" t="b">
        <v>0</v>
      </c>
    </row>
    <row r="920" spans="1:7" ht="15">
      <c r="A920" s="84" t="s">
        <v>4541</v>
      </c>
      <c r="B920" s="84">
        <v>2</v>
      </c>
      <c r="C920" s="118">
        <v>0</v>
      </c>
      <c r="D920" s="84" t="s">
        <v>3441</v>
      </c>
      <c r="E920" s="84" t="b">
        <v>0</v>
      </c>
      <c r="F920" s="84" t="b">
        <v>0</v>
      </c>
      <c r="G920" s="84" t="b">
        <v>0</v>
      </c>
    </row>
    <row r="921" spans="1:7" ht="15">
      <c r="A921" s="84" t="s">
        <v>4542</v>
      </c>
      <c r="B921" s="84">
        <v>2</v>
      </c>
      <c r="C921" s="118">
        <v>0</v>
      </c>
      <c r="D921" s="84" t="s">
        <v>3441</v>
      </c>
      <c r="E921" s="84" t="b">
        <v>0</v>
      </c>
      <c r="F921" s="84" t="b">
        <v>0</v>
      </c>
      <c r="G921" s="84" t="b">
        <v>0</v>
      </c>
    </row>
    <row r="922" spans="1:7" ht="15">
      <c r="A922" s="84" t="s">
        <v>4543</v>
      </c>
      <c r="B922" s="84">
        <v>2</v>
      </c>
      <c r="C922" s="118">
        <v>0</v>
      </c>
      <c r="D922" s="84" t="s">
        <v>3441</v>
      </c>
      <c r="E922" s="84" t="b">
        <v>0</v>
      </c>
      <c r="F922" s="84" t="b">
        <v>0</v>
      </c>
      <c r="G922" s="84" t="b">
        <v>0</v>
      </c>
    </row>
    <row r="923" spans="1:7" ht="15">
      <c r="A923" s="84" t="s">
        <v>387</v>
      </c>
      <c r="B923" s="84">
        <v>3</v>
      </c>
      <c r="C923" s="118">
        <v>0</v>
      </c>
      <c r="D923" s="84" t="s">
        <v>3444</v>
      </c>
      <c r="E923" s="84" t="b">
        <v>0</v>
      </c>
      <c r="F923" s="84" t="b">
        <v>0</v>
      </c>
      <c r="G923" s="84" t="b">
        <v>0</v>
      </c>
    </row>
    <row r="924" spans="1:7" ht="15">
      <c r="A924" s="84" t="s">
        <v>4400</v>
      </c>
      <c r="B924" s="84">
        <v>2</v>
      </c>
      <c r="C924" s="118">
        <v>0</v>
      </c>
      <c r="D924" s="84" t="s">
        <v>3444</v>
      </c>
      <c r="E924" s="84" t="b">
        <v>0</v>
      </c>
      <c r="F924" s="84" t="b">
        <v>0</v>
      </c>
      <c r="G924" s="84" t="b">
        <v>0</v>
      </c>
    </row>
    <row r="925" spans="1:7" ht="15">
      <c r="A925" s="84" t="s">
        <v>4401</v>
      </c>
      <c r="B925" s="84">
        <v>2</v>
      </c>
      <c r="C925" s="118">
        <v>0</v>
      </c>
      <c r="D925" s="84" t="s">
        <v>3444</v>
      </c>
      <c r="E925" s="84" t="b">
        <v>0</v>
      </c>
      <c r="F925" s="84" t="b">
        <v>0</v>
      </c>
      <c r="G925" s="84" t="b">
        <v>0</v>
      </c>
    </row>
    <row r="926" spans="1:7" ht="15">
      <c r="A926" s="84" t="s">
        <v>4402</v>
      </c>
      <c r="B926" s="84">
        <v>2</v>
      </c>
      <c r="C926" s="118">
        <v>0</v>
      </c>
      <c r="D926" s="84" t="s">
        <v>3444</v>
      </c>
      <c r="E926" s="84" t="b">
        <v>0</v>
      </c>
      <c r="F926" s="84" t="b">
        <v>0</v>
      </c>
      <c r="G926" s="84" t="b">
        <v>0</v>
      </c>
    </row>
    <row r="927" spans="1:7" ht="15">
      <c r="A927" s="84" t="s">
        <v>4403</v>
      </c>
      <c r="B927" s="84">
        <v>2</v>
      </c>
      <c r="C927" s="118">
        <v>0</v>
      </c>
      <c r="D927" s="84" t="s">
        <v>3444</v>
      </c>
      <c r="E927" s="84" t="b">
        <v>0</v>
      </c>
      <c r="F927" s="84" t="b">
        <v>0</v>
      </c>
      <c r="G927" s="84" t="b">
        <v>0</v>
      </c>
    </row>
    <row r="928" spans="1:7" ht="15">
      <c r="A928" s="84" t="s">
        <v>4404</v>
      </c>
      <c r="B928" s="84">
        <v>2</v>
      </c>
      <c r="C928" s="118">
        <v>0</v>
      </c>
      <c r="D928" s="84" t="s">
        <v>3444</v>
      </c>
      <c r="E928" s="84" t="b">
        <v>0</v>
      </c>
      <c r="F928" s="84" t="b">
        <v>0</v>
      </c>
      <c r="G928" s="84" t="b">
        <v>0</v>
      </c>
    </row>
    <row r="929" spans="1:7" ht="15">
      <c r="A929" s="84" t="s">
        <v>4405</v>
      </c>
      <c r="B929" s="84">
        <v>2</v>
      </c>
      <c r="C929" s="118">
        <v>0</v>
      </c>
      <c r="D929" s="84" t="s">
        <v>3444</v>
      </c>
      <c r="E929" s="84" t="b">
        <v>0</v>
      </c>
      <c r="F929" s="84" t="b">
        <v>0</v>
      </c>
      <c r="G929" s="84" t="b">
        <v>0</v>
      </c>
    </row>
    <row r="930" spans="1:7" ht="15">
      <c r="A930" s="84" t="s">
        <v>4406</v>
      </c>
      <c r="B930" s="84">
        <v>2</v>
      </c>
      <c r="C930" s="118">
        <v>0</v>
      </c>
      <c r="D930" s="84" t="s">
        <v>3444</v>
      </c>
      <c r="E930" s="84" t="b">
        <v>0</v>
      </c>
      <c r="F930" s="84" t="b">
        <v>0</v>
      </c>
      <c r="G930" s="84" t="b">
        <v>0</v>
      </c>
    </row>
    <row r="931" spans="1:7" ht="15">
      <c r="A931" s="84" t="s">
        <v>4407</v>
      </c>
      <c r="B931" s="84">
        <v>2</v>
      </c>
      <c r="C931" s="118">
        <v>0</v>
      </c>
      <c r="D931" s="84" t="s">
        <v>3444</v>
      </c>
      <c r="E931" s="84" t="b">
        <v>0</v>
      </c>
      <c r="F931" s="84" t="b">
        <v>0</v>
      </c>
      <c r="G931" s="84" t="b">
        <v>0</v>
      </c>
    </row>
    <row r="932" spans="1:7" ht="15">
      <c r="A932" s="84" t="s">
        <v>4408</v>
      </c>
      <c r="B932" s="84">
        <v>2</v>
      </c>
      <c r="C932" s="118">
        <v>0</v>
      </c>
      <c r="D932" s="84" t="s">
        <v>3444</v>
      </c>
      <c r="E932" s="84" t="b">
        <v>0</v>
      </c>
      <c r="F932" s="84" t="b">
        <v>0</v>
      </c>
      <c r="G932" s="84" t="b">
        <v>0</v>
      </c>
    </row>
    <row r="933" spans="1:7" ht="15">
      <c r="A933" s="84" t="s">
        <v>4409</v>
      </c>
      <c r="B933" s="84">
        <v>2</v>
      </c>
      <c r="C933" s="118">
        <v>0</v>
      </c>
      <c r="D933" s="84" t="s">
        <v>3444</v>
      </c>
      <c r="E933" s="84" t="b">
        <v>0</v>
      </c>
      <c r="F933" s="84" t="b">
        <v>0</v>
      </c>
      <c r="G933" s="84" t="b">
        <v>0</v>
      </c>
    </row>
    <row r="934" spans="1:7" ht="15">
      <c r="A934" s="84" t="s">
        <v>3606</v>
      </c>
      <c r="B934" s="84">
        <v>2</v>
      </c>
      <c r="C934" s="118">
        <v>0</v>
      </c>
      <c r="D934" s="84" t="s">
        <v>3446</v>
      </c>
      <c r="E934" s="84" t="b">
        <v>0</v>
      </c>
      <c r="F934" s="84" t="b">
        <v>0</v>
      </c>
      <c r="G934" s="84" t="b">
        <v>0</v>
      </c>
    </row>
    <row r="935" spans="1:7" ht="15">
      <c r="A935" s="84" t="s">
        <v>4427</v>
      </c>
      <c r="B935" s="84">
        <v>2</v>
      </c>
      <c r="C935" s="118">
        <v>0</v>
      </c>
      <c r="D935" s="84" t="s">
        <v>3446</v>
      </c>
      <c r="E935" s="84" t="b">
        <v>0</v>
      </c>
      <c r="F935" s="84" t="b">
        <v>0</v>
      </c>
      <c r="G935" s="84" t="b">
        <v>0</v>
      </c>
    </row>
    <row r="936" spans="1:7" ht="15">
      <c r="A936" s="84" t="s">
        <v>4428</v>
      </c>
      <c r="B936" s="84">
        <v>2</v>
      </c>
      <c r="C936" s="118">
        <v>0</v>
      </c>
      <c r="D936" s="84" t="s">
        <v>3446</v>
      </c>
      <c r="E936" s="84" t="b">
        <v>0</v>
      </c>
      <c r="F936" s="84" t="b">
        <v>0</v>
      </c>
      <c r="G936" s="84" t="b">
        <v>0</v>
      </c>
    </row>
    <row r="937" spans="1:7" ht="15">
      <c r="A937" s="84" t="s">
        <v>4429</v>
      </c>
      <c r="B937" s="84">
        <v>2</v>
      </c>
      <c r="C937" s="118">
        <v>0</v>
      </c>
      <c r="D937" s="84" t="s">
        <v>3446</v>
      </c>
      <c r="E937" s="84" t="b">
        <v>0</v>
      </c>
      <c r="F937" s="84" t="b">
        <v>0</v>
      </c>
      <c r="G937" s="84" t="b">
        <v>0</v>
      </c>
    </row>
    <row r="938" spans="1:7" ht="15">
      <c r="A938" s="84" t="s">
        <v>4430</v>
      </c>
      <c r="B938" s="84">
        <v>2</v>
      </c>
      <c r="C938" s="118">
        <v>0</v>
      </c>
      <c r="D938" s="84" t="s">
        <v>3446</v>
      </c>
      <c r="E938" s="84" t="b">
        <v>0</v>
      </c>
      <c r="F938" s="84" t="b">
        <v>0</v>
      </c>
      <c r="G938" s="84" t="b">
        <v>0</v>
      </c>
    </row>
    <row r="939" spans="1:7" ht="15">
      <c r="A939" s="84" t="s">
        <v>4431</v>
      </c>
      <c r="B939" s="84">
        <v>2</v>
      </c>
      <c r="C939" s="118">
        <v>0</v>
      </c>
      <c r="D939" s="84" t="s">
        <v>3446</v>
      </c>
      <c r="E939" s="84" t="b">
        <v>1</v>
      </c>
      <c r="F939" s="84" t="b">
        <v>0</v>
      </c>
      <c r="G939" s="84" t="b">
        <v>0</v>
      </c>
    </row>
    <row r="940" spans="1:7" ht="15">
      <c r="A940" s="84" t="s">
        <v>4432</v>
      </c>
      <c r="B940" s="84">
        <v>2</v>
      </c>
      <c r="C940" s="118">
        <v>0</v>
      </c>
      <c r="D940" s="84" t="s">
        <v>3446</v>
      </c>
      <c r="E940" s="84" t="b">
        <v>0</v>
      </c>
      <c r="F940" s="84" t="b">
        <v>0</v>
      </c>
      <c r="G940" s="84" t="b">
        <v>0</v>
      </c>
    </row>
    <row r="941" spans="1:7" ht="15">
      <c r="A941" s="84" t="s">
        <v>4433</v>
      </c>
      <c r="B941" s="84">
        <v>2</v>
      </c>
      <c r="C941" s="118">
        <v>0</v>
      </c>
      <c r="D941" s="84" t="s">
        <v>3446</v>
      </c>
      <c r="E941" s="84" t="b">
        <v>0</v>
      </c>
      <c r="F941" s="84" t="b">
        <v>0</v>
      </c>
      <c r="G941" s="84" t="b">
        <v>0</v>
      </c>
    </row>
    <row r="942" spans="1:7" ht="15">
      <c r="A942" s="84" t="s">
        <v>4434</v>
      </c>
      <c r="B942" s="84">
        <v>2</v>
      </c>
      <c r="C942" s="118">
        <v>0</v>
      </c>
      <c r="D942" s="84" t="s">
        <v>3446</v>
      </c>
      <c r="E942" s="84" t="b">
        <v>0</v>
      </c>
      <c r="F942" s="84" t="b">
        <v>0</v>
      </c>
      <c r="G942" s="84" t="b">
        <v>0</v>
      </c>
    </row>
    <row r="943" spans="1:7" ht="15">
      <c r="A943" s="84" t="s">
        <v>4333</v>
      </c>
      <c r="B943" s="84">
        <v>2</v>
      </c>
      <c r="C943" s="118">
        <v>0</v>
      </c>
      <c r="D943" s="84" t="s">
        <v>3446</v>
      </c>
      <c r="E943" s="84" t="b">
        <v>0</v>
      </c>
      <c r="F943" s="84" t="b">
        <v>0</v>
      </c>
      <c r="G943" s="84" t="b">
        <v>0</v>
      </c>
    </row>
    <row r="944" spans="1:7" ht="15">
      <c r="A944" s="84" t="s">
        <v>4282</v>
      </c>
      <c r="B944" s="84">
        <v>2</v>
      </c>
      <c r="C944" s="118">
        <v>0</v>
      </c>
      <c r="D944" s="84" t="s">
        <v>3446</v>
      </c>
      <c r="E944" s="84" t="b">
        <v>0</v>
      </c>
      <c r="F944" s="84" t="b">
        <v>0</v>
      </c>
      <c r="G944" s="84" t="b">
        <v>0</v>
      </c>
    </row>
    <row r="945" spans="1:7" ht="15">
      <c r="A945" s="84" t="s">
        <v>4075</v>
      </c>
      <c r="B945" s="84">
        <v>2</v>
      </c>
      <c r="C945" s="118">
        <v>0</v>
      </c>
      <c r="D945" s="84" t="s">
        <v>3447</v>
      </c>
      <c r="E945" s="84" t="b">
        <v>0</v>
      </c>
      <c r="F945" s="84" t="b">
        <v>0</v>
      </c>
      <c r="G945" s="84" t="b">
        <v>0</v>
      </c>
    </row>
    <row r="946" spans="1:7" ht="15">
      <c r="A946" s="84" t="s">
        <v>3597</v>
      </c>
      <c r="B946" s="84">
        <v>2</v>
      </c>
      <c r="C946" s="118">
        <v>0</v>
      </c>
      <c r="D946" s="84" t="s">
        <v>3447</v>
      </c>
      <c r="E946" s="84" t="b">
        <v>0</v>
      </c>
      <c r="F946" s="84" t="b">
        <v>0</v>
      </c>
      <c r="G946" s="84" t="b">
        <v>0</v>
      </c>
    </row>
    <row r="947" spans="1:7" ht="15">
      <c r="A947" s="84" t="s">
        <v>4340</v>
      </c>
      <c r="B947" s="84">
        <v>3</v>
      </c>
      <c r="C947" s="118">
        <v>0</v>
      </c>
      <c r="D947" s="84" t="s">
        <v>3449</v>
      </c>
      <c r="E947" s="84" t="b">
        <v>0</v>
      </c>
      <c r="F947" s="84" t="b">
        <v>0</v>
      </c>
      <c r="G947" s="84" t="b">
        <v>0</v>
      </c>
    </row>
    <row r="948" spans="1:7" ht="15">
      <c r="A948" s="84" t="s">
        <v>4341</v>
      </c>
      <c r="B948" s="84">
        <v>3</v>
      </c>
      <c r="C948" s="118">
        <v>0</v>
      </c>
      <c r="D948" s="84" t="s">
        <v>3449</v>
      </c>
      <c r="E948" s="84" t="b">
        <v>0</v>
      </c>
      <c r="F948" s="84" t="b">
        <v>1</v>
      </c>
      <c r="G948" s="84" t="b">
        <v>0</v>
      </c>
    </row>
    <row r="949" spans="1:7" ht="15">
      <c r="A949" s="84" t="s">
        <v>3660</v>
      </c>
      <c r="B949" s="84">
        <v>3</v>
      </c>
      <c r="C949" s="118">
        <v>0</v>
      </c>
      <c r="D949" s="84" t="s">
        <v>3449</v>
      </c>
      <c r="E949" s="84" t="b">
        <v>0</v>
      </c>
      <c r="F949" s="84" t="b">
        <v>0</v>
      </c>
      <c r="G949" s="84" t="b">
        <v>0</v>
      </c>
    </row>
    <row r="950" spans="1:7" ht="15">
      <c r="A950" s="84" t="s">
        <v>4342</v>
      </c>
      <c r="B950" s="84">
        <v>3</v>
      </c>
      <c r="C950" s="118">
        <v>0</v>
      </c>
      <c r="D950" s="84" t="s">
        <v>3449</v>
      </c>
      <c r="E950" s="84" t="b">
        <v>0</v>
      </c>
      <c r="F950" s="84" t="b">
        <v>0</v>
      </c>
      <c r="G950" s="84" t="b">
        <v>0</v>
      </c>
    </row>
    <row r="951" spans="1:7" ht="15">
      <c r="A951" s="84" t="s">
        <v>3597</v>
      </c>
      <c r="B951" s="84">
        <v>2</v>
      </c>
      <c r="C951" s="118">
        <v>0.0078262781802525</v>
      </c>
      <c r="D951" s="84" t="s">
        <v>3449</v>
      </c>
      <c r="E951" s="84" t="b">
        <v>0</v>
      </c>
      <c r="F951" s="84" t="b">
        <v>0</v>
      </c>
      <c r="G951" s="84" t="b">
        <v>0</v>
      </c>
    </row>
    <row r="952" spans="1:7" ht="15">
      <c r="A952" s="84" t="s">
        <v>4452</v>
      </c>
      <c r="B952" s="84">
        <v>2</v>
      </c>
      <c r="C952" s="118">
        <v>0.0078262781802525</v>
      </c>
      <c r="D952" s="84" t="s">
        <v>3449</v>
      </c>
      <c r="E952" s="84" t="b">
        <v>0</v>
      </c>
      <c r="F952" s="84" t="b">
        <v>0</v>
      </c>
      <c r="G952" s="84" t="b">
        <v>0</v>
      </c>
    </row>
    <row r="953" spans="1:7" ht="15">
      <c r="A953" s="84" t="s">
        <v>4453</v>
      </c>
      <c r="B953" s="84">
        <v>2</v>
      </c>
      <c r="C953" s="118">
        <v>0.0078262781802525</v>
      </c>
      <c r="D953" s="84" t="s">
        <v>3449</v>
      </c>
      <c r="E953" s="84" t="b">
        <v>0</v>
      </c>
      <c r="F953" s="84" t="b">
        <v>0</v>
      </c>
      <c r="G953" s="84" t="b">
        <v>0</v>
      </c>
    </row>
    <row r="954" spans="1:7" ht="15">
      <c r="A954" s="84" t="s">
        <v>4336</v>
      </c>
      <c r="B954" s="84">
        <v>2</v>
      </c>
      <c r="C954" s="118">
        <v>0.0078262781802525</v>
      </c>
      <c r="D954" s="84" t="s">
        <v>3449</v>
      </c>
      <c r="E954" s="84" t="b">
        <v>0</v>
      </c>
      <c r="F954" s="84" t="b">
        <v>0</v>
      </c>
      <c r="G954" s="84" t="b">
        <v>0</v>
      </c>
    </row>
    <row r="955" spans="1:7" ht="15">
      <c r="A955" s="84" t="s">
        <v>4454</v>
      </c>
      <c r="B955" s="84">
        <v>2</v>
      </c>
      <c r="C955" s="118">
        <v>0.0078262781802525</v>
      </c>
      <c r="D955" s="84" t="s">
        <v>3449</v>
      </c>
      <c r="E955" s="84" t="b">
        <v>0</v>
      </c>
      <c r="F955" s="84" t="b">
        <v>0</v>
      </c>
      <c r="G955" s="84" t="b">
        <v>0</v>
      </c>
    </row>
    <row r="956" spans="1:7" ht="15">
      <c r="A956" s="84" t="s">
        <v>4455</v>
      </c>
      <c r="B956" s="84">
        <v>2</v>
      </c>
      <c r="C956" s="118">
        <v>0.0078262781802525</v>
      </c>
      <c r="D956" s="84" t="s">
        <v>3449</v>
      </c>
      <c r="E956" s="84" t="b">
        <v>0</v>
      </c>
      <c r="F956" s="84" t="b">
        <v>0</v>
      </c>
      <c r="G956" s="84" t="b">
        <v>0</v>
      </c>
    </row>
    <row r="957" spans="1:7" ht="15">
      <c r="A957" s="84" t="s">
        <v>4456</v>
      </c>
      <c r="B957" s="84">
        <v>2</v>
      </c>
      <c r="C957" s="118">
        <v>0.0078262781802525</v>
      </c>
      <c r="D957" s="84" t="s">
        <v>3449</v>
      </c>
      <c r="E957" s="84" t="b">
        <v>0</v>
      </c>
      <c r="F957" s="84" t="b">
        <v>0</v>
      </c>
      <c r="G957" s="84" t="b">
        <v>0</v>
      </c>
    </row>
    <row r="958" spans="1:7" ht="15">
      <c r="A958" s="84" t="s">
        <v>4309</v>
      </c>
      <c r="B958" s="84">
        <v>2</v>
      </c>
      <c r="C958" s="118">
        <v>0.0078262781802525</v>
      </c>
      <c r="D958" s="84" t="s">
        <v>3449</v>
      </c>
      <c r="E958" s="84" t="b">
        <v>0</v>
      </c>
      <c r="F958" s="84" t="b">
        <v>0</v>
      </c>
      <c r="G958" s="84" t="b">
        <v>0</v>
      </c>
    </row>
    <row r="959" spans="1:7" ht="15">
      <c r="A959" s="84" t="s">
        <v>4283</v>
      </c>
      <c r="B959" s="84">
        <v>2</v>
      </c>
      <c r="C959" s="118">
        <v>0.0078262781802525</v>
      </c>
      <c r="D959" s="84" t="s">
        <v>3449</v>
      </c>
      <c r="E959" s="84" t="b">
        <v>0</v>
      </c>
      <c r="F959" s="84" t="b">
        <v>0</v>
      </c>
      <c r="G959" s="84" t="b">
        <v>0</v>
      </c>
    </row>
    <row r="960" spans="1:7" ht="15">
      <c r="A960" s="84" t="s">
        <v>4457</v>
      </c>
      <c r="B960" s="84">
        <v>2</v>
      </c>
      <c r="C960" s="118">
        <v>0.0078262781802525</v>
      </c>
      <c r="D960" s="84" t="s">
        <v>3449</v>
      </c>
      <c r="E960" s="84" t="b">
        <v>0</v>
      </c>
      <c r="F960" s="84" t="b">
        <v>0</v>
      </c>
      <c r="G960" s="84" t="b">
        <v>0</v>
      </c>
    </row>
    <row r="961" spans="1:7" ht="15">
      <c r="A961" s="84" t="s">
        <v>4302</v>
      </c>
      <c r="B961" s="84">
        <v>2</v>
      </c>
      <c r="C961" s="118">
        <v>0</v>
      </c>
      <c r="D961" s="84" t="s">
        <v>3452</v>
      </c>
      <c r="E961" s="84" t="b">
        <v>0</v>
      </c>
      <c r="F961" s="84" t="b">
        <v>0</v>
      </c>
      <c r="G961" s="84" t="b">
        <v>0</v>
      </c>
    </row>
    <row r="962" spans="1:7" ht="15">
      <c r="A962" s="84" t="s">
        <v>4502</v>
      </c>
      <c r="B962" s="84">
        <v>2</v>
      </c>
      <c r="C962" s="118">
        <v>0</v>
      </c>
      <c r="D962" s="84" t="s">
        <v>3452</v>
      </c>
      <c r="E962" s="84" t="b">
        <v>0</v>
      </c>
      <c r="F962" s="84" t="b">
        <v>0</v>
      </c>
      <c r="G962" s="84" t="b">
        <v>0</v>
      </c>
    </row>
    <row r="963" spans="1:7" ht="15">
      <c r="A963" s="84" t="s">
        <v>3604</v>
      </c>
      <c r="B963" s="84">
        <v>2</v>
      </c>
      <c r="C963" s="118">
        <v>0</v>
      </c>
      <c r="D963" s="84" t="s">
        <v>3452</v>
      </c>
      <c r="E963" s="84" t="b">
        <v>0</v>
      </c>
      <c r="F963" s="84" t="b">
        <v>0</v>
      </c>
      <c r="G963" s="84" t="b">
        <v>0</v>
      </c>
    </row>
    <row r="964" spans="1:7" ht="15">
      <c r="A964" s="84" t="s">
        <v>3605</v>
      </c>
      <c r="B964" s="84">
        <v>2</v>
      </c>
      <c r="C964" s="118">
        <v>0</v>
      </c>
      <c r="D964" s="84" t="s">
        <v>3452</v>
      </c>
      <c r="E964" s="84" t="b">
        <v>0</v>
      </c>
      <c r="F964" s="84" t="b">
        <v>0</v>
      </c>
      <c r="G964" s="84" t="b">
        <v>0</v>
      </c>
    </row>
    <row r="965" spans="1:7" ht="15">
      <c r="A965" s="84" t="s">
        <v>4503</v>
      </c>
      <c r="B965" s="84">
        <v>2</v>
      </c>
      <c r="C965" s="118">
        <v>0</v>
      </c>
      <c r="D965" s="84" t="s">
        <v>3452</v>
      </c>
      <c r="E965" s="84" t="b">
        <v>0</v>
      </c>
      <c r="F965" s="84" t="b">
        <v>0</v>
      </c>
      <c r="G965" s="84" t="b">
        <v>0</v>
      </c>
    </row>
    <row r="966" spans="1:7" ht="15">
      <c r="A966" s="84" t="s">
        <v>4504</v>
      </c>
      <c r="B966" s="84">
        <v>2</v>
      </c>
      <c r="C966" s="118">
        <v>0</v>
      </c>
      <c r="D966" s="84" t="s">
        <v>3452</v>
      </c>
      <c r="E966" s="84" t="b">
        <v>0</v>
      </c>
      <c r="F966" s="84" t="b">
        <v>0</v>
      </c>
      <c r="G966" s="84" t="b">
        <v>0</v>
      </c>
    </row>
    <row r="967" spans="1:7" ht="15">
      <c r="A967" s="84" t="s">
        <v>4296</v>
      </c>
      <c r="B967" s="84">
        <v>2</v>
      </c>
      <c r="C967" s="118">
        <v>0</v>
      </c>
      <c r="D967" s="84" t="s">
        <v>3452</v>
      </c>
      <c r="E967" s="84" t="b">
        <v>0</v>
      </c>
      <c r="F967" s="84" t="b">
        <v>0</v>
      </c>
      <c r="G967" s="84" t="b">
        <v>0</v>
      </c>
    </row>
    <row r="968" spans="1:7" ht="15">
      <c r="A968" s="84" t="s">
        <v>4505</v>
      </c>
      <c r="B968" s="84">
        <v>2</v>
      </c>
      <c r="C968" s="118">
        <v>0</v>
      </c>
      <c r="D968" s="84" t="s">
        <v>3452</v>
      </c>
      <c r="E968" s="84" t="b">
        <v>0</v>
      </c>
      <c r="F968" s="84" t="b">
        <v>1</v>
      </c>
      <c r="G968" s="84" t="b">
        <v>0</v>
      </c>
    </row>
    <row r="969" spans="1:7" ht="15">
      <c r="A969" s="84" t="s">
        <v>3646</v>
      </c>
      <c r="B969" s="84">
        <v>2</v>
      </c>
      <c r="C969" s="118">
        <v>0</v>
      </c>
      <c r="D969" s="84" t="s">
        <v>3452</v>
      </c>
      <c r="E969" s="84" t="b">
        <v>0</v>
      </c>
      <c r="F969" s="84" t="b">
        <v>0</v>
      </c>
      <c r="G969" s="84" t="b">
        <v>0</v>
      </c>
    </row>
    <row r="970" spans="1:7" ht="15">
      <c r="A970" s="84" t="s">
        <v>3597</v>
      </c>
      <c r="B970" s="84">
        <v>2</v>
      </c>
      <c r="C970" s="118">
        <v>0</v>
      </c>
      <c r="D970" s="84" t="s">
        <v>3452</v>
      </c>
      <c r="E970" s="84" t="b">
        <v>0</v>
      </c>
      <c r="F970" s="84" t="b">
        <v>0</v>
      </c>
      <c r="G970" s="84" t="b">
        <v>0</v>
      </c>
    </row>
    <row r="971" spans="1:7" ht="15">
      <c r="A971" s="84" t="s">
        <v>4267</v>
      </c>
      <c r="B971" s="84">
        <v>2</v>
      </c>
      <c r="C971" s="118">
        <v>0</v>
      </c>
      <c r="D971" s="84" t="s">
        <v>3452</v>
      </c>
      <c r="E971" s="84" t="b">
        <v>0</v>
      </c>
      <c r="F971" s="84" t="b">
        <v>0</v>
      </c>
      <c r="G971" s="84" t="b">
        <v>0</v>
      </c>
    </row>
    <row r="972" spans="1:7" ht="15">
      <c r="A972" s="84" t="s">
        <v>4268</v>
      </c>
      <c r="B972" s="84">
        <v>2</v>
      </c>
      <c r="C972" s="118">
        <v>0</v>
      </c>
      <c r="D972" s="84" t="s">
        <v>3452</v>
      </c>
      <c r="E972" s="84" t="b">
        <v>0</v>
      </c>
      <c r="F972" s="84" t="b">
        <v>0</v>
      </c>
      <c r="G972" s="84" t="b">
        <v>0</v>
      </c>
    </row>
    <row r="973" spans="1:7" ht="15">
      <c r="A973" s="84" t="s">
        <v>3597</v>
      </c>
      <c r="B973" s="84">
        <v>2</v>
      </c>
      <c r="C973" s="118">
        <v>0</v>
      </c>
      <c r="D973" s="84" t="s">
        <v>3456</v>
      </c>
      <c r="E973" s="84" t="b">
        <v>0</v>
      </c>
      <c r="F973" s="84" t="b">
        <v>0</v>
      </c>
      <c r="G973" s="84" t="b">
        <v>0</v>
      </c>
    </row>
    <row r="974" spans="1:7" ht="15">
      <c r="A974" s="84" t="s">
        <v>4525</v>
      </c>
      <c r="B974" s="84">
        <v>2</v>
      </c>
      <c r="C974" s="118">
        <v>0</v>
      </c>
      <c r="D974" s="84" t="s">
        <v>3456</v>
      </c>
      <c r="E974" s="84" t="b">
        <v>0</v>
      </c>
      <c r="F974" s="84" t="b">
        <v>0</v>
      </c>
      <c r="G974" s="84" t="b">
        <v>0</v>
      </c>
    </row>
    <row r="975" spans="1:7" ht="15">
      <c r="A975" s="84" t="s">
        <v>4526</v>
      </c>
      <c r="B975" s="84">
        <v>2</v>
      </c>
      <c r="C975" s="118">
        <v>0</v>
      </c>
      <c r="D975" s="84" t="s">
        <v>3456</v>
      </c>
      <c r="E975" s="84" t="b">
        <v>0</v>
      </c>
      <c r="F975" s="84" t="b">
        <v>0</v>
      </c>
      <c r="G975" s="84" t="b">
        <v>0</v>
      </c>
    </row>
    <row r="976" spans="1:7" ht="15">
      <c r="A976" s="84" t="s">
        <v>4374</v>
      </c>
      <c r="B976" s="84">
        <v>2</v>
      </c>
      <c r="C976" s="118">
        <v>0</v>
      </c>
      <c r="D976" s="84" t="s">
        <v>3456</v>
      </c>
      <c r="E976" s="84" t="b">
        <v>0</v>
      </c>
      <c r="F976" s="84" t="b">
        <v>0</v>
      </c>
      <c r="G976" s="84" t="b">
        <v>0</v>
      </c>
    </row>
    <row r="977" spans="1:7" ht="15">
      <c r="A977" s="84" t="s">
        <v>4527</v>
      </c>
      <c r="B977" s="84">
        <v>2</v>
      </c>
      <c r="C977" s="118">
        <v>0</v>
      </c>
      <c r="D977" s="84" t="s">
        <v>3456</v>
      </c>
      <c r="E977" s="84" t="b">
        <v>0</v>
      </c>
      <c r="F977" s="84" t="b">
        <v>0</v>
      </c>
      <c r="G977" s="84" t="b">
        <v>0</v>
      </c>
    </row>
    <row r="978" spans="1:7" ht="15">
      <c r="A978" s="84" t="s">
        <v>4367</v>
      </c>
      <c r="B978" s="84">
        <v>2</v>
      </c>
      <c r="C978" s="118">
        <v>0</v>
      </c>
      <c r="D978" s="84" t="s">
        <v>3456</v>
      </c>
      <c r="E978" s="84" t="b">
        <v>0</v>
      </c>
      <c r="F978" s="84" t="b">
        <v>0</v>
      </c>
      <c r="G978" s="84" t="b">
        <v>0</v>
      </c>
    </row>
    <row r="979" spans="1:7" ht="15">
      <c r="A979" s="84" t="s">
        <v>4375</v>
      </c>
      <c r="B979" s="84">
        <v>2</v>
      </c>
      <c r="C979" s="118">
        <v>0</v>
      </c>
      <c r="D979" s="84" t="s">
        <v>3456</v>
      </c>
      <c r="E979" s="84" t="b">
        <v>0</v>
      </c>
      <c r="F979" s="84" t="b">
        <v>1</v>
      </c>
      <c r="G979" s="84" t="b">
        <v>0</v>
      </c>
    </row>
    <row r="980" spans="1:7" ht="15">
      <c r="A980" s="84" t="s">
        <v>3682</v>
      </c>
      <c r="B980" s="84">
        <v>2</v>
      </c>
      <c r="C980" s="118">
        <v>0</v>
      </c>
      <c r="D980" s="84" t="s">
        <v>3456</v>
      </c>
      <c r="E980" s="84" t="b">
        <v>0</v>
      </c>
      <c r="F980" s="84" t="b">
        <v>0</v>
      </c>
      <c r="G980" s="84" t="b">
        <v>0</v>
      </c>
    </row>
    <row r="981" spans="1:7" ht="15">
      <c r="A981" s="84" t="s">
        <v>4376</v>
      </c>
      <c r="B981" s="84">
        <v>2</v>
      </c>
      <c r="C981" s="118">
        <v>0</v>
      </c>
      <c r="D981" s="84" t="s">
        <v>3456</v>
      </c>
      <c r="E981" s="84" t="b">
        <v>0</v>
      </c>
      <c r="F981" s="84" t="b">
        <v>0</v>
      </c>
      <c r="G981" s="84" t="b">
        <v>0</v>
      </c>
    </row>
    <row r="982" spans="1:7" ht="15">
      <c r="A982" s="84" t="s">
        <v>3644</v>
      </c>
      <c r="B982" s="84">
        <v>6</v>
      </c>
      <c r="C982" s="118">
        <v>0.032016592555578406</v>
      </c>
      <c r="D982" s="84" t="s">
        <v>3457</v>
      </c>
      <c r="E982" s="84" t="b">
        <v>0</v>
      </c>
      <c r="F982" s="84" t="b">
        <v>0</v>
      </c>
      <c r="G982" s="84" t="b">
        <v>0</v>
      </c>
    </row>
    <row r="983" spans="1:7" ht="15">
      <c r="A983" s="84" t="s">
        <v>271</v>
      </c>
      <c r="B983" s="84">
        <v>3</v>
      </c>
      <c r="C983" s="118">
        <v>0</v>
      </c>
      <c r="D983" s="84" t="s">
        <v>3457</v>
      </c>
      <c r="E983" s="84" t="b">
        <v>0</v>
      </c>
      <c r="F983" s="84" t="b">
        <v>0</v>
      </c>
      <c r="G983" s="84" t="b">
        <v>0</v>
      </c>
    </row>
    <row r="984" spans="1:7" ht="15">
      <c r="A984" s="84" t="s">
        <v>3597</v>
      </c>
      <c r="B984" s="84">
        <v>3</v>
      </c>
      <c r="C984" s="118">
        <v>0</v>
      </c>
      <c r="D984" s="84" t="s">
        <v>3457</v>
      </c>
      <c r="E984" s="84" t="b">
        <v>0</v>
      </c>
      <c r="F984" s="84" t="b">
        <v>0</v>
      </c>
      <c r="G984" s="84" t="b">
        <v>0</v>
      </c>
    </row>
    <row r="985" spans="1:7" ht="15">
      <c r="A985" s="84" t="s">
        <v>270</v>
      </c>
      <c r="B985" s="84">
        <v>2</v>
      </c>
      <c r="C985" s="118">
        <v>0.010672197518526137</v>
      </c>
      <c r="D985" s="84" t="s">
        <v>3457</v>
      </c>
      <c r="E985" s="84" t="b">
        <v>0</v>
      </c>
      <c r="F985" s="84" t="b">
        <v>0</v>
      </c>
      <c r="G985" s="84" t="b">
        <v>0</v>
      </c>
    </row>
    <row r="986" spans="1:7" ht="15">
      <c r="A986" s="84" t="s">
        <v>4528</v>
      </c>
      <c r="B986" s="84">
        <v>2</v>
      </c>
      <c r="C986" s="118">
        <v>0.010672197518526137</v>
      </c>
      <c r="D986" s="84" t="s">
        <v>3457</v>
      </c>
      <c r="E986" s="84" t="b">
        <v>0</v>
      </c>
      <c r="F986" s="84" t="b">
        <v>1</v>
      </c>
      <c r="G986" s="84" t="b">
        <v>0</v>
      </c>
    </row>
    <row r="987" spans="1:7" ht="15">
      <c r="A987" s="84" t="s">
        <v>4529</v>
      </c>
      <c r="B987" s="84">
        <v>2</v>
      </c>
      <c r="C987" s="118">
        <v>0.010672197518526137</v>
      </c>
      <c r="D987" s="84" t="s">
        <v>3457</v>
      </c>
      <c r="E987" s="84" t="b">
        <v>0</v>
      </c>
      <c r="F987" s="84" t="b">
        <v>0</v>
      </c>
      <c r="G987" s="84" t="b">
        <v>0</v>
      </c>
    </row>
    <row r="988" spans="1:7" ht="15">
      <c r="A988" s="84" t="s">
        <v>4530</v>
      </c>
      <c r="B988" s="84">
        <v>2</v>
      </c>
      <c r="C988" s="118">
        <v>0.010672197518526137</v>
      </c>
      <c r="D988" s="84" t="s">
        <v>3457</v>
      </c>
      <c r="E988" s="84" t="b">
        <v>0</v>
      </c>
      <c r="F988" s="84" t="b">
        <v>0</v>
      </c>
      <c r="G988" s="84" t="b">
        <v>0</v>
      </c>
    </row>
    <row r="989" spans="1:7" ht="15">
      <c r="A989" s="84" t="s">
        <v>4531</v>
      </c>
      <c r="B989" s="84">
        <v>2</v>
      </c>
      <c r="C989" s="118">
        <v>0.010672197518526137</v>
      </c>
      <c r="D989" s="84" t="s">
        <v>3457</v>
      </c>
      <c r="E989" s="84" t="b">
        <v>0</v>
      </c>
      <c r="F989" s="84" t="b">
        <v>0</v>
      </c>
      <c r="G989" s="84" t="b">
        <v>0</v>
      </c>
    </row>
    <row r="990" spans="1:7" ht="15">
      <c r="A990" s="84" t="s">
        <v>4532</v>
      </c>
      <c r="B990" s="84">
        <v>2</v>
      </c>
      <c r="C990" s="118">
        <v>0.010672197518526137</v>
      </c>
      <c r="D990" s="84" t="s">
        <v>3457</v>
      </c>
      <c r="E990" s="84" t="b">
        <v>0</v>
      </c>
      <c r="F990" s="84" t="b">
        <v>0</v>
      </c>
      <c r="G990" s="84" t="b">
        <v>0</v>
      </c>
    </row>
    <row r="991" spans="1:7" ht="15">
      <c r="A991" s="84" t="s">
        <v>4292</v>
      </c>
      <c r="B991" s="84">
        <v>2</v>
      </c>
      <c r="C991" s="118">
        <v>0.028916439679979544</v>
      </c>
      <c r="D991" s="84" t="s">
        <v>3457</v>
      </c>
      <c r="E991" s="84" t="b">
        <v>1</v>
      </c>
      <c r="F991" s="84" t="b">
        <v>0</v>
      </c>
      <c r="G991" s="84" t="b">
        <v>0</v>
      </c>
    </row>
    <row r="992" spans="1:7" ht="15">
      <c r="A992" s="84" t="s">
        <v>3679</v>
      </c>
      <c r="B992" s="84">
        <v>4</v>
      </c>
      <c r="C992" s="118">
        <v>0</v>
      </c>
      <c r="D992" s="84" t="s">
        <v>3458</v>
      </c>
      <c r="E992" s="84" t="b">
        <v>0</v>
      </c>
      <c r="F992" s="84" t="b">
        <v>0</v>
      </c>
      <c r="G992" s="84" t="b">
        <v>0</v>
      </c>
    </row>
    <row r="993" spans="1:7" ht="15">
      <c r="A993" s="84" t="s">
        <v>4365</v>
      </c>
      <c r="B993" s="84">
        <v>2</v>
      </c>
      <c r="C993" s="118">
        <v>0</v>
      </c>
      <c r="D993" s="84" t="s">
        <v>3458</v>
      </c>
      <c r="E993" s="84" t="b">
        <v>0</v>
      </c>
      <c r="F993" s="84" t="b">
        <v>0</v>
      </c>
      <c r="G993" s="84" t="b">
        <v>0</v>
      </c>
    </row>
    <row r="994" spans="1:7" ht="15">
      <c r="A994" s="84" t="s">
        <v>4536</v>
      </c>
      <c r="B994" s="84">
        <v>2</v>
      </c>
      <c r="C994" s="118">
        <v>0</v>
      </c>
      <c r="D994" s="84" t="s">
        <v>3458</v>
      </c>
      <c r="E994" s="84" t="b">
        <v>0</v>
      </c>
      <c r="F994" s="84" t="b">
        <v>0</v>
      </c>
      <c r="G994" s="84" t="b">
        <v>0</v>
      </c>
    </row>
    <row r="995" spans="1:7" ht="15">
      <c r="A995" s="84" t="s">
        <v>4537</v>
      </c>
      <c r="B995" s="84">
        <v>2</v>
      </c>
      <c r="C995" s="118">
        <v>0</v>
      </c>
      <c r="D995" s="84" t="s">
        <v>3458</v>
      </c>
      <c r="E995" s="84" t="b">
        <v>0</v>
      </c>
      <c r="F995" s="84" t="b">
        <v>0</v>
      </c>
      <c r="G995" s="84" t="b">
        <v>0</v>
      </c>
    </row>
    <row r="996" spans="1:7" ht="15">
      <c r="A996" s="84" t="s">
        <v>3662</v>
      </c>
      <c r="B996" s="84">
        <v>2</v>
      </c>
      <c r="C996" s="118">
        <v>0</v>
      </c>
      <c r="D996" s="84" t="s">
        <v>3458</v>
      </c>
      <c r="E996" s="84" t="b">
        <v>0</v>
      </c>
      <c r="F996" s="84" t="b">
        <v>0</v>
      </c>
      <c r="G996" s="84" t="b">
        <v>0</v>
      </c>
    </row>
    <row r="997" spans="1:7" ht="15">
      <c r="A997" s="84" t="s">
        <v>4538</v>
      </c>
      <c r="B997" s="84">
        <v>2</v>
      </c>
      <c r="C997" s="118">
        <v>0</v>
      </c>
      <c r="D997" s="84" t="s">
        <v>3458</v>
      </c>
      <c r="E997" s="84" t="b">
        <v>0</v>
      </c>
      <c r="F997" s="84" t="b">
        <v>0</v>
      </c>
      <c r="G997" s="84" t="b">
        <v>0</v>
      </c>
    </row>
    <row r="998" spans="1:7" ht="15">
      <c r="A998" s="84" t="s">
        <v>4539</v>
      </c>
      <c r="B998" s="84">
        <v>2</v>
      </c>
      <c r="C998" s="118">
        <v>0</v>
      </c>
      <c r="D998" s="84" t="s">
        <v>3458</v>
      </c>
      <c r="E998" s="84" t="b">
        <v>0</v>
      </c>
      <c r="F998" s="84" t="b">
        <v>0</v>
      </c>
      <c r="G998" s="84" t="b">
        <v>0</v>
      </c>
    </row>
    <row r="999" spans="1:7" ht="15">
      <c r="A999" s="84" t="s">
        <v>3597</v>
      </c>
      <c r="B999" s="84">
        <v>2</v>
      </c>
      <c r="C999" s="118">
        <v>0</v>
      </c>
      <c r="D999" s="84" t="s">
        <v>3458</v>
      </c>
      <c r="E999" s="84" t="b">
        <v>0</v>
      </c>
      <c r="F999" s="84" t="b">
        <v>0</v>
      </c>
      <c r="G999" s="84" t="b">
        <v>0</v>
      </c>
    </row>
    <row r="1000" spans="1:7" ht="15">
      <c r="A1000" s="84" t="s">
        <v>4544</v>
      </c>
      <c r="B1000" s="84">
        <v>2</v>
      </c>
      <c r="C1000" s="118">
        <v>0</v>
      </c>
      <c r="D1000" s="84" t="s">
        <v>3459</v>
      </c>
      <c r="E1000" s="84" t="b">
        <v>0</v>
      </c>
      <c r="F1000" s="84" t="b">
        <v>0</v>
      </c>
      <c r="G1000" s="84" t="b">
        <v>0</v>
      </c>
    </row>
    <row r="1001" spans="1:7" ht="15">
      <c r="A1001" s="84" t="s">
        <v>3597</v>
      </c>
      <c r="B1001" s="84">
        <v>2</v>
      </c>
      <c r="C1001" s="118">
        <v>0</v>
      </c>
      <c r="D1001" s="84" t="s">
        <v>3459</v>
      </c>
      <c r="E1001" s="84" t="b">
        <v>0</v>
      </c>
      <c r="F1001" s="84" t="b">
        <v>0</v>
      </c>
      <c r="G1001" s="84" t="b">
        <v>0</v>
      </c>
    </row>
    <row r="1002" spans="1:7" ht="15">
      <c r="A1002" s="84" t="s">
        <v>4545</v>
      </c>
      <c r="B1002" s="84">
        <v>2</v>
      </c>
      <c r="C1002" s="118">
        <v>0</v>
      </c>
      <c r="D1002" s="84" t="s">
        <v>3459</v>
      </c>
      <c r="E1002" s="84" t="b">
        <v>0</v>
      </c>
      <c r="F1002" s="84" t="b">
        <v>0</v>
      </c>
      <c r="G1002" s="84" t="b">
        <v>0</v>
      </c>
    </row>
    <row r="1003" spans="1:7" ht="15">
      <c r="A1003" s="84" t="s">
        <v>4546</v>
      </c>
      <c r="B1003" s="84">
        <v>2</v>
      </c>
      <c r="C1003" s="118">
        <v>0</v>
      </c>
      <c r="D1003" s="84" t="s">
        <v>3460</v>
      </c>
      <c r="E1003" s="84" t="b">
        <v>0</v>
      </c>
      <c r="F1003" s="84" t="b">
        <v>0</v>
      </c>
      <c r="G1003" s="84" t="b">
        <v>0</v>
      </c>
    </row>
    <row r="1004" spans="1:7" ht="15">
      <c r="A1004" s="84" t="s">
        <v>4547</v>
      </c>
      <c r="B1004" s="84">
        <v>2</v>
      </c>
      <c r="C1004" s="118">
        <v>0</v>
      </c>
      <c r="D1004" s="84" t="s">
        <v>3460</v>
      </c>
      <c r="E1004" s="84" t="b">
        <v>0</v>
      </c>
      <c r="F1004" s="84" t="b">
        <v>0</v>
      </c>
      <c r="G1004" s="84" t="b">
        <v>0</v>
      </c>
    </row>
    <row r="1005" spans="1:7" ht="15">
      <c r="A1005" s="84" t="s">
        <v>4548</v>
      </c>
      <c r="B1005" s="84">
        <v>2</v>
      </c>
      <c r="C1005" s="118">
        <v>0</v>
      </c>
      <c r="D1005" s="84" t="s">
        <v>3460</v>
      </c>
      <c r="E1005" s="84" t="b">
        <v>0</v>
      </c>
      <c r="F1005" s="84" t="b">
        <v>0</v>
      </c>
      <c r="G1005" s="84" t="b">
        <v>0</v>
      </c>
    </row>
    <row r="1006" spans="1:7" ht="15">
      <c r="A1006" s="84" t="s">
        <v>4549</v>
      </c>
      <c r="B1006" s="84">
        <v>2</v>
      </c>
      <c r="C1006" s="118">
        <v>0</v>
      </c>
      <c r="D1006" s="84" t="s">
        <v>3460</v>
      </c>
      <c r="E1006" s="84" t="b">
        <v>1</v>
      </c>
      <c r="F1006" s="84" t="b">
        <v>0</v>
      </c>
      <c r="G1006" s="84" t="b">
        <v>0</v>
      </c>
    </row>
    <row r="1007" spans="1:7" ht="15">
      <c r="A1007" s="84" t="s">
        <v>4550</v>
      </c>
      <c r="B1007" s="84">
        <v>2</v>
      </c>
      <c r="C1007" s="118">
        <v>0</v>
      </c>
      <c r="D1007" s="84" t="s">
        <v>3460</v>
      </c>
      <c r="E1007" s="84" t="b">
        <v>0</v>
      </c>
      <c r="F1007" s="84" t="b">
        <v>0</v>
      </c>
      <c r="G1007" s="84" t="b">
        <v>0</v>
      </c>
    </row>
    <row r="1008" spans="1:7" ht="15">
      <c r="A1008" s="84" t="s">
        <v>4551</v>
      </c>
      <c r="B1008" s="84">
        <v>2</v>
      </c>
      <c r="C1008" s="118">
        <v>0</v>
      </c>
      <c r="D1008" s="84" t="s">
        <v>3460</v>
      </c>
      <c r="E1008" s="84" t="b">
        <v>0</v>
      </c>
      <c r="F1008" s="84" t="b">
        <v>0</v>
      </c>
      <c r="G1008" s="84" t="b">
        <v>0</v>
      </c>
    </row>
    <row r="1009" spans="1:7" ht="15">
      <c r="A1009" s="84" t="s">
        <v>4552</v>
      </c>
      <c r="B1009" s="84">
        <v>2</v>
      </c>
      <c r="C1009" s="118">
        <v>0</v>
      </c>
      <c r="D1009" s="84" t="s">
        <v>3460</v>
      </c>
      <c r="E1009" s="84" t="b">
        <v>0</v>
      </c>
      <c r="F1009" s="84" t="b">
        <v>0</v>
      </c>
      <c r="G1009" s="84" t="b">
        <v>0</v>
      </c>
    </row>
    <row r="1010" spans="1:7" ht="15">
      <c r="A1010" s="84" t="s">
        <v>4553</v>
      </c>
      <c r="B1010" s="84">
        <v>2</v>
      </c>
      <c r="C1010" s="118">
        <v>0</v>
      </c>
      <c r="D1010" s="84" t="s">
        <v>3460</v>
      </c>
      <c r="E1010" s="84" t="b">
        <v>0</v>
      </c>
      <c r="F1010" s="84" t="b">
        <v>0</v>
      </c>
      <c r="G1010" s="84" t="b">
        <v>0</v>
      </c>
    </row>
    <row r="1011" spans="1:7" ht="15">
      <c r="A1011" s="84" t="s">
        <v>4554</v>
      </c>
      <c r="B1011" s="84">
        <v>2</v>
      </c>
      <c r="C1011" s="118">
        <v>0</v>
      </c>
      <c r="D1011" s="84" t="s">
        <v>3460</v>
      </c>
      <c r="E1011" s="84" t="b">
        <v>0</v>
      </c>
      <c r="F1011" s="84" t="b">
        <v>0</v>
      </c>
      <c r="G1011" s="84" t="b">
        <v>0</v>
      </c>
    </row>
    <row r="1012" spans="1:7" ht="15">
      <c r="A1012" s="84" t="s">
        <v>4366</v>
      </c>
      <c r="B1012" s="84">
        <v>2</v>
      </c>
      <c r="C1012" s="118">
        <v>0</v>
      </c>
      <c r="D1012" s="84" t="s">
        <v>3460</v>
      </c>
      <c r="E1012" s="84" t="b">
        <v>0</v>
      </c>
      <c r="F1012" s="84" t="b">
        <v>0</v>
      </c>
      <c r="G1012" s="84" t="b">
        <v>0</v>
      </c>
    </row>
    <row r="1013" spans="1:7" ht="15">
      <c r="A1013" s="84" t="s">
        <v>3597</v>
      </c>
      <c r="B1013" s="84">
        <v>2</v>
      </c>
      <c r="C1013" s="118">
        <v>0</v>
      </c>
      <c r="D1013" s="84" t="s">
        <v>3460</v>
      </c>
      <c r="E1013" s="84" t="b">
        <v>0</v>
      </c>
      <c r="F1013" s="84" t="b">
        <v>0</v>
      </c>
      <c r="G1013" s="84" t="b">
        <v>0</v>
      </c>
    </row>
    <row r="1014" spans="1:7" ht="15">
      <c r="A1014" s="84" t="s">
        <v>3646</v>
      </c>
      <c r="B1014" s="84">
        <v>2</v>
      </c>
      <c r="C1014" s="118">
        <v>0</v>
      </c>
      <c r="D1014" s="84" t="s">
        <v>3461</v>
      </c>
      <c r="E1014" s="84" t="b">
        <v>0</v>
      </c>
      <c r="F1014" s="84" t="b">
        <v>0</v>
      </c>
      <c r="G1014" s="84" t="b">
        <v>0</v>
      </c>
    </row>
    <row r="1015" spans="1:7" ht="15">
      <c r="A1015" s="84" t="s">
        <v>4252</v>
      </c>
      <c r="B1015" s="84">
        <v>2</v>
      </c>
      <c r="C1015" s="118">
        <v>0</v>
      </c>
      <c r="D1015" s="84" t="s">
        <v>3461</v>
      </c>
      <c r="E1015" s="84" t="b">
        <v>0</v>
      </c>
      <c r="F1015" s="84" t="b">
        <v>0</v>
      </c>
      <c r="G1015" s="84" t="b">
        <v>0</v>
      </c>
    </row>
    <row r="1016" spans="1:7" ht="15">
      <c r="A1016" s="84" t="s">
        <v>3647</v>
      </c>
      <c r="B1016" s="84">
        <v>2</v>
      </c>
      <c r="C1016" s="118">
        <v>0</v>
      </c>
      <c r="D1016" s="84" t="s">
        <v>3461</v>
      </c>
      <c r="E1016" s="84" t="b">
        <v>0</v>
      </c>
      <c r="F1016" s="84" t="b">
        <v>0</v>
      </c>
      <c r="G1016" s="84" t="b">
        <v>0</v>
      </c>
    </row>
    <row r="1017" spans="1:7" ht="15">
      <c r="A1017" s="84" t="s">
        <v>4255</v>
      </c>
      <c r="B1017" s="84">
        <v>2</v>
      </c>
      <c r="C1017" s="118">
        <v>0</v>
      </c>
      <c r="D1017" s="84" t="s">
        <v>3461</v>
      </c>
      <c r="E1017" s="84" t="b">
        <v>0</v>
      </c>
      <c r="F1017" s="84" t="b">
        <v>0</v>
      </c>
      <c r="G1017" s="84" t="b">
        <v>0</v>
      </c>
    </row>
    <row r="1018" spans="1:7" ht="15">
      <c r="A1018" s="84" t="s">
        <v>4265</v>
      </c>
      <c r="B1018" s="84">
        <v>2</v>
      </c>
      <c r="C1018" s="118">
        <v>0</v>
      </c>
      <c r="D1018" s="84" t="s">
        <v>3461</v>
      </c>
      <c r="E1018" s="84" t="b">
        <v>0</v>
      </c>
      <c r="F1018" s="84" t="b">
        <v>0</v>
      </c>
      <c r="G1018" s="84" t="b">
        <v>0</v>
      </c>
    </row>
    <row r="1019" spans="1:7" ht="15">
      <c r="A1019" s="84" t="s">
        <v>4247</v>
      </c>
      <c r="B1019" s="84">
        <v>2</v>
      </c>
      <c r="C1019" s="118">
        <v>0</v>
      </c>
      <c r="D1019" s="84" t="s">
        <v>3461</v>
      </c>
      <c r="E1019" s="84" t="b">
        <v>0</v>
      </c>
      <c r="F1019" s="84" t="b">
        <v>0</v>
      </c>
      <c r="G1019" s="84" t="b">
        <v>0</v>
      </c>
    </row>
    <row r="1020" spans="1:7" ht="15">
      <c r="A1020" s="84" t="s">
        <v>3640</v>
      </c>
      <c r="B1020" s="84">
        <v>2</v>
      </c>
      <c r="C1020" s="118">
        <v>0</v>
      </c>
      <c r="D1020" s="84" t="s">
        <v>3461</v>
      </c>
      <c r="E1020" s="84" t="b">
        <v>0</v>
      </c>
      <c r="F1020" s="84" t="b">
        <v>0</v>
      </c>
      <c r="G1020" s="84" t="b">
        <v>0</v>
      </c>
    </row>
    <row r="1021" spans="1:7" ht="15">
      <c r="A1021" s="84" t="s">
        <v>3597</v>
      </c>
      <c r="B1021" s="84">
        <v>2</v>
      </c>
      <c r="C1021" s="118">
        <v>0</v>
      </c>
      <c r="D1021" s="84" t="s">
        <v>3461</v>
      </c>
      <c r="E1021" s="84" t="b">
        <v>0</v>
      </c>
      <c r="F1021" s="84" t="b">
        <v>0</v>
      </c>
      <c r="G1021" s="84" t="b">
        <v>0</v>
      </c>
    </row>
    <row r="1022" spans="1:7" ht="15">
      <c r="A1022" s="84" t="s">
        <v>3638</v>
      </c>
      <c r="B1022" s="84">
        <v>2</v>
      </c>
      <c r="C1022" s="118">
        <v>0</v>
      </c>
      <c r="D1022" s="84" t="s">
        <v>3461</v>
      </c>
      <c r="E1022" s="84" t="b">
        <v>0</v>
      </c>
      <c r="F1022" s="84" t="b">
        <v>0</v>
      </c>
      <c r="G1022" s="84" t="b">
        <v>0</v>
      </c>
    </row>
    <row r="1023" spans="1:7" ht="15">
      <c r="A1023" s="84" t="s">
        <v>4269</v>
      </c>
      <c r="B1023" s="84">
        <v>2</v>
      </c>
      <c r="C1023" s="118">
        <v>0</v>
      </c>
      <c r="D1023" s="84" t="s">
        <v>3461</v>
      </c>
      <c r="E1023" s="84" t="b">
        <v>0</v>
      </c>
      <c r="F1023" s="84" t="b">
        <v>0</v>
      </c>
      <c r="G1023" s="84" t="b">
        <v>0</v>
      </c>
    </row>
    <row r="1024" spans="1:7" ht="15">
      <c r="A1024" s="84" t="s">
        <v>4270</v>
      </c>
      <c r="B1024" s="84">
        <v>2</v>
      </c>
      <c r="C1024" s="118">
        <v>0</v>
      </c>
      <c r="D1024" s="84" t="s">
        <v>3461</v>
      </c>
      <c r="E1024" s="84" t="b">
        <v>0</v>
      </c>
      <c r="F1024" s="84" t="b">
        <v>0</v>
      </c>
      <c r="G1024" s="84" t="b">
        <v>0</v>
      </c>
    </row>
    <row r="1025" spans="1:7" ht="15">
      <c r="A1025" s="84" t="s">
        <v>4271</v>
      </c>
      <c r="B1025" s="84">
        <v>2</v>
      </c>
      <c r="C1025" s="118">
        <v>0</v>
      </c>
      <c r="D1025" s="84" t="s">
        <v>3461</v>
      </c>
      <c r="E1025" s="84" t="b">
        <v>0</v>
      </c>
      <c r="F1025" s="84" t="b">
        <v>0</v>
      </c>
      <c r="G1025" s="84" t="b">
        <v>0</v>
      </c>
    </row>
    <row r="1026" spans="1:7" ht="15">
      <c r="A1026" s="84" t="s">
        <v>4272</v>
      </c>
      <c r="B1026" s="84">
        <v>2</v>
      </c>
      <c r="C1026" s="118">
        <v>0</v>
      </c>
      <c r="D1026" s="84" t="s">
        <v>3461</v>
      </c>
      <c r="E1026" s="84" t="b">
        <v>0</v>
      </c>
      <c r="F1026" s="84" t="b">
        <v>0</v>
      </c>
      <c r="G1026" s="84" t="b">
        <v>0</v>
      </c>
    </row>
    <row r="1027" spans="1:7" ht="15">
      <c r="A1027" s="84" t="s">
        <v>4256</v>
      </c>
      <c r="B1027" s="84">
        <v>2</v>
      </c>
      <c r="C1027" s="118">
        <v>0</v>
      </c>
      <c r="D1027" s="84" t="s">
        <v>3462</v>
      </c>
      <c r="E1027" s="84" t="b">
        <v>0</v>
      </c>
      <c r="F1027" s="84" t="b">
        <v>0</v>
      </c>
      <c r="G1027" s="84" t="b">
        <v>0</v>
      </c>
    </row>
    <row r="1028" spans="1:7" ht="15">
      <c r="A1028" s="84" t="s">
        <v>4388</v>
      </c>
      <c r="B1028" s="84">
        <v>2</v>
      </c>
      <c r="C1028" s="118">
        <v>0</v>
      </c>
      <c r="D1028" s="84" t="s">
        <v>3462</v>
      </c>
      <c r="E1028" s="84" t="b">
        <v>0</v>
      </c>
      <c r="F1028" s="84" t="b">
        <v>0</v>
      </c>
      <c r="G1028" s="84" t="b">
        <v>0</v>
      </c>
    </row>
    <row r="1029" spans="1:7" ht="15">
      <c r="A1029" s="84" t="s">
        <v>4389</v>
      </c>
      <c r="B1029" s="84">
        <v>2</v>
      </c>
      <c r="C1029" s="118">
        <v>0</v>
      </c>
      <c r="D1029" s="84" t="s">
        <v>3462</v>
      </c>
      <c r="E1029" s="84" t="b">
        <v>0</v>
      </c>
      <c r="F1029" s="84" t="b">
        <v>0</v>
      </c>
      <c r="G1029" s="84" t="b">
        <v>0</v>
      </c>
    </row>
    <row r="1030" spans="1:7" ht="15">
      <c r="A1030" s="84" t="s">
        <v>4390</v>
      </c>
      <c r="B1030" s="84">
        <v>2</v>
      </c>
      <c r="C1030" s="118">
        <v>0</v>
      </c>
      <c r="D1030" s="84" t="s">
        <v>3462</v>
      </c>
      <c r="E1030" s="84" t="b">
        <v>1</v>
      </c>
      <c r="F1030" s="84" t="b">
        <v>0</v>
      </c>
      <c r="G1030" s="84" t="b">
        <v>0</v>
      </c>
    </row>
    <row r="1031" spans="1:7" ht="15">
      <c r="A1031" s="84" t="s">
        <v>4391</v>
      </c>
      <c r="B1031" s="84">
        <v>2</v>
      </c>
      <c r="C1031" s="118">
        <v>0</v>
      </c>
      <c r="D1031" s="84" t="s">
        <v>3462</v>
      </c>
      <c r="E1031" s="84" t="b">
        <v>0</v>
      </c>
      <c r="F1031" s="84" t="b">
        <v>0</v>
      </c>
      <c r="G1031" s="84" t="b">
        <v>0</v>
      </c>
    </row>
    <row r="1032" spans="1:7" ht="15">
      <c r="A1032" s="84" t="s">
        <v>3569</v>
      </c>
      <c r="B1032" s="84">
        <v>2</v>
      </c>
      <c r="C1032" s="118">
        <v>0</v>
      </c>
      <c r="D1032" s="84" t="s">
        <v>3462</v>
      </c>
      <c r="E1032" s="84" t="b">
        <v>0</v>
      </c>
      <c r="F1032" s="84" t="b">
        <v>0</v>
      </c>
      <c r="G1032" s="84" t="b">
        <v>0</v>
      </c>
    </row>
    <row r="1033" spans="1:7" ht="15">
      <c r="A1033" s="84" t="s">
        <v>4290</v>
      </c>
      <c r="B1033" s="84">
        <v>2</v>
      </c>
      <c r="C1033" s="118">
        <v>0</v>
      </c>
      <c r="D1033" s="84" t="s">
        <v>3462</v>
      </c>
      <c r="E1033" s="84" t="b">
        <v>0</v>
      </c>
      <c r="F1033" s="84" t="b">
        <v>0</v>
      </c>
      <c r="G1033" s="84" t="b">
        <v>0</v>
      </c>
    </row>
    <row r="1034" spans="1:7" ht="15">
      <c r="A1034" s="84" t="s">
        <v>3622</v>
      </c>
      <c r="B1034" s="84">
        <v>2</v>
      </c>
      <c r="C1034" s="118">
        <v>0</v>
      </c>
      <c r="D1034" s="84" t="s">
        <v>3462</v>
      </c>
      <c r="E1034" s="84" t="b">
        <v>0</v>
      </c>
      <c r="F1034" s="84" t="b">
        <v>0</v>
      </c>
      <c r="G1034" s="84" t="b">
        <v>0</v>
      </c>
    </row>
    <row r="1035" spans="1:7" ht="15">
      <c r="A1035" s="84" t="s">
        <v>4569</v>
      </c>
      <c r="B1035" s="84">
        <v>2</v>
      </c>
      <c r="C1035" s="118">
        <v>0</v>
      </c>
      <c r="D1035" s="84" t="s">
        <v>3464</v>
      </c>
      <c r="E1035" s="84" t="b">
        <v>0</v>
      </c>
      <c r="F1035" s="84" t="b">
        <v>0</v>
      </c>
      <c r="G1035" s="84" t="b">
        <v>0</v>
      </c>
    </row>
    <row r="1036" spans="1:7" ht="15">
      <c r="A1036" s="84" t="s">
        <v>4570</v>
      </c>
      <c r="B1036" s="84">
        <v>2</v>
      </c>
      <c r="C1036" s="118">
        <v>0</v>
      </c>
      <c r="D1036" s="84" t="s">
        <v>3464</v>
      </c>
      <c r="E1036" s="84" t="b">
        <v>0</v>
      </c>
      <c r="F1036" s="84" t="b">
        <v>0</v>
      </c>
      <c r="G1036" s="84" t="b">
        <v>0</v>
      </c>
    </row>
    <row r="1037" spans="1:7" ht="15">
      <c r="A1037" s="84" t="s">
        <v>4571</v>
      </c>
      <c r="B1037" s="84">
        <v>2</v>
      </c>
      <c r="C1037" s="118">
        <v>0</v>
      </c>
      <c r="D1037" s="84" t="s">
        <v>3464</v>
      </c>
      <c r="E1037" s="84" t="b">
        <v>0</v>
      </c>
      <c r="F1037" s="84" t="b">
        <v>0</v>
      </c>
      <c r="G1037" s="84" t="b">
        <v>0</v>
      </c>
    </row>
    <row r="1038" spans="1:7" ht="15">
      <c r="A1038" s="84" t="s">
        <v>4313</v>
      </c>
      <c r="B1038" s="84">
        <v>2</v>
      </c>
      <c r="C1038" s="118">
        <v>0</v>
      </c>
      <c r="D1038" s="84" t="s">
        <v>3464</v>
      </c>
      <c r="E1038" s="84" t="b">
        <v>0</v>
      </c>
      <c r="F1038" s="84" t="b">
        <v>0</v>
      </c>
      <c r="G1038" s="84" t="b">
        <v>0</v>
      </c>
    </row>
    <row r="1039" spans="1:7" ht="15">
      <c r="A1039" s="84" t="s">
        <v>4572</v>
      </c>
      <c r="B1039" s="84">
        <v>2</v>
      </c>
      <c r="C1039" s="118">
        <v>0</v>
      </c>
      <c r="D1039" s="84" t="s">
        <v>3464</v>
      </c>
      <c r="E1039" s="84" t="b">
        <v>0</v>
      </c>
      <c r="F1039" s="84" t="b">
        <v>0</v>
      </c>
      <c r="G1039" s="84" t="b">
        <v>0</v>
      </c>
    </row>
    <row r="1040" spans="1:7" ht="15">
      <c r="A1040" s="84" t="s">
        <v>4573</v>
      </c>
      <c r="B1040" s="84">
        <v>2</v>
      </c>
      <c r="C1040" s="118">
        <v>0</v>
      </c>
      <c r="D1040" s="84" t="s">
        <v>3464</v>
      </c>
      <c r="E1040" s="84" t="b">
        <v>0</v>
      </c>
      <c r="F1040" s="84" t="b">
        <v>0</v>
      </c>
      <c r="G1040" s="84" t="b">
        <v>0</v>
      </c>
    </row>
    <row r="1041" spans="1:7" ht="15">
      <c r="A1041" s="84" t="s">
        <v>3656</v>
      </c>
      <c r="B1041" s="84">
        <v>2</v>
      </c>
      <c r="C1041" s="118">
        <v>0</v>
      </c>
      <c r="D1041" s="84" t="s">
        <v>3464</v>
      </c>
      <c r="E1041" s="84" t="b">
        <v>0</v>
      </c>
      <c r="F1041" s="84" t="b">
        <v>0</v>
      </c>
      <c r="G1041" s="84" t="b">
        <v>0</v>
      </c>
    </row>
    <row r="1042" spans="1:7" ht="15">
      <c r="A1042" s="84" t="s">
        <v>4574</v>
      </c>
      <c r="B1042" s="84">
        <v>2</v>
      </c>
      <c r="C1042" s="118">
        <v>0</v>
      </c>
      <c r="D1042" s="84" t="s">
        <v>3464</v>
      </c>
      <c r="E1042" s="84" t="b">
        <v>1</v>
      </c>
      <c r="F1042" s="84" t="b">
        <v>0</v>
      </c>
      <c r="G1042" s="84" t="b">
        <v>0</v>
      </c>
    </row>
    <row r="1043" spans="1:7" ht="15">
      <c r="A1043" s="84" t="s">
        <v>4575</v>
      </c>
      <c r="B1043" s="84">
        <v>2</v>
      </c>
      <c r="C1043" s="118">
        <v>0</v>
      </c>
      <c r="D1043" s="84" t="s">
        <v>3464</v>
      </c>
      <c r="E1043" s="84" t="b">
        <v>0</v>
      </c>
      <c r="F1043" s="84" t="b">
        <v>0</v>
      </c>
      <c r="G1043" s="84" t="b">
        <v>0</v>
      </c>
    </row>
    <row r="1044" spans="1:7" ht="15">
      <c r="A1044" s="84" t="s">
        <v>4576</v>
      </c>
      <c r="B1044" s="84">
        <v>2</v>
      </c>
      <c r="C1044" s="118">
        <v>0</v>
      </c>
      <c r="D1044" s="84" t="s">
        <v>3464</v>
      </c>
      <c r="E1044" s="84" t="b">
        <v>0</v>
      </c>
      <c r="F1044" s="84" t="b">
        <v>0</v>
      </c>
      <c r="G1044" s="84" t="b">
        <v>0</v>
      </c>
    </row>
    <row r="1045" spans="1:7" ht="15">
      <c r="A1045" s="84" t="s">
        <v>4577</v>
      </c>
      <c r="B1045" s="84">
        <v>2</v>
      </c>
      <c r="C1045" s="118">
        <v>0</v>
      </c>
      <c r="D1045" s="84" t="s">
        <v>3464</v>
      </c>
      <c r="E1045" s="84" t="b">
        <v>0</v>
      </c>
      <c r="F1045" s="84" t="b">
        <v>0</v>
      </c>
      <c r="G1045" s="84" t="b">
        <v>0</v>
      </c>
    </row>
    <row r="1046" spans="1:7" ht="15">
      <c r="A1046" s="84" t="s">
        <v>4578</v>
      </c>
      <c r="B1046" s="84">
        <v>2</v>
      </c>
      <c r="C1046" s="118">
        <v>0</v>
      </c>
      <c r="D1046" s="84" t="s">
        <v>3464</v>
      </c>
      <c r="E1046" s="84" t="b">
        <v>0</v>
      </c>
      <c r="F1046" s="84" t="b">
        <v>0</v>
      </c>
      <c r="G1046" s="84" t="b">
        <v>0</v>
      </c>
    </row>
    <row r="1047" spans="1:7" ht="15">
      <c r="A1047" s="84" t="s">
        <v>4579</v>
      </c>
      <c r="B1047" s="84">
        <v>2</v>
      </c>
      <c r="C1047" s="118">
        <v>0</v>
      </c>
      <c r="D1047" s="84" t="s">
        <v>3464</v>
      </c>
      <c r="E1047" s="84" t="b">
        <v>0</v>
      </c>
      <c r="F1047" s="84" t="b">
        <v>0</v>
      </c>
      <c r="G1047" s="84" t="b">
        <v>0</v>
      </c>
    </row>
    <row r="1048" spans="1:7" ht="15">
      <c r="A1048" s="84" t="s">
        <v>4580</v>
      </c>
      <c r="B1048" s="84">
        <v>2</v>
      </c>
      <c r="C1048" s="118">
        <v>0</v>
      </c>
      <c r="D1048" s="84" t="s">
        <v>3464</v>
      </c>
      <c r="E1048" s="84" t="b">
        <v>0</v>
      </c>
      <c r="F1048" s="84" t="b">
        <v>0</v>
      </c>
      <c r="G1048" s="84" t="b">
        <v>0</v>
      </c>
    </row>
    <row r="1049" spans="1:7" ht="15">
      <c r="A1049" s="84" t="s">
        <v>4581</v>
      </c>
      <c r="B1049" s="84">
        <v>2</v>
      </c>
      <c r="C1049" s="118">
        <v>0</v>
      </c>
      <c r="D1049" s="84" t="s">
        <v>3464</v>
      </c>
      <c r="E1049" s="84" t="b">
        <v>0</v>
      </c>
      <c r="F1049" s="84" t="b">
        <v>0</v>
      </c>
      <c r="G1049" s="84" t="b">
        <v>0</v>
      </c>
    </row>
    <row r="1050" spans="1:7" ht="15">
      <c r="A1050" s="84" t="s">
        <v>4582</v>
      </c>
      <c r="B1050" s="84">
        <v>2</v>
      </c>
      <c r="C1050" s="118">
        <v>0</v>
      </c>
      <c r="D1050" s="84" t="s">
        <v>3464</v>
      </c>
      <c r="E1050" s="84" t="b">
        <v>0</v>
      </c>
      <c r="F1050" s="84" t="b">
        <v>0</v>
      </c>
      <c r="G1050" s="84" t="b">
        <v>0</v>
      </c>
    </row>
    <row r="1051" spans="1:7" ht="15">
      <c r="A1051" s="84" t="s">
        <v>4583</v>
      </c>
      <c r="B1051" s="84">
        <v>2</v>
      </c>
      <c r="C1051" s="118">
        <v>0</v>
      </c>
      <c r="D1051" s="84" t="s">
        <v>3464</v>
      </c>
      <c r="E1051" s="84" t="b">
        <v>0</v>
      </c>
      <c r="F1051" s="84" t="b">
        <v>0</v>
      </c>
      <c r="G1051"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2019-08-17T14:24:15Z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