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<sst xmlns="http://schemas.openxmlformats.org/spreadsheetml/2006/main" count="7720" uniqueCount="1612">
  <si>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</si>
  <si>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</si>
  <si>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</si>
  <si>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</si>
  <si>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</si>
  <si>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</si>
  <si>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</si>
  <si>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</si>
  <si>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</si>
  <si>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</si>
  <si>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</si>
  <si>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</si>
  <si>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</si>
  <si>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</si>
  <si>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</si>
  <si>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</si>
  <si>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</si>
  <si>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</si>
  <si>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</si>
  <si>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</si>
  <si>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</si>
  <si>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</si>
  <si>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</si>
  <si>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</si>
  <si>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</si>
  <si>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</si>
  <si>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</si>
  <si>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</si>
  <si>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</si>
  <si>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</si>
  <si>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</si>
  <si>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</si>
  <si>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</si>
  <si>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</si>
  <si>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</si>
  <si>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</si>
  <si>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</si>
  <si>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</si>
  <si>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</si>
  <si>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</si>
  <si>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</si>
  <si>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</si>
  <si>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</si>
  <si>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</si>
  <si>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</si>
  <si>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</si>
  <si>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</si>
  <si>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</si>
  <si>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</si>
  <si>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</si>
  <si>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</si>
  <si>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</si>
  <si>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</si>
  <si>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</si>
  <si>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</si>
  <si>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</si>
  <si>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</si>
  <si>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</si>
  <si>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</si>
  <si>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</si>
  <si>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</si>
  <si>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</si>
  <si>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</si>
  <si>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</si>
  <si>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</si>
  <si>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</si>
  <si>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</si>
  <si>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</si>
  <si>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</si>
  <si>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</si>
  <si>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</si>
  <si>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</si>
  <si>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</si>
  <si>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</si>
  <si>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</si>
  <si>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</si>
  <si>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</si>
  <si>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</si>
  <si>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</si>
  <si>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</si>
  <si>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</si>
  <si>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</si>
  <si>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</si>
  <si>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</si>
  <si>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</si>
  <si>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</si>
  <si>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</si>
  <si>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</si>
  <si>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</si>
  <si>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</si>
  <si>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</si>
  <si>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</si>
  <si>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</si>
  <si>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</si>
  <si>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</si>
  <si>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</si>
  <si>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</si>
  <si>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</si>
  <si>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</si>
  <si>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</si>
  <si>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</si>
  <si>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</si>
  <si>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</si>
  <si>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</si>
  <si>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</si>
  <si>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</si>
  <si>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</si>
  <si>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</si>
  <si>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</si>
  <si>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</si>
  <si>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</si>
  <si>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</si>
  <si>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</si>
  <si>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</si>
  <si>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</si>
  <si>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</si>
  <si>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</si>
  <si>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</si>
  <si>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</si>
  <si>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</si>
  <si>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</si>
  <si>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</si>
  <si>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</si>
  <si>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</si>
  <si>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</si>
  <si>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</si>
  <si>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</si>
  <si>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</si>
  <si>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</si>
  <si>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</si>
  <si>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</si>
  <si>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</si>
  <si>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</si>
  <si>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</si>
  <si>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</si>
  <si>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</si>
  <si>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</si>
  <si>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</si>
  <si>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</si>
  <si>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</si>
  <si>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</si>
  <si>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</si>
  <si>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</si>
  <si>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</si>
  <si>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</si>
  <si>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</si>
  <si>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</si>
  <si>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</si>
  <si>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</si>
  <si>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</si>
  <si>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</si>
  <si>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</si>
  <si>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</si>
  <si>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</si>
  <si>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</si>
  <si>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</si>
  <si>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</si>
  <si>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</si>
  <si>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</si>
  <si>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</si>
  <si>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</si>
  <si>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</si>
  <si>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</si>
  <si>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</si>
  <si>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</si>
  <si>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</si>
  <si>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</si>
  <si>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</si>
  <si>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</si>
  <si>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</si>
  <si>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</si>
  <si>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</si>
  <si>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</si>
  <si>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</si>
  <si>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</si>
  <si>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</si>
  <si>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</si>
  <si>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</si>
  <si>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</si>
  <si>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</si>
  <si>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</si>
  <si>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</si>
  <si>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</si>
  <si>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</si>
  <si>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</si>
  <si>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</si>
  <si>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</si>
  <si>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</si>
  <si>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</si>
  <si>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</si>
  <si>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</si>
  <si>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</si>
  <si>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</si>
  <si>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</si>
  <si>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</si>
  <si>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</si>
  <si>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</si>
  <si>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</si>
  <si>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</si>
  <si>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</si>
  <si>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</si>
  <si>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</si>
  <si>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</si>
  <si>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</si>
  <si>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</si>
  <si>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</si>
  <si>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</si>
  <si>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</si>
  <si>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</si>
  <si>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</si>
  <si>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</si>
  <si>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</si>
  <si>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talentadvisors</t>
  </si>
  <si>
    <t>lt19uk</t>
  </si>
  <si>
    <t>henryzino22</t>
  </si>
  <si>
    <t>donny_rob</t>
  </si>
  <si>
    <t>petegordon68</t>
  </si>
  <si>
    <t>imanbenchaibah</t>
  </si>
  <si>
    <t>tashapupic</t>
  </si>
  <si>
    <t>heyjunaidseraj</t>
  </si>
  <si>
    <t>thisisaby</t>
  </si>
  <si>
    <t>jeanetteimpia</t>
  </si>
  <si>
    <t>odette_h</t>
  </si>
  <si>
    <t>adelabouhaidar</t>
  </si>
  <si>
    <t>technojederbig</t>
  </si>
  <si>
    <t>marketbuzzpr</t>
  </si>
  <si>
    <t>traveljunkied</t>
  </si>
  <si>
    <t>esthete_detache</t>
  </si>
  <si>
    <t>bigdatabatman</t>
  </si>
  <si>
    <t>uniconexed</t>
  </si>
  <si>
    <t>thjeanjean</t>
  </si>
  <si>
    <t>sobeyschool_smu</t>
  </si>
  <si>
    <t>wissamyounane</t>
  </si>
  <si>
    <t>dandrewschmidt</t>
  </si>
  <si>
    <t>audubai</t>
  </si>
  <si>
    <t>entmagazineme</t>
  </si>
  <si>
    <t>ashridge_biz</t>
  </si>
  <si>
    <t>julia_parnaby</t>
  </si>
  <si>
    <t>digitaltransf11</t>
  </si>
  <si>
    <t>mba_buddy</t>
  </si>
  <si>
    <t>nicochan33</t>
  </si>
  <si>
    <t>ieexeceducation</t>
  </si>
  <si>
    <t>tripgiu5</t>
  </si>
  <si>
    <t>harvardnpli</t>
  </si>
  <si>
    <t>whartoncai</t>
  </si>
  <si>
    <t>warrencntrpenn</t>
  </si>
  <si>
    <t>valerieblassey</t>
  </si>
  <si>
    <t>thegcsp</t>
  </si>
  <si>
    <t>execedcourses</t>
  </si>
  <si>
    <t>essec</t>
  </si>
  <si>
    <t>iyengar_raghu</t>
  </si>
  <si>
    <t>wharton</t>
  </si>
  <si>
    <t>www</t>
  </si>
  <si>
    <t>brown_sps</t>
  </si>
  <si>
    <t>kelloggexeced</t>
  </si>
  <si>
    <t>ucberkeleyext</t>
  </si>
  <si>
    <t>columbiaexeced</t>
  </si>
  <si>
    <t>dardenexeced</t>
  </si>
  <si>
    <t>harvardchanecpe</t>
  </si>
  <si>
    <t>Mentions</t>
  </si>
  <si>
    <t>RT @Ashridge_Biz: 'Speaking Truth to Power at Work - How we silence ourselves and others' 
Newly released research by Megan Reitz|Professo…</t>
  </si>
  <si>
    <t>RT @ExecEdCourses: Great #execed course by C. T. Bauer College of Business on #Leadership: https://t.co/qKEYU5bydQ</t>
  </si>
  <si>
    <t>RT @EntMagazineME: .@DAndrewSchmidt, President, @AUDubai and @wissamyounane, CEO, BNC Publishing, the media house behind @EntMagazineME, haâ€¦</t>
  </si>
  <si>
    <t>RT @ExecEdCourses: Great #execed course by Rutgers Center for Innovation Education on #Business Analytics: https://t.co/7CEpzMxgLc</t>
  </si>
  <si>
    <t>RT @ThJeanjean: Big data, business analytics: Are we Lost in translation?Â  https://t.co/1Lzq1av3ZT  #execed  #formpro  cc @essec</t>
  </si>
  <si>
    <t>Batman, business analytics: Are we Lost in translation?Â  https://t.co/fWvPmoxD1O #execed #formpro cc @essec</t>
  </si>
  <si>
    <t>#UNICON and our members comprise the global reference for #execed. Our aspiration is that our members are the most relevant, successful and sought after-learning partners for leaders and organizations. Learn how you can join UNICON here: https://t.co/S8DxRVDIHx</t>
  </si>
  <si>
    <t>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t>
  </si>
  <si>
    <t>Big data, business analytics: Are we Lost in translation?Â  https://t.co/1Lzq1av3ZT  #execed  #formpro  cc @essec</t>
  </si>
  <si>
    <t>ðŸ”– Voici le top 5 des contenus prÃ©fÃ©rÃ©s de mon audience en juillet sur les thÃ©matiques #execed  #innovation  et #digital 
 https://t.co/FRDbdlzqwb  #formpro  cc @essec</t>
  </si>
  <si>
    <t>Kes FranÃ§ais et la formation professionnelle:un intÃ©rÃªt certain mais une certaine ignorance du sujet. https://t.co/81Qw9vJvD0  #formationprofessionnelle  #execed  #formpro  cc @essec</t>
  </si>
  <si>
    <t>IA &amp;amp; Travail : nous sommes tous concernÃ©s !Â  https://t.co/Ida5pYisq0  #intelligenceartificielle  #execed  #formpro  cc @essec</t>
  </si>
  <si>
    <t>Congratulations to our Executive and Professional Development unit:  30 great years of helping business people excel! Check out their LinkedIn page for current offerings! https://t.co/kHglS2Chjk #training #professionaldevelopment #execed https://t.co/JWtaUMOCrY</t>
  </si>
  <si>
    <t>Great executive education for all. Whether you want training to develop a specific skill or a comprehensive degree program designed for executives, Sobey School of Business has you covered.  https://t.co/qbzWYOdOwW #execed #professionaldevelopment https://t.co/4Sfp127Msn</t>
  </si>
  <si>
    <t>.@DAndrewSchmidt, President, @AUDubai and @wissamyounane, CEO, BNC Publishing, the media house behind @EntMagazineME, have signed an MoU that will see the two entities collaborate on promoting entrepreneurship and its education in the #UAE: https://t.co/5IVBF7pPYU #Dubai #execed https://t.co/gfazhyP9sr</t>
  </si>
  <si>
    <t>The word “network” has been used so often in speaking about the benefits of an EMBA that it feels quite cliché. Be that as it may, the network you will gain from an EMBA really is one of the biggest takeaways you will get: https://t.co/IwyxxamvRL #networking #execed</t>
  </si>
  <si>
    <t>Speaking Truth to Power at Work - How we silence ourselves and others' 
Newly released research by Megan Reitz|Professor of Leadership and Dialogue at Hult Ashridge - available to download now! https://t.co/vcgEH5y0gX
#newresearch #downloadnow #execed #speakingtruth https://t.co/yb6nbkCDtC</t>
  </si>
  <si>
    <t>Don't miss out on registering for one our free upcoming events! 
Book your seat today! https://t.co/IQlRblR4wT
#execed #freeevents #learning #development #booktoday https://t.co/rJTNtoopns</t>
  </si>
  <si>
    <t>Do you feel confident to speak up in your workplace and encourage others to do the same? 
Delve deeper into the newly released 'Speaking Truth to Power at Work' research by Megan Reitz at our upcoming morning seminar in London. 
Register here: https://t.co/VwIoh58b3W
#execed https://t.co/MThewKjZ19</t>
  </si>
  <si>
    <t>RT @ExecEdCourses: Improve your Technology skills w/ Diploma Programme in Digital Transformation https://t.co/iCTljCYfVD #execed</t>
  </si>
  <si>
    <t>RT @ExecEdCourses: Great #execed course by Rotterdam School of Management on #Technology: https://t.co/iCTljCYfVD</t>
  </si>
  <si>
    <t>RT @ExecEdCourses: Great #execed course by MIT Sloan School of Management on #Technology: https://t.co/nnXTMTa0sE</t>
  </si>
  <si>
    <t>A new report by Headspring, the joint venture between the Financial Times and IE Business School, intends to help workplaces overcome misconceptions about the impact of AI by providing applicable insights. Download it here: https://t.co/og1gmxrg8i
#IEExecutiveEducation | #ExecEd https://t.co/Z9xTaPn6cT</t>
  </si>
  <si>
    <t>Dominar los conceptos claveÂ de las finanzas corporativas es esencial para cualquier directivo del Ã¡rea de operaciones financieras. Descubre cuÃ¡les son en https://t.co/QFxLqIssYi
#IEExecutiveEducation | #ExecEd | #FinanzasCorporativas https://t.co/NJejhe2TWN</t>
  </si>
  <si>
    <t>The ability to express an idea is as important as the idea itself. Learn more about the four types of communication you should optimize to capture your audience’s attention and keep them engaged. https://t.co/WHK8bqxRb5
#IEExecutiveEducation | #ExecEd | #Communication https://t.co/QQDvnurcVx</t>
  </si>
  <si>
    <t>Project management offices work to close the gap between project planning and execution, turning words and targets into measurable achievements. Read more: https://t.co/2JXrPkGuoc
#IEExecutiveEducation | #ExecEd | #Management https://t.co/Khh998T8rR</t>
  </si>
  <si>
    <t>RT @IEExecEducation: Project management offices work to close the gap between project planning and execution, turning words and targets int…</t>
  </si>
  <si>
    <t>We are 2/3rds full for the next cohort. Get your application in before the September rush. #execed #LeadershipDevelopment https://t.co/7tycZqTTkq</t>
  </si>
  <si>
    <t>Is your organization so overwhelmed by #ConsumerData that you can’t find your customers? Make sense of it all via @Wharton’s #ExecEd Customer Analytics program led by @iyengar_raghu. 
https://t.co/c22JcSU9tm https://t.co/zAsZ9hQ0Tg</t>
  </si>
  <si>
    <t>RT @WhartonCAI: Is your organization so overwhelmed by #ConsumerData that you can’t find your customers? Make sense of it all via @Wharton’…</t>
  </si>
  <si>
    <t>RT @ExecEdCourses: New #execed Strategy course by @thegcsp: https://t.co/tk0bGt1eku</t>
  </si>
  <si>
    <t>New #execed Strategy course by @thegcsp: https://t.co/tk0bGt1eku</t>
  </si>
  <si>
    <t>New #execed Leadership course by @www.twitter.com/lbs: https://t.co/RcgYBBt3L1</t>
  </si>
  <si>
    <t>Great #execed course by @Brown_SPS on #MBA: https://t.co/awJQUsn9Gw</t>
  </si>
  <si>
    <t>Great #execed course by @KelloggExecEd on #Leadership: https://t.co/e9mDxypds2</t>
  </si>
  <si>
    <t>Great #execed course by @KelloggExecEd on #Strategy: https://t.co/OtwLdGHex2</t>
  </si>
  <si>
    <t>Great #execed course by @UCBerkeleyExt on #Project Management: https://t.co/PSYbkfd4GU</t>
  </si>
  <si>
    <t>New #execed Technology course by @ColumbiaExecEd: https://t.co/c2DLnkXmSg</t>
  </si>
  <si>
    <t>New #execed Leadership course by @DardenExecEd: https://t.co/IXRbPj5rjy</t>
  </si>
  <si>
    <t>Great #execed course by @HarvardChanECPE on #Healthcare: https://t.co/BJVTXmM5ZA</t>
  </si>
  <si>
    <t>Improve your Finance skills w/ Wharton Finance for Executives https://t.co/i8IzXvEpxr #execed</t>
  </si>
  <si>
    <t>Improve your Technology skills w/ Diploma Programme in Digital Transformation https://t.co/iCTljCYfVD #execed</t>
  </si>
  <si>
    <t>Improve your Leadership skills w/ Authentic Leadership https://t.co/j8Z1S7JH0Y #execed</t>
  </si>
  <si>
    <t>New #execed Business Analytics course by Opus College of Business: https://t.co/MIpsGUIvE3</t>
  </si>
  <si>
    <t>New #execed Leadership course by Vlerick Business School: https://t.co/PZaglRjpyF</t>
  </si>
  <si>
    <t>Great #execed course by C. T. Bauer College of Business on #Leadership: https://t.co/qKEYU5bydQ</t>
  </si>
  <si>
    <t>Improve your Leadership skills w/ Leadership Resilience https://t.co/ZHNSnpOu2a #execed</t>
  </si>
  <si>
    <t>Improve your Management skills w/ Lean Six Sigma Green Belt https://t.co/5ytBdbFKZy #execed</t>
  </si>
  <si>
    <t>New #execed Management course by HEC Montreal: https://t.co/OOS2iD6FfO</t>
  </si>
  <si>
    <t>New #execed Finance course by Indian Institute of Management Bangalore: https://t.co/kG4Cr7lIJZ</t>
  </si>
  <si>
    <t>Improve your Management skills w/ Integrated Management Thinking (IMT) - Montreal https://t.co/pO612IIrEI #execed</t>
  </si>
  <si>
    <t>New #execed Globalization course by Solvay Brussels School of Economics and Management: https://t.co/nlS3hg7gfX</t>
  </si>
  <si>
    <t>Improve your Innovation skills w/ Customer-Focused Innovation https://t.co/HTHA9Dn553 #execed</t>
  </si>
  <si>
    <t>Great #execed course by DeGroote School of Business on #Leadership: https://t.co/ofbySYuYmI</t>
  </si>
  <si>
    <t>Great #execed course by Rutgers Center for Innovation Education on #Business Analytics: https://t.co/7CEpzMxgLc</t>
  </si>
  <si>
    <t>New #execed Business Analytics course by Indian Institute of Management Calcutta: https://t.co/dup7o6t1i5</t>
  </si>
  <si>
    <t>New #execed Human Resources course by Southern Maine College of Management and Human Service: https://t.co/FrMD784noO</t>
  </si>
  <si>
    <t>Great #execed course by NUS Business School on #Human Resources: https://t.co/SaKDeSpz0F</t>
  </si>
  <si>
    <t>New #execed Technology course by INSEAD Business School: https://t.co/bE8MwbWXaG</t>
  </si>
  <si>
    <t>Improve your Strategy skills w/ Developing Strategic Thinking and Action https://t.co/AM9hrfk4zp #execed</t>
  </si>
  <si>
    <t>Improve your Project Management skills w/ Comprehensive Project Managment (PMPÂ®) https://t.co/zwuRJMSJc7 #execed</t>
  </si>
  <si>
    <t>Great #execed course by INSEAD Business School on #Management: https://t.co/yFIDy1eTxh</t>
  </si>
  <si>
    <t>Great #execed course by Stockholm School of Economics on #Management: https://t.co/0f18epidB2</t>
  </si>
  <si>
    <t>Improve your Leadership skills w/ Leadership Development Program https://t.co/gNjCuTX3VQ #execed</t>
  </si>
  <si>
    <t>New #execed Finance course by Carlson School of Management: https://t.co/aGDMp9hqu0</t>
  </si>
  <si>
    <t>Great #execed course by Sauder School of Business on #Management: https://t.co/CtEhIZGk10</t>
  </si>
  <si>
    <t>Improve your Project Management skills w/ Implementing Project Management https://t.co/2STz5AgW1P #execed</t>
  </si>
  <si>
    <t>New #execed Leadership course by Sobey School of Business: https://t.co/Esi8zphsM8</t>
  </si>
  <si>
    <t>Great #execed course by Texas Executive Education on #Leadership: https://t.co/Qq8mXWu24K</t>
  </si>
  <si>
    <t>Improve your Finance skills w/ Modelling Financial Statements https://t.co/iG032eZmjF #execed</t>
  </si>
  <si>
    <t>Improve your Technology skills w/ Digital Marketing Fundamentals https://t.co/p1FJIOGtV0 #execed</t>
  </si>
  <si>
    <t>Great #execed course by Rotterdam School of Management on #Technology: https://t.co/iCTljCYfVD</t>
  </si>
  <si>
    <t>Great #execed course by C. T. Bauer College of Business on #Finance: https://t.co/VFdvl2IOAc</t>
  </si>
  <si>
    <t>Great #execed course by Schulich School of Business on #Women's Leadership: https://t.co/adSB9vO2SO</t>
  </si>
  <si>
    <t>Great #execed course by MIT Sloan School of Management on #Technology: https://t.co/nnXTMTa0sE</t>
  </si>
  <si>
    <t>New #execed Management course by Paul Merage School of Business: https://t.co/Cqy7JwVqPB</t>
  </si>
  <si>
    <t>Improve your Leadership skills w/ Emotional Intelligence And Leadership https://t.co/losxVeMt86 #execed</t>
  </si>
  <si>
    <t>New #execed Project Management course by Frankfurt School of Finance &amp;amp; Management: https://t.co/SbR6QYUa8H</t>
  </si>
  <si>
    <t>Great #execed course by Indian Institute of Management Bangalore on #Operations/Production: https://t.co/O3d81zcV8a</t>
  </si>
  <si>
    <t>Improve your Project Management skills w/ Project Management for the Accidental Project Manager https://t.co/B5nQ1dRfBz #execed</t>
  </si>
  <si>
    <t>New #execed Finance course by Vlerick Business School: https://t.co/0khHKgJoEf</t>
  </si>
  <si>
    <t>http://po.st/scms/OrMCe04Lcp0lOFmbAka8Um6V2jAD7SYdZTjvhHbnYZ0lOA/wDPara</t>
  </si>
  <si>
    <t>http://po.st/scms/OrMCe04Lcp0lOFmbAka8Um6V2jAD7SYdZTjvhHbnYZ0lOA/90436v</t>
  </si>
  <si>
    <t>https://www.mckinsey.com/business-functions/organization/our-insights/five-fifty-lost-in-translation</t>
  </si>
  <si>
    <t>https://www.uniconexed.org/resources/about-unicon/?utm_source=twitter&amp;utm_medium=sasocial&amp;utm_campaign=unicon</t>
  </si>
  <si>
    <t>https://www.uniconexed.org/unicon-white-paper-exec-ed-framing-and-making-strategic-choices-saunders-ryan-2018/?utm_source=twitter&amp;utm_medium=sasocial&amp;utm_campaign=unicon</t>
  </si>
  <si>
    <t>https://app.amazingcontent.io/best-content/monthly/ThJeanjean/2019/july</t>
  </si>
  <si>
    <t>https://www.parlonsrh.com/comment-les-francais-percoivent-ils-la-formation-en-2019/</t>
  </si>
  <si>
    <t>https://solutions.lesechos.fr/equipe-management/c/ia-travail-en-pleine-mutation-17957/</t>
  </si>
  <si>
    <t>https://www.linkedin.com/company/2661808/admin/</t>
  </si>
  <si>
    <t>https://www.smu.ca/academics/sobey/for-business-training-and-development.html?utm_source=Twitter&amp;utm_medium=social&amp;utm_campaign=execed&amp;utm_content=BVad</t>
  </si>
  <si>
    <t>https://www.entrepreneur.com/article/337578</t>
  </si>
  <si>
    <t>https://www.entrepreneur.com/article/337275</t>
  </si>
  <si>
    <t>https://www.hult.edu/en/executive-education/insights/new-speaking-truth-to-power/?utm_source=twitter&amp;utm_medium=social&amp;utm_campaign=organicsocialtwitter&amp;utm_content=speakingtruth_research</t>
  </si>
  <si>
    <t>https://www.hult.edu/en/executive-education/events/?utm_source=twitter&amp;utm_medium=social&amp;utm_campaign=organicsocialtwitter&amp;utm_content=generic_events</t>
  </si>
  <si>
    <t>https://www.hult.edu/en/executive-education/events/speaking-truth-london-17-sept/?utm_source=twitter&amp;utm_medium=social&amp;utm_campaign=organicsocialtwitter&amp;utm_content=ash_ev_190917_speakingtruth</t>
  </si>
  <si>
    <t>http://po.st/scms/OrMCe04Lcp0lOFmbAka8Um6V2jAD7SYdZTjvhHbnYZ0lOA/PNr4iq</t>
  </si>
  <si>
    <t>http://po.st/scms/OrMCe04Lcp0lOFmbAka8Um6V2jAD7SYdZTjvhHbnYZ0lOA/4Vygqh</t>
  </si>
  <si>
    <t>https://go.headspringexecutive.com/AIReport</t>
  </si>
  <si>
    <t>https://www.ie.edu/exponential-learning/blog/finance/los-5-aspectos-clave-de-las-finanzas-corporativas/?utm_source=Twitter&amp;utm_medium=social&amp;utm_campaign=60819-blogspot&amp;utm_content=FinanzasCorporativas</t>
  </si>
  <si>
    <t>https://www.ie.edu/insights/articles/communication-substance-and-form/</t>
  </si>
  <si>
    <t>https://www.ie.edu/insights/articles/strategies-from-words-to-deeds-thanks-to-pmos/</t>
  </si>
  <si>
    <t>https://twitter.com/HarvardNPLI/status/1160244418110218242</t>
  </si>
  <si>
    <t>https://executiveeducation.wharton.upenn.edu/for-individuals/all-programs/customer-analytics-for-growth-using-machine-learning-ai-and-big-data/?utm_source=wcai&amp;utm_medium=display&amp;utm_content=baev&amp;utm_campaign=wcaide20baev</t>
  </si>
  <si>
    <t>http://po.st/scms/OrMCe04Lcp0lOFmbAka8Um6V2jAD7SYdZTjvhHbnYZ0lOA/HJcZwb</t>
  </si>
  <si>
    <t>http://po.st/scms/OrMCe04Lcp0lOFmbAka8Um6V2jAD7SYdZTjvhHbnYZ0lOA/7duwum</t>
  </si>
  <si>
    <t>http://po.st/scms/OrMCe04Lcp0lOFmbAka8Um6V2jAD7SYdZTjvhHbnYZ0lOA/aJmkB2</t>
  </si>
  <si>
    <t>http://po.st/scms/OrMCe04Lcp0lOFmbAka8Um6V2jAD7SYdZTjvhHbnYZ0lOA/fts9PQ</t>
  </si>
  <si>
    <t>http://po.st/scms/OrMCe04Lcp0lOFmbAka8Um6V2jAD7SYdZTjvhHbnYZ0lOA/ITJ3AK</t>
  </si>
  <si>
    <t>http://po.st/scms/OrMCe04Lcp0lOFmbAka8Um6V2jAD7SYdZTjvhHbnYZ0lOA/ILEEKv</t>
  </si>
  <si>
    <t>http://po.st/scms/OrMCe04Lcp0lOFmbAka8Um6V2jAD7SYdZTjvhHbnYZ0lOA/p29olp</t>
  </si>
  <si>
    <t>http://po.st/scms/OrMCe04Lcp0lOFmbAka8Um6V2jAD7SYdZTjvhHbnYZ0lOA/5TJgj9</t>
  </si>
  <si>
    <t>http://po.st/scms/OrMCe04Lcp0lOFmbAka8Um6V2jAD7SYdZTjvhHbnYZ0lOA/zb5T2F</t>
  </si>
  <si>
    <t>http://po.st/scms/OrMCe04Lcp0lOFmbAka8Um6V2jAD7SYdZTjvhHbnYZ0lOA/OopEA3</t>
  </si>
  <si>
    <t>http://po.st/scms/OrMCe04Lcp0lOFmbAka8Um6V2jAD7SYdZTjvhHbnYZ0lOA/FSAs4U</t>
  </si>
  <si>
    <t>http://po.st/scms/OrMCe04Lcp0lOFmbAka8Um6V2jAD7SYdZTjvhHbnYZ0lOA/uSyVqI</t>
  </si>
  <si>
    <t>http://po.st/scms/OrMCe04Lcp0lOFmbAka8Um6V2jAD7SYdZTjvhHbnYZ0lOA/odCeoy</t>
  </si>
  <si>
    <t>http://po.st/scms/OrMCe04Lcp0lOFmbAka8Um6V2jAD7SYdZTjvhHbnYZ0lOA/IhrxSg</t>
  </si>
  <si>
    <t>http://po.st/scms/OrMCe04Lcp0lOFmbAka8Um6V2jAD7SYdZTjvhHbnYZ0lOA/iyO79R</t>
  </si>
  <si>
    <t>http://po.st/scms/OrMCe04Lcp0lOFmbAka8Um6V2jAD7SYdZTjvhHbnYZ0lOA/uldsuC</t>
  </si>
  <si>
    <t>http://po.st/scms/OrMCe04Lcp0lOFmbAka8Um6V2jAD7SYdZTjvhHbnYZ0lOA/QOVc5j</t>
  </si>
  <si>
    <t>http://po.st/scms/OrMCe04Lcp0lOFmbAka8Um6V2jAD7SYdZTjvhHbnYZ0lOA/w7BIM1</t>
  </si>
  <si>
    <t>http://po.st/scms/OrMCe04Lcp0lOFmbAka8Um6V2jAD7SYdZTjvhHbnYZ0lOA/bgADwn</t>
  </si>
  <si>
    <t>http://po.st/scms/OrMCe04Lcp0lOFmbAka8Um6V2jAD7SYdZTjvhHbnYZ0lOA/xw059G</t>
  </si>
  <si>
    <t>http://po.st/scms/OrMCe04Lcp0lOFmbAka8Um6V2jAD7SYdZTjvhHbnYZ0lOA/OPBmuP</t>
  </si>
  <si>
    <t>http://po.st/scms/OrMCe04Lcp0lOFmbAka8Um6V2jAD7SYdZTjvhHbnYZ0lOA/mfkRap</t>
  </si>
  <si>
    <t>http://po.st/scms/OrMCe04Lcp0lOFmbAka8Um6V2jAD7SYdZTjvhHbnYZ0lOA/fZR2tg</t>
  </si>
  <si>
    <t>http://po.st/scms/OrMCe04Lcp0lOFmbAka8Um6V2jAD7SYdZTjvhHbnYZ0lOA/TYM9cp</t>
  </si>
  <si>
    <t>http://po.st/scms/OrMCe04Lcp0lOFmbAka8Um6V2jAD7SYdZTjvhHbnYZ0lOA/KQEfDY</t>
  </si>
  <si>
    <t>http://po.st/scms/OrMCe04Lcp0lOFmbAka8Um6V2jAD7SYdZTjvhHbnYZ0lOA/xBg3ul</t>
  </si>
  <si>
    <t>http://po.st/scms/OrMCe04Lcp0lOFmbAka8Um6V2jAD7SYdZTjvhHbnYZ0lOA/ByrTKc</t>
  </si>
  <si>
    <t>http://po.st/scms/OrMCe04Lcp0lOFmbAka8Um6V2jAD7SYdZTjvhHbnYZ0lOA/MA79gI</t>
  </si>
  <si>
    <t>http://po.st/scms/OrMCe04Lcp0lOFmbAka8Um6V2jAD7SYdZTjvhHbnYZ0lOA/NqYfgf</t>
  </si>
  <si>
    <t>http://po.st/scms/OrMCe04Lcp0lOFmbAka8Um6V2jAD7SYdZTjvhHbnYZ0lOA/otSuY7</t>
  </si>
  <si>
    <t>http://po.st/scms/OrMCe04Lcp0lOFmbAka8Um6V2jAD7SYdZTjvhHbnYZ0lOA/6PVWA1</t>
  </si>
  <si>
    <t>http://po.st/scms/OrMCe04Lcp0lOFmbAka8Um6V2jAD7SYdZTjvhHbnYZ0lOA/z4A5NN</t>
  </si>
  <si>
    <t>http://po.st/scms/OrMCe04Lcp0lOFmbAka8Um6V2jAD7SYdZTjvhHbnYZ0lOA/a3g72o</t>
  </si>
  <si>
    <t>http://po.st/scms/OrMCe04Lcp0lOFmbAka8Um6V2jAD7SYdZTjvhHbnYZ0lOA/6pTZ5M</t>
  </si>
  <si>
    <t>http://po.st/scms/OrMCe04Lcp0lOFmbAka8Um6V2jAD7SYdZTjvhHbnYZ0lOA/5Wm7Or</t>
  </si>
  <si>
    <t>http://po.st/scms/OrMCe04Lcp0lOFmbAka8Um6V2jAD7SYdZTjvhHbnYZ0lOA/qJ7MNr</t>
  </si>
  <si>
    <t>http://po.st/scms/OrMCe04Lcp0lOFmbAka8Um6V2jAD7SYdZTjvhHbnYZ0lOA/q2AiAl</t>
  </si>
  <si>
    <t>http://po.st/scms/OrMCe04Lcp0lOFmbAka8Um6V2jAD7SYdZTjvhHbnYZ0lOA/wLviLD</t>
  </si>
  <si>
    <t>http://po.st/scms/OrMCe04Lcp0lOFmbAka8Um6V2jAD7SYdZTjvhHbnYZ0lOA/DBuxK1</t>
  </si>
  <si>
    <t>http://po.st/scms/OrMCe04Lcp0lOFmbAka8Um6V2jAD7SYdZTjvhHbnYZ0lOA/KG99fL</t>
  </si>
  <si>
    <t>http://po.st/scms/OrMCe04Lcp0lOFmbAka8Um6V2jAD7SYdZTjvhHbnYZ0lOA/uQOqkB</t>
  </si>
  <si>
    <t>http://po.st/scms/OrMCe04Lcp0lOFmbAka8Um6V2jAD7SYdZTjvhHbnYZ0lOA/NWrIUq</t>
  </si>
  <si>
    <t>http://po.st/scms/OrMCe04Lcp0lOFmbAka8Um6V2jAD7SYdZTjvhHbnYZ0lOA/8WCCVZ</t>
  </si>
  <si>
    <t>http://po.st/scms/OrMCe04Lcp0lOFmbAka8Um6V2jAD7SYdZTjvhHbnYZ0lOA/HGMbXH</t>
  </si>
  <si>
    <t>http://po.st/scms/OrMCe04Lcp0lOFmbAka8Um6V2jAD7SYdZTjvhHbnYZ0lOA/8DUK5F</t>
  </si>
  <si>
    <t>po.st</t>
  </si>
  <si>
    <t>mckinsey.com</t>
  </si>
  <si>
    <t>uniconexed.org</t>
  </si>
  <si>
    <t>amazingcontent.io</t>
  </si>
  <si>
    <t>parlonsrh.com</t>
  </si>
  <si>
    <t>lesechos.fr</t>
  </si>
  <si>
    <t>linkedin.com</t>
  </si>
  <si>
    <t>smu.ca</t>
  </si>
  <si>
    <t>entrepreneur.com</t>
  </si>
  <si>
    <t>hult.edu</t>
  </si>
  <si>
    <t>headspringexecutive.com</t>
  </si>
  <si>
    <t>ie.edu</t>
  </si>
  <si>
    <t>twitter.com</t>
  </si>
  <si>
    <t>upenn.edu</t>
  </si>
  <si>
    <t>execed leadership</t>
  </si>
  <si>
    <t>execed business</t>
  </si>
  <si>
    <t>execed formpro</t>
  </si>
  <si>
    <t>unicon execed</t>
  </si>
  <si>
    <t>execed</t>
  </si>
  <si>
    <t>execed innovation digital formpro</t>
  </si>
  <si>
    <t>formationprofessionnelle execed formpro</t>
  </si>
  <si>
    <t>intelligenceartificielle execed formpro</t>
  </si>
  <si>
    <t>training professionaldevelopment execed</t>
  </si>
  <si>
    <t>execed professionaldevelopment</t>
  </si>
  <si>
    <t>uae dubai execed</t>
  </si>
  <si>
    <t>networking execed</t>
  </si>
  <si>
    <t>newresearch downloadnow execed speakingtruth</t>
  </si>
  <si>
    <t>execed freeevents learning development booktoday</t>
  </si>
  <si>
    <t>execed technology</t>
  </si>
  <si>
    <t>ieexecutiveeducation execed</t>
  </si>
  <si>
    <t>ieexecutiveeducation execed finanzascorporativas</t>
  </si>
  <si>
    <t>ieexecutiveeducation execed communication</t>
  </si>
  <si>
    <t>ieexecutiveeducation execed management</t>
  </si>
  <si>
    <t>execed leadershipdevelopment</t>
  </si>
  <si>
    <t>consumerdata execed</t>
  </si>
  <si>
    <t>consumerdata</t>
  </si>
  <si>
    <t>execed mba</t>
  </si>
  <si>
    <t>execed strategy</t>
  </si>
  <si>
    <t>execed project</t>
  </si>
  <si>
    <t>execed healthcare</t>
  </si>
  <si>
    <t>execed human</t>
  </si>
  <si>
    <t>execed management</t>
  </si>
  <si>
    <t>execed finance</t>
  </si>
  <si>
    <t>execed women</t>
  </si>
  <si>
    <t>execed operations</t>
  </si>
  <si>
    <t>https://pbs.twimg.com/media/EBOLFbUW4AAdD1t.jpg</t>
  </si>
  <si>
    <t>https://pbs.twimg.com/media/EBX-4ihXoAAUnz4.jpg</t>
  </si>
  <si>
    <t>https://pbs.twimg.com/media/EBd1v8AXUAAdppw.jpg</t>
  </si>
  <si>
    <t>https://pbs.twimg.com/media/EBGiPmHXoAA4dnp.jpg</t>
  </si>
  <si>
    <t>https://pbs.twimg.com/media/EA3beu7X4AAGWjE.jpg</t>
  </si>
  <si>
    <t>https://pbs.twimg.com/media/EA9cHrqWsAEJF4w.jpg</t>
  </si>
  <si>
    <t>https://pbs.twimg.com/media/EBWVFvrXkAAWCRh.jpg</t>
  </si>
  <si>
    <t>https://pbs.twimg.com/media/EA4ljy2XsAEfB46.jpg</t>
  </si>
  <si>
    <t>https://pbs.twimg.com/media/EBRQdPnWkAAlEf8.jpg</t>
  </si>
  <si>
    <t>https://pbs.twimg.com/media/EBbmn2NW4AArIjx.jpg</t>
  </si>
  <si>
    <t>https://pbs.twimg.com/media/EBwL4FPX4AA30Ho.jpg</t>
  </si>
  <si>
    <t>https://pbs.twimg.com/media/EB3yY3ZU8AAk_lJ.jpg</t>
  </si>
  <si>
    <t>http://pbs.twimg.com/profile_images/830188614080360448/8Tuj4G5l_normal.jpg</t>
  </si>
  <si>
    <t>http://pbs.twimg.com/profile_images/1688746030/LT2012nodate180x180_normal.jpg</t>
  </si>
  <si>
    <t>http://pbs.twimg.com/profile_images/3566631514/7c199066d3a2f78f78f6ad9fe3dd7cbf_normal.jpeg</t>
  </si>
  <si>
    <t>http://pbs.twimg.com/profile_images/1064564762535780352/AvDSca9P_normal.jpg</t>
  </si>
  <si>
    <t>http://pbs.twimg.com/profile_images/1121485584608972800/aIEXkBA0_normal.jpg</t>
  </si>
  <si>
    <t>http://pbs.twimg.com/profile_images/963304190624845824/sYtyY8g2_normal.jpg</t>
  </si>
  <si>
    <t>http://pbs.twimg.com/profile_images/1062923096993206273/kpksbc66_normal.jpg</t>
  </si>
  <si>
    <t>http://pbs.twimg.com/profile_images/1148521371670065152/ovn0_mS8_normal.png</t>
  </si>
  <si>
    <t>http://pbs.twimg.com/profile_images/1106475989192925184/LUyln1pQ_normal.jpg</t>
  </si>
  <si>
    <t>http://pbs.twimg.com/profile_images/919727331719118848/B8HBxz4V_normal.jpg</t>
  </si>
  <si>
    <t>http://pbs.twimg.com/profile_images/603660404582060032/saJUnBwF_normal.png</t>
  </si>
  <si>
    <t>http://pbs.twimg.com/profile_images/1142430162333655044/H8K6DzM-_normal.jpg</t>
  </si>
  <si>
    <t>http://pbs.twimg.com/profile_images/950780066912440321/qgsBFrMg_normal.jpg</t>
  </si>
  <si>
    <t>http://pbs.twimg.com/profile_images/2360108126/mtnnh05sapdo9j4rus9o_normal.jpeg</t>
  </si>
  <si>
    <t>http://pbs.twimg.com/profile_images/966632580157263872/02kUOhqf_normal.jpg</t>
  </si>
  <si>
    <t>http://pbs.twimg.com/profile_images/1159808794412670977/8MhCCQpn_normal.jpg</t>
  </si>
  <si>
    <t>http://pbs.twimg.com/profile_images/860595028896382976/r4FkYjgH_normal.jpg</t>
  </si>
  <si>
    <t>http://pbs.twimg.com/profile_images/738061544819429376/KxngvD6F_normal.jpg</t>
  </si>
  <si>
    <t>http://pbs.twimg.com/profile_images/608703287471120385/k7MVslch_normal.jpg</t>
  </si>
  <si>
    <t>http://pbs.twimg.com/profile_images/565736223579193346/t8TysxCO_normal.png</t>
  </si>
  <si>
    <t>http://pbs.twimg.com/profile_images/1153318675065315328/mM230ly6_normal.png</t>
  </si>
  <si>
    <t>http://pbs.twimg.com/profile_images/793713070996586496/tdhpOKzt_normal.jpg</t>
  </si>
  <si>
    <t>http://pbs.twimg.com/profile_images/1093073004450537472/JNb8TxAi_normal.jpg</t>
  </si>
  <si>
    <t>http://pbs.twimg.com/profile_images/996501145639116800/uxObekHS_normal.jpg</t>
  </si>
  <si>
    <t>http://pbs.twimg.com/profile_images/1064235369665835008/Ey7qsA0I_normal.jpg</t>
  </si>
  <si>
    <t>http://pbs.twimg.com/profile_images/1064709504393072641/pI0lZvUw_normal.jpg</t>
  </si>
  <si>
    <t>http://pbs.twimg.com/profile_images/773909130352402432/XKlKwdPG_normal.jpg</t>
  </si>
  <si>
    <t>http://pbs.twimg.com/profile_images/1056070310196400129/5RSnKwhv_normal.jpg</t>
  </si>
  <si>
    <t>http://pbs.twimg.com/profile_images/578573926370009088/TdxmQgH0_normal.png</t>
  </si>
  <si>
    <t>http://pbs.twimg.com/profile_images/1123667394067599363/LKAVk5qV_normal.png</t>
  </si>
  <si>
    <t>http://pbs.twimg.com/profile_images/464232281708560384/LdYtreCd_normal.jpeg</t>
  </si>
  <si>
    <t>http://pbs.twimg.com/profile_images/973565434581733376/idIuhkwm_normal.jpg</t>
  </si>
  <si>
    <t>http://pbs.twimg.com/profile_images/720701486418784257/ScrgFKdc_normal.jpg</t>
  </si>
  <si>
    <t>https://twitter.com/#!/talentadvisors/status/1156839063132897280</t>
  </si>
  <si>
    <t>https://twitter.com/#!/lt19uk/status/1156851224282578944</t>
  </si>
  <si>
    <t>https://twitter.com/#!/henryzino22/status/1156994097426718720</t>
  </si>
  <si>
    <t>https://twitter.com/#!/donny_rob/status/1157189809640747009</t>
  </si>
  <si>
    <t>https://twitter.com/#!/petegordon68/status/1157311190386843649</t>
  </si>
  <si>
    <t>https://twitter.com/#!/imanbenchaibah/status/1157894349834924039</t>
  </si>
  <si>
    <t>https://twitter.com/#!/tashapupic/status/1157905535573864448</t>
  </si>
  <si>
    <t>https://twitter.com/#!/heyjunaidseraj/status/1157905744802603008</t>
  </si>
  <si>
    <t>https://twitter.com/#!/thisisaby/status/1157906986522075137</t>
  </si>
  <si>
    <t>https://twitter.com/#!/jeanetteimpia/status/1157914498860298241</t>
  </si>
  <si>
    <t>https://twitter.com/#!/odette_h/status/1157953449549582338</t>
  </si>
  <si>
    <t>https://twitter.com/#!/adelabouhaidar/status/1158025803860520963</t>
  </si>
  <si>
    <t>https://twitter.com/#!/technojederbig/status/1158154045246377985</t>
  </si>
  <si>
    <t>https://twitter.com/#!/marketbuzzpr/status/1158220499706687488</t>
  </si>
  <si>
    <t>https://twitter.com/#!/traveljunkied/status/1158223437112008704</t>
  </si>
  <si>
    <t>https://twitter.com/#!/esthete_detache/status/1158301763864342535</t>
  </si>
  <si>
    <t>https://twitter.com/#!/bigdatabatman/status/1158333854006034434</t>
  </si>
  <si>
    <t>https://twitter.com/#!/uniconexed/status/1157025750672990212</t>
  </si>
  <si>
    <t>https://twitter.com/#!/uniconexed/status/1158422458833281026</t>
  </si>
  <si>
    <t>https://twitter.com/#!/thjeanjean/status/1158301651452776448</t>
  </si>
  <si>
    <t>https://twitter.com/#!/thjeanjean/status/1158346962825093121</t>
  </si>
  <si>
    <t>https://twitter.com/#!/thjeanjean/status/1159026441889222656</t>
  </si>
  <si>
    <t>https://twitter.com/#!/thjeanjean/status/1159071724920561664</t>
  </si>
  <si>
    <t>https://twitter.com/#!/sobeyschool_smu/status/1159112728595836928</t>
  </si>
  <si>
    <t>https://twitter.com/#!/sobeyschool_smu/status/1159524900358545413</t>
  </si>
  <si>
    <t>https://twitter.com/#!/wissamyounane/status/1157905606583476224</t>
  </si>
  <si>
    <t>https://twitter.com/#!/dandrewschmidt/status/1157999340532707328</t>
  </si>
  <si>
    <t>https://twitter.com/#!/audubai/status/1158338620807405568</t>
  </si>
  <si>
    <t>https://twitter.com/#!/entmagazineme/status/1157893931213950976</t>
  </si>
  <si>
    <t>https://twitter.com/#!/entmagazineme/status/1159681962006724608</t>
  </si>
  <si>
    <t>https://twitter.com/#!/ashridge_biz/status/1156822001790672896</t>
  </si>
  <si>
    <t>https://twitter.com/#!/ashridge_biz/status/1157244917841846272</t>
  </si>
  <si>
    <t>https://twitter.com/#!/ashridge_biz/status/1158996406503399424</t>
  </si>
  <si>
    <t>https://twitter.com/#!/julia_parnaby/status/1159815244438548481</t>
  </si>
  <si>
    <t>https://twitter.com/#!/digitaltransf11/status/1156705985777557505</t>
  </si>
  <si>
    <t>https://twitter.com/#!/digitaltransf11/status/1160420444639498240</t>
  </si>
  <si>
    <t>https://twitter.com/#!/mba_buddy/status/1160749968010993664</t>
  </si>
  <si>
    <t>https://twitter.com/#!/nicochan33/status/1160833377303482368</t>
  </si>
  <si>
    <t>https://twitter.com/#!/ieexeceducation/status/1156903480847687680</t>
  </si>
  <si>
    <t>https://twitter.com/#!/ieexeceducation/status/1158693951760506880</t>
  </si>
  <si>
    <t>https://twitter.com/#!/ieexeceducation/status/1159418727592579072</t>
  </si>
  <si>
    <t>https://twitter.com/#!/ieexeceducation/status/1160868278937554944</t>
  </si>
  <si>
    <t>https://twitter.com/#!/tripgiu5/status/1160876146671665152</t>
  </si>
  <si>
    <t>https://twitter.com/#!/harvardnpli/status/1161332021274087424</t>
  </si>
  <si>
    <t>https://twitter.com/#!/whartoncai/status/1161350795394031616</t>
  </si>
  <si>
    <t>https://twitter.com/#!/warrencntrpenn/status/1161351080208297984</t>
  </si>
  <si>
    <t>https://twitter.com/#!/valerieblassey/status/1161357809738342400</t>
  </si>
  <si>
    <t>https://twitter.com/#!/thegcsp/status/1161211588298383361</t>
  </si>
  <si>
    <t>https://twitter.com/#!/execedcourses/status/1157458564476104704</t>
  </si>
  <si>
    <t>https://twitter.com/#!/execedcourses/status/1157790778875236352</t>
  </si>
  <si>
    <t>https://twitter.com/#!/execedcourses/status/1158229198244204544</t>
  </si>
  <si>
    <t>https://twitter.com/#!/execedcourses/status/1157035744218603520</t>
  </si>
  <si>
    <t>https://twitter.com/#!/execedcourses/status/1158791457085374464</t>
  </si>
  <si>
    <t>https://twitter.com/#!/execedcourses/status/1159391451186229248</t>
  </si>
  <si>
    <t>https://twitter.com/#!/execedcourses/status/1159602855939960832</t>
  </si>
  <si>
    <t>https://twitter.com/#!/execedcourses/status/1160241112184868865</t>
  </si>
  <si>
    <t>https://twitter.com/#!/execedcourses/status/1161052518442340355</t>
  </si>
  <si>
    <t>https://twitter.com/#!/execedcourses/status/1156656749715136514</t>
  </si>
  <si>
    <t>https://twitter.com/#!/execedcourses/status/1156703550979706880</t>
  </si>
  <si>
    <t>https://twitter.com/#!/execedcourses/status/1156898336336515075</t>
  </si>
  <si>
    <t>https://twitter.com/#!/execedcourses/status/1156960242044772352</t>
  </si>
  <si>
    <t>https://twitter.com/#!/execedcourses/status/1156979366150017024</t>
  </si>
  <si>
    <t>https://twitter.com/#!/execedcourses/status/1156990946766028800</t>
  </si>
  <si>
    <t>https://twitter.com/#!/execedcourses/status/1157065946223149056</t>
  </si>
  <si>
    <t>https://twitter.com/#!/execedcourses/status/1157175678283812864</t>
  </si>
  <si>
    <t>https://twitter.com/#!/execedcourses/status/1157230549339009024</t>
  </si>
  <si>
    <t>https://twitter.com/#!/execedcourses/status/1157519468697755648</t>
  </si>
  <si>
    <t>https://twitter.com/#!/execedcourses/status/1157538090925228032</t>
  </si>
  <si>
    <t>https://twitter.com/#!/execedcourses/status/1157579368777936896</t>
  </si>
  <si>
    <t>https://twitter.com/#!/execedcourses/status/1157955381261262849</t>
  </si>
  <si>
    <t>https://twitter.com/#!/execedcourses/status/1158138595296739329</t>
  </si>
  <si>
    <t>https://twitter.com/#!/execedcourses/status/1158153194519724032</t>
  </si>
  <si>
    <t>https://twitter.com/#!/execedcourses/status/1158212092316405761</t>
  </si>
  <si>
    <t>https://twitter.com/#!/execedcourses/status/1158334400024547328</t>
  </si>
  <si>
    <t>https://twitter.com/#!/execedcourses/status/1158485407404711936</t>
  </si>
  <si>
    <t>https://twitter.com/#!/execedcourses/status/1158606715048173568</t>
  </si>
  <si>
    <t>https://twitter.com/#!/execedcourses/status/1158666615342297088</t>
  </si>
  <si>
    <t>https://twitter.com/#!/execedcourses/status/1158755725599920129</t>
  </si>
  <si>
    <t>https://twitter.com/#!/execedcourses/status/1159017970267348992</t>
  </si>
  <si>
    <t>https://twitter.com/#!/execedcourses/status/1159059239177842689</t>
  </si>
  <si>
    <t>https://twitter.com/#!/execedcourses/status/1159153872905965568</t>
  </si>
  <si>
    <t>https://twitter.com/#!/execedcourses/status/1159270644246122496</t>
  </si>
  <si>
    <t>https://twitter.com/#!/execedcourses/status/1159678862529159168</t>
  </si>
  <si>
    <t>https://twitter.com/#!/execedcourses/status/1159742788704985088</t>
  </si>
  <si>
    <t>https://twitter.com/#!/execedcourses/status/1159935071601586176</t>
  </si>
  <si>
    <t>https://twitter.com/#!/execedcourses/status/1159965270040907776</t>
  </si>
  <si>
    <t>https://twitter.com/#!/execedcourses/status/1160024170706563072</t>
  </si>
  <si>
    <t>https://twitter.com/#!/execedcourses/status/1160129876512296960</t>
  </si>
  <si>
    <t>https://twitter.com/#!/execedcourses/status/1160418793262157825</t>
  </si>
  <si>
    <t>https://twitter.com/#!/execedcourses/status/1160467618525958146</t>
  </si>
  <si>
    <t>https://twitter.com/#!/execedcourses/status/1160633725857624066</t>
  </si>
  <si>
    <t>https://twitter.com/#!/execedcourses/status/1160735909991469061</t>
  </si>
  <si>
    <t>https://twitter.com/#!/execedcourses/status/1160749000800124928</t>
  </si>
  <si>
    <t>https://twitter.com/#!/execedcourses/status/1160977517139783680</t>
  </si>
  <si>
    <t>https://twitter.com/#!/execedcourses/status/1160996143871848448</t>
  </si>
  <si>
    <t>https://twitter.com/#!/execedcourses/status/1161203525390651392</t>
  </si>
  <si>
    <t>https://twitter.com/#!/execedcourses/status/1161247325118853120</t>
  </si>
  <si>
    <t>https://twitter.com/#!/execedcourses/status/1161384733143552000</t>
  </si>
  <si>
    <t>1156839063132897280</t>
  </si>
  <si>
    <t>1156851224282578944</t>
  </si>
  <si>
    <t>1156994097426718720</t>
  </si>
  <si>
    <t>1157189809640747009</t>
  </si>
  <si>
    <t>1157311190386843649</t>
  </si>
  <si>
    <t>1157894349834924039</t>
  </si>
  <si>
    <t>1157905535573864448</t>
  </si>
  <si>
    <t>1157905744802603008</t>
  </si>
  <si>
    <t>1157906986522075137</t>
  </si>
  <si>
    <t>1157914498860298241</t>
  </si>
  <si>
    <t>1157953449549582338</t>
  </si>
  <si>
    <t>1158025803860520963</t>
  </si>
  <si>
    <t>1158154045246377985</t>
  </si>
  <si>
    <t>1158220499706687488</t>
  </si>
  <si>
    <t>1158223437112008704</t>
  </si>
  <si>
    <t>1158301763864342535</t>
  </si>
  <si>
    <t>1158333854006034434</t>
  </si>
  <si>
    <t>1157025750672990212</t>
  </si>
  <si>
    <t>1158422458833281026</t>
  </si>
  <si>
    <t>1158301651452776448</t>
  </si>
  <si>
    <t>1158346962825093121</t>
  </si>
  <si>
    <t>1159026441889222656</t>
  </si>
  <si>
    <t>1159071724920561664</t>
  </si>
  <si>
    <t>1159112728595836928</t>
  </si>
  <si>
    <t>1159524900358545413</t>
  </si>
  <si>
    <t>1157905606583476224</t>
  </si>
  <si>
    <t>1157999340532707328</t>
  </si>
  <si>
    <t>1158338620807405568</t>
  </si>
  <si>
    <t>1157893931213950976</t>
  </si>
  <si>
    <t>1159681962006724608</t>
  </si>
  <si>
    <t>1156822001790672896</t>
  </si>
  <si>
    <t>1157244917841846272</t>
  </si>
  <si>
    <t>1158996406503399424</t>
  </si>
  <si>
    <t>1159815244438548481</t>
  </si>
  <si>
    <t>1156705985777557505</t>
  </si>
  <si>
    <t>1160420444639498240</t>
  </si>
  <si>
    <t>1160749968010993664</t>
  </si>
  <si>
    <t>1160833377303482368</t>
  </si>
  <si>
    <t>1156903480847687680</t>
  </si>
  <si>
    <t>1158693951760506880</t>
  </si>
  <si>
    <t>1159418727592579072</t>
  </si>
  <si>
    <t>1160868278937554944</t>
  </si>
  <si>
    <t>1160876146671665152</t>
  </si>
  <si>
    <t>1161332021274087424</t>
  </si>
  <si>
    <t>1161350795394031616</t>
  </si>
  <si>
    <t>1161351080208297984</t>
  </si>
  <si>
    <t>1161357809738342400</t>
  </si>
  <si>
    <t>1161211588298383361</t>
  </si>
  <si>
    <t>1157458564476104704</t>
  </si>
  <si>
    <t>1157790778875236352</t>
  </si>
  <si>
    <t>1158229198244204544</t>
  </si>
  <si>
    <t>1157035744218603520</t>
  </si>
  <si>
    <t>1158791457085374464</t>
  </si>
  <si>
    <t>1159391451186229248</t>
  </si>
  <si>
    <t>1159602855939960832</t>
  </si>
  <si>
    <t>1160241112184868865</t>
  </si>
  <si>
    <t>1161052518442340355</t>
  </si>
  <si>
    <t>1156656749715136514</t>
  </si>
  <si>
    <t>1156703550979706880</t>
  </si>
  <si>
    <t>1156898336336515075</t>
  </si>
  <si>
    <t>1156960242044772352</t>
  </si>
  <si>
    <t>1156979366150017024</t>
  </si>
  <si>
    <t>1156990946766028800</t>
  </si>
  <si>
    <t>1157065946223149056</t>
  </si>
  <si>
    <t>1157175678283812864</t>
  </si>
  <si>
    <t>1157230549339009024</t>
  </si>
  <si>
    <t>1157519468697755648</t>
  </si>
  <si>
    <t>1157538090925228032</t>
  </si>
  <si>
    <t>1157579368777936896</t>
  </si>
  <si>
    <t>1157955381261262849</t>
  </si>
  <si>
    <t>1158138595296739329</t>
  </si>
  <si>
    <t>1158153194519724032</t>
  </si>
  <si>
    <t>1158212092316405761</t>
  </si>
  <si>
    <t>1158334400024547328</t>
  </si>
  <si>
    <t>1158485407404711936</t>
  </si>
  <si>
    <t>1158606715048173568</t>
  </si>
  <si>
    <t>1158666615342297088</t>
  </si>
  <si>
    <t>1158755725599920129</t>
  </si>
  <si>
    <t>1159017970267348992</t>
  </si>
  <si>
    <t>1159059239177842689</t>
  </si>
  <si>
    <t>1159153872905965568</t>
  </si>
  <si>
    <t>1159270644246122496</t>
  </si>
  <si>
    <t>1159678862529159168</t>
  </si>
  <si>
    <t>1159742788704985088</t>
  </si>
  <si>
    <t>1159935071601586176</t>
  </si>
  <si>
    <t>1159965270040907776</t>
  </si>
  <si>
    <t>1160024170706563072</t>
  </si>
  <si>
    <t>1160129876512296960</t>
  </si>
  <si>
    <t>1160418793262157825</t>
  </si>
  <si>
    <t>1160467618525958146</t>
  </si>
  <si>
    <t>1160633725857624066</t>
  </si>
  <si>
    <t>1160735909991469061</t>
  </si>
  <si>
    <t>1160749000800124928</t>
  </si>
  <si>
    <t>1160977517139783680</t>
  </si>
  <si>
    <t>1160996143871848448</t>
  </si>
  <si>
    <t>1161203525390651392</t>
  </si>
  <si>
    <t>1161247325118853120</t>
  </si>
  <si>
    <t>1161384733143552000</t>
  </si>
  <si>
    <t/>
  </si>
  <si>
    <t>en</t>
  </si>
  <si>
    <t>fr</t>
  </si>
  <si>
    <t>es</t>
  </si>
  <si>
    <t>1160244418110218242</t>
  </si>
  <si>
    <t>Twitter for iPhone</t>
  </si>
  <si>
    <t>Hootsuite Inc.</t>
  </si>
  <si>
    <t>Twitter Web App</t>
  </si>
  <si>
    <t>Twitter for Android</t>
  </si>
  <si>
    <t>TechnorBot</t>
  </si>
  <si>
    <t>SamReadWriteBot</t>
  </si>
  <si>
    <t>Sprout Social</t>
  </si>
  <si>
    <t>AmazingContent</t>
  </si>
  <si>
    <t>Loomly</t>
  </si>
  <si>
    <t>TweetDeck</t>
  </si>
  <si>
    <t>digital transformation</t>
  </si>
  <si>
    <t>MBATweetV2</t>
  </si>
  <si>
    <t>Commun.it Intelligence</t>
  </si>
  <si>
    <t>ExecEd Navigator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</si>
  <si>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</si>
  <si>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</si>
  <si>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</si>
  <si>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</si>
  <si>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</si>
  <si>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</si>
  <si>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</si>
  <si>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</si>
  <si>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</si>
  <si>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</si>
  <si>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</si>
  <si>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</si>
  <si>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</si>
  <si>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</si>
  <si>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</si>
  <si>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</si>
  <si>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</si>
  <si>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</si>
  <si>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</si>
  <si>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</si>
  <si>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</si>
  <si>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Dianne Jacobs</t>
  </si>
  <si>
    <t>Ashridge Executive Education</t>
  </si>
  <si>
    <t>LearningTechnologies</t>
  </si>
  <si>
    <t>Henry Love</t>
  </si>
  <si>
    <t>Econ Courses</t>
  </si>
  <si>
    <t>Rob Barnes</t>
  </si>
  <si>
    <t>Pete Gordon</t>
  </si>
  <si>
    <t>Iman Ben Chaibah</t>
  </si>
  <si>
    <t>Wissam Younane</t>
  </si>
  <si>
    <t>AUDubai</t>
  </si>
  <si>
    <t>David A. Schmidt</t>
  </si>
  <si>
    <t>Entrepreneur ME</t>
  </si>
  <si>
    <t>Tamara Pupic</t>
  </si>
  <si>
    <t>Junaid Seraj</t>
  </si>
  <si>
    <t>Aby Sam Thomas</t>
  </si>
  <si>
    <t>jeanette impia ♪♫ ♪♫</t>
  </si>
  <si>
    <t>Odette Kahwagi</t>
  </si>
  <si>
    <t>Adel Abou Haidar</t>
  </si>
  <si>
    <t>TechnoJeder BigData</t>
  </si>
  <si>
    <t>Market Buzz PR</t>
  </si>
  <si>
    <t>Travel Junkie Diary</t>
  </si>
  <si>
    <t>Majnun_Khalifa</t>
  </si>
  <si>
    <t>ESSEC BusinessSchool</t>
  </si>
  <si>
    <t>Thomas Jeanjean</t>
  </si>
  <si>
    <t>Big Data Batman</t>
  </si>
  <si>
    <t>UNICON</t>
  </si>
  <si>
    <t>Sobey School @ SMU</t>
  </si>
  <si>
    <t>Julia Parnaby _xD83D__xDC99__xD83D__xDC9B__xD83C__xDDEA__xD83C__xDDFA__xD83C__xDFF3_️‍_xD83C__xDF08_</t>
  </si>
  <si>
    <t>MBABuddy</t>
  </si>
  <si>
    <t>Nicolas Babin</t>
  </si>
  <si>
    <t>IE Executive Education</t>
  </si>
  <si>
    <t>Giuseppe Tringali</t>
  </si>
  <si>
    <t>Harvard NPLI</t>
  </si>
  <si>
    <t>Wharton Analytics</t>
  </si>
  <si>
    <t>Raghu Iyengar</t>
  </si>
  <si>
    <t>The Warren Center for Network &amp; Data Sciences</t>
  </si>
  <si>
    <t>Wharton School</t>
  </si>
  <si>
    <t>valerie blassey</t>
  </si>
  <si>
    <t>GCSP</t>
  </si>
  <si>
    <t>Professional Studies</t>
  </si>
  <si>
    <t>Kellogg Executive Ed</t>
  </si>
  <si>
    <t>UCBerkeleyExtension</t>
  </si>
  <si>
    <t>Columbia ExecEd</t>
  </si>
  <si>
    <t>Darden Exec Ed</t>
  </si>
  <si>
    <t>Harvard Chan ECPE</t>
  </si>
  <si>
    <t>Board Ready Strategies | Applications or Nominations | Executive Coaching |  Board Presentations | NED Interview Coaching #ausdirector #NEDTalent #leadership</t>
  </si>
  <si>
    <t>Ashridge is a leading provider of executive education, working with organizations from 60 countries.
#ExecEd</t>
  </si>
  <si>
    <t>Learning Technologies 12-13 Feb 2020 London, Europe's leading showcase of tech supported workplace learning. RTs do not necessarily denote endorsement. #LT19uk</t>
  </si>
  <si>
    <t>straight Forward, bluntly blunt</t>
  </si>
  <si>
    <t>Civil Servant, interested how public sector management systems and processes improve delivery, safeguarding strategic lead, very amateur Crit racer</t>
  </si>
  <si>
    <t>Member of the NHS Emergency Care Intensive Support Team @ECISTNetwork Passionate about improving patient care. Creator of the #SAFER patient flow bundle</t>
  </si>
  <si>
    <t>Editor in chief of https://t.co/L7nPW7kfpu • 
CEO of @SailPublishing • 
A bibliophile &amp; a bookworm.</t>
  </si>
  <si>
    <t>CEO at BNC Publishing</t>
  </si>
  <si>
    <t>American University in Dubai: Where Potential is Turned Into Success #AUDubai</t>
  </si>
  <si>
    <t>President of American University in Dubai (AUD)</t>
  </si>
  <si>
    <t>Official Twitter of Entrepreneur Middle East magazine. Entrepreneurship news &amp; opportunities in MENA https://t.co/lbupnfrsRW  | http://t.co/oUhoaC2ZIg</t>
  </si>
  <si>
    <t>Belgradian. Lawyer. Education Activist. Avid Reader. Theater Nerd. Writer. Managing Editor @entmagazineme. Yogini. Coffee Addict. All in that order, logically.</t>
  </si>
  <si>
    <t>✈️ INTELAK Incubator | Emirates Group | GE | DTCM _xD83C__xDDE6__xD83C__xDDEA_ ,   
_xD83D__xDCDD_ | Entrepreneur Middle East, Editorial |
_xD83D__xDCF8_ Instagram: https://t.co/6vfOUnDjN9</t>
  </si>
  <si>
    <t>writer. journalist. editor in chief @EntMagazineME. alum @columbiajourn. conformIng non-conformIst. not much of a tweeter. but trying hard. LightBrother™.</t>
  </si>
  <si>
    <t>Digital  PromoGlobal  Music ExecutiveStrategicMarket Influencer platform SEO stratageys indie urban music industry/Business♥ ♪♫.¸ ♪♫</t>
  </si>
  <si>
    <t>creative lead @EntMagazineME. photographer.</t>
  </si>
  <si>
    <t>Student Recruitment Manager at the American University in Dubai, Martial Art Practitioner, Lebanese Physique Body Champion 2013</t>
  </si>
  <si>
    <t>Hi! 
I am TechnorBot! I'll help you out in exploring 'BigData'!_xD83D__xDE0E_</t>
  </si>
  <si>
    <t>A Dubai-based, cost-effective, communications agency focused on B2B and startups. We tweet about communications and our clients.</t>
  </si>
  <si>
    <t>Founder of TJD Adventure Travel Company • Travel &amp; Marketing Strategist • Destination Team Building Curator for TJD  https://t.co/oSSw0BEPjV</t>
  </si>
  <si>
    <t>‏‏‏‏‏‏‏‏‏‏‏‏‏‏‏‏‏‏‏‏‏‏الأشعرية |  مالكي‎ |  التجاني‎ |  المسترشد</t>
  </si>
  <si>
    <t>Leading International Business School. Excellence and #innovation. 4 campuses in Cergy, Paris-La Defense, Singapore and Rabat (Morocco). #HigherEd #Intled</t>
  </si>
  <si>
    <t>Dean at @ESSEC Executive Education, #ExecEd</t>
  </si>
  <si>
    <t>First I have to build a weird car</t>
  </si>
  <si>
    <t>The International University Consortium for Executive Education is an organization of leading #business schools committed to management, #execed &amp; #development.</t>
  </si>
  <si>
    <t>We make an impact with purpose, and empower leaders to live their passions. Tweets by Charlene Boyce, Communications.</t>
  </si>
  <si>
    <t>Francophile; Arabic learner; Leeds fan; music junkie; recovering librarian; KMer; N17 resident. Personal views.</t>
  </si>
  <si>
    <t>hi I’m a good bot :: I keep u posted about digital transformation</t>
  </si>
  <si>
    <t>MBABuddy is a resource for aspiring MBA applicants, current MBAs, and MBA graduates.</t>
  </si>
  <si>
    <t>Rare combination of #technology, #marketing &amp; #management. #growth hacker #mentor #transformer. Focus on #gamification. https://t.co/Q1cL26guND Will follow back.</t>
  </si>
  <si>
    <t>IE Executive Education helps managers of all areas and sectors, promote their careers and improve the performance of their companies.</t>
  </si>
  <si>
    <t>This is the official feed for the National Preparedness Leadership Initiative, a joint venture from @HarvardChanSPH and @HarvardCPL.</t>
  </si>
  <si>
    <t>The @Wharton Customer #Analytics Initiative is the preeminent #academic #research center focusing on the development &amp; application of customer analytic methods.</t>
  </si>
  <si>
    <t>Miers-Busch, W’1885 Professor, Professor of Marketing @Wharton, Faculty Director - Wharton Customer Analytics @whartoncai, #analytics, #ABtests, #pricing</t>
  </si>
  <si>
    <t>A research center @PennEngineers, working to foster research and innovation in interconnected social, economic and technological systems.</t>
  </si>
  <si>
    <t>Wharton School of @Penn, the world's first collegiate business school. Advancing ideas &amp; leaders for 135 years (tweeting for 12). #Philadelphia #SanFrancisco</t>
  </si>
  <si>
    <t>I'm a natural redhead, graphic/web designer, jewelry-maker @IvyTreeDesigns, liberal, and coffee addict. And yeah, I have a cat, @ShadowCat314</t>
  </si>
  <si>
    <t>At the Geneva Centre for Security Policy, we believe that people make peace and security possible. #executiveducation #security #policy #dialogue #creativity</t>
  </si>
  <si>
    <t>The School of Professional Studies oversees executive education at @BrownUniversity. #BrownEMHL #IEBrown #BrownCyber #BrownEMSTL</t>
  </si>
  <si>
    <t>Empowering executives with the tools to inspire growth in themselves, their people and their organizations.</t>
  </si>
  <si>
    <t>The #ContinuingEducation branch of @UCBerkeley, Extension offers 2,000 online and classroom courses per year and more than 65 certificates and programs.</t>
  </si>
  <si>
    <t>Columbia Business School Executive Education: Learn leadership, strategy, marketing, finance, social enterprise. Find yourself at the very center of business.</t>
  </si>
  <si>
    <t>Executive Education at the University of Virginia Darden School of Business prepares leaders at all levels to solve their toughest business challenges.</t>
  </si>
  <si>
    <t>Harvard T.H. Chan School of Public Health Executive Continuing Professional Education (ECPE) provides health care executive education and EHS training globally.</t>
  </si>
  <si>
    <t>Australia (Global via online)</t>
  </si>
  <si>
    <t>30 minutes outside London</t>
  </si>
  <si>
    <t>ExCeL London</t>
  </si>
  <si>
    <t>Abuja, Nigeria</t>
  </si>
  <si>
    <t>Donny</t>
  </si>
  <si>
    <t>Shrewsbury</t>
  </si>
  <si>
    <t>Dubai, United Arab Emirates</t>
  </si>
  <si>
    <t>Dubai, UAE</t>
  </si>
  <si>
    <t>Middle East based in Dubai UAE</t>
  </si>
  <si>
    <t>Dubai</t>
  </si>
  <si>
    <t>New York, NY</t>
  </si>
  <si>
    <t>India</t>
  </si>
  <si>
    <t>Paris - Singapore - Rabat</t>
  </si>
  <si>
    <t>Paris, Ile-de-France</t>
  </si>
  <si>
    <t xml:space="preserve">Gotham </t>
  </si>
  <si>
    <t>Worldwide</t>
  </si>
  <si>
    <t>Halifax, Nova Scotia</t>
  </si>
  <si>
    <t>Tottenham, London</t>
  </si>
  <si>
    <t>France</t>
  </si>
  <si>
    <t>Cambridge, MA</t>
  </si>
  <si>
    <t>The Wharton School - Phila, PA</t>
  </si>
  <si>
    <t>Philadelphia</t>
  </si>
  <si>
    <t>Philadelphia, PA</t>
  </si>
  <si>
    <t>Geneva, Switzerland</t>
  </si>
  <si>
    <t>Providence, Rhode Island</t>
  </si>
  <si>
    <t>Evanston, IL</t>
  </si>
  <si>
    <t>Berkeley, CA</t>
  </si>
  <si>
    <t>Charlottesville, Virginia, USA</t>
  </si>
  <si>
    <t>Boston, MA</t>
  </si>
  <si>
    <t>https://t.co/P3YdICriLc</t>
  </si>
  <si>
    <t>https://t.co/rgEC5Q036X</t>
  </si>
  <si>
    <t>http://www.learningtechnologies.co.uk</t>
  </si>
  <si>
    <t>https://t.co/1NXPGl14Vf</t>
  </si>
  <si>
    <t>https://m.youtube.com/channel/UCLKQeD1rf9eEr5X0GZM98ng</t>
  </si>
  <si>
    <t>https://t.co/NMxNgEqpZ2</t>
  </si>
  <si>
    <t>http://www.entrepreneur.com/me</t>
  </si>
  <si>
    <t>http://t.co/OdYnw9YOhM</t>
  </si>
  <si>
    <t>https://t.co/xi5RMUwlPR</t>
  </si>
  <si>
    <t>https://t.co/lNqHDhBJ2s</t>
  </si>
  <si>
    <t>https://www.linkedin.com/in/jeanette-impiapro-a803aa6a/</t>
  </si>
  <si>
    <t>https://t.co/rJ6t0IlYjO</t>
  </si>
  <si>
    <t>http://www.themarketbuzz.net</t>
  </si>
  <si>
    <t>https://t.co/HmbGoo10p5</t>
  </si>
  <si>
    <t>http://www.essec.edu</t>
  </si>
  <si>
    <t>http://t.co/pkxdGqhEpr</t>
  </si>
  <si>
    <t>http://t.co/LmCFj7LrJK</t>
  </si>
  <si>
    <t>https://t.co/hWaFvJ32Ue</t>
  </si>
  <si>
    <t>https://t.co/sjtSLLdkvH</t>
  </si>
  <si>
    <t>http://1.ie.edu/2G0D5S2</t>
  </si>
  <si>
    <t>https://npli.sph.harvard.edu/</t>
  </si>
  <si>
    <t>http://t.co/sy1ZtWDqiM</t>
  </si>
  <si>
    <t>https://t.co/gEJk4VGAUy</t>
  </si>
  <si>
    <t>https://t.co/twn6a6Pjqs</t>
  </si>
  <si>
    <t>http://www.wharton.upenn.edu</t>
  </si>
  <si>
    <t>http://t.co/J5nN8OnV17</t>
  </si>
  <si>
    <t>https://t.co/nrdbBjhy9Q</t>
  </si>
  <si>
    <t>https://professional.brown.edu</t>
  </si>
  <si>
    <t>http://www.kellogg.northwestern.edu/execed/</t>
  </si>
  <si>
    <t>http://t.co/Pu3vOdiQWy</t>
  </si>
  <si>
    <t>http://t.co/1YBdV4eg86</t>
  </si>
  <si>
    <t>http://t.co/v4KqKhDtTR</t>
  </si>
  <si>
    <t>https://t.co/qqwJDV6uR8</t>
  </si>
  <si>
    <t>Beijing</t>
  </si>
  <si>
    <t>https://pbs.twimg.com/profile_banners/235022922/1514699492</t>
  </si>
  <si>
    <t>https://pbs.twimg.com/profile_banners/14303536/1548171603</t>
  </si>
  <si>
    <t>https://pbs.twimg.com/profile_banners/86080280/1425661078</t>
  </si>
  <si>
    <t>https://pbs.twimg.com/profile_banners/21921900/1552724214</t>
  </si>
  <si>
    <t>https://pbs.twimg.com/profile_banners/2815827741/1563221553</t>
  </si>
  <si>
    <t>https://pbs.twimg.com/profile_banners/109279209/1550247021</t>
  </si>
  <si>
    <t>https://pbs.twimg.com/profile_banners/3030070450/1553755155</t>
  </si>
  <si>
    <t>https://pbs.twimg.com/profile_banners/525112322/1491893256</t>
  </si>
  <si>
    <t>https://pbs.twimg.com/profile_banners/1150634410859028481/1563794669</t>
  </si>
  <si>
    <t>https://pbs.twimg.com/profile_banners/633757427/1549445770</t>
  </si>
  <si>
    <t>https://pbs.twimg.com/profile_banners/805805516987527169/1542838918</t>
  </si>
  <si>
    <t>https://pbs.twimg.com/profile_banners/1148468002100318209/1562654018</t>
  </si>
  <si>
    <t>https://pbs.twimg.com/profile_banners/43250781/1442212417</t>
  </si>
  <si>
    <t>https://pbs.twimg.com/profile_banners/371806506/1453668512</t>
  </si>
  <si>
    <t>https://pbs.twimg.com/profile_banners/98522062/1556949288</t>
  </si>
  <si>
    <t>https://pbs.twimg.com/profile_banners/2221491098/1547493649</t>
  </si>
  <si>
    <t>https://pbs.twimg.com/profile_banners/950778584808992769/1515520371</t>
  </si>
  <si>
    <t>https://pbs.twimg.com/profile_banners/36311104/1557122962</t>
  </si>
  <si>
    <t>https://pbs.twimg.com/profile_banners/233926533/1495393622</t>
  </si>
  <si>
    <t>https://pbs.twimg.com/profile_banners/1082297685875572738/1560485178</t>
  </si>
  <si>
    <t>https://pbs.twimg.com/profile_banners/164257019/1515508455</t>
  </si>
  <si>
    <t>https://pbs.twimg.com/profile_banners/2249294731/1387227327</t>
  </si>
  <si>
    <t>https://pbs.twimg.com/profile_banners/2968547656/1464802569</t>
  </si>
  <si>
    <t>https://pbs.twimg.com/profile_banners/1020209604/1550071457</t>
  </si>
  <si>
    <t>https://pbs.twimg.com/profile_banners/913316209772384257/1556128765</t>
  </si>
  <si>
    <t>https://pbs.twimg.com/profile_banners/19284888/1353428962</t>
  </si>
  <si>
    <t>https://pbs.twimg.com/profile_banners/273451954/1562743183</t>
  </si>
  <si>
    <t>https://pbs.twimg.com/profile_banners/256161885/1528389824</t>
  </si>
  <si>
    <t>https://pbs.twimg.com/profile_banners/21781279/1521555892</t>
  </si>
  <si>
    <t>https://pbs.twimg.com/profile_banners/920343626907115520/1555342799</t>
  </si>
  <si>
    <t>https://pbs.twimg.com/profile_banners/7717612/1496262879</t>
  </si>
  <si>
    <t>https://pbs.twimg.com/profile_banners/15314631/1484873437</t>
  </si>
  <si>
    <t>https://pbs.twimg.com/profile_banners/241048092/1539265622</t>
  </si>
  <si>
    <t>https://pbs.twimg.com/profile_banners/619150810/1495224892</t>
  </si>
  <si>
    <t>https://pbs.twimg.com/profile_banners/158764155/1447257636</t>
  </si>
  <si>
    <t>https://pbs.twimg.com/profile_banners/113468484/1508361062</t>
  </si>
  <si>
    <t>https://pbs.twimg.com/profile_banners/22396481/1467310318</t>
  </si>
  <si>
    <t>https://pbs.twimg.com/profile_banners/2930471458/1420557193</t>
  </si>
  <si>
    <t>https://pbs.twimg.com/profile_banners/108402878/1504108179</t>
  </si>
  <si>
    <t>http://abs.twimg.com/images/themes/theme2/bg.gif</t>
  </si>
  <si>
    <t>http://abs.twimg.com/images/themes/theme1/bg.png</t>
  </si>
  <si>
    <t>http://abs.twimg.com/images/themes/theme20/bg.png</t>
  </si>
  <si>
    <t>http://abs.twimg.com/images/themes/theme9/bg.gif</t>
  </si>
  <si>
    <t>http://abs.twimg.com/images/themes/theme18/bg.gif</t>
  </si>
  <si>
    <t>http://abs.twimg.com/images/themes/theme15/bg.png</t>
  </si>
  <si>
    <t>http://abs.twimg.com/images/themes/theme5/bg.gif</t>
  </si>
  <si>
    <t>http://a0.twimg.com/profile_background_images/13722613/___-52.jpg</t>
  </si>
  <si>
    <t>http://abs.twimg.com/images/themes/theme14/bg.gif</t>
  </si>
  <si>
    <t>http://pbs.twimg.com/profile_images/1108689778961207296/oilLb0DY_normal.jpg</t>
  </si>
  <si>
    <t>http://pbs.twimg.com/profile_images/674858662335238144/eT3Me8_Y_normal.jpg</t>
  </si>
  <si>
    <t>http://pbs.twimg.com/profile_images/892106694049898498/N26Tph6u_normal.jpg</t>
  </si>
  <si>
    <t>http://pbs.twimg.com/profile_images/936556414205595649/vj7SwILI_normal.jpg</t>
  </si>
  <si>
    <t>http://pbs.twimg.com/profile_images/976101362219061248/nBnyucdj_normal.jpg</t>
  </si>
  <si>
    <t>http://pbs.twimg.com/profile_images/378800000762108802/8f8a9e822aec2af92c7b4ce28b04da6f_normal.jpeg</t>
  </si>
  <si>
    <t>http://pbs.twimg.com/profile_images/738029739953229824/RpvygzFf_normal.jpg</t>
  </si>
  <si>
    <t>http://a0.twimg.com/profile_images/206873152/random_normal.jpg</t>
  </si>
  <si>
    <t>http://pbs.twimg.com/profile_images/1113093738056896512/GPHDJVCe_normal.png</t>
  </si>
  <si>
    <t>http://pbs.twimg.com/profile_images/664471103830695940/8xF54cqC_normal.png</t>
  </si>
  <si>
    <t>http://pbs.twimg.com/profile_images/2263665401/UNEX-LOGO_twitter_normal.jpg</t>
  </si>
  <si>
    <t>http://pbs.twimg.com/profile_images/748579762675777538/I34bQUMB_normal.jpg</t>
  </si>
  <si>
    <t>http://pbs.twimg.com/profile_images/803301955913162752/AobMFOkJ_normal.jpg</t>
  </si>
  <si>
    <t>http://pbs.twimg.com/profile_images/559800000939454465/CM73uOeW_normal.png</t>
  </si>
  <si>
    <t>Open Twitter Page for This Person</t>
  </si>
  <si>
    <t>https://twitter.com/talentadvisors</t>
  </si>
  <si>
    <t>https://twitter.com/ashridge_biz</t>
  </si>
  <si>
    <t>https://twitter.com/lt19uk</t>
  </si>
  <si>
    <t>https://twitter.com/henryzino22</t>
  </si>
  <si>
    <t>https://twitter.com/execedcourses</t>
  </si>
  <si>
    <t>https://twitter.com/donny_rob</t>
  </si>
  <si>
    <t>https://twitter.com/petegordon68</t>
  </si>
  <si>
    <t>https://twitter.com/imanbenchaibah</t>
  </si>
  <si>
    <t>https://twitter.com/wissamyounane</t>
  </si>
  <si>
    <t>https://twitter.com/audubai</t>
  </si>
  <si>
    <t>https://twitter.com/dandrewschmidt</t>
  </si>
  <si>
    <t>https://twitter.com/entmagazineme</t>
  </si>
  <si>
    <t>https://twitter.com/tashapupic</t>
  </si>
  <si>
    <t>https://twitter.com/heyjunaidseraj</t>
  </si>
  <si>
    <t>https://twitter.com/thisisaby</t>
  </si>
  <si>
    <t>https://twitter.com/jeanetteimpia</t>
  </si>
  <si>
    <t>https://twitter.com/odette_h</t>
  </si>
  <si>
    <t>https://twitter.com/adelabouhaidar</t>
  </si>
  <si>
    <t>https://twitter.com/technojederbig</t>
  </si>
  <si>
    <t>https://twitter.com/marketbuzzpr</t>
  </si>
  <si>
    <t>https://twitter.com/traveljunkied</t>
  </si>
  <si>
    <t>https://twitter.com/esthete_detache</t>
  </si>
  <si>
    <t>https://twitter.com/essec</t>
  </si>
  <si>
    <t>https://twitter.com/thjeanjean</t>
  </si>
  <si>
    <t>https://twitter.com/bigdatabatman</t>
  </si>
  <si>
    <t>https://twitter.com/uniconexed</t>
  </si>
  <si>
    <t>https://twitter.com/sobeyschool_smu</t>
  </si>
  <si>
    <t>https://twitter.com/julia_parnaby</t>
  </si>
  <si>
    <t>https://twitter.com/digitaltransf11</t>
  </si>
  <si>
    <t>https://twitter.com/mba_buddy</t>
  </si>
  <si>
    <t>https://twitter.com/nicochan33</t>
  </si>
  <si>
    <t>https://twitter.com/ieexeceducation</t>
  </si>
  <si>
    <t>https://twitter.com/tripgiu5</t>
  </si>
  <si>
    <t>https://twitter.com/harvardnpli</t>
  </si>
  <si>
    <t>https://twitter.com/whartoncai</t>
  </si>
  <si>
    <t>https://twitter.com/iyengar_raghu</t>
  </si>
  <si>
    <t>https://twitter.com/warrencntrpenn</t>
  </si>
  <si>
    <t>https://twitter.com/wharton</t>
  </si>
  <si>
    <t>https://twitter.com/valerieblassey</t>
  </si>
  <si>
    <t>https://twitter.com/thegcsp</t>
  </si>
  <si>
    <t>https://twitter.com/www</t>
  </si>
  <si>
    <t>https://twitter.com/brown_sps</t>
  </si>
  <si>
    <t>https://twitter.com/kelloggexeced</t>
  </si>
  <si>
    <t>https://twitter.com/ucberkeleyext</t>
  </si>
  <si>
    <t>https://twitter.com/columbiaexeced</t>
  </si>
  <si>
    <t>https://twitter.com/dardenexeced</t>
  </si>
  <si>
    <t>https://twitter.com/harvardchanecpe</t>
  </si>
  <si>
    <t>talentadvisors
RT @Ashridge_Biz: 'Speaking Truth
to Power at Work - How we silence
ourselves and others' Newly released
research by Megan Reitz|Professo…</t>
  </si>
  <si>
    <t>ashridge_biz
Do you feel confident to speak
up in your workplace and encourage
others to do the same? Delve deeper
into the newly released 'Speaking
Truth to Power at Work' research
by Megan Reitz at our upcoming
morning seminar in London. Register
here: https://t.co/VwIoh58b3W #execed
https://t.co/MThewKjZ19</t>
  </si>
  <si>
    <t>lt19uk
RT @Ashridge_Biz: 'Speaking Truth
to Power at Work - How we silence
ourselves and others' Newly released
research by Megan Reitz|Professo…</t>
  </si>
  <si>
    <t>henryzino22
RT @ExecEdCourses: Great #execed
course by C. T. Bauer College of
Business on #Leadership: https://t.co/qKEYU5bydQ</t>
  </si>
  <si>
    <t>execedcourses
New #execed Finance course by Vlerick
Business School: https://t.co/0khHKgJoEf</t>
  </si>
  <si>
    <t>donny_rob
RT @Ashridge_Biz: 'Speaking Truth
to Power at Work - How we silence
ourselves and others' Newly released
research by Megan Reitz|Professo…</t>
  </si>
  <si>
    <t>petegordon68
RT @Ashridge_Biz: 'Speaking Truth
to Power at Work - How we silence
ourselves and others' Newly released
research by Megan Reitz|Professo…</t>
  </si>
  <si>
    <t>imanbenchaibah
RT @EntMagazineME: .@DAndrewSchmidt,
President, @AUDubai and @wissamyounane,
CEO, BNC Publishing, the media
house behind @EntMagazineME, haâ€¦</t>
  </si>
  <si>
    <t>wissamyounane
RT @EntMagazineME: .@DAndrewSchmidt,
President, @AUDubai and @wissamyounane,
CEO, BNC Publishing, the media
house behind @EntMagazineME, haâ€¦</t>
  </si>
  <si>
    <t>audubai
RT @EntMagazineME: .@DAndrewSchmidt,
President, @AUDubai and @wissamyounane,
CEO, BNC Publishing, the media
house behind @EntMagazineME, haâ€¦</t>
  </si>
  <si>
    <t>dandrewschmidt
RT @EntMagazineME: .@DAndrewSchmidt,
President, @AUDubai and @wissamyounane,
CEO, BNC Publishing, the media
house behind @EntMagazineME, haâ€¦</t>
  </si>
  <si>
    <t>entmagazineme
The word “network” has been used
so often in speaking about the
benefits of an EMBA that it feels
quite cliché. Be that as it may,
the network you will gain from
an EMBA really is one of the biggest
takeaways you will get: https://t.co/IwyxxamvRL
#networking #execed</t>
  </si>
  <si>
    <t>tashapupic
RT @EntMagazineME: .@DAndrewSchmidt,
President, @AUDubai and @wissamyounane,
CEO, BNC Publishing, the media
house behind @EntMagazineME, haâ€¦</t>
  </si>
  <si>
    <t>heyjunaidseraj
RT @EntMagazineME: .@DAndrewSchmidt,
President, @AUDubai and @wissamyounane,
CEO, BNC Publishing, the media
house behind @EntMagazineME, haâ€¦</t>
  </si>
  <si>
    <t>thisisaby
RT @EntMagazineME: .@DAndrewSchmidt,
President, @AUDubai and @wissamyounane,
CEO, BNC Publishing, the media
house behind @EntMagazineME, haâ€¦</t>
  </si>
  <si>
    <t>jeanetteimpia
RT @EntMagazineME: .@DAndrewSchmidt,
President, @AUDubai and @wissamyounane,
CEO, BNC Publishing, the media
house behind @EntMagazineME, haâ€¦</t>
  </si>
  <si>
    <t>odette_h
RT @EntMagazineME: .@DAndrewSchmidt,
President, @AUDubai and @wissamyounane,
CEO, BNC Publishing, the media
house behind @EntMagazineME, haâ€¦</t>
  </si>
  <si>
    <t>adelabouhaidar
RT @EntMagazineME: .@DAndrewSchmidt,
President, @AUDubai and @wissamyounane,
CEO, BNC Publishing, the media
house behind @EntMagazineME, haâ€¦</t>
  </si>
  <si>
    <t>technojederbig
RT @ExecEdCourses: Great #execed
course by Rutgers Center for Innovation
Education on #Business Analytics:
https://t.co/7CEpzMxgLc</t>
  </si>
  <si>
    <t>marketbuzzpr
RT @EntMagazineME: .@DAndrewSchmidt,
President, @AUDubai and @wissamyounane,
CEO, BNC Publishing, the media
house behind @EntMagazineME, haâ€¦</t>
  </si>
  <si>
    <t>traveljunkied
RT @EntMagazineME: .@DAndrewSchmidt,
President, @AUDubai and @wissamyounane,
CEO, BNC Publishing, the media
house behind @EntMagazineME, haâ€¦</t>
  </si>
  <si>
    <t>esthete_detache
RT @ThJeanjean: Big data, business
analytics: Are we Lost in translation?Â 
https://t.co/1Lzq1av3ZT #execed
#formpro cc @essec</t>
  </si>
  <si>
    <t xml:space="preserve">essec
</t>
  </si>
  <si>
    <t>thjeanjean
IA &amp;amp; Travail : nous sommes
tous concernÃ©s !Â  https://t.co/Ida5pYisq0
#intelligenceartificielle #execed
#formpro cc @essec</t>
  </si>
  <si>
    <t>bigdatabatman
Batman, business analytics: Are
we Lost in translation?Â  https://t.co/fWvPmoxD1O
#execed #formpro cc @essec</t>
  </si>
  <si>
    <t>uniconexed
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t>
  </si>
  <si>
    <t>sobeyschool_smu
Great executive education for all.
Whether you want training to develop
a specific skill or a comprehensive
degree program designed for executives,
Sobey School of Business has you
covered. https://t.co/qbzWYOdOwW
#execed #professionaldevelopment
https://t.co/4Sfp127Msn</t>
  </si>
  <si>
    <t>julia_parnaby
RT @Ashridge_Biz: 'Speaking Truth
to Power at Work - How we silence
ourselves and others' Newly released
research by Megan Reitz|Professo…</t>
  </si>
  <si>
    <t>digitaltransf11
RT @ExecEdCourses: Great #execed
course by Rotterdam School of Management
on #Technology: https://t.co/iCTljCYfVD</t>
  </si>
  <si>
    <t>mba_buddy
RT @ExecEdCourses: Great #execed
course by MIT Sloan School of Management
on #Technology: https://t.co/nnXTMTa0sE</t>
  </si>
  <si>
    <t>nicochan33
RT @ExecEdCourses: Great #execed
course by Rotterdam School of Management
on #Technology: https://t.co/iCTljCYfVD</t>
  </si>
  <si>
    <t>ieexeceducation
Project management offices work
to close the gap between project
planning and execution, turning
words and targets into measurable
achievements. Read more: https://t.co/2JXrPkGuoc
#IEExecutiveEducation | #ExecEd
| #Management https://t.co/Khh998T8rR</t>
  </si>
  <si>
    <t>tripgiu5
RT @IEExecEducation: Project management
offices work to close the gap between
project planning and execution,
turning words and targets int…</t>
  </si>
  <si>
    <t>harvardnpli
We are 2/3rds full for the next
cohort. Get your application in
before the September rush. #execed
#LeadershipDevelopment https://t.co/7tycZqTTkq</t>
  </si>
  <si>
    <t>whartoncai
Is your organization so overwhelmed
by #ConsumerData that you can’t
find your customers? Make sense
of it all via @Wharton’s #ExecEd
Customer Analytics program led
by @iyengar_raghu. https://t.co/c22JcSU9tm
https://t.co/zAsZ9hQ0Tg</t>
  </si>
  <si>
    <t xml:space="preserve">iyengar_raghu
</t>
  </si>
  <si>
    <t>warrencntrpenn
RT @WhartonCAI: Is your organization
so overwhelmed by #ConsumerData
that you can’t find your customers?
Make sense of it all via @Wharton’…</t>
  </si>
  <si>
    <t xml:space="preserve">wharton
</t>
  </si>
  <si>
    <t>valerieblassey
RT @WhartonCAI: Is your organization
so overwhelmed by #ConsumerData
that you can’t find your customers?
Make sense of it all via @Wharton’…</t>
  </si>
  <si>
    <t>thegcsp
RT @ExecEdCourses: New #execed
Strategy course by @thegcsp: https://t.co/tk0bGt1eku</t>
  </si>
  <si>
    <t xml:space="preserve">www
</t>
  </si>
  <si>
    <t xml:space="preserve">brown_sps
</t>
  </si>
  <si>
    <t xml:space="preserve">kelloggexeced
</t>
  </si>
  <si>
    <t xml:space="preserve">ucberkeleyext
</t>
  </si>
  <si>
    <t xml:space="preserve">columbiaexeced
</t>
  </si>
  <si>
    <t xml:space="preserve">dardenexeced
</t>
  </si>
  <si>
    <t xml:space="preserve">harvardchanecpe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</si>
  <si>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</si>
  <si>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</si>
  <si>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</si>
  <si>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</si>
  <si>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</si>
  <si>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</si>
  <si>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</si>
  <si>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</si>
  <si>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</si>
  <si>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</si>
  <si>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</si>
  <si>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</si>
  <si>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</si>
  <si>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</si>
  <si>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</si>
  <si>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</si>
  <si>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</si>
  <si>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</si>
  <si>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</si>
  <si>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</si>
  <si>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</si>
  <si>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</si>
  <si>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</si>
  <si>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</si>
  <si>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</si>
  <si>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</si>
  <si>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</si>
  <si>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</si>
  <si>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</si>
  <si>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</si>
  <si>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</si>
  <si>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</si>
  <si>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</si>
  <si>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</si>
  <si>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</si>
  <si>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</si>
  <si>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</si>
  <si>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</si>
  <si>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</si>
  <si>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</si>
  <si>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</si>
  <si>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</si>
  <si>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</si>
  <si>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</si>
  <si>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</si>
  <si>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</si>
  <si>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</si>
  <si>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</si>
  <si>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</si>
  <si>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</si>
  <si>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</si>
  <si>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</si>
  <si>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</si>
  <si>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</si>
  <si>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</si>
  <si>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</si>
  <si>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</si>
  <si>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</si>
  <si>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</si>
  <si>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</si>
  <si>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</si>
  <si>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</si>
  <si>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</si>
  <si>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</si>
  <si>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</si>
  <si>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</si>
  <si>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</si>
  <si>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</si>
  <si>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</si>
  <si>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</si>
  <si>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</si>
  <si>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</si>
  <si>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</si>
  <si>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</si>
  <si>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http://po.st/scms/OrMCe04Lcp0lOFmbAka8Um6V2jAD7SYdZTjvhHbnYZ0lOA/PNr4iq http://po.st/scms/OrMCe04Lcp0lOFmbAka8Um6V2jAD7SYdZTjvhHbnYZ0lOA/wDPara http://po.st/scms/OrMCe04Lcp0lOFmbAka8Um6V2jAD7SYdZTjvhHbnYZ0lOA/90436v http://po.st/scms/OrMCe04Lcp0lOFmbAka8Um6V2jAD7SYdZTjvhHbnYZ0lOA/4Vygqh http://po.st/scms/OrMCe04Lcp0lOFmbAka8Um6V2jAD7SYdZTjvhHbnYZ0lOA/HJcZwb http://po.st/scms/OrMCe04Lcp0lOFmbAka8Um6V2jAD7SYdZTjvhHbnYZ0lOA/zb5T2F http://po.st/scms/OrMCe04Lcp0lOFmbAka8Um6V2jAD7SYdZTjvhHbnYZ0lOA/OopEA3 http://po.st/scms/OrMCe04Lcp0lOFmbAka8Um6V2jAD7SYdZTjvhHbnYZ0lOA/FSAs4U http://po.st/scms/OrMCe04Lcp0lOFmbAka8Um6V2jAD7SYdZTjvhHbnYZ0lOA/uSyVqI http://po.st/scms/OrMCe04Lcp0lOFmbAka8Um6V2jAD7SYdZTjvhHbnYZ0lOA/odCeoy</t>
  </si>
  <si>
    <t>https://www.entrepreneur.com/article/337275 https://www.entrepreneur.com/article/337578</t>
  </si>
  <si>
    <t>https://www.hult.edu/en/executive-education/events/speaking-truth-london-17-sept/?utm_source=twitter&amp;utm_medium=social&amp;utm_campaign=organicsocialtwitter&amp;utm_content=ash_ev_190917_speakingtruth https://www.hult.edu/en/executive-education/insights/new-speaking-truth-to-power/?utm_source=twitter&amp;utm_medium=social&amp;utm_campaign=organicsocialtwitter&amp;utm_content=speakingtruth_research https://www.hult.edu/en/executive-education/events/?utm_source=twitter&amp;utm_medium=social&amp;utm_campaign=organicsocialtwitter&amp;utm_content=generic_events</t>
  </si>
  <si>
    <t>https://www.mckinsey.com/business-functions/organization/our-insights/five-fifty-lost-in-translation https://solutions.lesechos.fr/equipe-management/c/ia-travail-en-pleine-mutation-17957/ https://app.amazingcontent.io/best-content/monthly/ThJeanjean/2019/july https://www.parlonsrh.com/comment-les-francais-percoivent-ils-la-formation-en-2019/</t>
  </si>
  <si>
    <t>https://www.uniconexed.org/unicon-white-paper-exec-ed-framing-and-making-strategic-choices-saunders-ryan-2018/?utm_source=twitter&amp;utm_medium=sasocial&amp;utm_campaign=unicon https://www.uniconexed.org/resources/about-unicon/?utm_source=twitter&amp;utm_medium=sasocial&amp;utm_campaign=unicon https://www.smu.ca/academics/sobey/for-business-training-and-development.html?utm_source=Twitter&amp;utm_medium=social&amp;utm_campaign=execed&amp;utm_content=BVad https://www.linkedin.com/company/2661808/admin/ https://twitter.com/HarvardNPLI/status/1160244418110218242</t>
  </si>
  <si>
    <t>https://www.ie.edu/insights/articles/strategies-from-words-to-deeds-thanks-to-pmos/ https://go.headspringexecutive.com/AIReport https://www.ie.edu/exponential-learning/blog/finance/los-5-aspectos-clave-de-las-finanzas-corporativas/?utm_source=Twitter&amp;utm_medium=social&amp;utm_campaign=60819-blogspot&amp;utm_content=FinanzasCorporativas https://www.ie.edu/insights/articles/communication-substance-and-form/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</si>
  <si>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</si>
  <si>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</si>
  <si>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</si>
  <si>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</si>
  <si>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</si>
  <si>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</si>
  <si>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</si>
  <si>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</si>
  <si>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</si>
  <si>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mckinsey.com lesechos.fr amazingcontent.io parlonsrh.com</t>
  </si>
  <si>
    <t>uniconexed.org smu.ca linkedin.com twitter.com</t>
  </si>
  <si>
    <t>ie.edu headspringexecutive.com</t>
  </si>
  <si>
    <t>Top Hashtags in Tweet in Entire Graph</t>
  </si>
  <si>
    <t>formpro</t>
  </si>
  <si>
    <t>leadership</t>
  </si>
  <si>
    <t>technology</t>
  </si>
  <si>
    <t>ieexecutiveeducation</t>
  </si>
  <si>
    <t>management</t>
  </si>
  <si>
    <t>professionaldevelopment</t>
  </si>
  <si>
    <t>business</t>
  </si>
  <si>
    <t>healthcare</t>
  </si>
  <si>
    <t>Top Hashtags in Tweet in G1</t>
  </si>
  <si>
    <t>human</t>
  </si>
  <si>
    <t>finance</t>
  </si>
  <si>
    <t>women</t>
  </si>
  <si>
    <t>operations</t>
  </si>
  <si>
    <t>Top Hashtags in Tweet in G2</t>
  </si>
  <si>
    <t>networking</t>
  </si>
  <si>
    <t>uae</t>
  </si>
  <si>
    <t>dubai</t>
  </si>
  <si>
    <t>Top Hashtags in Tweet in G3</t>
  </si>
  <si>
    <t>newresearch</t>
  </si>
  <si>
    <t>downloadnow</t>
  </si>
  <si>
    <t>speakingtruth</t>
  </si>
  <si>
    <t>freeevents</t>
  </si>
  <si>
    <t>learning</t>
  </si>
  <si>
    <t>development</t>
  </si>
  <si>
    <t>booktoday</t>
  </si>
  <si>
    <t>Top Hashtags in Tweet in G4</t>
  </si>
  <si>
    <t>Top Hashtags in Tweet in G5</t>
  </si>
  <si>
    <t>intelligenceartificielle</t>
  </si>
  <si>
    <t>innovation</t>
  </si>
  <si>
    <t>digital</t>
  </si>
  <si>
    <t>formationprofessionnelle</t>
  </si>
  <si>
    <t>Top Hashtags in Tweet in G6</t>
  </si>
  <si>
    <t>unicon</t>
  </si>
  <si>
    <t>training</t>
  </si>
  <si>
    <t>leadershipdevelopment</t>
  </si>
  <si>
    <t>Top Hashtags in Tweet in G7</t>
  </si>
  <si>
    <t>finanzascorporativas</t>
  </si>
  <si>
    <t>communication</t>
  </si>
  <si>
    <t>Top Hashtags in Tweet</t>
  </si>
  <si>
    <t>execed leadership technology management business healthcare human finance women operations</t>
  </si>
  <si>
    <t>execed networking uae dubai</t>
  </si>
  <si>
    <t>execed newresearch downloadnow speakingtruth freeevents learning development booktoday</t>
  </si>
  <si>
    <t>execed formpro intelligenceartificielle innovation digital formationprofessionnelle</t>
  </si>
  <si>
    <t>execed professionaldevelopment unicon training leadershipdevelopment</t>
  </si>
  <si>
    <t>ieexecutiveeducation execed management finanzascorporativas communication</t>
  </si>
  <si>
    <t>Top Words in Tweet in Entire Graph</t>
  </si>
  <si>
    <t>Words in Sentiment List#1: Positive</t>
  </si>
  <si>
    <t>Words in Sentiment List#2: Negative</t>
  </si>
  <si>
    <t>Words in Sentiment List#3: Angry/Violent</t>
  </si>
  <si>
    <t>Non-categorized Words</t>
  </si>
  <si>
    <t>Total Words</t>
  </si>
  <si>
    <t>#execed</t>
  </si>
  <si>
    <t>course</t>
  </si>
  <si>
    <t>great</t>
  </si>
  <si>
    <t>Top Words in Tweet in G1</t>
  </si>
  <si>
    <t>school</t>
  </si>
  <si>
    <t>new</t>
  </si>
  <si>
    <t>improve</t>
  </si>
  <si>
    <t>skills</t>
  </si>
  <si>
    <t>w</t>
  </si>
  <si>
    <t>Top Words in Tweet in G2</t>
  </si>
  <si>
    <t>president</t>
  </si>
  <si>
    <t>ceo</t>
  </si>
  <si>
    <t>bnc</t>
  </si>
  <si>
    <t>publishing</t>
  </si>
  <si>
    <t>media</t>
  </si>
  <si>
    <t>house</t>
  </si>
  <si>
    <t>Top Words in Tweet in G3</t>
  </si>
  <si>
    <t>truth</t>
  </si>
  <si>
    <t>power</t>
  </si>
  <si>
    <t>newly</t>
  </si>
  <si>
    <t>released</t>
  </si>
  <si>
    <t>research</t>
  </si>
  <si>
    <t>megan</t>
  </si>
  <si>
    <t>reitz</t>
  </si>
  <si>
    <t>'speaking</t>
  </si>
  <si>
    <t>work</t>
  </si>
  <si>
    <t>silence</t>
  </si>
  <si>
    <t>Top Words in Tweet in G4</t>
  </si>
  <si>
    <t>organization</t>
  </si>
  <si>
    <t>overwhelmed</t>
  </si>
  <si>
    <t>#consumerdata</t>
  </si>
  <si>
    <t>t</t>
  </si>
  <si>
    <t>find</t>
  </si>
  <si>
    <t>customers</t>
  </si>
  <si>
    <t>make</t>
  </si>
  <si>
    <t>sense</t>
  </si>
  <si>
    <t>Top Words in Tweet in G5</t>
  </si>
  <si>
    <t>#formpro</t>
  </si>
  <si>
    <t>cc</t>
  </si>
  <si>
    <t>â</t>
  </si>
  <si>
    <t>analytics</t>
  </si>
  <si>
    <t>lost</t>
  </si>
  <si>
    <t>translation</t>
  </si>
  <si>
    <t>s</t>
  </si>
  <si>
    <t>Top Words in Tweet in G6</t>
  </si>
  <si>
    <t>executive</t>
  </si>
  <si>
    <t>read</t>
  </si>
  <si>
    <t>white</t>
  </si>
  <si>
    <t>paper</t>
  </si>
  <si>
    <t>education</t>
  </si>
  <si>
    <t>members</t>
  </si>
  <si>
    <t>#professionaldevelopment</t>
  </si>
  <si>
    <t>Top Words in Tweet in G7</t>
  </si>
  <si>
    <t>project</t>
  </si>
  <si>
    <t>#ieexecutiveeducation</t>
  </si>
  <si>
    <t>between</t>
  </si>
  <si>
    <t>offices</t>
  </si>
  <si>
    <t>close</t>
  </si>
  <si>
    <t>gap</t>
  </si>
  <si>
    <t>planning</t>
  </si>
  <si>
    <t>Top Words in Tweet</t>
  </si>
  <si>
    <t>#execed course management great school new improve skills w business</t>
  </si>
  <si>
    <t>entmagazineme dandrewschmidt president audubai wissamyounane ceo bnc publishing media house</t>
  </si>
  <si>
    <t>truth power newly released research megan reitz 'speaking work silence</t>
  </si>
  <si>
    <t>organization overwhelmed #consumerdata t find customers make sense wharton whartoncai</t>
  </si>
  <si>
    <t>#execed #formpro cc essec â business analytics lost translation s</t>
  </si>
  <si>
    <t>#execed executive read white paper education members great business #professionaldevelopment</t>
  </si>
  <si>
    <t>project #ieexecutiveeducation #execed between management offices work close gap planning</t>
  </si>
  <si>
    <t>Top Word Pairs in Tweet in Entire Graph</t>
  </si>
  <si>
    <t>great,#execed</t>
  </si>
  <si>
    <t>#execed,course</t>
  </si>
  <si>
    <t>new,#execed</t>
  </si>
  <si>
    <t>skills,w</t>
  </si>
  <si>
    <t>dandrewschmidt,president</t>
  </si>
  <si>
    <t>president,audubai</t>
  </si>
  <si>
    <t>audubai,wissamyounane</t>
  </si>
  <si>
    <t>wissamyounane,ceo</t>
  </si>
  <si>
    <t>ceo,bnc</t>
  </si>
  <si>
    <t>bnc,publishing</t>
  </si>
  <si>
    <t>Top Word Pairs in Tweet in G1</t>
  </si>
  <si>
    <t>project,management</t>
  </si>
  <si>
    <t>school,management</t>
  </si>
  <si>
    <t>business,school</t>
  </si>
  <si>
    <t>management,skills</t>
  </si>
  <si>
    <t>school,business</t>
  </si>
  <si>
    <t>management,#technology</t>
  </si>
  <si>
    <t>Top Word Pairs in Tweet in G2</t>
  </si>
  <si>
    <t>publishing,media</t>
  </si>
  <si>
    <t>media,house</t>
  </si>
  <si>
    <t>house,behind</t>
  </si>
  <si>
    <t>behind,entmagazineme</t>
  </si>
  <si>
    <t>Top Word Pairs in Tweet in G3</t>
  </si>
  <si>
    <t>truth,power</t>
  </si>
  <si>
    <t>newly,released</t>
  </si>
  <si>
    <t>research,megan</t>
  </si>
  <si>
    <t>megan,reitz</t>
  </si>
  <si>
    <t>'speaking,truth</t>
  </si>
  <si>
    <t>power,work</t>
  </si>
  <si>
    <t>work,silence</t>
  </si>
  <si>
    <t>silence,ourselves</t>
  </si>
  <si>
    <t>ourselves,others'</t>
  </si>
  <si>
    <t>others',newly</t>
  </si>
  <si>
    <t>Top Word Pairs in Tweet in G4</t>
  </si>
  <si>
    <t>organization,overwhelmed</t>
  </si>
  <si>
    <t>overwhelmed,#consumerdata</t>
  </si>
  <si>
    <t>#consumerdata,t</t>
  </si>
  <si>
    <t>t,find</t>
  </si>
  <si>
    <t>find,customers</t>
  </si>
  <si>
    <t>customers,make</t>
  </si>
  <si>
    <t>make,sense</t>
  </si>
  <si>
    <t>sense,wharton</t>
  </si>
  <si>
    <t>whartoncai,organization</t>
  </si>
  <si>
    <t>Top Word Pairs in Tweet in G5</t>
  </si>
  <si>
    <t>#formpro,cc</t>
  </si>
  <si>
    <t>cc,essec</t>
  </si>
  <si>
    <t>#execed,#formpro</t>
  </si>
  <si>
    <t>business,analytics</t>
  </si>
  <si>
    <t>analytics,lost</t>
  </si>
  <si>
    <t>lost,translation</t>
  </si>
  <si>
    <t>translation,â</t>
  </si>
  <si>
    <t>â,#execed</t>
  </si>
  <si>
    <t>big,data</t>
  </si>
  <si>
    <t>data,business</t>
  </si>
  <si>
    <t>Top Word Pairs in Tweet in G6</t>
  </si>
  <si>
    <t>white,paper</t>
  </si>
  <si>
    <t>executive,education</t>
  </si>
  <si>
    <t>Top Word Pairs in Tweet in G7</t>
  </si>
  <si>
    <t>#ieexecutiveeducation,#execed</t>
  </si>
  <si>
    <t>management,offices</t>
  </si>
  <si>
    <t>offices,work</t>
  </si>
  <si>
    <t>work,close</t>
  </si>
  <si>
    <t>close,gap</t>
  </si>
  <si>
    <t>gap,between</t>
  </si>
  <si>
    <t>between,project</t>
  </si>
  <si>
    <t>project,planning</t>
  </si>
  <si>
    <t>planning,execution</t>
  </si>
  <si>
    <t>Top Word Pairs in Tweet</t>
  </si>
  <si>
    <t>great,#execed  #execed,course  new,#execed  skills,w  project,management  school,management  business,school  management,skills  school,business  management,#technology</t>
  </si>
  <si>
    <t>dandrewschmidt,president  president,audubai  audubai,wissamyounane  wissamyounane,ceo  ceo,bnc  bnc,publishing  publishing,media  media,house  house,behind  behind,entmagazineme</t>
  </si>
  <si>
    <t>truth,power  newly,released  research,megan  megan,reitz  'speaking,truth  power,work  work,silence  silence,ourselves  ourselves,others'  others',newly</t>
  </si>
  <si>
    <t>organization,overwhelmed  overwhelmed,#consumerdata  #consumerdata,t  t,find  find,customers  customers,make  make,sense  sense,wharton  whartoncai,organization</t>
  </si>
  <si>
    <t>#formpro,cc  cc,essec  #execed,#formpro  business,analytics  analytics,lost  lost,translation  translation,â  â,#execed  big,data  data,business</t>
  </si>
  <si>
    <t>white,paper  executive,education</t>
  </si>
  <si>
    <t>#ieexecutiveeducation,#execed  project,management  management,offices  offices,work  work,close  close,gap  gap,between  between,project  project,planning  planning,execution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</si>
  <si>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</si>
  <si>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</si>
  <si>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</si>
  <si>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</si>
  <si>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</si>
  <si>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</si>
  <si>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</si>
  <si>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</si>
  <si>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</si>
  <si>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</si>
  <si>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</si>
  <si>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</si>
  <si>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</si>
  <si>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</si>
  <si>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</si>
  <si>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</si>
  <si>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</si>
  <si>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</si>
  <si>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execedcourses thegcsp kelloggexeced harvardchanecpe www brown_sps ucberkeleyext columbiaexeced dardenexeced</t>
  </si>
  <si>
    <t>entmagazineme dandrewschmidt audubai wissamyounane</t>
  </si>
  <si>
    <t>wharton whartoncai iyengar_raghu</t>
  </si>
  <si>
    <t>essec thjeanjean</t>
  </si>
  <si>
    <t>Top Tweeters in Entire Graph</t>
  </si>
  <si>
    <t>Top Tweeters in G1</t>
  </si>
  <si>
    <t>Top Tweeters in G2</t>
  </si>
  <si>
    <t>Top Tweeters in G3</t>
  </si>
  <si>
    <t>Top Tweeters in G4</t>
  </si>
  <si>
    <t>Top Tweeters in G5</t>
  </si>
  <si>
    <t>Top Tweeters in G6</t>
  </si>
  <si>
    <t>Top Tweeters in G7</t>
  </si>
  <si>
    <t>Top Tweeters</t>
  </si>
  <si>
    <t>nicochan33 technojederbig digitaltransf11 execedcourses mba_buddy harvardchanecpe thegcsp kelloggexeced columbiaexeced ucberkeleyext</t>
  </si>
  <si>
    <t>imanbenchaibah jeanetteimpia entmagazineme marketbuzzpr thisisaby traveljunkied wissamyounane audubai tashapupic odette_h</t>
  </si>
  <si>
    <t>lt19uk petegordon68 talentadvisors ashridge_biz donny_rob julia_parnaby</t>
  </si>
  <si>
    <t>wharton warrencntrpenn whartoncai valerieblassey iyengar_raghu</t>
  </si>
  <si>
    <t>bigdatabatman essec esthete_detache thjeanjean</t>
  </si>
  <si>
    <t>sobeyschool_smu harvardnpli uniconexed</t>
  </si>
  <si>
    <t>ieexeceducation tripgiu5</t>
  </si>
  <si>
    <t>Top URLs in Tweet by Count</t>
  </si>
  <si>
    <t>https://www.hult.edu/en/executive-education/events/speaking-truth-london-17-sept/?utm_source=twitter&amp;utm_medium=social&amp;utm_campaign=organicsocialtwitter&amp;utm_content=ash_ev_190917_speakingtruth https://www.hult.edu/en/executive-education/events/?utm_source=twitter&amp;utm_medium=social&amp;utm_campaign=organicsocialtwitter&amp;utm_content=generic_events https://www.hult.edu/en/executive-education/insights/new-speaking-truth-to-power/?utm_source=twitter&amp;utm_medium=social&amp;utm_campaign=organicsocialtwitter&amp;utm_content=speakingtruth_research</t>
  </si>
  <si>
    <t>http://po.st/scms/OrMCe04Lcp0lOFmbAka8Um6V2jAD7SYdZTjvhHbnYZ0lOA/PNr4iq http://po.st/scms/OrMCe04Lcp0lOFmbAka8Um6V2jAD7SYdZTjvhHbnYZ0lOA/zb5T2F http://po.st/scms/OrMCe04Lcp0lOFmbAka8Um6V2jAD7SYdZTjvhHbnYZ0lOA/5TJgj9 http://po.st/scms/OrMCe04Lcp0lOFmbAka8Um6V2jAD7SYdZTjvhHbnYZ0lOA/p29olp http://po.st/scms/OrMCe04Lcp0lOFmbAka8Um6V2jAD7SYdZTjvhHbnYZ0lOA/ILEEKv http://po.st/scms/OrMCe04Lcp0lOFmbAka8Um6V2jAD7SYdZTjvhHbnYZ0lOA/ITJ3AK http://po.st/scms/OrMCe04Lcp0lOFmbAka8Um6V2jAD7SYdZTjvhHbnYZ0lOA/fts9PQ http://po.st/scms/OrMCe04Lcp0lOFmbAka8Um6V2jAD7SYdZTjvhHbnYZ0lOA/aJmkB2 http://po.st/scms/OrMCe04Lcp0lOFmbAka8Um6V2jAD7SYdZTjvhHbnYZ0lOA/7duwum http://po.st/scms/OrMCe04Lcp0lOFmbAka8Um6V2jAD7SYdZTjvhHbnYZ0lOA/HJcZwb</t>
  </si>
  <si>
    <t>https://solutions.lesechos.fr/equipe-management/c/ia-travail-en-pleine-mutation-17957/ https://www.parlonsrh.com/comment-les-francais-percoivent-ils-la-formation-en-2019/ https://app.amazingcontent.io/best-content/monthly/ThJeanjean/2019/july https://www.mckinsey.com/business-functions/organization/our-insights/five-fifty-lost-in-translation</t>
  </si>
  <si>
    <t>https://www.uniconexed.org/unicon-white-paper-exec-ed-framing-and-making-strategic-choices-saunders-ryan-2018/?utm_source=twitter&amp;utm_medium=sasocial&amp;utm_campaign=unicon https://www.uniconexed.org/resources/about-unicon/?utm_source=twitter&amp;utm_medium=sasocial&amp;utm_campaign=unicon</t>
  </si>
  <si>
    <t>https://www.smu.ca/academics/sobey/for-business-training-and-development.html?utm_source=Twitter&amp;utm_medium=social&amp;utm_campaign=execed&amp;utm_content=BVad https://www.linkedin.com/company/2661808/admin/</t>
  </si>
  <si>
    <t>https://www.ie.edu/insights/articles/strategies-from-words-to-deeds-thanks-to-pmos/ https://www.ie.edu/insights/articles/communication-substance-and-form/ https://www.ie.edu/exponential-learning/blog/finance/los-5-aspectos-clave-de-las-finanzas-corporativas/?utm_source=Twitter&amp;utm_medium=social&amp;utm_campaign=60819-blogspot&amp;utm_content=FinanzasCorporativas https://go.headspringexecutive.com/AIReport</t>
  </si>
  <si>
    <t>Top URLs in Tweet by Salience</t>
  </si>
  <si>
    <t>Top Domains in Tweet by Count</t>
  </si>
  <si>
    <t>lesechos.fr parlonsrh.com amazingcontent.io mckinsey.com</t>
  </si>
  <si>
    <t>smu.ca linkedin.com</t>
  </si>
  <si>
    <t>Top Domains in Tweet by Salience</t>
  </si>
  <si>
    <t>headspringexecutive.com ie.edu</t>
  </si>
  <si>
    <t>Top Hashtags in Tweet by Count</t>
  </si>
  <si>
    <t>execed freeevents learning development booktoday newresearch downloadnow speakingtruth</t>
  </si>
  <si>
    <t>execed leadership management technology healthcare project strategy mba operations women</t>
  </si>
  <si>
    <t>execed formpro intelligenceartificielle formationprofessionnelle innovation digital</t>
  </si>
  <si>
    <t>execed unicon</t>
  </si>
  <si>
    <t>execed professionaldevelopment training</t>
  </si>
  <si>
    <t>ieexecutiveeducation execed management communication finanzascorporativas</t>
  </si>
  <si>
    <t>Top Hashtags in Tweet by Salience</t>
  </si>
  <si>
    <t>freeevents learning development booktoday newresearch downloadnow speakingtruth execed</t>
  </si>
  <si>
    <t>leadership management technology healthcare project strategy mba operations women finance</t>
  </si>
  <si>
    <t>networking uae dubai execed</t>
  </si>
  <si>
    <t>intelligenceartificielle formationprofessionnelle innovation digital execed formpro</t>
  </si>
  <si>
    <t>training execed professionaldevelopment</t>
  </si>
  <si>
    <t>technology execed</t>
  </si>
  <si>
    <t>management communication finanzascorporativas ieexecutiveeducation execed</t>
  </si>
  <si>
    <t>Top Words in Tweet by Count</t>
  </si>
  <si>
    <t>ashridge_biz 'speaking truth power work silence ourselves others' newly released</t>
  </si>
  <si>
    <t>newly released truth power research megan reitz upcoming feel confident</t>
  </si>
  <si>
    <t>execedcourses great course c t bauer college business #leadership</t>
  </si>
  <si>
    <t>course management great new school business improve skills w leadership</t>
  </si>
  <si>
    <t>network emba word used speaking benefits feels quite cliché gain</t>
  </si>
  <si>
    <t>execedcourses great course rutgers center innovation education #business analytics</t>
  </si>
  <si>
    <t>thjeanjean big data business analytics lost translation â #formpro cc</t>
  </si>
  <si>
    <t>#formpro cc essec s â et ia travail nous sommes</t>
  </si>
  <si>
    <t>batman business analytics lost translation â #formpro cc essec</t>
  </si>
  <si>
    <t>read white paper members â œpositioning executive education activities futureâ</t>
  </si>
  <si>
    <t>great executive business #professionaldevelopment education whether want training develop specific</t>
  </si>
  <si>
    <t>execedcourses great course rotterdam school management #technology improve technology skills</t>
  </si>
  <si>
    <t>execedcourses great course mit sloan school management #technology</t>
  </si>
  <si>
    <t>execedcourses great course rotterdam school management #technology</t>
  </si>
  <si>
    <t>#ieexecutiveeducation project between more idea de management offices work close</t>
  </si>
  <si>
    <t>project ieexeceducation management offices work close gap between planning execution</t>
  </si>
  <si>
    <t>2 3rds full next cohort application before september rush #leadershipdevelopment</t>
  </si>
  <si>
    <t>organization overwhelmed #consumerdata t find customers make sense via wharton</t>
  </si>
  <si>
    <t>whartoncai organization overwhelmed #consumerdata t find customers make sense via</t>
  </si>
  <si>
    <t>execedcourses new strategy course thegcsp</t>
  </si>
  <si>
    <t>Top Words in Tweet by Salience</t>
  </si>
  <si>
    <t>feel confident speak up workplace encourage others same delve deeper</t>
  </si>
  <si>
    <t>management leadership project business great new school improve skills w</t>
  </si>
  <si>
    <t>s â et ia travail nous sommes tous concernã #intelligenceartificielle</t>
  </si>
  <si>
    <t>education whether want training develop specific skill comprehensive degree program</t>
  </si>
  <si>
    <t>great course rotterdam school management #technology improve technology skills w</t>
  </si>
  <si>
    <t>project idea de between more management offices work close gap</t>
  </si>
  <si>
    <t>Top Word Pairs in Tweet by Count</t>
  </si>
  <si>
    <t>ashridge_biz,'speaking  'speaking,truth  truth,power  power,work  work,silence  silence,ourselves  ourselves,others'  others',newly  newly,released  released,research</t>
  </si>
  <si>
    <t>newly,released  truth,power  research,megan  megan,reitz  feel,confident  confident,speak  speak,up  up,workplace  workplace,encourage  encourage,others</t>
  </si>
  <si>
    <t>execedcourses,great  great,#execed  #execed,course  course,c  c,t  t,bauer  bauer,college  college,business  business,#leadership</t>
  </si>
  <si>
    <t>great,#execed  #execed,course  new,#execed  skills,w  project,management  business,school  management,skills  school,business  #execed,leadership  leadership,course</t>
  </si>
  <si>
    <t>entmagazineme,dandrewschmidt  dandrewschmidt,president  president,audubai  audubai,wissamyounane  wissamyounane,ceo  ceo,bnc  bnc,publishing  publishing,media  media,house  house,behind</t>
  </si>
  <si>
    <t>word,network  network,used  used,speaking  speaking,benefits  benefits,emba  emba,feels  feels,quite  quite,cliché  cliché,network  network,gain</t>
  </si>
  <si>
    <t>execedcourses,great  great,#execed  #execed,course  course,rutgers  rutgers,center  center,innovation  innovation,education  education,#business  #business,analytics</t>
  </si>
  <si>
    <t>thjeanjean,big  big,data  data,business  business,analytics  analytics,lost  lost,translation  translation,â  â,#execed  #execed,#formpro  #formpro,cc</t>
  </si>
  <si>
    <t>#formpro,cc  cc,essec  #execed,#formpro  ia,travail  travail,nous  nous,sommes  sommes,tous  tous,concernã  concernã,s  s,â</t>
  </si>
  <si>
    <t>batman,business  business,analytics  analytics,lost  lost,translation  translation,â  â,#execed  #execed,#formpro  #formpro,cc  cc,essec</t>
  </si>
  <si>
    <t>white,paper  read,white  paper,â  â,œpositioning  œpositioning,executive  executive,education  education,activities  activities,futureâ  futureâ,guy  guy,saunders</t>
  </si>
  <si>
    <t>great,executive  executive,education  education,whether  whether,want  want,training  training,develop  develop,specific  specific,skill  skill,comprehensive  comprehensive,degree</t>
  </si>
  <si>
    <t>execedcourses,great  great,#execed  #execed,course  course,rotterdam  rotterdam,school  school,management  management,#technology  execedcourses,improve  improve,technology  technology,skills</t>
  </si>
  <si>
    <t>execedcourses,great  great,#execed  #execed,course  course,mit  mit,sloan  sloan,school  school,management  management,#technology</t>
  </si>
  <si>
    <t>execedcourses,great  great,#execed  #execed,course  course,rotterdam  rotterdam,school  school,management  management,#technology</t>
  </si>
  <si>
    <t>ieexeceducation,project  project,management  management,offices  offices,work  work,close  close,gap  gap,between  between,project  project,planning  planning,execution</t>
  </si>
  <si>
    <t>2,3rds  3rds,full  full,next  next,cohort  cohort,application  application,before  before,september  september,rush  rush,#execed  #execed,#leadershipdevelopment</t>
  </si>
  <si>
    <t>organization,overwhelmed  overwhelmed,#consumerdata  #consumerdata,t  t,find  find,customers  customers,make  make,sense  sense,via  via,wharton  wharton,s</t>
  </si>
  <si>
    <t>whartoncai,organization  organization,overwhelmed  overwhelmed,#consumerdata  #consumerdata,t  t,find  find,customers  customers,make  make,sense  sense,via  via,wharton</t>
  </si>
  <si>
    <t>execedcourses,new  new,#execed  #execed,strategy  strategy,course  course,thegcsp</t>
  </si>
  <si>
    <t>Top Word Pairs in Tweet by Salience</t>
  </si>
  <si>
    <t>feel,confident  confident,speak  speak,up  up,workplace  workplace,encourage  encourage,others  others,same  same,delve  delve,deeper  deeper,newly</t>
  </si>
  <si>
    <t>ia,travail  travail,nous  nous,sommes  sommes,tous  tous,concernã  concernã,s  s,â  â,#intelligenceartificielle  #intelligenceartificielle,#execed  kes,franã</t>
  </si>
  <si>
    <t>project,management  management,offices  offices,work  work,close  close,gap  gap,between  between,project  project,planning  planning,execution  execution,turning</t>
  </si>
  <si>
    <t>Word</t>
  </si>
  <si>
    <t>behind</t>
  </si>
  <si>
    <t>haâ</t>
  </si>
  <si>
    <t>ourselves</t>
  </si>
  <si>
    <t>others'</t>
  </si>
  <si>
    <t>#leadership</t>
  </si>
  <si>
    <t>#technology</t>
  </si>
  <si>
    <t>professo</t>
  </si>
  <si>
    <t>college</t>
  </si>
  <si>
    <t>#management</t>
  </si>
  <si>
    <t>strategy</t>
  </si>
  <si>
    <t>program</t>
  </si>
  <si>
    <t>more</t>
  </si>
  <si>
    <t>here</t>
  </si>
  <si>
    <t>rotterdam</t>
  </si>
  <si>
    <t>indian</t>
  </si>
  <si>
    <t>institute</t>
  </si>
  <si>
    <t>c</t>
  </si>
  <si>
    <t>bauer</t>
  </si>
  <si>
    <t>customer</t>
  </si>
  <si>
    <t>execution</t>
  </si>
  <si>
    <t>turning</t>
  </si>
  <si>
    <t>words</t>
  </si>
  <si>
    <t>targets</t>
  </si>
  <si>
    <t>idea</t>
  </si>
  <si>
    <t>learn</t>
  </si>
  <si>
    <t>audience</t>
  </si>
  <si>
    <t>les</t>
  </si>
  <si>
    <t>financial</t>
  </si>
  <si>
    <t>download</t>
  </si>
  <si>
    <t>sloan</t>
  </si>
  <si>
    <t>diploma</t>
  </si>
  <si>
    <t>programme</t>
  </si>
  <si>
    <t>transformation</t>
  </si>
  <si>
    <t>comprehensive</t>
  </si>
  <si>
    <t>executives</t>
  </si>
  <si>
    <t>sobey</t>
  </si>
  <si>
    <t>out</t>
  </si>
  <si>
    <t>strategic</t>
  </si>
  <si>
    <t>et</t>
  </si>
  <si>
    <t>big</t>
  </si>
  <si>
    <t>data</t>
  </si>
  <si>
    <t>rutgers</t>
  </si>
  <si>
    <t>center</t>
  </si>
  <si>
    <t>#business</t>
  </si>
  <si>
    <t>network</t>
  </si>
  <si>
    <t>speaking</t>
  </si>
  <si>
    <t>emba</t>
  </si>
  <si>
    <t>one</t>
  </si>
  <si>
    <t>vlerick</t>
  </si>
  <si>
    <t>bangalore</t>
  </si>
  <si>
    <t>economics</t>
  </si>
  <si>
    <t>insead</t>
  </si>
  <si>
    <t>thinking</t>
  </si>
  <si>
    <t>resources</t>
  </si>
  <si>
    <t>montreal</t>
  </si>
  <si>
    <t>upcoming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</si>
  <si>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</si>
  <si>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</si>
  <si>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</si>
  <si>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</si>
  <si>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</si>
  <si>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</si>
  <si>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</si>
  <si>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</si>
  <si>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</si>
  <si>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</si>
  <si>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</si>
  <si>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</si>
  <si>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</si>
  <si>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</si>
  <si>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</si>
  <si>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</si>
  <si>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</si>
  <si>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</si>
  <si>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</si>
  <si>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</si>
  <si>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</si>
  <si>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</si>
  <si>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</si>
  <si>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</si>
  <si>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</si>
  <si>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</si>
  <si>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</si>
  <si>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</si>
  <si>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</si>
  <si>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</si>
  <si>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</si>
  <si>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</si>
  <si>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</si>
  <si>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</si>
  <si>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</si>
  <si>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</si>
  <si>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</si>
  <si>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</si>
  <si>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</si>
  <si>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</si>
  <si>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</si>
  <si>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</si>
  <si>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</si>
  <si>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</si>
  <si>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</si>
  <si>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</si>
  <si>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</si>
  <si>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</si>
  <si>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</si>
  <si>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</si>
  <si>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</si>
  <si>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</si>
  <si>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31-Jul</t>
  </si>
  <si>
    <t>8 PM</t>
  </si>
  <si>
    <t>11 PM</t>
  </si>
  <si>
    <t>Aug</t>
  </si>
  <si>
    <t>1-Aug</t>
  </si>
  <si>
    <t>7 AM</t>
  </si>
  <si>
    <t>8 AM</t>
  </si>
  <si>
    <t>12 PM</t>
  </si>
  <si>
    <t>4 PM</t>
  </si>
  <si>
    <t>5 PM</t>
  </si>
  <si>
    <t>6 PM</t>
  </si>
  <si>
    <t>9 PM</t>
  </si>
  <si>
    <t>2-Aug</t>
  </si>
  <si>
    <t>6 AM</t>
  </si>
  <si>
    <t>10 AM</t>
  </si>
  <si>
    <t>11 AM</t>
  </si>
  <si>
    <t>3 PM</t>
  </si>
  <si>
    <t>3-Aug</t>
  </si>
  <si>
    <t>1 AM</t>
  </si>
  <si>
    <t>5 AM</t>
  </si>
  <si>
    <t>9 AM</t>
  </si>
  <si>
    <t>4-Aug</t>
  </si>
  <si>
    <t>2 PM</t>
  </si>
  <si>
    <t>10 PM</t>
  </si>
  <si>
    <t>5-Aug</t>
  </si>
  <si>
    <t>3 AM</t>
  </si>
  <si>
    <t>4 AM</t>
  </si>
  <si>
    <t>6-Aug</t>
  </si>
  <si>
    <t>7-Aug</t>
  </si>
  <si>
    <t>8-Aug</t>
  </si>
  <si>
    <t>9-Aug</t>
  </si>
  <si>
    <t>1 PM</t>
  </si>
  <si>
    <t>10-Aug</t>
  </si>
  <si>
    <t>11-Aug</t>
  </si>
  <si>
    <t>7 PM</t>
  </si>
  <si>
    <t>12-Aug</t>
  </si>
  <si>
    <t>2 AM</t>
  </si>
  <si>
    <t>13-Aug</t>
  </si>
  <si>
    <t>128, 128, 128</t>
  </si>
  <si>
    <t>171, 85, 85</t>
  </si>
  <si>
    <t>Red</t>
  </si>
  <si>
    <t>212, 43, 43</t>
  </si>
  <si>
    <t>G1: #execed course management great school new improve skills w business</t>
  </si>
  <si>
    <t>G2: entmagazineme dandrewschmidt president audubai wissamyounane ceo bnc publishing media house</t>
  </si>
  <si>
    <t>G3: truth power newly released research megan reitz 'speaking work silence</t>
  </si>
  <si>
    <t>G4: organization overwhelmed #consumerdata t find customers make sense wharton whartoncai</t>
  </si>
  <si>
    <t>G5: #execed #formpro cc essec â business analytics lost translation s</t>
  </si>
  <si>
    <t>G6: #execed executive read white paper education members great business #professionaldevelopment</t>
  </si>
  <si>
    <t>G7: project #ieexecutiveeducation #execed between management offices work close gap planning</t>
  </si>
  <si>
    <t>Autofill Workbook Results</t>
  </si>
  <si>
    <t>Edge Weight▓1▓4▓0▓True▓Gray▓Red▓▓Edge Weight▓1▓4▓0▓3▓10▓False▓Edge Weight▓1▓4▓0▓35▓12▓False▓▓0▓0▓0▓True▓Black▓Black▓▓Followers▓26▓60709▓0▓162▓1000▓False▓▓0▓0▓0▓0▓0▓False▓▓0▓0▓0▓0▓0▓False▓▓0▓0▓0▓0▓0▓False</t>
  </si>
  <si>
    <t>GraphSource░GraphServerTwitterSearch▓GraphTerm░#ExecEd▓ImportDescription░The graph represents a network of 47 Twitter users whose tweets in the requested range contained "#ExecEd", or who were replied to or mentioned in those tweets.  The network was obtained from the NodeXL Graph Server on Friday, 16 August 2019 at 10:47 UTC.
The requested start date was Wednesday, 14 August 2019 at 00:01 UTC and the maximum number of days (going backward) was 14.
The maximum number of tweets collected was 5,000.
The tweets in the network were tweeted over the 13-day, 1-hour, 7-minute period from Wednesday, 31 July 2019 at 20:03 UTC to Tuesday, 13 August 2019 at 21:11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</si>
</sst>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8"/>
                <c:pt idx="0">
                  <c:v>8 PM
31-Jul
Jul
2019</c:v>
                </c:pt>
                <c:pt idx="1">
                  <c:v>11 PM</c:v>
                </c:pt>
                <c:pt idx="2">
                  <c:v>7 AM
1-Aug
Aug</c:v>
                </c:pt>
                <c:pt idx="3">
                  <c:v>8 AM</c:v>
                </c:pt>
                <c:pt idx="4">
                  <c:v>12 PM</c:v>
                </c:pt>
                <c:pt idx="5">
                  <c:v>4 PM</c:v>
                </c:pt>
                <c:pt idx="6">
                  <c:v>5 PM</c:v>
                </c:pt>
                <c:pt idx="7">
                  <c:v>6 PM</c:v>
                </c:pt>
                <c:pt idx="8">
                  <c:v>8 PM</c:v>
                </c:pt>
                <c:pt idx="9">
                  <c:v>9 PM</c:v>
                </c:pt>
                <c:pt idx="10">
                  <c:v>11 PM</c:v>
                </c:pt>
                <c:pt idx="11">
                  <c:v>6 AM
2-Aug</c:v>
                </c:pt>
                <c:pt idx="12">
                  <c:v>7 AM</c:v>
                </c:pt>
                <c:pt idx="13">
                  <c:v>10 AM</c:v>
                </c:pt>
                <c:pt idx="14">
                  <c:v>11 AM</c:v>
                </c:pt>
                <c:pt idx="15">
                  <c:v>3 PM</c:v>
                </c:pt>
                <c:pt idx="16">
                  <c:v>1 AM
3-Aug</c:v>
                </c:pt>
                <c:pt idx="17">
                  <c:v>5 AM</c:v>
                </c:pt>
                <c:pt idx="18">
                  <c:v>6 AM</c:v>
                </c:pt>
                <c:pt idx="19">
                  <c:v>9 AM</c:v>
                </c:pt>
                <c:pt idx="20">
                  <c:v>11 PM</c:v>
                </c:pt>
                <c:pt idx="21">
                  <c:v>6 AM
4-Aug</c:v>
                </c:pt>
                <c:pt idx="22">
                  <c:v>7 AM</c:v>
                </c:pt>
                <c:pt idx="23">
                  <c:v>9 AM</c:v>
                </c:pt>
                <c:pt idx="24">
                  <c:v>10 AM</c:v>
                </c:pt>
                <c:pt idx="25">
                  <c:v>12 PM</c:v>
                </c:pt>
                <c:pt idx="26">
                  <c:v>2 PM</c:v>
                </c:pt>
                <c:pt idx="27">
                  <c:v>10 PM</c:v>
                </c:pt>
                <c:pt idx="28">
                  <c:v>11 PM</c:v>
                </c:pt>
                <c:pt idx="29">
                  <c:v>3 AM
5-Aug</c:v>
                </c:pt>
                <c:pt idx="30">
                  <c:v>4 AM</c:v>
                </c:pt>
                <c:pt idx="31">
                  <c:v>9 AM</c:v>
                </c:pt>
                <c:pt idx="32">
                  <c:v>11 AM</c:v>
                </c:pt>
                <c:pt idx="33">
                  <c:v>12 PM</c:v>
                </c:pt>
                <c:pt idx="34">
                  <c:v>5 PM</c:v>
                </c:pt>
                <c:pt idx="35">
                  <c:v>9 PM</c:v>
                </c:pt>
                <c:pt idx="36">
                  <c:v>5 AM
6-Aug</c:v>
                </c:pt>
                <c:pt idx="37">
                  <c:v>9 AM</c:v>
                </c:pt>
                <c:pt idx="38">
                  <c:v>10 AM</c:v>
                </c:pt>
                <c:pt idx="39">
                  <c:v>3 PM</c:v>
                </c:pt>
                <c:pt idx="40">
                  <c:v>5 PM</c:v>
                </c:pt>
                <c:pt idx="41">
                  <c:v>7 AM
7-Aug</c:v>
                </c:pt>
                <c:pt idx="42">
                  <c:v>8 AM</c:v>
                </c:pt>
                <c:pt idx="43">
                  <c:v>9 AM</c:v>
                </c:pt>
                <c:pt idx="44">
                  <c:v>11 AM</c:v>
                </c:pt>
                <c:pt idx="45">
                  <c:v>12 PM</c:v>
                </c:pt>
                <c:pt idx="46">
                  <c:v>2 PM</c:v>
                </c:pt>
                <c:pt idx="47">
                  <c:v>5 PM</c:v>
                </c:pt>
                <c:pt idx="48">
                  <c:v>1 AM
8-Aug</c:v>
                </c:pt>
                <c:pt idx="49">
                  <c:v>9 AM</c:v>
                </c:pt>
                <c:pt idx="50">
                  <c:v>10 AM</c:v>
                </c:pt>
                <c:pt idx="51">
                  <c:v>6 PM</c:v>
                </c:pt>
                <c:pt idx="52">
                  <c:v>11 PM</c:v>
                </c:pt>
                <c:pt idx="53">
                  <c:v>4 AM
9-Aug</c:v>
                </c:pt>
                <c:pt idx="54">
                  <c:v>8 AM</c:v>
                </c:pt>
                <c:pt idx="55">
                  <c:v>1 PM</c:v>
                </c:pt>
                <c:pt idx="56">
                  <c:v>9 PM</c:v>
                </c:pt>
                <c:pt idx="57">
                  <c:v>11 PM</c:v>
                </c:pt>
                <c:pt idx="58">
                  <c:v>3 AM
10-Aug</c:v>
                </c:pt>
                <c:pt idx="59">
                  <c:v>10 AM</c:v>
                </c:pt>
                <c:pt idx="60">
                  <c:v>5 PM</c:v>
                </c:pt>
                <c:pt idx="61">
                  <c:v>5 AM
11-Aug</c:v>
                </c:pt>
                <c:pt idx="62">
                  <c:v>8 AM</c:v>
                </c:pt>
                <c:pt idx="63">
                  <c:v>7 PM</c:v>
                </c:pt>
                <c:pt idx="64">
                  <c:v>2 AM
12-Aug</c:v>
                </c:pt>
                <c:pt idx="65">
                  <c:v>3 AM</c:v>
                </c:pt>
                <c:pt idx="66">
                  <c:v>8 AM</c:v>
                </c:pt>
                <c:pt idx="67">
                  <c:v>10 AM</c:v>
                </c:pt>
                <c:pt idx="68">
                  <c:v>11 AM</c:v>
                </c:pt>
                <c:pt idx="69">
                  <c:v>6 PM</c:v>
                </c:pt>
                <c:pt idx="70">
                  <c:v>7 PM</c:v>
                </c:pt>
                <c:pt idx="71">
                  <c:v>11 PM</c:v>
                </c:pt>
                <c:pt idx="72">
                  <c:v>9 AM
13-Aug</c:v>
                </c:pt>
                <c:pt idx="73">
                  <c:v>12 PM</c:v>
                </c:pt>
                <c:pt idx="74">
                  <c:v>5 PM</c:v>
                </c:pt>
                <c:pt idx="75">
                  <c:v>6 PM</c:v>
                </c:pt>
                <c:pt idx="76">
                  <c:v>7 PM</c:v>
                </c:pt>
                <c:pt idx="77">
                  <c:v>9 PM</c:v>
                </c:pt>
              </c:strCache>
            </c:strRef>
          </c:cat>
          <c:val>
            <c:numRef>
              <c:f>'Time Series'!$B$26:$B$121</c:f>
              <c:numCache>
                <c:formatCode>General</c:formatCode>
                <c:ptCount val="78"/>
                <c:pt idx="0">
                  <c:v>1</c:v>
                </c:pt>
                <c:pt idx="1">
                  <c:v>2</c:v>
                </c:pt>
                <c:pt idx="2">
                  <c:v>1</c:v>
                </c:pt>
                <c:pt idx="3">
                  <c:v>2</c:v>
                </c:pt>
                <c:pt idx="4">
                  <c:v>2</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6</c:v>
                </c:pt>
                <c:pt idx="22">
                  <c:v>1</c:v>
                </c:pt>
                <c:pt idx="23">
                  <c:v>1</c:v>
                </c:pt>
                <c:pt idx="24">
                  <c:v>1</c:v>
                </c:pt>
                <c:pt idx="25">
                  <c:v>1</c:v>
                </c:pt>
                <c:pt idx="26">
                  <c:v>1</c:v>
                </c:pt>
                <c:pt idx="27">
                  <c:v>1</c:v>
                </c:pt>
                <c:pt idx="28">
                  <c:v>2</c:v>
                </c:pt>
                <c:pt idx="29">
                  <c:v>3</c:v>
                </c:pt>
                <c:pt idx="30">
                  <c:v>1</c:v>
                </c:pt>
                <c:pt idx="31">
                  <c:v>2</c:v>
                </c:pt>
                <c:pt idx="32">
                  <c:v>3</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2</c:v>
                </c:pt>
                <c:pt idx="62">
                  <c:v>1</c:v>
                </c:pt>
                <c:pt idx="63">
                  <c:v>1</c:v>
                </c:pt>
                <c:pt idx="64">
                  <c:v>1</c:v>
                </c:pt>
                <c:pt idx="65">
                  <c:v>2</c:v>
                </c:pt>
                <c:pt idx="66">
                  <c:v>1</c:v>
                </c:pt>
                <c:pt idx="67">
                  <c:v>1</c:v>
                </c:pt>
                <c:pt idx="68">
                  <c:v>1</c:v>
                </c:pt>
                <c:pt idx="69">
                  <c:v>1</c:v>
                </c:pt>
                <c:pt idx="70">
                  <c:v>1</c:v>
                </c:pt>
                <c:pt idx="71">
                  <c:v>1</c:v>
                </c:pt>
                <c:pt idx="72">
                  <c:v>2</c:v>
                </c:pt>
                <c:pt idx="73">
                  <c:v>1</c:v>
                </c:pt>
                <c:pt idx="74">
                  <c:v>1</c:v>
                </c:pt>
                <c:pt idx="75">
                  <c:v>2</c:v>
                </c:pt>
                <c:pt idx="76">
                  <c:v>1</c:v>
                </c:pt>
                <c:pt idx="77">
                  <c:v>1</c:v>
                </c:pt>
              </c:numCache>
            </c:numRef>
          </c:val>
        </c:ser>
        <c:axId val="66333687"/>
        <c:axId val="60132272"/>
      </c:barChart>
      <c:catAx>
        <c:axId val="66333687"/>
        <c:scaling>
          <c:orientation val="minMax"/>
        </c:scaling>
        <c:axPos val="b"/>
        <c:delete val="0"/>
        <c:numFmt formatCode="General" sourceLinked="1"/>
        <c:majorTickMark val="out"/>
        <c:minorTickMark val="none"/>
        <c:tickLblPos val="nextTo"/>
        <c:crossAx val="60132272"/>
        <c:crosses val="autoZero"/>
        <c:auto val="1"/>
        <c:lblOffset val="100"/>
        <c:noMultiLvlLbl val="0"/>
      </c:catAx>
      <c:valAx>
        <c:axId val="60132272"/>
        <c:scaling>
          <c:orientation val="minMax"/>
        </c:scaling>
        <c:axPos val="l"/>
        <c:majorGridlines/>
        <c:delete val="0"/>
        <c:numFmt formatCode="General" sourceLinked="1"/>
        <c:majorTickMark val="out"/>
        <c:minorTickMark val="none"/>
        <c:tickLblPos val="nextTo"/>
        <c:crossAx val="66333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198113"/>
        <c:axId val="47565290"/>
      </c:barChart>
      <c:catAx>
        <c:axId val="20198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434427"/>
        <c:axId val="27583252"/>
      </c:barChart>
      <c:catAx>
        <c:axId val="254344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4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22677"/>
        <c:axId val="19650910"/>
      </c:barChart>
      <c:catAx>
        <c:axId val="46922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640463"/>
        <c:axId val="48219848"/>
      </c:barChart>
      <c:catAx>
        <c:axId val="4264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325449"/>
        <c:axId val="13493586"/>
      </c:barChart>
      <c:catAx>
        <c:axId val="31325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930141"/>
        <c:axId val="14826950"/>
      </c:barChart>
      <c:catAx>
        <c:axId val="38930141"/>
        <c:scaling>
          <c:orientation val="minMax"/>
        </c:scaling>
        <c:axPos val="b"/>
        <c:delete val="1"/>
        <c:majorTickMark val="out"/>
        <c:minorTickMark val="none"/>
        <c:tickLblPos val="none"/>
        <c:crossAx val="14826950"/>
        <c:crosses val="autoZero"/>
        <c:auto val="1"/>
        <c:lblOffset val="100"/>
        <c:noMultiLvlLbl val="0"/>
      </c:catAx>
      <c:valAx>
        <c:axId val="14826950"/>
        <c:scaling>
          <c:orientation val="minMax"/>
        </c:scaling>
        <c:axPos val="l"/>
        <c:delete val="1"/>
        <c:majorTickMark val="out"/>
        <c:minorTickMark val="none"/>
        <c:tickLblPos val="none"/>
        <c:crossAx val="38930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8" refreshedBy="Marc Smith" refreshedVersion="5">
  <cacheSource type="worksheet">
    <worksheetSource ref="A2:BL1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execed leadership"/>
        <s v="execed business"/>
        <s v="execed formpro"/>
        <s v="unicon execed"/>
        <s v="execed"/>
        <s v="execed innovation digital formpro"/>
        <s v="formationprofessionnelle execed formpro"/>
        <s v="intelligenceartificielle execed formpro"/>
        <s v="training professionaldevelopment execed"/>
        <s v="execed professionaldevelopment"/>
        <s v="uae dubai execed"/>
        <s v="networking execed"/>
        <s v="newresearch downloadnow execed speakingtruth"/>
        <s v="execed freeevents learning development booktoday"/>
        <s v="execed technology"/>
        <s v="ieexecutiveeducation execed"/>
        <s v="ieexecutiveeducation execed finanzascorporativas"/>
        <s v="ieexecutiveeducation execed communication"/>
        <s v="ieexecutiveeducation execed management"/>
        <s v="execed leadershipdevelopment"/>
        <s v="consumerdata execed"/>
        <s v="consumerdata"/>
        <s v="execed mba"/>
        <s v="execed strategy"/>
        <s v="execed project"/>
        <s v="execed healthcare"/>
        <s v="execed human"/>
        <s v="execed management"/>
        <s v="execed finance"/>
        <s v="execed women"/>
        <s v="execed oper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8">
        <d v="2019-08-01T08:08:20.000"/>
        <d v="2019-08-01T08:56:39.000"/>
        <d v="2019-08-01T18:24:23.000"/>
        <d v="2019-08-02T07:22:04.000"/>
        <d v="2019-08-02T15:24:24.000"/>
        <d v="2019-08-04T06:01:40.000"/>
        <d v="2019-08-04T06:46:07.000"/>
        <d v="2019-08-04T06:46:57.000"/>
        <d v="2019-08-04T06:51:53.000"/>
        <d v="2019-08-04T07:21:44.000"/>
        <d v="2019-08-04T09:56:30.000"/>
        <d v="2019-08-04T14:44:01.000"/>
        <d v="2019-08-04T23:13:36.000"/>
        <d v="2019-08-05T03:37:40.000"/>
        <d v="2019-08-05T03:49:20.000"/>
        <d v="2019-08-05T09:00:35.000"/>
        <d v="2019-08-05T11:08:06.000"/>
        <d v="2019-08-01T20:30:10.000"/>
        <d v="2019-08-05T17:00:11.000"/>
        <d v="2019-08-05T09:00:08.000"/>
        <d v="2019-08-05T12:00:11.000"/>
        <d v="2019-08-07T09:00:12.000"/>
        <d v="2019-08-07T12:00:08.000"/>
        <d v="2019-08-07T14:43:04.000"/>
        <d v="2019-08-08T18:00:53.000"/>
        <d v="2019-08-04T06:46:24.000"/>
        <d v="2019-08-04T12:58:52.000"/>
        <d v="2019-08-05T11:27:02.000"/>
        <d v="2019-08-04T06:00:00.000"/>
        <d v="2019-08-09T04:25:00.000"/>
        <d v="2019-08-01T07:00:32.000"/>
        <d v="2019-08-02T11:01:03.000"/>
        <d v="2019-08-07T07:00:51.000"/>
        <d v="2019-08-09T13:14:37.000"/>
        <d v="2019-07-31T23:19:32.000"/>
        <d v="2019-08-11T05:19:28.000"/>
        <d v="2019-08-12T03:08:52.000"/>
        <d v="2019-08-12T08:40:19.000"/>
        <d v="2019-08-01T12:24:18.000"/>
        <d v="2019-08-06T10:59:00.000"/>
        <d v="2019-08-08T10:59:00.000"/>
        <d v="2019-08-12T10:59:00.000"/>
        <d v="2019-08-12T11:30:16.000"/>
        <d v="2019-08-13T17:41:45.000"/>
        <d v="2019-08-13T18:56:21.000"/>
        <d v="2019-08-13T18:57:29.000"/>
        <d v="2019-08-13T19:24:13.000"/>
        <d v="2019-08-13T09:43:11.000"/>
        <d v="2019-08-03T01:10:00.000"/>
        <d v="2019-08-03T23:10:07.000"/>
        <d v="2019-08-05T04:12:14.000"/>
        <d v="2019-08-01T21:09:52.000"/>
        <d v="2019-08-06T17:26:27.000"/>
        <d v="2019-08-08T09:10:37.000"/>
        <d v="2019-08-08T23:10:39.000"/>
        <d v="2019-08-10T17:26:52.000"/>
        <d v="2019-08-12T23:11:06.000"/>
        <d v="2019-07-31T20:03:53.000"/>
        <d v="2019-07-31T23:09:51.000"/>
        <d v="2019-08-01T12:03:52.000"/>
        <d v="2019-08-01T16:09:51.000"/>
        <d v="2019-08-01T17:25:51.000"/>
        <d v="2019-08-01T18:11:52.000"/>
        <d v="2019-08-01T23:09:53.000"/>
        <d v="2019-08-02T06:25:55.000"/>
        <d v="2019-08-02T10:03:57.000"/>
        <d v="2019-08-03T05:12:01.000"/>
        <d v="2019-08-03T06:26:01.000"/>
        <d v="2019-08-03T09:10:02.000"/>
        <d v="2019-08-04T10:04:11.000"/>
        <d v="2019-08-04T22:12:12.000"/>
        <d v="2019-08-04T23:10:13.000"/>
        <d v="2019-08-05T03:04:16.000"/>
        <d v="2019-08-05T11:10:16.000"/>
        <d v="2019-08-05T21:10:19.000"/>
        <d v="2019-08-06T05:12:21.000"/>
        <d v="2019-08-06T09:10:22.000"/>
        <d v="2019-08-06T15:04:28.000"/>
        <d v="2019-08-07T08:26:32.000"/>
        <d v="2019-08-07T11:10:31.000"/>
        <d v="2019-08-07T17:26:33.000"/>
        <d v="2019-08-08T01:10:34.000"/>
        <d v="2019-08-09T04:12:41.000"/>
        <d v="2019-08-09T08:26:42.000"/>
        <d v="2019-08-09T21:10:46.000"/>
        <d v="2019-08-09T23:10:46.000"/>
        <d v="2019-08-10T03:04:49.000"/>
        <d v="2019-08-10T10:04:51.000"/>
        <d v="2019-08-11T05:12:54.000"/>
        <d v="2019-08-11T08:26:55.000"/>
        <d v="2019-08-11T19:26:58.000"/>
        <d v="2019-08-12T02:13:01.000"/>
        <d v="2019-08-12T03:05:02.000"/>
        <d v="2019-08-12T18:13:04.000"/>
        <d v="2019-08-12T19:27:05.000"/>
        <d v="2019-08-13T09:11:09.000"/>
        <d v="2019-08-13T12:05:11.000"/>
        <d v="2019-08-13T21:11:12.000"/>
      </sharedItems>
      <fieldGroup par="66" base="22">
        <rangePr groupBy="hours" autoEnd="1" autoStart="1" startDate="2019-07-31T20:03:53.000" endDate="2019-08-13T21:11:12.000"/>
        <groupItems count="26">
          <s v="&lt;7/31/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20:03:53.000" endDate="2019-08-13T21:11:12.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31T20:03:53.000" endDate="2019-08-13T21:11:12.000"/>
        <groupItems count="14">
          <s v="&lt;7/31/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31T20:03:53.000" endDate="2019-08-13T21:11:12.000"/>
        <groupItems count="3">
          <s v="&lt;7/31/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8">
  <r>
    <s v="talentadvisors"/>
    <s v="ashridge_biz"/>
    <m/>
    <m/>
    <m/>
    <m/>
    <m/>
    <m/>
    <m/>
    <m/>
    <s v="No"/>
    <n v="3"/>
    <m/>
    <m/>
    <x v="0"/>
    <d v="2019-08-01T08:08:20.000"/>
    <s v="RT @Ashridge_Biz: 'Speaking Truth to Power at Work - How we silence ourselves and others' _x000a__x000a_Newly released research by Megan Reitz|Professo…"/>
    <m/>
    <m/>
    <x v="0"/>
    <m/>
    <s v="http://pbs.twimg.com/profile_images/830188614080360448/8Tuj4G5l_normal.jpg"/>
    <x v="0"/>
    <s v="https://twitter.com/#!/talentadvisors/status/1156839063132897280"/>
    <m/>
    <m/>
    <s v="1156839063132897280"/>
    <m/>
    <b v="0"/>
    <n v="0"/>
    <s v=""/>
    <b v="0"/>
    <s v="en"/>
    <m/>
    <s v=""/>
    <b v="0"/>
    <n v="5"/>
    <s v="1156822001790672896"/>
    <s v="Twitter for iPhone"/>
    <b v="0"/>
    <s v="1156822001790672896"/>
    <s v="Tweet"/>
    <n v="0"/>
    <n v="0"/>
    <m/>
    <m/>
    <m/>
    <m/>
    <m/>
    <m/>
    <m/>
    <m/>
    <n v="1"/>
    <s v="3"/>
    <s v="3"/>
    <n v="1"/>
    <n v="4.761904761904762"/>
    <n v="0"/>
    <n v="0"/>
    <n v="0"/>
    <n v="0"/>
    <n v="20"/>
    <n v="95.23809523809524"/>
    <n v="21"/>
  </r>
  <r>
    <s v="lt19uk"/>
    <s v="ashridge_biz"/>
    <m/>
    <m/>
    <m/>
    <m/>
    <m/>
    <m/>
    <m/>
    <m/>
    <s v="No"/>
    <n v="4"/>
    <m/>
    <m/>
    <x v="0"/>
    <d v="2019-08-01T08:56:39.000"/>
    <s v="RT @Ashridge_Biz: 'Speaking Truth to Power at Work - How we silence ourselves and others' _x000a__x000a_Newly released research by Megan Reitz|Professo…"/>
    <m/>
    <m/>
    <x v="0"/>
    <m/>
    <s v="http://pbs.twimg.com/profile_images/1688746030/LT2012nodate180x180_normal.jpg"/>
    <x v="1"/>
    <s v="https://twitter.com/#!/lt19uk/status/1156851224282578944"/>
    <m/>
    <m/>
    <s v="1156851224282578944"/>
    <m/>
    <b v="0"/>
    <n v="0"/>
    <s v=""/>
    <b v="0"/>
    <s v="en"/>
    <m/>
    <s v=""/>
    <b v="0"/>
    <n v="5"/>
    <s v="1156822001790672896"/>
    <s v="Hootsuite Inc."/>
    <b v="0"/>
    <s v="1156822001790672896"/>
    <s v="Tweet"/>
    <n v="0"/>
    <n v="0"/>
    <m/>
    <m/>
    <m/>
    <m/>
    <m/>
    <m/>
    <m/>
    <m/>
    <n v="1"/>
    <s v="3"/>
    <s v="3"/>
    <n v="1"/>
    <n v="4.761904761904762"/>
    <n v="0"/>
    <n v="0"/>
    <n v="0"/>
    <n v="0"/>
    <n v="20"/>
    <n v="95.23809523809524"/>
    <n v="21"/>
  </r>
  <r>
    <s v="henryzino22"/>
    <s v="execedcourses"/>
    <m/>
    <m/>
    <m/>
    <m/>
    <m/>
    <m/>
    <m/>
    <m/>
    <s v="No"/>
    <n v="5"/>
    <m/>
    <m/>
    <x v="0"/>
    <d v="2019-08-01T18:24:23.000"/>
    <s v="RT @ExecEdCourses: Great #execed course by C. T. Bauer College of Business on #Leadership: https://t.co/qKEYU5bydQ"/>
    <s v="http://po.st/scms/OrMCe04Lcp0lOFmbAka8Um6V2jAD7SYdZTjvhHbnYZ0lOA/wDPara"/>
    <s v="po.st"/>
    <x v="1"/>
    <m/>
    <s v="http://pbs.twimg.com/profile_images/3566631514/7c199066d3a2f78f78f6ad9fe3dd7cbf_normal.jpeg"/>
    <x v="2"/>
    <s v="https://twitter.com/#!/henryzino22/status/1156994097426718720"/>
    <m/>
    <m/>
    <s v="1156994097426718720"/>
    <m/>
    <b v="0"/>
    <n v="0"/>
    <s v=""/>
    <b v="0"/>
    <s v="en"/>
    <m/>
    <s v=""/>
    <b v="0"/>
    <n v="1"/>
    <s v="1156990946766028800"/>
    <s v="Twitter Web App"/>
    <b v="0"/>
    <s v="1156990946766028800"/>
    <s v="Tweet"/>
    <n v="0"/>
    <n v="0"/>
    <m/>
    <m/>
    <m/>
    <m/>
    <m/>
    <m/>
    <m/>
    <m/>
    <n v="1"/>
    <s v="1"/>
    <s v="1"/>
    <n v="1"/>
    <n v="7.142857142857143"/>
    <n v="0"/>
    <n v="0"/>
    <n v="0"/>
    <n v="0"/>
    <n v="13"/>
    <n v="92.85714285714286"/>
    <n v="14"/>
  </r>
  <r>
    <s v="donny_rob"/>
    <s v="ashridge_biz"/>
    <m/>
    <m/>
    <m/>
    <m/>
    <m/>
    <m/>
    <m/>
    <m/>
    <s v="No"/>
    <n v="6"/>
    <m/>
    <m/>
    <x v="0"/>
    <d v="2019-08-02T07:22:04.000"/>
    <s v="RT @Ashridge_Biz: 'Speaking Truth to Power at Work - How we silence ourselves and others' _x000a__x000a_Newly released research by Megan Reitz|Professo…"/>
    <m/>
    <m/>
    <x v="0"/>
    <m/>
    <s v="http://pbs.twimg.com/profile_images/1064564762535780352/AvDSca9P_normal.jpg"/>
    <x v="3"/>
    <s v="https://twitter.com/#!/donny_rob/status/1157189809640747009"/>
    <m/>
    <m/>
    <s v="1157189809640747009"/>
    <m/>
    <b v="0"/>
    <n v="0"/>
    <s v=""/>
    <b v="0"/>
    <s v="en"/>
    <m/>
    <s v=""/>
    <b v="0"/>
    <n v="5"/>
    <s v="1156822001790672896"/>
    <s v="Twitter for Android"/>
    <b v="0"/>
    <s v="1156822001790672896"/>
    <s v="Tweet"/>
    <n v="0"/>
    <n v="0"/>
    <m/>
    <m/>
    <m/>
    <m/>
    <m/>
    <m/>
    <m/>
    <m/>
    <n v="1"/>
    <s v="3"/>
    <s v="3"/>
    <n v="1"/>
    <n v="4.761904761904762"/>
    <n v="0"/>
    <n v="0"/>
    <n v="0"/>
    <n v="0"/>
    <n v="20"/>
    <n v="95.23809523809524"/>
    <n v="21"/>
  </r>
  <r>
    <s v="petegordon68"/>
    <s v="ashridge_biz"/>
    <m/>
    <m/>
    <m/>
    <m/>
    <m/>
    <m/>
    <m/>
    <m/>
    <s v="No"/>
    <n v="7"/>
    <m/>
    <m/>
    <x v="0"/>
    <d v="2019-08-02T15:24:24.000"/>
    <s v="RT @Ashridge_Biz: 'Speaking Truth to Power at Work - How we silence ourselves and others' _x000a__x000a_Newly released research by Megan Reitz|Professo…"/>
    <m/>
    <m/>
    <x v="0"/>
    <m/>
    <s v="http://pbs.twimg.com/profile_images/1121485584608972800/aIEXkBA0_normal.jpg"/>
    <x v="4"/>
    <s v="https://twitter.com/#!/petegordon68/status/1157311190386843649"/>
    <m/>
    <m/>
    <s v="1157311190386843649"/>
    <m/>
    <b v="0"/>
    <n v="0"/>
    <s v=""/>
    <b v="0"/>
    <s v="en"/>
    <m/>
    <s v=""/>
    <b v="0"/>
    <n v="5"/>
    <s v="1156822001790672896"/>
    <s v="Twitter for iPhone"/>
    <b v="0"/>
    <s v="1156822001790672896"/>
    <s v="Tweet"/>
    <n v="0"/>
    <n v="0"/>
    <m/>
    <m/>
    <m/>
    <m/>
    <m/>
    <m/>
    <m/>
    <m/>
    <n v="1"/>
    <s v="3"/>
    <s v="3"/>
    <n v="1"/>
    <n v="4.761904761904762"/>
    <n v="0"/>
    <n v="0"/>
    <n v="0"/>
    <n v="0"/>
    <n v="20"/>
    <n v="95.23809523809524"/>
    <n v="21"/>
  </r>
  <r>
    <s v="imanbenchaibah"/>
    <s v="wissamyounane"/>
    <m/>
    <m/>
    <m/>
    <m/>
    <m/>
    <m/>
    <m/>
    <m/>
    <s v="No"/>
    <n v="8"/>
    <m/>
    <m/>
    <x v="0"/>
    <d v="2019-08-04T06:01:40.000"/>
    <s v="RT @EntMagazineME: .@DAndrewSchmidt, President, @AUDubai and @wissamyounane, CEO, BNC Publishing, the media house behind @EntMagazineME, haâ€¦"/>
    <m/>
    <m/>
    <x v="0"/>
    <m/>
    <s v="http://pbs.twimg.com/profile_images/963304190624845824/sYtyY8g2_normal.jpg"/>
    <x v="5"/>
    <s v="https://twitter.com/#!/imanbenchaibah/status/1157894349834924039"/>
    <m/>
    <m/>
    <s v="1157894349834924039"/>
    <m/>
    <b v="0"/>
    <n v="0"/>
    <s v=""/>
    <b v="0"/>
    <s v="en"/>
    <m/>
    <s v=""/>
    <b v="0"/>
    <n v="9"/>
    <s v="1157893931213950976"/>
    <s v="Twitter for Android"/>
    <b v="0"/>
    <s v="1157893931213950976"/>
    <s v="Tweet"/>
    <n v="0"/>
    <n v="0"/>
    <m/>
    <m/>
    <m/>
    <m/>
    <m/>
    <m/>
    <m/>
    <m/>
    <n v="1"/>
    <s v="2"/>
    <s v="2"/>
    <m/>
    <m/>
    <m/>
    <m/>
    <m/>
    <m/>
    <m/>
    <m/>
    <m/>
  </r>
  <r>
    <s v="tashapupic"/>
    <s v="wissamyounane"/>
    <m/>
    <m/>
    <m/>
    <m/>
    <m/>
    <m/>
    <m/>
    <m/>
    <s v="No"/>
    <n v="12"/>
    <m/>
    <m/>
    <x v="0"/>
    <d v="2019-08-04T06:46:07.000"/>
    <s v="RT @EntMagazineME: .@DAndrewSchmidt, President, @AUDubai and @wissamyounane, CEO, BNC Publishing, the media house behind @EntMagazineME, haâ€¦"/>
    <m/>
    <m/>
    <x v="0"/>
    <m/>
    <s v="http://pbs.twimg.com/profile_images/1062923096993206273/kpksbc66_normal.jpg"/>
    <x v="6"/>
    <s v="https://twitter.com/#!/tashapupic/status/1157905535573864448"/>
    <m/>
    <m/>
    <s v="1157905535573864448"/>
    <m/>
    <b v="0"/>
    <n v="0"/>
    <s v=""/>
    <b v="0"/>
    <s v="en"/>
    <m/>
    <s v=""/>
    <b v="0"/>
    <n v="9"/>
    <s v="1157893931213950976"/>
    <s v="Twitter Web App"/>
    <b v="0"/>
    <s v="1157893931213950976"/>
    <s v="Tweet"/>
    <n v="0"/>
    <n v="0"/>
    <m/>
    <m/>
    <m/>
    <m/>
    <m/>
    <m/>
    <m/>
    <m/>
    <n v="1"/>
    <s v="2"/>
    <s v="2"/>
    <m/>
    <m/>
    <m/>
    <m/>
    <m/>
    <m/>
    <m/>
    <m/>
    <m/>
  </r>
  <r>
    <s v="heyjunaidseraj"/>
    <s v="wissamyounane"/>
    <m/>
    <m/>
    <m/>
    <m/>
    <m/>
    <m/>
    <m/>
    <m/>
    <s v="No"/>
    <n v="16"/>
    <m/>
    <m/>
    <x v="0"/>
    <d v="2019-08-04T06:46:57.000"/>
    <s v="RT @EntMagazineME: .@DAndrewSchmidt, President, @AUDubai and @wissamyounane, CEO, BNC Publishing, the media house behind @EntMagazineME, haâ€¦"/>
    <m/>
    <m/>
    <x v="0"/>
    <m/>
    <s v="http://pbs.twimg.com/profile_images/1148521371670065152/ovn0_mS8_normal.png"/>
    <x v="7"/>
    <s v="https://twitter.com/#!/heyjunaidseraj/status/1157905744802603008"/>
    <m/>
    <m/>
    <s v="1157905744802603008"/>
    <m/>
    <b v="0"/>
    <n v="0"/>
    <s v=""/>
    <b v="0"/>
    <s v="en"/>
    <m/>
    <s v=""/>
    <b v="0"/>
    <n v="9"/>
    <s v="1157893931213950976"/>
    <s v="Twitter Web App"/>
    <b v="0"/>
    <s v="1157893931213950976"/>
    <s v="Tweet"/>
    <n v="0"/>
    <n v="0"/>
    <m/>
    <m/>
    <m/>
    <m/>
    <m/>
    <m/>
    <m/>
    <m/>
    <n v="1"/>
    <s v="2"/>
    <s v="2"/>
    <m/>
    <m/>
    <m/>
    <m/>
    <m/>
    <m/>
    <m/>
    <m/>
    <m/>
  </r>
  <r>
    <s v="thisisaby"/>
    <s v="wissamyounane"/>
    <m/>
    <m/>
    <m/>
    <m/>
    <m/>
    <m/>
    <m/>
    <m/>
    <s v="No"/>
    <n v="20"/>
    <m/>
    <m/>
    <x v="0"/>
    <d v="2019-08-04T06:51:53.000"/>
    <s v="RT @EntMagazineME: .@DAndrewSchmidt, President, @AUDubai and @wissamyounane, CEO, BNC Publishing, the media house behind @EntMagazineME, haâ€¦"/>
    <m/>
    <m/>
    <x v="0"/>
    <m/>
    <s v="http://pbs.twimg.com/profile_images/1106475989192925184/LUyln1pQ_normal.jpg"/>
    <x v="8"/>
    <s v="https://twitter.com/#!/thisisaby/status/1157906986522075137"/>
    <m/>
    <m/>
    <s v="1157906986522075137"/>
    <m/>
    <b v="0"/>
    <n v="0"/>
    <s v=""/>
    <b v="0"/>
    <s v="en"/>
    <m/>
    <s v=""/>
    <b v="0"/>
    <n v="9"/>
    <s v="1157893931213950976"/>
    <s v="Twitter Web App"/>
    <b v="0"/>
    <s v="1157893931213950976"/>
    <s v="Tweet"/>
    <n v="0"/>
    <n v="0"/>
    <m/>
    <m/>
    <m/>
    <m/>
    <m/>
    <m/>
    <m/>
    <m/>
    <n v="1"/>
    <s v="2"/>
    <s v="2"/>
    <m/>
    <m/>
    <m/>
    <m/>
    <m/>
    <m/>
    <m/>
    <m/>
    <m/>
  </r>
  <r>
    <s v="jeanetteimpia"/>
    <s v="wissamyounane"/>
    <m/>
    <m/>
    <m/>
    <m/>
    <m/>
    <m/>
    <m/>
    <m/>
    <s v="No"/>
    <n v="24"/>
    <m/>
    <m/>
    <x v="0"/>
    <d v="2019-08-04T07:21:44.000"/>
    <s v="RT @EntMagazineME: .@DAndrewSchmidt, President, @AUDubai and @wissamyounane, CEO, BNC Publishing, the media house behind @EntMagazineME, haâ€¦"/>
    <m/>
    <m/>
    <x v="0"/>
    <m/>
    <s v="http://pbs.twimg.com/profile_images/919727331719118848/B8HBxz4V_normal.jpg"/>
    <x v="9"/>
    <s v="https://twitter.com/#!/jeanetteimpia/status/1157914498860298241"/>
    <m/>
    <m/>
    <s v="1157914498860298241"/>
    <m/>
    <b v="0"/>
    <n v="0"/>
    <s v=""/>
    <b v="0"/>
    <s v="en"/>
    <m/>
    <s v=""/>
    <b v="0"/>
    <n v="9"/>
    <s v="1157893931213950976"/>
    <s v="Twitter for iPhone"/>
    <b v="0"/>
    <s v="1157893931213950976"/>
    <s v="Tweet"/>
    <n v="0"/>
    <n v="0"/>
    <m/>
    <m/>
    <m/>
    <m/>
    <m/>
    <m/>
    <m/>
    <m/>
    <n v="1"/>
    <s v="2"/>
    <s v="2"/>
    <m/>
    <m/>
    <m/>
    <m/>
    <m/>
    <m/>
    <m/>
    <m/>
    <m/>
  </r>
  <r>
    <s v="odette_h"/>
    <s v="wissamyounane"/>
    <m/>
    <m/>
    <m/>
    <m/>
    <m/>
    <m/>
    <m/>
    <m/>
    <s v="No"/>
    <n v="28"/>
    <m/>
    <m/>
    <x v="0"/>
    <d v="2019-08-04T09:56:30.000"/>
    <s v="RT @EntMagazineME: .@DAndrewSchmidt, President, @AUDubai and @wissamyounane, CEO, BNC Publishing, the media house behind @EntMagazineME, haâ€¦"/>
    <m/>
    <m/>
    <x v="0"/>
    <m/>
    <s v="http://pbs.twimg.com/profile_images/603660404582060032/saJUnBwF_normal.png"/>
    <x v="10"/>
    <s v="https://twitter.com/#!/odette_h/status/1157953449549582338"/>
    <m/>
    <m/>
    <s v="1157953449549582338"/>
    <m/>
    <b v="0"/>
    <n v="0"/>
    <s v=""/>
    <b v="0"/>
    <s v="en"/>
    <m/>
    <s v=""/>
    <b v="0"/>
    <n v="9"/>
    <s v="1157893931213950976"/>
    <s v="Twitter for iPhone"/>
    <b v="0"/>
    <s v="1157893931213950976"/>
    <s v="Tweet"/>
    <n v="0"/>
    <n v="0"/>
    <m/>
    <m/>
    <m/>
    <m/>
    <m/>
    <m/>
    <m/>
    <m/>
    <n v="1"/>
    <s v="2"/>
    <s v="2"/>
    <m/>
    <m/>
    <m/>
    <m/>
    <m/>
    <m/>
    <m/>
    <m/>
    <m/>
  </r>
  <r>
    <s v="adelabouhaidar"/>
    <s v="wissamyounane"/>
    <m/>
    <m/>
    <m/>
    <m/>
    <m/>
    <m/>
    <m/>
    <m/>
    <s v="No"/>
    <n v="32"/>
    <m/>
    <m/>
    <x v="0"/>
    <d v="2019-08-04T14:44:01.000"/>
    <s v="RT @EntMagazineME: .@DAndrewSchmidt, President, @AUDubai and @wissamyounane, CEO, BNC Publishing, the media house behind @EntMagazineME, haâ€¦"/>
    <m/>
    <m/>
    <x v="0"/>
    <m/>
    <s v="http://pbs.twimg.com/profile_images/1142430162333655044/H8K6DzM-_normal.jpg"/>
    <x v="11"/>
    <s v="https://twitter.com/#!/adelabouhaidar/status/1158025803860520963"/>
    <m/>
    <m/>
    <s v="1158025803860520963"/>
    <m/>
    <b v="0"/>
    <n v="0"/>
    <s v=""/>
    <b v="0"/>
    <s v="en"/>
    <m/>
    <s v=""/>
    <b v="0"/>
    <n v="9"/>
    <s v="1157893931213950976"/>
    <s v="Twitter for Android"/>
    <b v="0"/>
    <s v="1157893931213950976"/>
    <s v="Tweet"/>
    <n v="0"/>
    <n v="0"/>
    <m/>
    <m/>
    <m/>
    <m/>
    <m/>
    <m/>
    <m/>
    <m/>
    <n v="1"/>
    <s v="2"/>
    <s v="2"/>
    <m/>
    <m/>
    <m/>
    <m/>
    <m/>
    <m/>
    <m/>
    <m/>
    <m/>
  </r>
  <r>
    <s v="technojederbig"/>
    <s v="execedcourses"/>
    <m/>
    <m/>
    <m/>
    <m/>
    <m/>
    <m/>
    <m/>
    <m/>
    <s v="No"/>
    <n v="36"/>
    <m/>
    <m/>
    <x v="0"/>
    <d v="2019-08-04T23:13:36.000"/>
    <s v="RT @ExecEdCourses: Great #execed course by Rutgers Center for Innovation Education on #Business Analytics: https://t.co/7CEpzMxgLc"/>
    <s v="http://po.st/scms/OrMCe04Lcp0lOFmbAka8Um6V2jAD7SYdZTjvhHbnYZ0lOA/90436v"/>
    <s v="po.st"/>
    <x v="2"/>
    <m/>
    <s v="http://pbs.twimg.com/profile_images/950780066912440321/qgsBFrMg_normal.jpg"/>
    <x v="12"/>
    <s v="https://twitter.com/#!/technojederbig/status/1158154045246377985"/>
    <m/>
    <m/>
    <s v="1158154045246377985"/>
    <m/>
    <b v="0"/>
    <n v="0"/>
    <s v=""/>
    <b v="0"/>
    <s v="en"/>
    <m/>
    <s v=""/>
    <b v="0"/>
    <n v="1"/>
    <s v="1158153194519724032"/>
    <s v="TechnorBot"/>
    <b v="0"/>
    <s v="1158153194519724032"/>
    <s v="Tweet"/>
    <n v="0"/>
    <n v="0"/>
    <m/>
    <m/>
    <m/>
    <m/>
    <m/>
    <m/>
    <m/>
    <m/>
    <n v="1"/>
    <s v="1"/>
    <s v="1"/>
    <n v="2"/>
    <n v="14.285714285714286"/>
    <n v="0"/>
    <n v="0"/>
    <n v="0"/>
    <n v="0"/>
    <n v="12"/>
    <n v="85.71428571428571"/>
    <n v="14"/>
  </r>
  <r>
    <s v="marketbuzzpr"/>
    <s v="wissamyounane"/>
    <m/>
    <m/>
    <m/>
    <m/>
    <m/>
    <m/>
    <m/>
    <m/>
    <s v="No"/>
    <n v="37"/>
    <m/>
    <m/>
    <x v="0"/>
    <d v="2019-08-05T03:37:40.000"/>
    <s v="RT @EntMagazineME: .@DAndrewSchmidt, President, @AUDubai and @wissamyounane, CEO, BNC Publishing, the media house behind @EntMagazineME, haâ€¦"/>
    <m/>
    <m/>
    <x v="0"/>
    <m/>
    <s v="http://pbs.twimg.com/profile_images/2360108126/mtnnh05sapdo9j4rus9o_normal.jpeg"/>
    <x v="13"/>
    <s v="https://twitter.com/#!/marketbuzzpr/status/1158220499706687488"/>
    <m/>
    <m/>
    <s v="1158220499706687488"/>
    <m/>
    <b v="0"/>
    <n v="0"/>
    <s v=""/>
    <b v="0"/>
    <s v="en"/>
    <m/>
    <s v=""/>
    <b v="0"/>
    <n v="12"/>
    <s v="1157893931213950976"/>
    <s v="Twitter for Android"/>
    <b v="0"/>
    <s v="1157893931213950976"/>
    <s v="Tweet"/>
    <n v="0"/>
    <n v="0"/>
    <m/>
    <m/>
    <m/>
    <m/>
    <m/>
    <m/>
    <m/>
    <m/>
    <n v="1"/>
    <s v="2"/>
    <s v="2"/>
    <m/>
    <m/>
    <m/>
    <m/>
    <m/>
    <m/>
    <m/>
    <m/>
    <m/>
  </r>
  <r>
    <s v="traveljunkied"/>
    <s v="wissamyounane"/>
    <m/>
    <m/>
    <m/>
    <m/>
    <m/>
    <m/>
    <m/>
    <m/>
    <s v="No"/>
    <n v="41"/>
    <m/>
    <m/>
    <x v="0"/>
    <d v="2019-08-05T03:49:20.000"/>
    <s v="RT @EntMagazineME: .@DAndrewSchmidt, President, @AUDubai and @wissamyounane, CEO, BNC Publishing, the media house behind @EntMagazineME, haâ€¦"/>
    <m/>
    <m/>
    <x v="0"/>
    <m/>
    <s v="http://pbs.twimg.com/profile_images/966632580157263872/02kUOhqf_normal.jpg"/>
    <x v="14"/>
    <s v="https://twitter.com/#!/traveljunkied/status/1158223437112008704"/>
    <m/>
    <m/>
    <s v="1158223437112008704"/>
    <m/>
    <b v="0"/>
    <n v="0"/>
    <s v=""/>
    <b v="0"/>
    <s v="en"/>
    <m/>
    <s v=""/>
    <b v="0"/>
    <n v="12"/>
    <s v="1157893931213950976"/>
    <s v="Twitter for iPhone"/>
    <b v="0"/>
    <s v="1157893931213950976"/>
    <s v="Tweet"/>
    <n v="0"/>
    <n v="0"/>
    <m/>
    <m/>
    <m/>
    <m/>
    <m/>
    <m/>
    <m/>
    <m/>
    <n v="1"/>
    <s v="2"/>
    <s v="2"/>
    <m/>
    <m/>
    <m/>
    <m/>
    <m/>
    <m/>
    <m/>
    <m/>
    <m/>
  </r>
  <r>
    <s v="esthete_detache"/>
    <s v="essec"/>
    <m/>
    <m/>
    <m/>
    <m/>
    <m/>
    <m/>
    <m/>
    <m/>
    <s v="No"/>
    <n v="45"/>
    <m/>
    <m/>
    <x v="0"/>
    <d v="2019-08-05T09:00:35.000"/>
    <s v="RT @ThJeanjean: Big data, business analytics: Are we Lost in translation?Â  https://t.co/1Lzq1av3ZT  #execed  #formpro  cc @essec"/>
    <s v="https://www.mckinsey.com/business-functions/organization/our-insights/five-fifty-lost-in-translation"/>
    <s v="mckinsey.com"/>
    <x v="3"/>
    <m/>
    <s v="http://pbs.twimg.com/profile_images/1159808794412670977/8MhCCQpn_normal.jpg"/>
    <x v="15"/>
    <s v="https://twitter.com/#!/esthete_detache/status/1158301763864342535"/>
    <m/>
    <m/>
    <s v="1158301763864342535"/>
    <m/>
    <b v="0"/>
    <n v="0"/>
    <s v=""/>
    <b v="0"/>
    <s v="en"/>
    <m/>
    <s v=""/>
    <b v="0"/>
    <n v="1"/>
    <s v="1158301651452776448"/>
    <s v="Twitter Web App"/>
    <b v="0"/>
    <s v="1158301651452776448"/>
    <s v="Tweet"/>
    <n v="0"/>
    <n v="0"/>
    <m/>
    <m/>
    <m/>
    <m/>
    <m/>
    <m/>
    <m/>
    <m/>
    <n v="1"/>
    <s v="5"/>
    <s v="5"/>
    <m/>
    <m/>
    <m/>
    <m/>
    <m/>
    <m/>
    <m/>
    <m/>
    <m/>
  </r>
  <r>
    <s v="bigdatabatman"/>
    <s v="essec"/>
    <m/>
    <m/>
    <m/>
    <m/>
    <m/>
    <m/>
    <m/>
    <m/>
    <s v="No"/>
    <n v="47"/>
    <m/>
    <m/>
    <x v="0"/>
    <d v="2019-08-05T11:08:06.000"/>
    <s v="Batman, business analytics: Are we Lost in translation?Â  https://t.co/fWvPmoxD1O #execed #formpro cc @essec"/>
    <s v="https://www.mckinsey.com/business-functions/organization/our-insights/five-fifty-lost-in-translation"/>
    <s v="mckinsey.com"/>
    <x v="3"/>
    <m/>
    <s v="http://pbs.twimg.com/profile_images/860595028896382976/r4FkYjgH_normal.jpg"/>
    <x v="16"/>
    <s v="https://twitter.com/#!/bigdatabatman/status/1158333854006034434"/>
    <m/>
    <m/>
    <s v="1158333854006034434"/>
    <m/>
    <b v="0"/>
    <n v="0"/>
    <s v=""/>
    <b v="0"/>
    <s v="en"/>
    <m/>
    <s v=""/>
    <b v="0"/>
    <n v="0"/>
    <s v=""/>
    <s v="SamReadWriteBot"/>
    <b v="0"/>
    <s v="1158333854006034434"/>
    <s v="Tweet"/>
    <n v="0"/>
    <n v="0"/>
    <m/>
    <m/>
    <m/>
    <m/>
    <m/>
    <m/>
    <m/>
    <m/>
    <n v="1"/>
    <s v="5"/>
    <s v="5"/>
    <n v="0"/>
    <n v="0"/>
    <n v="1"/>
    <n v="7.6923076923076925"/>
    <n v="0"/>
    <n v="0"/>
    <n v="12"/>
    <n v="92.3076923076923"/>
    <n v="13"/>
  </r>
  <r>
    <s v="uniconexed"/>
    <s v="uniconexed"/>
    <m/>
    <m/>
    <m/>
    <m/>
    <m/>
    <m/>
    <m/>
    <m/>
    <s v="No"/>
    <n v="48"/>
    <m/>
    <m/>
    <x v="1"/>
    <d v="2019-08-01T20:30:10.000"/>
    <s v="#UNICON and our members comprise the global reference for #execed. Our aspiration is that our members are the most relevant, successful and sought after-learning partners for leaders and organizations. Learn how you can join UNICON here: https://t.co/S8DxRVDIHx"/>
    <s v="https://www.uniconexed.org/resources/about-unicon/?utm_source=twitter&amp;utm_medium=sasocial&amp;utm_campaign=unicon"/>
    <s v="uniconexed.org"/>
    <x v="4"/>
    <m/>
    <s v="http://pbs.twimg.com/profile_images/738061544819429376/KxngvD6F_normal.jpg"/>
    <x v="17"/>
    <s v="https://twitter.com/#!/uniconexed/status/1157025750672990212"/>
    <m/>
    <m/>
    <s v="1157025750672990212"/>
    <m/>
    <b v="0"/>
    <n v="1"/>
    <s v=""/>
    <b v="0"/>
    <s v="en"/>
    <m/>
    <s v=""/>
    <b v="0"/>
    <n v="0"/>
    <s v=""/>
    <s v="Sprout Social"/>
    <b v="0"/>
    <s v="1157025750672990212"/>
    <s v="Tweet"/>
    <n v="0"/>
    <n v="0"/>
    <m/>
    <m/>
    <m/>
    <m/>
    <m/>
    <m/>
    <m/>
    <m/>
    <n v="2"/>
    <s v="6"/>
    <s v="6"/>
    <n v="2"/>
    <n v="5.405405405405405"/>
    <n v="0"/>
    <n v="0"/>
    <n v="0"/>
    <n v="0"/>
    <n v="35"/>
    <n v="94.5945945945946"/>
    <n v="37"/>
  </r>
  <r>
    <s v="uniconexed"/>
    <s v="uniconexed"/>
    <m/>
    <m/>
    <m/>
    <m/>
    <m/>
    <m/>
    <m/>
    <m/>
    <s v="No"/>
    <n v="49"/>
    <m/>
    <m/>
    <x v="1"/>
    <d v="2019-08-05T17:00:11.000"/>
    <s v="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
    <s v="https://www.uniconexed.org/unicon-white-paper-exec-ed-framing-and-making-strategic-choices-saunders-ryan-2018/?utm_source=twitter&amp;utm_medium=sasocial&amp;utm_campaign=unicon"/>
    <s v="uniconexed.org"/>
    <x v="5"/>
    <s v="https://pbs.twimg.com/media/EBOLFbUW4AAdD1t.jpg"/>
    <s v="https://pbs.twimg.com/media/EBOLFbUW4AAdD1t.jpg"/>
    <x v="18"/>
    <s v="https://twitter.com/#!/uniconexed/status/1158422458833281026"/>
    <m/>
    <m/>
    <s v="1158422458833281026"/>
    <m/>
    <b v="0"/>
    <n v="0"/>
    <s v=""/>
    <b v="0"/>
    <s v="en"/>
    <m/>
    <s v=""/>
    <b v="0"/>
    <n v="0"/>
    <s v=""/>
    <s v="Sprout Social"/>
    <b v="0"/>
    <s v="1158422458833281026"/>
    <s v="Tweet"/>
    <n v="0"/>
    <n v="0"/>
    <m/>
    <m/>
    <m/>
    <m/>
    <m/>
    <m/>
    <m/>
    <m/>
    <n v="2"/>
    <s v="6"/>
    <s v="6"/>
    <n v="0"/>
    <n v="0"/>
    <n v="0"/>
    <n v="0"/>
    <n v="0"/>
    <n v="0"/>
    <n v="40"/>
    <n v="100"/>
    <n v="40"/>
  </r>
  <r>
    <s v="thjeanjean"/>
    <s v="essec"/>
    <m/>
    <m/>
    <m/>
    <m/>
    <m/>
    <m/>
    <m/>
    <m/>
    <s v="No"/>
    <n v="50"/>
    <m/>
    <m/>
    <x v="0"/>
    <d v="2019-08-05T09:00:08.000"/>
    <s v="Big data, business analytics: Are we Lost in translation?Â  https://t.co/1Lzq1av3ZT  #execed  #formpro  cc @essec"/>
    <s v="https://www.mckinsey.com/business-functions/organization/our-insights/five-fifty-lost-in-translation"/>
    <s v="mckinsey.com"/>
    <x v="3"/>
    <m/>
    <s v="http://pbs.twimg.com/profile_images/608703287471120385/k7MVslch_normal.jpg"/>
    <x v="19"/>
    <s v="https://twitter.com/#!/thjeanjean/status/1158301651452776448"/>
    <m/>
    <m/>
    <s v="1158301651452776448"/>
    <m/>
    <b v="0"/>
    <n v="1"/>
    <s v=""/>
    <b v="0"/>
    <s v="en"/>
    <m/>
    <s v=""/>
    <b v="0"/>
    <n v="1"/>
    <s v=""/>
    <s v="AmazingContent"/>
    <b v="0"/>
    <s v="1158301651452776448"/>
    <s v="Tweet"/>
    <n v="0"/>
    <n v="0"/>
    <m/>
    <m/>
    <m/>
    <m/>
    <m/>
    <m/>
    <m/>
    <m/>
    <n v="4"/>
    <s v="5"/>
    <s v="5"/>
    <n v="0"/>
    <n v="0"/>
    <n v="1"/>
    <n v="7.142857142857143"/>
    <n v="0"/>
    <n v="0"/>
    <n v="13"/>
    <n v="92.85714285714286"/>
    <n v="14"/>
  </r>
  <r>
    <s v="thjeanjean"/>
    <s v="essec"/>
    <m/>
    <m/>
    <m/>
    <m/>
    <m/>
    <m/>
    <m/>
    <m/>
    <s v="No"/>
    <n v="51"/>
    <m/>
    <m/>
    <x v="0"/>
    <d v="2019-08-05T12:00:11.000"/>
    <s v="ðŸ”– Voici le top 5 des contenus prÃ©fÃ©rÃ©s de mon audience en juillet sur les thÃ©matiques #execed  #innovation  et #digital _x000a_ https://t.co/FRDbdlzqwb  #formpro  cc @essec"/>
    <s v="https://app.amazingcontent.io/best-content/monthly/ThJeanjean/2019/july"/>
    <s v="amazingcontent.io"/>
    <x v="6"/>
    <m/>
    <s v="http://pbs.twimg.com/profile_images/608703287471120385/k7MVslch_normal.jpg"/>
    <x v="20"/>
    <s v="https://twitter.com/#!/thjeanjean/status/1158346962825093121"/>
    <m/>
    <m/>
    <s v="1158346962825093121"/>
    <m/>
    <b v="0"/>
    <n v="0"/>
    <s v=""/>
    <b v="0"/>
    <s v="fr"/>
    <m/>
    <s v=""/>
    <b v="0"/>
    <n v="0"/>
    <s v=""/>
    <s v="AmazingContent"/>
    <b v="0"/>
    <s v="1158346962825093121"/>
    <s v="Tweet"/>
    <n v="0"/>
    <n v="0"/>
    <m/>
    <m/>
    <m/>
    <m/>
    <m/>
    <m/>
    <m/>
    <m/>
    <n v="4"/>
    <s v="5"/>
    <s v="5"/>
    <n v="2"/>
    <n v="7.407407407407407"/>
    <n v="0"/>
    <n v="0"/>
    <n v="0"/>
    <n v="0"/>
    <n v="25"/>
    <n v="92.5925925925926"/>
    <n v="27"/>
  </r>
  <r>
    <s v="thjeanjean"/>
    <s v="essec"/>
    <m/>
    <m/>
    <m/>
    <m/>
    <m/>
    <m/>
    <m/>
    <m/>
    <s v="No"/>
    <n v="52"/>
    <m/>
    <m/>
    <x v="0"/>
    <d v="2019-08-07T09:00:12.000"/>
    <s v="Kes FranÃ§ais et la formation professionnelle:un intÃ©rÃªt certain mais une certaine ignorance du sujet. https://t.co/81Qw9vJvD0  #formationprofessionnelle  #execed  #formpro  cc @essec"/>
    <s v="https://www.parlonsrh.com/comment-les-francais-percoivent-ils-la-formation-en-2019/"/>
    <s v="parlonsrh.com"/>
    <x v="7"/>
    <m/>
    <s v="http://pbs.twimg.com/profile_images/608703287471120385/k7MVslch_normal.jpg"/>
    <x v="21"/>
    <s v="https://twitter.com/#!/thjeanjean/status/1159026441889222656"/>
    <m/>
    <m/>
    <s v="1159026441889222656"/>
    <m/>
    <b v="0"/>
    <n v="0"/>
    <s v=""/>
    <b v="0"/>
    <s v="fr"/>
    <m/>
    <s v=""/>
    <b v="0"/>
    <n v="0"/>
    <s v=""/>
    <s v="AmazingContent"/>
    <b v="0"/>
    <s v="1159026441889222656"/>
    <s v="Tweet"/>
    <n v="0"/>
    <n v="0"/>
    <m/>
    <m/>
    <m/>
    <m/>
    <m/>
    <m/>
    <m/>
    <m/>
    <n v="4"/>
    <s v="5"/>
    <s v="5"/>
    <n v="0"/>
    <n v="0"/>
    <n v="1"/>
    <n v="4.545454545454546"/>
    <n v="0"/>
    <n v="0"/>
    <n v="21"/>
    <n v="95.45454545454545"/>
    <n v="22"/>
  </r>
  <r>
    <s v="thjeanjean"/>
    <s v="essec"/>
    <m/>
    <m/>
    <m/>
    <m/>
    <m/>
    <m/>
    <m/>
    <m/>
    <s v="No"/>
    <n v="53"/>
    <m/>
    <m/>
    <x v="0"/>
    <d v="2019-08-07T12:00:08.000"/>
    <s v="IA &amp;amp; Travail : nous sommes tous concernÃ©s !Â  https://t.co/Ida5pYisq0  #intelligenceartificielle  #execed  #formpro  cc @essec"/>
    <s v="https://solutions.lesechos.fr/equipe-management/c/ia-travail-en-pleine-mutation-17957/"/>
    <s v="lesechos.fr"/>
    <x v="8"/>
    <m/>
    <s v="http://pbs.twimg.com/profile_images/608703287471120385/k7MVslch_normal.jpg"/>
    <x v="22"/>
    <s v="https://twitter.com/#!/thjeanjean/status/1159071724920561664"/>
    <m/>
    <m/>
    <s v="1159071724920561664"/>
    <m/>
    <b v="0"/>
    <n v="0"/>
    <s v=""/>
    <b v="0"/>
    <s v="fr"/>
    <m/>
    <s v=""/>
    <b v="0"/>
    <n v="0"/>
    <s v=""/>
    <s v="AmazingContent"/>
    <b v="0"/>
    <s v="1159071724920561664"/>
    <s v="Tweet"/>
    <n v="0"/>
    <n v="0"/>
    <m/>
    <m/>
    <m/>
    <m/>
    <m/>
    <m/>
    <m/>
    <m/>
    <n v="4"/>
    <s v="5"/>
    <s v="5"/>
    <n v="0"/>
    <n v="0"/>
    <n v="0"/>
    <n v="0"/>
    <n v="0"/>
    <n v="0"/>
    <n v="14"/>
    <n v="100"/>
    <n v="14"/>
  </r>
  <r>
    <s v="sobeyschool_smu"/>
    <s v="sobeyschool_smu"/>
    <m/>
    <m/>
    <m/>
    <m/>
    <m/>
    <m/>
    <m/>
    <m/>
    <s v="No"/>
    <n v="54"/>
    <m/>
    <m/>
    <x v="1"/>
    <d v="2019-08-07T14:43:04.000"/>
    <s v="Congratulations to our Executive and Professional Development unit:  30 great years of helping business people excel! Check out their LinkedIn page for current offerings! https://t.co/kHglS2Chjk #training #professionaldevelopment #execed https://t.co/JWtaUMOCrY"/>
    <s v="https://www.linkedin.com/company/2661808/admin/"/>
    <s v="linkedin.com"/>
    <x v="9"/>
    <s v="https://pbs.twimg.com/media/EBX-4ihXoAAUnz4.jpg"/>
    <s v="https://pbs.twimg.com/media/EBX-4ihXoAAUnz4.jpg"/>
    <x v="23"/>
    <s v="https://twitter.com/#!/sobeyschool_smu/status/1159112728595836928"/>
    <m/>
    <m/>
    <s v="1159112728595836928"/>
    <m/>
    <b v="0"/>
    <n v="2"/>
    <s v=""/>
    <b v="0"/>
    <s v="en"/>
    <m/>
    <s v=""/>
    <b v="0"/>
    <n v="0"/>
    <s v=""/>
    <s v="Loomly"/>
    <b v="0"/>
    <s v="1159112728595836928"/>
    <s v="Tweet"/>
    <n v="0"/>
    <n v="0"/>
    <m/>
    <m/>
    <m/>
    <m/>
    <m/>
    <m/>
    <m/>
    <m/>
    <n v="2"/>
    <s v="6"/>
    <s v="6"/>
    <n v="4"/>
    <n v="14.814814814814815"/>
    <n v="0"/>
    <n v="0"/>
    <n v="0"/>
    <n v="0"/>
    <n v="23"/>
    <n v="85.18518518518519"/>
    <n v="27"/>
  </r>
  <r>
    <s v="sobeyschool_smu"/>
    <s v="sobeyschool_smu"/>
    <m/>
    <m/>
    <m/>
    <m/>
    <m/>
    <m/>
    <m/>
    <m/>
    <s v="No"/>
    <n v="55"/>
    <m/>
    <m/>
    <x v="1"/>
    <d v="2019-08-08T18:00:53.000"/>
    <s v="Great executive education for all. Whether you want training to develop a specific skill or a comprehensive degree program designed for executives, Sobey School of Business has you covered.  https://t.co/qbzWYOdOwW #execed #professionaldevelopment https://t.co/4Sfp127Msn"/>
    <s v="https://www.smu.ca/academics/sobey/for-business-training-and-development.html?utm_source=Twitter&amp;utm_medium=social&amp;utm_campaign=execed&amp;utm_content=BVad"/>
    <s v="smu.ca"/>
    <x v="10"/>
    <s v="https://pbs.twimg.com/media/EBd1v8AXUAAdppw.jpg"/>
    <s v="https://pbs.twimg.com/media/EBd1v8AXUAAdppw.jpg"/>
    <x v="24"/>
    <s v="https://twitter.com/#!/sobeyschool_smu/status/1159524900358545413"/>
    <m/>
    <m/>
    <s v="1159524900358545413"/>
    <m/>
    <b v="0"/>
    <n v="3"/>
    <s v=""/>
    <b v="0"/>
    <s v="en"/>
    <m/>
    <s v=""/>
    <b v="0"/>
    <n v="0"/>
    <s v=""/>
    <s v="Loomly"/>
    <b v="0"/>
    <s v="1159524900358545413"/>
    <s v="Tweet"/>
    <n v="0"/>
    <n v="0"/>
    <m/>
    <m/>
    <m/>
    <m/>
    <m/>
    <m/>
    <m/>
    <m/>
    <n v="2"/>
    <s v="6"/>
    <s v="6"/>
    <n v="3"/>
    <n v="9.67741935483871"/>
    <n v="0"/>
    <n v="0"/>
    <n v="0"/>
    <n v="0"/>
    <n v="28"/>
    <n v="90.3225806451613"/>
    <n v="31"/>
  </r>
  <r>
    <s v="wissamyounane"/>
    <s v="audubai"/>
    <m/>
    <m/>
    <m/>
    <m/>
    <m/>
    <m/>
    <m/>
    <m/>
    <s v="Yes"/>
    <n v="56"/>
    <m/>
    <m/>
    <x v="0"/>
    <d v="2019-08-04T06:46:24.000"/>
    <s v="RT @EntMagazineME: .@DAndrewSchmidt, President, @AUDubai and @wissamyounane, CEO, BNC Publishing, the media house behind @EntMagazineME, haâ€¦"/>
    <m/>
    <m/>
    <x v="0"/>
    <m/>
    <s v="http://pbs.twimg.com/profile_images/565736223579193346/t8TysxCO_normal.png"/>
    <x v="25"/>
    <s v="https://twitter.com/#!/wissamyounane/status/1157905606583476224"/>
    <m/>
    <m/>
    <s v="1157905606583476224"/>
    <m/>
    <b v="0"/>
    <n v="0"/>
    <s v=""/>
    <b v="0"/>
    <s v="en"/>
    <m/>
    <s v=""/>
    <b v="0"/>
    <n v="9"/>
    <s v="1157893931213950976"/>
    <s v="Twitter for iPhone"/>
    <b v="0"/>
    <s v="1157893931213950976"/>
    <s v="Tweet"/>
    <n v="0"/>
    <n v="0"/>
    <m/>
    <m/>
    <m/>
    <m/>
    <m/>
    <m/>
    <m/>
    <m/>
    <n v="1"/>
    <s v="2"/>
    <s v="2"/>
    <m/>
    <m/>
    <m/>
    <m/>
    <m/>
    <m/>
    <m/>
    <m/>
    <m/>
  </r>
  <r>
    <s v="dandrewschmidt"/>
    <s v="wissamyounane"/>
    <m/>
    <m/>
    <m/>
    <m/>
    <m/>
    <m/>
    <m/>
    <m/>
    <s v="Yes"/>
    <n v="59"/>
    <m/>
    <m/>
    <x v="0"/>
    <d v="2019-08-04T12:58:52.000"/>
    <s v="RT @EntMagazineME: .@DAndrewSchmidt, President, @AUDubai and @wissamyounane, CEO, BNC Publishing, the media house behind @EntMagazineME, haâ€¦"/>
    <m/>
    <m/>
    <x v="0"/>
    <m/>
    <s v="http://pbs.twimg.com/profile_images/1153318675065315328/mM230ly6_normal.png"/>
    <x v="26"/>
    <s v="https://twitter.com/#!/dandrewschmidt/status/1157999340532707328"/>
    <m/>
    <m/>
    <s v="1157999340532707328"/>
    <m/>
    <b v="0"/>
    <n v="0"/>
    <s v=""/>
    <b v="0"/>
    <s v="en"/>
    <m/>
    <s v=""/>
    <b v="0"/>
    <n v="9"/>
    <s v="1157893931213950976"/>
    <s v="Twitter Web App"/>
    <b v="0"/>
    <s v="1157893931213950976"/>
    <s v="Tweet"/>
    <n v="0"/>
    <n v="0"/>
    <m/>
    <m/>
    <m/>
    <m/>
    <m/>
    <m/>
    <m/>
    <m/>
    <n v="1"/>
    <s v="2"/>
    <s v="2"/>
    <m/>
    <m/>
    <m/>
    <m/>
    <m/>
    <m/>
    <m/>
    <m/>
    <m/>
  </r>
  <r>
    <s v="audubai"/>
    <s v="wissamyounane"/>
    <m/>
    <m/>
    <m/>
    <m/>
    <m/>
    <m/>
    <m/>
    <m/>
    <s v="Yes"/>
    <n v="60"/>
    <m/>
    <m/>
    <x v="0"/>
    <d v="2019-08-05T11:27:02.000"/>
    <s v="RT @EntMagazineME: .@DAndrewSchmidt, President, @AUDubai and @wissamyounane, CEO, BNC Publishing, the media house behind @EntMagazineME, haâ€¦"/>
    <m/>
    <m/>
    <x v="0"/>
    <m/>
    <s v="http://pbs.twimg.com/profile_images/793713070996586496/tdhpOKzt_normal.jpg"/>
    <x v="27"/>
    <s v="https://twitter.com/#!/audubai/status/1158338620807405568"/>
    <m/>
    <m/>
    <s v="1158338620807405568"/>
    <m/>
    <b v="0"/>
    <n v="0"/>
    <s v=""/>
    <b v="0"/>
    <s v="en"/>
    <m/>
    <s v=""/>
    <b v="0"/>
    <n v="12"/>
    <s v="1157893931213950976"/>
    <s v="Twitter Web App"/>
    <b v="0"/>
    <s v="1157893931213950976"/>
    <s v="Tweet"/>
    <n v="0"/>
    <n v="0"/>
    <m/>
    <m/>
    <m/>
    <m/>
    <m/>
    <m/>
    <m/>
    <m/>
    <n v="1"/>
    <s v="2"/>
    <s v="2"/>
    <m/>
    <m/>
    <m/>
    <m/>
    <m/>
    <m/>
    <m/>
    <m/>
    <m/>
  </r>
  <r>
    <s v="entmagazineme"/>
    <s v="wissamyounane"/>
    <m/>
    <m/>
    <m/>
    <m/>
    <m/>
    <m/>
    <m/>
    <m/>
    <s v="Yes"/>
    <n v="61"/>
    <m/>
    <m/>
    <x v="0"/>
    <d v="2019-08-04T06:00:00.000"/>
    <s v=".@DAndrewSchmidt, President, @AUDubai and @wissamyounane, CEO, BNC Publishing, the media house behind @EntMagazineME, have signed an MoU that will see the two entities collaborate on promoting entrepreneurship and its education in the #UAE: https://t.co/5IVBF7pPYU #Dubai #execed https://t.co/gfazhyP9sr"/>
    <s v="https://www.entrepreneur.com/article/337578"/>
    <s v="entrepreneur.com"/>
    <x v="11"/>
    <s v="https://pbs.twimg.com/media/EBGiPmHXoAA4dnp.jpg"/>
    <s v="https://pbs.twimg.com/media/EBGiPmHXoAA4dnp.jpg"/>
    <x v="28"/>
    <s v="https://twitter.com/#!/entmagazineme/status/1157893931213950976"/>
    <m/>
    <m/>
    <s v="1157893931213950976"/>
    <m/>
    <b v="0"/>
    <n v="15"/>
    <s v=""/>
    <b v="0"/>
    <s v="en"/>
    <m/>
    <s v=""/>
    <b v="0"/>
    <n v="9"/>
    <s v=""/>
    <s v="TweetDeck"/>
    <b v="0"/>
    <s v="1157893931213950976"/>
    <s v="Tweet"/>
    <n v="0"/>
    <n v="0"/>
    <m/>
    <m/>
    <m/>
    <m/>
    <m/>
    <m/>
    <m/>
    <m/>
    <n v="1"/>
    <s v="2"/>
    <s v="2"/>
    <m/>
    <m/>
    <m/>
    <m/>
    <m/>
    <m/>
    <m/>
    <m/>
    <m/>
  </r>
  <r>
    <s v="entmagazineme"/>
    <s v="entmagazineme"/>
    <m/>
    <m/>
    <m/>
    <m/>
    <m/>
    <m/>
    <m/>
    <m/>
    <s v="No"/>
    <n v="68"/>
    <m/>
    <m/>
    <x v="1"/>
    <d v="2019-08-09T04:25:00.000"/>
    <s v="The word “network” has been used so often in speaking about the benefits of an EMBA that it feels quite cliché. Be that as it may, the network you will gain from an EMBA really is one of the biggest takeaways you will get: https://t.co/IwyxxamvRL #networking #execed"/>
    <s v="https://www.entrepreneur.com/article/337275"/>
    <s v="entrepreneur.com"/>
    <x v="12"/>
    <m/>
    <s v="http://pbs.twimg.com/profile_images/1093073004450537472/JNb8TxAi_normal.jpg"/>
    <x v="29"/>
    <s v="https://twitter.com/#!/entmagazineme/status/1159681962006724608"/>
    <m/>
    <m/>
    <s v="1159681962006724608"/>
    <m/>
    <b v="0"/>
    <n v="0"/>
    <s v=""/>
    <b v="0"/>
    <s v="en"/>
    <m/>
    <s v=""/>
    <b v="0"/>
    <n v="0"/>
    <s v=""/>
    <s v="TweetDeck"/>
    <b v="0"/>
    <s v="1159681962006724608"/>
    <s v="Tweet"/>
    <n v="0"/>
    <n v="0"/>
    <m/>
    <m/>
    <m/>
    <m/>
    <m/>
    <m/>
    <m/>
    <m/>
    <n v="1"/>
    <s v="2"/>
    <s v="2"/>
    <n v="2"/>
    <n v="4.3478260869565215"/>
    <n v="0"/>
    <n v="0"/>
    <n v="0"/>
    <n v="0"/>
    <n v="44"/>
    <n v="95.65217391304348"/>
    <n v="46"/>
  </r>
  <r>
    <s v="ashridge_biz"/>
    <s v="ashridge_biz"/>
    <m/>
    <m/>
    <m/>
    <m/>
    <m/>
    <m/>
    <m/>
    <m/>
    <s v="No"/>
    <n v="69"/>
    <m/>
    <m/>
    <x v="1"/>
    <d v="2019-08-01T07:00:32.000"/>
    <s v="Speaking Truth to Power at Work - How we silence ourselves and others' _x000a__x000a_Newly released research by Megan Reitz|Professor of Leadership and Dialogue at Hult Ashridge - available to download now! https://t.co/vcgEH5y0gX_x000a__x000a_#newresearch #downloadnow #execed #speakingtruth https://t.co/yb6nbkCDtC"/>
    <s v="https://www.hult.edu/en/executive-education/insights/new-speaking-truth-to-power/?utm_source=twitter&amp;utm_medium=social&amp;utm_campaign=organicsocialtwitter&amp;utm_content=speakingtruth_research"/>
    <s v="hult.edu"/>
    <x v="13"/>
    <s v="https://pbs.twimg.com/media/EA3beu7X4AAGWjE.jpg"/>
    <s v="https://pbs.twimg.com/media/EA3beu7X4AAGWjE.jpg"/>
    <x v="30"/>
    <s v="https://twitter.com/#!/ashridge_biz/status/1156822001790672896"/>
    <m/>
    <m/>
    <s v="1156822001790672896"/>
    <m/>
    <b v="0"/>
    <n v="6"/>
    <s v=""/>
    <b v="0"/>
    <s v="en"/>
    <m/>
    <s v=""/>
    <b v="0"/>
    <n v="5"/>
    <s v=""/>
    <s v="Hootsuite Inc."/>
    <b v="0"/>
    <s v="1156822001790672896"/>
    <s v="Tweet"/>
    <n v="0"/>
    <n v="0"/>
    <m/>
    <m/>
    <m/>
    <m/>
    <m/>
    <m/>
    <m/>
    <m/>
    <n v="3"/>
    <s v="3"/>
    <s v="3"/>
    <n v="2"/>
    <n v="5.882352941176471"/>
    <n v="0"/>
    <n v="0"/>
    <n v="0"/>
    <n v="0"/>
    <n v="32"/>
    <n v="94.11764705882354"/>
    <n v="34"/>
  </r>
  <r>
    <s v="ashridge_biz"/>
    <s v="ashridge_biz"/>
    <m/>
    <m/>
    <m/>
    <m/>
    <m/>
    <m/>
    <m/>
    <m/>
    <s v="No"/>
    <n v="70"/>
    <m/>
    <m/>
    <x v="1"/>
    <d v="2019-08-02T11:01:03.000"/>
    <s v="Don't miss out on registering for one our free upcoming events! _x000a__x000a_Book your seat today! https://t.co/IQlRblR4wT_x000a__x000a_#execed #freeevents #learning #development #booktoday https://t.co/rJTNtoopns"/>
    <s v="https://www.hult.edu/en/executive-education/events/?utm_source=twitter&amp;utm_medium=social&amp;utm_campaign=organicsocialtwitter&amp;utm_content=generic_events"/>
    <s v="hult.edu"/>
    <x v="14"/>
    <s v="https://pbs.twimg.com/media/EA9cHrqWsAEJF4w.jpg"/>
    <s v="https://pbs.twimg.com/media/EA9cHrqWsAEJF4w.jpg"/>
    <x v="31"/>
    <s v="https://twitter.com/#!/ashridge_biz/status/1157244917841846272"/>
    <m/>
    <m/>
    <s v="1157244917841846272"/>
    <m/>
    <b v="0"/>
    <n v="0"/>
    <s v=""/>
    <b v="0"/>
    <s v="en"/>
    <m/>
    <s v=""/>
    <b v="0"/>
    <n v="0"/>
    <s v=""/>
    <s v="Hootsuite Inc."/>
    <b v="0"/>
    <s v="1157244917841846272"/>
    <s v="Tweet"/>
    <n v="0"/>
    <n v="0"/>
    <m/>
    <m/>
    <m/>
    <m/>
    <m/>
    <m/>
    <m/>
    <m/>
    <n v="3"/>
    <s v="3"/>
    <s v="3"/>
    <n v="1"/>
    <n v="5"/>
    <n v="1"/>
    <n v="5"/>
    <n v="0"/>
    <n v="0"/>
    <n v="18"/>
    <n v="90"/>
    <n v="20"/>
  </r>
  <r>
    <s v="ashridge_biz"/>
    <s v="ashridge_biz"/>
    <m/>
    <m/>
    <m/>
    <m/>
    <m/>
    <m/>
    <m/>
    <m/>
    <s v="No"/>
    <n v="71"/>
    <m/>
    <m/>
    <x v="1"/>
    <d v="2019-08-07T07:00:51.000"/>
    <s v="Do you feel confident to speak up in your workplace and encourage others to do the same? _x000a_ _x000a_Delve deeper into the newly released 'Speaking Truth to Power at Work' research by Megan Reitz at our upcoming morning seminar in London. _x000a__x000a_Register here: https://t.co/VwIoh58b3W_x000a__x000a_#execed https://t.co/MThewKjZ19"/>
    <s v="https://www.hult.edu/en/executive-education/events/speaking-truth-london-17-sept/?utm_source=twitter&amp;utm_medium=social&amp;utm_campaign=organicsocialtwitter&amp;utm_content=ash_ev_190917_speakingtruth"/>
    <s v="hult.edu"/>
    <x v="5"/>
    <s v="https://pbs.twimg.com/media/EBWVFvrXkAAWCRh.jpg"/>
    <s v="https://pbs.twimg.com/media/EBWVFvrXkAAWCRh.jpg"/>
    <x v="32"/>
    <s v="https://twitter.com/#!/ashridge_biz/status/1158996406503399424"/>
    <m/>
    <m/>
    <s v="1158996406503399424"/>
    <m/>
    <b v="0"/>
    <n v="0"/>
    <s v=""/>
    <b v="0"/>
    <s v="en"/>
    <m/>
    <s v=""/>
    <b v="0"/>
    <n v="0"/>
    <s v=""/>
    <s v="Hootsuite Inc."/>
    <b v="0"/>
    <s v="1158996406503399424"/>
    <s v="Tweet"/>
    <n v="0"/>
    <n v="0"/>
    <m/>
    <m/>
    <m/>
    <m/>
    <m/>
    <m/>
    <m/>
    <m/>
    <n v="3"/>
    <s v="3"/>
    <s v="3"/>
    <n v="2"/>
    <n v="4.651162790697675"/>
    <n v="0"/>
    <n v="0"/>
    <n v="0"/>
    <n v="0"/>
    <n v="41"/>
    <n v="95.34883720930233"/>
    <n v="43"/>
  </r>
  <r>
    <s v="julia_parnaby"/>
    <s v="ashridge_biz"/>
    <m/>
    <m/>
    <m/>
    <m/>
    <m/>
    <m/>
    <m/>
    <m/>
    <s v="No"/>
    <n v="72"/>
    <m/>
    <m/>
    <x v="0"/>
    <d v="2019-08-09T13:14:37.000"/>
    <s v="RT @Ashridge_Biz: 'Speaking Truth to Power at Work - How we silence ourselves and others' _x000a__x000a_Newly released research by Megan Reitz|Professo…"/>
    <m/>
    <m/>
    <x v="0"/>
    <m/>
    <s v="http://pbs.twimg.com/profile_images/996501145639116800/uxObekHS_normal.jpg"/>
    <x v="33"/>
    <s v="https://twitter.com/#!/julia_parnaby/status/1159815244438548481"/>
    <m/>
    <m/>
    <s v="1159815244438548481"/>
    <m/>
    <b v="0"/>
    <n v="0"/>
    <s v=""/>
    <b v="0"/>
    <s v="en"/>
    <m/>
    <s v=""/>
    <b v="0"/>
    <n v="5"/>
    <s v="1156822001790672896"/>
    <s v="Twitter Web App"/>
    <b v="0"/>
    <s v="1156822001790672896"/>
    <s v="Tweet"/>
    <n v="0"/>
    <n v="0"/>
    <m/>
    <m/>
    <m/>
    <m/>
    <m/>
    <m/>
    <m/>
    <m/>
    <n v="1"/>
    <s v="3"/>
    <s v="3"/>
    <n v="1"/>
    <n v="4.761904761904762"/>
    <n v="0"/>
    <n v="0"/>
    <n v="0"/>
    <n v="0"/>
    <n v="20"/>
    <n v="95.23809523809524"/>
    <n v="21"/>
  </r>
  <r>
    <s v="digitaltransf11"/>
    <s v="execedcourses"/>
    <m/>
    <m/>
    <m/>
    <m/>
    <m/>
    <m/>
    <m/>
    <m/>
    <s v="No"/>
    <n v="73"/>
    <m/>
    <m/>
    <x v="0"/>
    <d v="2019-07-31T23:19:32.000"/>
    <s v="RT @ExecEdCourses: Improve your Technology skills w/ Diploma Programme in Digital Transformation https://t.co/iCTljCYfVD #execed"/>
    <s v="http://po.st/scms/OrMCe04Lcp0lOFmbAka8Um6V2jAD7SYdZTjvhHbnYZ0lOA/PNr4iq"/>
    <s v="po.st"/>
    <x v="5"/>
    <m/>
    <s v="http://pbs.twimg.com/profile_images/1064235369665835008/Ey7qsA0I_normal.jpg"/>
    <x v="34"/>
    <s v="https://twitter.com/#!/digitaltransf11/status/1156705985777557505"/>
    <m/>
    <m/>
    <s v="1156705985777557505"/>
    <m/>
    <b v="0"/>
    <n v="0"/>
    <s v=""/>
    <b v="0"/>
    <s v="en"/>
    <m/>
    <s v=""/>
    <b v="0"/>
    <n v="1"/>
    <s v="1156703550979706880"/>
    <s v="digital transformation"/>
    <b v="0"/>
    <s v="1156703550979706880"/>
    <s v="Tweet"/>
    <n v="0"/>
    <n v="0"/>
    <m/>
    <m/>
    <m/>
    <m/>
    <m/>
    <m/>
    <m/>
    <m/>
    <n v="2"/>
    <s v="1"/>
    <s v="1"/>
    <n v="1"/>
    <n v="7.6923076923076925"/>
    <n v="0"/>
    <n v="0"/>
    <n v="0"/>
    <n v="0"/>
    <n v="12"/>
    <n v="92.3076923076923"/>
    <n v="13"/>
  </r>
  <r>
    <s v="digitaltransf11"/>
    <s v="execedcourses"/>
    <m/>
    <m/>
    <m/>
    <m/>
    <m/>
    <m/>
    <m/>
    <m/>
    <s v="No"/>
    <n v="74"/>
    <m/>
    <m/>
    <x v="0"/>
    <d v="2019-08-11T05:19:28.000"/>
    <s v="RT @ExecEdCourses: Great #execed course by Rotterdam School of Management on #Technology: https://t.co/iCTljCYfVD"/>
    <s v="http://po.st/scms/OrMCe04Lcp0lOFmbAka8Um6V2jAD7SYdZTjvhHbnYZ0lOA/PNr4iq"/>
    <s v="po.st"/>
    <x v="15"/>
    <m/>
    <s v="http://pbs.twimg.com/profile_images/1064235369665835008/Ey7qsA0I_normal.jpg"/>
    <x v="35"/>
    <s v="https://twitter.com/#!/digitaltransf11/status/1160420444639498240"/>
    <m/>
    <m/>
    <s v="1160420444639498240"/>
    <m/>
    <b v="0"/>
    <n v="0"/>
    <s v=""/>
    <b v="0"/>
    <s v="en"/>
    <m/>
    <s v=""/>
    <b v="0"/>
    <n v="1"/>
    <s v="1160418793262157825"/>
    <s v="digital transformation"/>
    <b v="0"/>
    <s v="1160418793262157825"/>
    <s v="Tweet"/>
    <n v="0"/>
    <n v="0"/>
    <m/>
    <m/>
    <m/>
    <m/>
    <m/>
    <m/>
    <m/>
    <m/>
    <n v="2"/>
    <s v="1"/>
    <s v="1"/>
    <n v="1"/>
    <n v="8.333333333333334"/>
    <n v="0"/>
    <n v="0"/>
    <n v="0"/>
    <n v="0"/>
    <n v="11"/>
    <n v="91.66666666666667"/>
    <n v="12"/>
  </r>
  <r>
    <s v="mba_buddy"/>
    <s v="execedcourses"/>
    <m/>
    <m/>
    <m/>
    <m/>
    <m/>
    <m/>
    <m/>
    <m/>
    <s v="No"/>
    <n v="75"/>
    <m/>
    <m/>
    <x v="0"/>
    <d v="2019-08-12T03:08:52.000"/>
    <s v="RT @ExecEdCourses: Great #execed course by MIT Sloan School of Management on #Technology: https://t.co/nnXTMTa0sE"/>
    <s v="http://po.st/scms/OrMCe04Lcp0lOFmbAka8Um6V2jAD7SYdZTjvhHbnYZ0lOA/4Vygqh"/>
    <s v="po.st"/>
    <x v="15"/>
    <m/>
    <s v="http://pbs.twimg.com/profile_images/1064709504393072641/pI0lZvUw_normal.jpg"/>
    <x v="36"/>
    <s v="https://twitter.com/#!/mba_buddy/status/1160749968010993664"/>
    <m/>
    <m/>
    <s v="1160749968010993664"/>
    <m/>
    <b v="0"/>
    <n v="0"/>
    <s v=""/>
    <b v="0"/>
    <s v="en"/>
    <m/>
    <s v=""/>
    <b v="0"/>
    <n v="1"/>
    <s v="1160735909991469061"/>
    <s v="MBATweetV2"/>
    <b v="0"/>
    <s v="1160735909991469061"/>
    <s v="Tweet"/>
    <n v="0"/>
    <n v="0"/>
    <m/>
    <m/>
    <m/>
    <m/>
    <m/>
    <m/>
    <m/>
    <m/>
    <n v="1"/>
    <s v="1"/>
    <s v="1"/>
    <n v="1"/>
    <n v="7.6923076923076925"/>
    <n v="0"/>
    <n v="0"/>
    <n v="0"/>
    <n v="0"/>
    <n v="12"/>
    <n v="92.3076923076923"/>
    <n v="13"/>
  </r>
  <r>
    <s v="nicochan33"/>
    <s v="execedcourses"/>
    <m/>
    <m/>
    <m/>
    <m/>
    <m/>
    <m/>
    <m/>
    <m/>
    <s v="No"/>
    <n v="76"/>
    <m/>
    <m/>
    <x v="0"/>
    <d v="2019-08-12T08:40:19.000"/>
    <s v="RT @ExecEdCourses: Great #execed course by Rotterdam School of Management on #Technology: https://t.co/iCTljCYfVD"/>
    <s v="http://po.st/scms/OrMCe04Lcp0lOFmbAka8Um6V2jAD7SYdZTjvhHbnYZ0lOA/PNr4iq"/>
    <s v="po.st"/>
    <x v="15"/>
    <m/>
    <s v="http://pbs.twimg.com/profile_images/773909130352402432/XKlKwdPG_normal.jpg"/>
    <x v="37"/>
    <s v="https://twitter.com/#!/nicochan33/status/1160833377303482368"/>
    <m/>
    <m/>
    <s v="1160833377303482368"/>
    <m/>
    <b v="0"/>
    <n v="0"/>
    <s v=""/>
    <b v="0"/>
    <s v="en"/>
    <m/>
    <s v=""/>
    <b v="0"/>
    <n v="2"/>
    <s v="1160418793262157825"/>
    <s v="Commun.it Intelligence"/>
    <b v="0"/>
    <s v="1160418793262157825"/>
    <s v="Tweet"/>
    <n v="0"/>
    <n v="0"/>
    <m/>
    <m/>
    <m/>
    <m/>
    <m/>
    <m/>
    <m/>
    <m/>
    <n v="1"/>
    <s v="1"/>
    <s v="1"/>
    <n v="1"/>
    <n v="8.333333333333334"/>
    <n v="0"/>
    <n v="0"/>
    <n v="0"/>
    <n v="0"/>
    <n v="11"/>
    <n v="91.66666666666667"/>
    <n v="12"/>
  </r>
  <r>
    <s v="ieexeceducation"/>
    <s v="ieexeceducation"/>
    <m/>
    <m/>
    <m/>
    <m/>
    <m/>
    <m/>
    <m/>
    <m/>
    <s v="No"/>
    <n v="77"/>
    <m/>
    <m/>
    <x v="1"/>
    <d v="2019-08-01T12:24:18.000"/>
    <s v="A new report by Headspring, the joint venture between the Financial Times and IE Business School, intends to help workplaces overcome misconceptions about the impact of AI by providing applicable insights. Download it here: https://t.co/og1gmxrg8i_x000a__x000a_#IEExecutiveEducation | #ExecEd https://t.co/Z9xTaPn6cT"/>
    <s v="https://go.headspringexecutive.com/AIReport"/>
    <s v="headspringexecutive.com"/>
    <x v="16"/>
    <s v="https://pbs.twimg.com/media/EA4ljy2XsAEfB46.jpg"/>
    <s v="https://pbs.twimg.com/media/EA4ljy2XsAEfB46.jpg"/>
    <x v="38"/>
    <s v="https://twitter.com/#!/ieexeceducation/status/1156903480847687680"/>
    <m/>
    <m/>
    <s v="1156903480847687680"/>
    <m/>
    <b v="0"/>
    <n v="0"/>
    <s v=""/>
    <b v="0"/>
    <s v="en"/>
    <m/>
    <s v=""/>
    <b v="0"/>
    <n v="0"/>
    <s v=""/>
    <s v="TweetDeck"/>
    <b v="0"/>
    <s v="1156903480847687680"/>
    <s v="Tweet"/>
    <n v="0"/>
    <n v="0"/>
    <m/>
    <m/>
    <m/>
    <m/>
    <m/>
    <m/>
    <m/>
    <m/>
    <n v="4"/>
    <s v="7"/>
    <s v="7"/>
    <n v="0"/>
    <n v="0"/>
    <n v="1"/>
    <n v="2.7777777777777777"/>
    <n v="0"/>
    <n v="0"/>
    <n v="35"/>
    <n v="97.22222222222223"/>
    <n v="36"/>
  </r>
  <r>
    <s v="ieexeceducation"/>
    <s v="ieexeceducation"/>
    <m/>
    <m/>
    <m/>
    <m/>
    <m/>
    <m/>
    <m/>
    <m/>
    <s v="No"/>
    <n v="78"/>
    <m/>
    <m/>
    <x v="1"/>
    <d v="2019-08-06T10:59:00.000"/>
    <s v="Dominar los conceptos claveÂ de las finanzas corporativas es esencial para cualquier directivo del Ã¡rea de operaciones financieras. Descubre cuÃ¡les son en https://t.co/QFxLqIssYi_x000a__x000a_#IEExecutiveEducation | #ExecEd | #FinanzasCorporativas https://t.co/NJejhe2TWN"/>
    <s v="https://www.ie.edu/exponential-learning/blog/finance/los-5-aspectos-clave-de-las-finanzas-corporativas/?utm_source=Twitter&amp;utm_medium=social&amp;utm_campaign=60819-blogspot&amp;utm_content=FinanzasCorporativas"/>
    <s v="ie.edu"/>
    <x v="17"/>
    <s v="https://pbs.twimg.com/media/EBRQdPnWkAAlEf8.jpg"/>
    <s v="https://pbs.twimg.com/media/EBRQdPnWkAAlEf8.jpg"/>
    <x v="39"/>
    <s v="https://twitter.com/#!/ieexeceducation/status/1158693951760506880"/>
    <m/>
    <m/>
    <s v="1158693951760506880"/>
    <m/>
    <b v="0"/>
    <n v="0"/>
    <s v=""/>
    <b v="0"/>
    <s v="es"/>
    <m/>
    <s v=""/>
    <b v="0"/>
    <n v="0"/>
    <s v=""/>
    <s v="TweetDeck"/>
    <b v="0"/>
    <s v="1158693951760506880"/>
    <s v="Tweet"/>
    <n v="0"/>
    <n v="0"/>
    <m/>
    <m/>
    <m/>
    <m/>
    <m/>
    <m/>
    <m/>
    <m/>
    <n v="4"/>
    <s v="7"/>
    <s v="7"/>
    <n v="0"/>
    <n v="0"/>
    <n v="0"/>
    <n v="0"/>
    <n v="0"/>
    <n v="0"/>
    <n v="27"/>
    <n v="100"/>
    <n v="27"/>
  </r>
  <r>
    <s v="ieexeceducation"/>
    <s v="ieexeceducation"/>
    <m/>
    <m/>
    <m/>
    <m/>
    <m/>
    <m/>
    <m/>
    <m/>
    <s v="No"/>
    <n v="79"/>
    <m/>
    <m/>
    <x v="1"/>
    <d v="2019-08-08T10:59:00.000"/>
    <s v="The ability to express an idea is as important as the idea itself. Learn more about the four types of communication you should optimize to capture your audience’s attention and keep them engaged. https://t.co/WHK8bqxRb5_x000a__x000a_#IEExecutiveEducation | #ExecEd | #Communication https://t.co/QQDvnurcVx"/>
    <s v="https://www.ie.edu/insights/articles/communication-substance-and-form/"/>
    <s v="ie.edu"/>
    <x v="18"/>
    <s v="https://pbs.twimg.com/media/EBbmn2NW4AArIjx.jpg"/>
    <s v="https://pbs.twimg.com/media/EBbmn2NW4AArIjx.jpg"/>
    <x v="40"/>
    <s v="https://twitter.com/#!/ieexeceducation/status/1159418727592579072"/>
    <m/>
    <m/>
    <s v="1159418727592579072"/>
    <m/>
    <b v="0"/>
    <n v="0"/>
    <s v=""/>
    <b v="0"/>
    <s v="en"/>
    <m/>
    <s v=""/>
    <b v="0"/>
    <n v="0"/>
    <s v=""/>
    <s v="TweetDeck"/>
    <b v="0"/>
    <s v="1159418727592579072"/>
    <s v="Tweet"/>
    <n v="0"/>
    <n v="0"/>
    <m/>
    <m/>
    <m/>
    <m/>
    <m/>
    <m/>
    <m/>
    <m/>
    <n v="4"/>
    <s v="7"/>
    <s v="7"/>
    <n v="1"/>
    <n v="2.7027027027027026"/>
    <n v="0"/>
    <n v="0"/>
    <n v="0"/>
    <n v="0"/>
    <n v="36"/>
    <n v="97.29729729729729"/>
    <n v="37"/>
  </r>
  <r>
    <s v="ieexeceducation"/>
    <s v="ieexeceducation"/>
    <m/>
    <m/>
    <m/>
    <m/>
    <m/>
    <m/>
    <m/>
    <m/>
    <s v="No"/>
    <n v="80"/>
    <m/>
    <m/>
    <x v="1"/>
    <d v="2019-08-12T10:59:00.000"/>
    <s v="Project management offices work to close the gap between project planning and execution, turning words and targets into measurable achievements. Read more: https://t.co/2JXrPkGuoc_x000a__x000a_#IEExecutiveEducation | #ExecEd | #Management https://t.co/Khh998T8rR"/>
    <s v="https://www.ie.edu/insights/articles/strategies-from-words-to-deeds-thanks-to-pmos/"/>
    <s v="ie.edu"/>
    <x v="19"/>
    <s v="https://pbs.twimg.com/media/EBwL4FPX4AA30Ho.jpg"/>
    <s v="https://pbs.twimg.com/media/EBwL4FPX4AA30Ho.jpg"/>
    <x v="41"/>
    <s v="https://twitter.com/#!/ieexeceducation/status/1160868278937554944"/>
    <m/>
    <m/>
    <s v="1160868278937554944"/>
    <m/>
    <b v="0"/>
    <n v="0"/>
    <s v=""/>
    <b v="0"/>
    <s v="en"/>
    <m/>
    <s v=""/>
    <b v="0"/>
    <n v="1"/>
    <s v=""/>
    <s v="TweetDeck"/>
    <b v="0"/>
    <s v="1160868278937554944"/>
    <s v="Tweet"/>
    <n v="0"/>
    <n v="0"/>
    <m/>
    <m/>
    <m/>
    <m/>
    <m/>
    <m/>
    <m/>
    <m/>
    <n v="4"/>
    <s v="7"/>
    <s v="7"/>
    <n v="2"/>
    <n v="8"/>
    <n v="0"/>
    <n v="0"/>
    <n v="0"/>
    <n v="0"/>
    <n v="23"/>
    <n v="92"/>
    <n v="25"/>
  </r>
  <r>
    <s v="tripgiu5"/>
    <s v="ieexeceducation"/>
    <m/>
    <m/>
    <m/>
    <m/>
    <m/>
    <m/>
    <m/>
    <m/>
    <s v="No"/>
    <n v="81"/>
    <m/>
    <m/>
    <x v="0"/>
    <d v="2019-08-12T11:30:16.000"/>
    <s v="RT @IEExecEducation: Project management offices work to close the gap between project planning and execution, turning words and targets int…"/>
    <m/>
    <m/>
    <x v="0"/>
    <m/>
    <s v="http://pbs.twimg.com/profile_images/1056070310196400129/5RSnKwhv_normal.jpg"/>
    <x v="42"/>
    <s v="https://twitter.com/#!/tripgiu5/status/1160876146671665152"/>
    <m/>
    <m/>
    <s v="1160876146671665152"/>
    <m/>
    <b v="0"/>
    <n v="0"/>
    <s v=""/>
    <b v="0"/>
    <s v="en"/>
    <m/>
    <s v=""/>
    <b v="0"/>
    <n v="1"/>
    <s v="1160868278937554944"/>
    <s v="Twitter for iPhone"/>
    <b v="0"/>
    <s v="1160868278937554944"/>
    <s v="Tweet"/>
    <n v="0"/>
    <n v="0"/>
    <m/>
    <m/>
    <m/>
    <m/>
    <m/>
    <m/>
    <m/>
    <m/>
    <n v="1"/>
    <s v="7"/>
    <s v="7"/>
    <n v="1"/>
    <n v="5"/>
    <n v="0"/>
    <n v="0"/>
    <n v="0"/>
    <n v="0"/>
    <n v="19"/>
    <n v="95"/>
    <n v="20"/>
  </r>
  <r>
    <s v="harvardnpli"/>
    <s v="harvardnpli"/>
    <m/>
    <m/>
    <m/>
    <m/>
    <m/>
    <m/>
    <m/>
    <m/>
    <s v="No"/>
    <n v="82"/>
    <m/>
    <m/>
    <x v="1"/>
    <d v="2019-08-13T17:41:45.000"/>
    <s v="We are 2/3rds full for the next cohort. Get your application in before the September rush. #execed #LeadershipDevelopment https://t.co/7tycZqTTkq"/>
    <s v="https://twitter.com/HarvardNPLI/status/1160244418110218242"/>
    <s v="twitter.com"/>
    <x v="20"/>
    <m/>
    <s v="http://pbs.twimg.com/profile_images/578573926370009088/TdxmQgH0_normal.png"/>
    <x v="43"/>
    <s v="https://twitter.com/#!/harvardnpli/status/1161332021274087424"/>
    <m/>
    <m/>
    <s v="1161332021274087424"/>
    <m/>
    <b v="0"/>
    <n v="0"/>
    <s v=""/>
    <b v="1"/>
    <s v="en"/>
    <m/>
    <s v="1160244418110218242"/>
    <b v="0"/>
    <n v="0"/>
    <s v=""/>
    <s v="TweetDeck"/>
    <b v="0"/>
    <s v="1161332021274087424"/>
    <s v="Tweet"/>
    <n v="0"/>
    <n v="0"/>
    <m/>
    <m/>
    <m/>
    <m/>
    <m/>
    <m/>
    <m/>
    <m/>
    <n v="1"/>
    <s v="6"/>
    <s v="6"/>
    <n v="0"/>
    <n v="0"/>
    <n v="0"/>
    <n v="0"/>
    <n v="0"/>
    <n v="0"/>
    <n v="19"/>
    <n v="100"/>
    <n v="19"/>
  </r>
  <r>
    <s v="whartoncai"/>
    <s v="iyengar_raghu"/>
    <m/>
    <m/>
    <m/>
    <m/>
    <m/>
    <m/>
    <m/>
    <m/>
    <s v="No"/>
    <n v="83"/>
    <m/>
    <m/>
    <x v="0"/>
    <d v="2019-08-13T18:56:21.000"/>
    <s v="Is your organization so overwhelmed by #ConsumerData that you can’t find your customers? Make sense of it all via @Wharton’s #ExecEd Customer Analytics program led by @iyengar_raghu. _x000a__x000a_https://t.co/c22JcSU9tm https://t.co/zAsZ9hQ0Tg"/>
    <s v="https://executiveeducation.wharton.upenn.edu/for-individuals/all-programs/customer-analytics-for-growth-using-machine-learning-ai-and-big-data/?utm_source=wcai&amp;utm_medium=display&amp;utm_content=baev&amp;utm_campaign=wcaide20baev"/>
    <s v="upenn.edu"/>
    <x v="21"/>
    <s v="https://pbs.twimg.com/media/EB3yY3ZU8AAk_lJ.jpg"/>
    <s v="https://pbs.twimg.com/media/EB3yY3ZU8AAk_lJ.jpg"/>
    <x v="44"/>
    <s v="https://twitter.com/#!/whartoncai/status/1161350795394031616"/>
    <m/>
    <m/>
    <s v="1161350795394031616"/>
    <m/>
    <b v="0"/>
    <n v="2"/>
    <s v=""/>
    <b v="0"/>
    <s v="en"/>
    <m/>
    <s v=""/>
    <b v="0"/>
    <n v="3"/>
    <s v=""/>
    <s v="Twitter Web App"/>
    <b v="0"/>
    <s v="1161350795394031616"/>
    <s v="Tweet"/>
    <n v="0"/>
    <n v="0"/>
    <m/>
    <m/>
    <m/>
    <m/>
    <m/>
    <m/>
    <m/>
    <m/>
    <n v="1"/>
    <s v="4"/>
    <s v="4"/>
    <m/>
    <m/>
    <m/>
    <m/>
    <m/>
    <m/>
    <m/>
    <m/>
    <m/>
  </r>
  <r>
    <s v="warrencntrpenn"/>
    <s v="wharton"/>
    <m/>
    <m/>
    <m/>
    <m/>
    <m/>
    <m/>
    <m/>
    <m/>
    <s v="No"/>
    <n v="84"/>
    <m/>
    <m/>
    <x v="0"/>
    <d v="2019-08-13T18:57:29.000"/>
    <s v="RT @WhartonCAI: Is your organization so overwhelmed by #ConsumerData that you can’t find your customers? Make sense of it all via @Wharton’…"/>
    <m/>
    <m/>
    <x v="22"/>
    <m/>
    <s v="http://pbs.twimg.com/profile_images/1123667394067599363/LKAVk5qV_normal.png"/>
    <x v="45"/>
    <s v="https://twitter.com/#!/warrencntrpenn/status/1161351080208297984"/>
    <m/>
    <m/>
    <s v="1161351080208297984"/>
    <m/>
    <b v="0"/>
    <n v="0"/>
    <s v=""/>
    <b v="0"/>
    <s v="en"/>
    <m/>
    <s v=""/>
    <b v="0"/>
    <n v="3"/>
    <s v="1161350795394031616"/>
    <s v="Twitter Web App"/>
    <b v="0"/>
    <s v="1161350795394031616"/>
    <s v="Tweet"/>
    <n v="0"/>
    <n v="0"/>
    <m/>
    <m/>
    <m/>
    <m/>
    <m/>
    <m/>
    <m/>
    <m/>
    <n v="1"/>
    <s v="4"/>
    <s v="4"/>
    <n v="0"/>
    <n v="0"/>
    <n v="1"/>
    <n v="4.3478260869565215"/>
    <n v="0"/>
    <n v="0"/>
    <n v="22"/>
    <n v="95.65217391304348"/>
    <n v="23"/>
  </r>
  <r>
    <s v="valerieblassey"/>
    <s v="wharton"/>
    <m/>
    <m/>
    <m/>
    <m/>
    <m/>
    <m/>
    <m/>
    <m/>
    <s v="No"/>
    <n v="87"/>
    <m/>
    <m/>
    <x v="0"/>
    <d v="2019-08-13T19:24:13.000"/>
    <s v="RT @WhartonCAI: Is your organization so overwhelmed by #ConsumerData that you can’t find your customers? Make sense of it all via @Wharton’…"/>
    <m/>
    <m/>
    <x v="22"/>
    <m/>
    <s v="http://pbs.twimg.com/profile_images/464232281708560384/LdYtreCd_normal.jpeg"/>
    <x v="46"/>
    <s v="https://twitter.com/#!/valerieblassey/status/1161357809738342400"/>
    <m/>
    <m/>
    <s v="1161357809738342400"/>
    <m/>
    <b v="0"/>
    <n v="0"/>
    <s v=""/>
    <b v="0"/>
    <s v="en"/>
    <m/>
    <s v=""/>
    <b v="0"/>
    <n v="3"/>
    <s v="1161350795394031616"/>
    <s v="Twitter Web App"/>
    <b v="0"/>
    <s v="1161350795394031616"/>
    <s v="Tweet"/>
    <n v="0"/>
    <n v="0"/>
    <m/>
    <m/>
    <m/>
    <m/>
    <m/>
    <m/>
    <m/>
    <m/>
    <n v="1"/>
    <s v="4"/>
    <s v="4"/>
    <m/>
    <m/>
    <m/>
    <m/>
    <m/>
    <m/>
    <m/>
    <m/>
    <m/>
  </r>
  <r>
    <s v="thegcsp"/>
    <s v="execedcourses"/>
    <m/>
    <m/>
    <m/>
    <m/>
    <m/>
    <m/>
    <m/>
    <m/>
    <s v="Yes"/>
    <n v="89"/>
    <m/>
    <m/>
    <x v="0"/>
    <d v="2019-08-13T09:43:11.000"/>
    <s v="RT @ExecEdCourses: New #execed Strategy course by @thegcsp: https://t.co/tk0bGt1eku"/>
    <s v="http://po.st/scms/OrMCe04Lcp0lOFmbAka8Um6V2jAD7SYdZTjvhHbnYZ0lOA/HJcZwb"/>
    <s v="po.st"/>
    <x v="5"/>
    <m/>
    <s v="http://pbs.twimg.com/profile_images/973565434581733376/idIuhkwm_normal.jpg"/>
    <x v="47"/>
    <s v="https://twitter.com/#!/thegcsp/status/1161211588298383361"/>
    <m/>
    <m/>
    <s v="1161211588298383361"/>
    <m/>
    <b v="0"/>
    <n v="0"/>
    <s v=""/>
    <b v="0"/>
    <s v="en"/>
    <m/>
    <s v=""/>
    <b v="0"/>
    <n v="1"/>
    <s v="1157458564476104704"/>
    <s v="Twitter Web App"/>
    <b v="0"/>
    <s v="1157458564476104704"/>
    <s v="Tweet"/>
    <n v="0"/>
    <n v="0"/>
    <m/>
    <m/>
    <m/>
    <m/>
    <m/>
    <m/>
    <m/>
    <m/>
    <n v="1"/>
    <s v="1"/>
    <s v="1"/>
    <n v="0"/>
    <n v="0"/>
    <n v="0"/>
    <n v="0"/>
    <n v="0"/>
    <n v="0"/>
    <n v="8"/>
    <n v="100"/>
    <n v="8"/>
  </r>
  <r>
    <s v="execedcourses"/>
    <s v="thegcsp"/>
    <m/>
    <m/>
    <m/>
    <m/>
    <m/>
    <m/>
    <m/>
    <m/>
    <s v="Yes"/>
    <n v="90"/>
    <m/>
    <m/>
    <x v="0"/>
    <d v="2019-08-03T01:10:00.000"/>
    <s v="New #execed Strategy course by @thegcsp: https://t.co/tk0bGt1eku"/>
    <s v="http://po.st/scms/OrMCe04Lcp0lOFmbAka8Um6V2jAD7SYdZTjvhHbnYZ0lOA/HJcZwb"/>
    <s v="po.st"/>
    <x v="5"/>
    <m/>
    <s v="http://pbs.twimg.com/profile_images/720701486418784257/ScrgFKdc_normal.jpg"/>
    <x v="48"/>
    <s v="https://twitter.com/#!/execedcourses/status/1157458564476104704"/>
    <m/>
    <m/>
    <s v="1157458564476104704"/>
    <m/>
    <b v="0"/>
    <n v="0"/>
    <s v=""/>
    <b v="0"/>
    <s v="en"/>
    <m/>
    <s v=""/>
    <b v="0"/>
    <n v="0"/>
    <s v=""/>
    <s v="ExecEd Navigator"/>
    <b v="0"/>
    <s v="1157458564476104704"/>
    <s v="Tweet"/>
    <n v="0"/>
    <n v="0"/>
    <m/>
    <m/>
    <m/>
    <m/>
    <m/>
    <m/>
    <m/>
    <m/>
    <n v="1"/>
    <s v="1"/>
    <s v="1"/>
    <n v="0"/>
    <n v="0"/>
    <n v="0"/>
    <n v="0"/>
    <n v="0"/>
    <n v="0"/>
    <n v="6"/>
    <n v="100"/>
    <n v="6"/>
  </r>
  <r>
    <s v="execedcourses"/>
    <s v="www"/>
    <m/>
    <m/>
    <m/>
    <m/>
    <m/>
    <m/>
    <m/>
    <m/>
    <s v="No"/>
    <n v="91"/>
    <m/>
    <m/>
    <x v="0"/>
    <d v="2019-08-03T23:10:07.000"/>
    <s v="New #execed Leadership course by @www.twitter.com/lbs: https://t.co/RcgYBBt3L1"/>
    <s v="http://po.st/scms/OrMCe04Lcp0lOFmbAka8Um6V2jAD7SYdZTjvhHbnYZ0lOA/7duwum"/>
    <s v="po.st"/>
    <x v="5"/>
    <m/>
    <s v="http://pbs.twimg.com/profile_images/720701486418784257/ScrgFKdc_normal.jpg"/>
    <x v="49"/>
    <s v="https://twitter.com/#!/execedcourses/status/1157790778875236352"/>
    <m/>
    <m/>
    <s v="1157790778875236352"/>
    <m/>
    <b v="0"/>
    <n v="0"/>
    <s v=""/>
    <b v="0"/>
    <s v="en"/>
    <m/>
    <s v=""/>
    <b v="0"/>
    <n v="0"/>
    <s v=""/>
    <s v="ExecEd Navigator"/>
    <b v="0"/>
    <s v="1157790778875236352"/>
    <s v="Tweet"/>
    <n v="0"/>
    <n v="0"/>
    <m/>
    <m/>
    <m/>
    <m/>
    <m/>
    <m/>
    <m/>
    <m/>
    <n v="1"/>
    <s v="1"/>
    <s v="1"/>
    <n v="0"/>
    <n v="0"/>
    <n v="0"/>
    <n v="0"/>
    <n v="0"/>
    <n v="0"/>
    <n v="9"/>
    <n v="100"/>
    <n v="9"/>
  </r>
  <r>
    <s v="execedcourses"/>
    <s v="brown_sps"/>
    <m/>
    <m/>
    <m/>
    <m/>
    <m/>
    <m/>
    <m/>
    <m/>
    <s v="No"/>
    <n v="92"/>
    <m/>
    <m/>
    <x v="0"/>
    <d v="2019-08-05T04:12:14.000"/>
    <s v="Great #execed course by @Brown_SPS on #MBA: https://t.co/awJQUsn9Gw"/>
    <s v="http://po.st/scms/OrMCe04Lcp0lOFmbAka8Um6V2jAD7SYdZTjvhHbnYZ0lOA/aJmkB2"/>
    <s v="po.st"/>
    <x v="23"/>
    <m/>
    <s v="http://pbs.twimg.com/profile_images/720701486418784257/ScrgFKdc_normal.jpg"/>
    <x v="50"/>
    <s v="https://twitter.com/#!/execedcourses/status/1158229198244204544"/>
    <m/>
    <m/>
    <s v="1158229198244204544"/>
    <m/>
    <b v="0"/>
    <n v="0"/>
    <s v=""/>
    <b v="0"/>
    <s v="en"/>
    <m/>
    <s v=""/>
    <b v="0"/>
    <n v="0"/>
    <s v=""/>
    <s v="ExecEd Navigator"/>
    <b v="0"/>
    <s v="1158229198244204544"/>
    <s v="Tweet"/>
    <n v="0"/>
    <n v="0"/>
    <m/>
    <m/>
    <m/>
    <m/>
    <m/>
    <m/>
    <m/>
    <m/>
    <n v="1"/>
    <s v="1"/>
    <s v="1"/>
    <n v="1"/>
    <n v="14.285714285714286"/>
    <n v="0"/>
    <n v="0"/>
    <n v="0"/>
    <n v="0"/>
    <n v="6"/>
    <n v="85.71428571428571"/>
    <n v="7"/>
  </r>
  <r>
    <s v="execedcourses"/>
    <s v="kelloggexeced"/>
    <m/>
    <m/>
    <m/>
    <m/>
    <m/>
    <m/>
    <m/>
    <m/>
    <s v="No"/>
    <n v="93"/>
    <m/>
    <m/>
    <x v="0"/>
    <d v="2019-08-01T21:09:52.000"/>
    <s v="Great #execed course by @KelloggExecEd on #Leadership: https://t.co/e9mDxypds2"/>
    <s v="http://po.st/scms/OrMCe04Lcp0lOFmbAka8Um6V2jAD7SYdZTjvhHbnYZ0lOA/fts9PQ"/>
    <s v="po.st"/>
    <x v="1"/>
    <m/>
    <s v="http://pbs.twimg.com/profile_images/720701486418784257/ScrgFKdc_normal.jpg"/>
    <x v="51"/>
    <s v="https://twitter.com/#!/execedcourses/status/1157035744218603520"/>
    <m/>
    <m/>
    <s v="1157035744218603520"/>
    <m/>
    <b v="0"/>
    <n v="0"/>
    <s v=""/>
    <b v="0"/>
    <s v="en"/>
    <m/>
    <s v=""/>
    <b v="0"/>
    <n v="0"/>
    <s v=""/>
    <s v="ExecEd Navigator"/>
    <b v="0"/>
    <s v="1157035744218603520"/>
    <s v="Tweet"/>
    <n v="0"/>
    <n v="0"/>
    <m/>
    <m/>
    <m/>
    <m/>
    <m/>
    <m/>
    <m/>
    <m/>
    <n v="2"/>
    <s v="1"/>
    <s v="1"/>
    <n v="1"/>
    <n v="14.285714285714286"/>
    <n v="0"/>
    <n v="0"/>
    <n v="0"/>
    <n v="0"/>
    <n v="6"/>
    <n v="85.71428571428571"/>
    <n v="7"/>
  </r>
  <r>
    <s v="execedcourses"/>
    <s v="kelloggexeced"/>
    <m/>
    <m/>
    <m/>
    <m/>
    <m/>
    <m/>
    <m/>
    <m/>
    <s v="No"/>
    <n v="94"/>
    <m/>
    <m/>
    <x v="0"/>
    <d v="2019-08-06T17:26:27.000"/>
    <s v="Great #execed course by @KelloggExecEd on #Strategy: https://t.co/OtwLdGHex2"/>
    <s v="http://po.st/scms/OrMCe04Lcp0lOFmbAka8Um6V2jAD7SYdZTjvhHbnYZ0lOA/ITJ3AK"/>
    <s v="po.st"/>
    <x v="24"/>
    <m/>
    <s v="http://pbs.twimg.com/profile_images/720701486418784257/ScrgFKdc_normal.jpg"/>
    <x v="52"/>
    <s v="https://twitter.com/#!/execedcourses/status/1158791457085374464"/>
    <m/>
    <m/>
    <s v="1158791457085374464"/>
    <m/>
    <b v="0"/>
    <n v="0"/>
    <s v=""/>
    <b v="0"/>
    <s v="en"/>
    <m/>
    <s v=""/>
    <b v="0"/>
    <n v="0"/>
    <s v=""/>
    <s v="ExecEd Navigator"/>
    <b v="0"/>
    <s v="1158791457085374464"/>
    <s v="Tweet"/>
    <n v="0"/>
    <n v="0"/>
    <m/>
    <m/>
    <m/>
    <m/>
    <m/>
    <m/>
    <m/>
    <m/>
    <n v="2"/>
    <s v="1"/>
    <s v="1"/>
    <n v="1"/>
    <n v="14.285714285714286"/>
    <n v="0"/>
    <n v="0"/>
    <n v="0"/>
    <n v="0"/>
    <n v="6"/>
    <n v="85.71428571428571"/>
    <n v="7"/>
  </r>
  <r>
    <s v="execedcourses"/>
    <s v="ucberkeleyext"/>
    <m/>
    <m/>
    <m/>
    <m/>
    <m/>
    <m/>
    <m/>
    <m/>
    <s v="No"/>
    <n v="95"/>
    <m/>
    <m/>
    <x v="0"/>
    <d v="2019-08-08T09:10:37.000"/>
    <s v="Great #execed course by @UCBerkeleyExt on #Project Management: https://t.co/PSYbkfd4GU"/>
    <s v="http://po.st/scms/OrMCe04Lcp0lOFmbAka8Um6V2jAD7SYdZTjvhHbnYZ0lOA/ILEEKv"/>
    <s v="po.st"/>
    <x v="25"/>
    <m/>
    <s v="http://pbs.twimg.com/profile_images/720701486418784257/ScrgFKdc_normal.jpg"/>
    <x v="53"/>
    <s v="https://twitter.com/#!/execedcourses/status/1159391451186229248"/>
    <m/>
    <m/>
    <s v="1159391451186229248"/>
    <m/>
    <b v="0"/>
    <n v="0"/>
    <s v=""/>
    <b v="0"/>
    <s v="en"/>
    <m/>
    <s v=""/>
    <b v="0"/>
    <n v="0"/>
    <s v=""/>
    <s v="ExecEd Navigator"/>
    <b v="0"/>
    <s v="1159391451186229248"/>
    <s v="Tweet"/>
    <n v="0"/>
    <n v="0"/>
    <m/>
    <m/>
    <m/>
    <m/>
    <m/>
    <m/>
    <m/>
    <m/>
    <n v="1"/>
    <s v="1"/>
    <s v="1"/>
    <n v="1"/>
    <n v="12.5"/>
    <n v="0"/>
    <n v="0"/>
    <n v="0"/>
    <n v="0"/>
    <n v="7"/>
    <n v="87.5"/>
    <n v="8"/>
  </r>
  <r>
    <s v="execedcourses"/>
    <s v="columbiaexeced"/>
    <m/>
    <m/>
    <m/>
    <m/>
    <m/>
    <m/>
    <m/>
    <m/>
    <s v="No"/>
    <n v="96"/>
    <m/>
    <m/>
    <x v="0"/>
    <d v="2019-08-08T23:10:39.000"/>
    <s v="New #execed Technology course by @ColumbiaExecEd: https://t.co/c2DLnkXmSg"/>
    <s v="http://po.st/scms/OrMCe04Lcp0lOFmbAka8Um6V2jAD7SYdZTjvhHbnYZ0lOA/p29olp"/>
    <s v="po.st"/>
    <x v="5"/>
    <m/>
    <s v="http://pbs.twimg.com/profile_images/720701486418784257/ScrgFKdc_normal.jpg"/>
    <x v="54"/>
    <s v="https://twitter.com/#!/execedcourses/status/1159602855939960832"/>
    <m/>
    <m/>
    <s v="1159602855939960832"/>
    <m/>
    <b v="0"/>
    <n v="0"/>
    <s v=""/>
    <b v="0"/>
    <s v="en"/>
    <m/>
    <s v=""/>
    <b v="0"/>
    <n v="0"/>
    <s v=""/>
    <s v="ExecEd Navigator"/>
    <b v="0"/>
    <s v="1159602855939960832"/>
    <s v="Tweet"/>
    <n v="0"/>
    <n v="0"/>
    <m/>
    <m/>
    <m/>
    <m/>
    <m/>
    <m/>
    <m/>
    <m/>
    <n v="1"/>
    <s v="1"/>
    <s v="1"/>
    <n v="0"/>
    <n v="0"/>
    <n v="0"/>
    <n v="0"/>
    <n v="0"/>
    <n v="0"/>
    <n v="6"/>
    <n v="100"/>
    <n v="6"/>
  </r>
  <r>
    <s v="execedcourses"/>
    <s v="dardenexeced"/>
    <m/>
    <m/>
    <m/>
    <m/>
    <m/>
    <m/>
    <m/>
    <m/>
    <s v="No"/>
    <n v="97"/>
    <m/>
    <m/>
    <x v="0"/>
    <d v="2019-08-10T17:26:52.000"/>
    <s v="New #execed Leadership course by @DardenExecEd: https://t.co/IXRbPj5rjy"/>
    <s v="http://po.st/scms/OrMCe04Lcp0lOFmbAka8Um6V2jAD7SYdZTjvhHbnYZ0lOA/5TJgj9"/>
    <s v="po.st"/>
    <x v="5"/>
    <m/>
    <s v="http://pbs.twimg.com/profile_images/720701486418784257/ScrgFKdc_normal.jpg"/>
    <x v="55"/>
    <s v="https://twitter.com/#!/execedcourses/status/1160241112184868865"/>
    <m/>
    <m/>
    <s v="1160241112184868865"/>
    <m/>
    <b v="0"/>
    <n v="0"/>
    <s v=""/>
    <b v="0"/>
    <s v="en"/>
    <m/>
    <s v=""/>
    <b v="0"/>
    <n v="0"/>
    <s v=""/>
    <s v="ExecEd Navigator"/>
    <b v="0"/>
    <s v="1160241112184868865"/>
    <s v="Tweet"/>
    <n v="0"/>
    <n v="0"/>
    <m/>
    <m/>
    <m/>
    <m/>
    <m/>
    <m/>
    <m/>
    <m/>
    <n v="1"/>
    <s v="1"/>
    <s v="1"/>
    <n v="0"/>
    <n v="0"/>
    <n v="0"/>
    <n v="0"/>
    <n v="0"/>
    <n v="0"/>
    <n v="6"/>
    <n v="100"/>
    <n v="6"/>
  </r>
  <r>
    <s v="execedcourses"/>
    <s v="harvardchanecpe"/>
    <m/>
    <m/>
    <m/>
    <m/>
    <m/>
    <m/>
    <m/>
    <m/>
    <s v="No"/>
    <n v="98"/>
    <m/>
    <m/>
    <x v="0"/>
    <d v="2019-08-12T23:11:06.000"/>
    <s v="Great #execed course by @HarvardChanECPE on #Healthcare: https://t.co/BJVTXmM5ZA"/>
    <s v="http://po.st/scms/OrMCe04Lcp0lOFmbAka8Um6V2jAD7SYdZTjvhHbnYZ0lOA/zb5T2F"/>
    <s v="po.st"/>
    <x v="26"/>
    <m/>
    <s v="http://pbs.twimg.com/profile_images/720701486418784257/ScrgFKdc_normal.jpg"/>
    <x v="56"/>
    <s v="https://twitter.com/#!/execedcourses/status/1161052518442340355"/>
    <m/>
    <m/>
    <s v="1161052518442340355"/>
    <m/>
    <b v="0"/>
    <n v="0"/>
    <s v=""/>
    <b v="0"/>
    <s v="en"/>
    <m/>
    <s v=""/>
    <b v="0"/>
    <n v="0"/>
    <s v=""/>
    <s v="ExecEd Navigator"/>
    <b v="0"/>
    <s v="1161052518442340355"/>
    <s v="Tweet"/>
    <n v="0"/>
    <n v="0"/>
    <m/>
    <m/>
    <m/>
    <m/>
    <m/>
    <m/>
    <m/>
    <m/>
    <n v="1"/>
    <s v="1"/>
    <s v="1"/>
    <n v="1"/>
    <n v="14.285714285714286"/>
    <n v="0"/>
    <n v="0"/>
    <n v="0"/>
    <n v="0"/>
    <n v="6"/>
    <n v="85.71428571428571"/>
    <n v="7"/>
  </r>
  <r>
    <s v="execedcourses"/>
    <s v="execedcourses"/>
    <m/>
    <m/>
    <m/>
    <m/>
    <m/>
    <m/>
    <m/>
    <m/>
    <s v="No"/>
    <n v="99"/>
    <m/>
    <m/>
    <x v="1"/>
    <d v="2019-07-31T20:03:53.000"/>
    <s v="Improve your Finance skills w/ Wharton Finance for Executives https://t.co/i8IzXvEpxr #execed"/>
    <s v="http://po.st/scms/OrMCe04Lcp0lOFmbAka8Um6V2jAD7SYdZTjvhHbnYZ0lOA/OopEA3"/>
    <s v="po.st"/>
    <x v="5"/>
    <m/>
    <s v="http://pbs.twimg.com/profile_images/720701486418784257/ScrgFKdc_normal.jpg"/>
    <x v="57"/>
    <s v="https://twitter.com/#!/execedcourses/status/1156656749715136514"/>
    <m/>
    <m/>
    <s v="1156656749715136514"/>
    <m/>
    <b v="0"/>
    <n v="0"/>
    <s v=""/>
    <b v="0"/>
    <s v="en"/>
    <m/>
    <s v=""/>
    <b v="0"/>
    <n v="0"/>
    <s v=""/>
    <s v="ExecEd Navigator"/>
    <b v="0"/>
    <s v="1156656749715136514"/>
    <s v="Tweet"/>
    <n v="0"/>
    <n v="0"/>
    <m/>
    <m/>
    <m/>
    <m/>
    <m/>
    <m/>
    <m/>
    <m/>
    <n v="41"/>
    <s v="1"/>
    <s v="1"/>
    <n v="1"/>
    <n v="10"/>
    <n v="0"/>
    <n v="0"/>
    <n v="0"/>
    <n v="0"/>
    <n v="9"/>
    <n v="90"/>
    <n v="10"/>
  </r>
  <r>
    <s v="execedcourses"/>
    <s v="execedcourses"/>
    <m/>
    <m/>
    <m/>
    <m/>
    <m/>
    <m/>
    <m/>
    <m/>
    <s v="No"/>
    <n v="100"/>
    <m/>
    <m/>
    <x v="1"/>
    <d v="2019-07-31T23:09:51.000"/>
    <s v="Improve your Technology skills w/ Diploma Programme in Digital Transformation https://t.co/iCTljCYfVD #execed"/>
    <s v="http://po.st/scms/OrMCe04Lcp0lOFmbAka8Um6V2jAD7SYdZTjvhHbnYZ0lOA/PNr4iq"/>
    <s v="po.st"/>
    <x v="5"/>
    <m/>
    <s v="http://pbs.twimg.com/profile_images/720701486418784257/ScrgFKdc_normal.jpg"/>
    <x v="58"/>
    <s v="https://twitter.com/#!/execedcourses/status/1156703550979706880"/>
    <m/>
    <m/>
    <s v="1156703550979706880"/>
    <m/>
    <b v="0"/>
    <n v="0"/>
    <s v=""/>
    <b v="0"/>
    <s v="en"/>
    <m/>
    <s v=""/>
    <b v="0"/>
    <n v="1"/>
    <s v=""/>
    <s v="ExecEd Navigator"/>
    <b v="0"/>
    <s v="1156703550979706880"/>
    <s v="Tweet"/>
    <n v="0"/>
    <n v="0"/>
    <m/>
    <m/>
    <m/>
    <m/>
    <m/>
    <m/>
    <m/>
    <m/>
    <n v="41"/>
    <s v="1"/>
    <s v="1"/>
    <n v="1"/>
    <n v="9.090909090909092"/>
    <n v="0"/>
    <n v="0"/>
    <n v="0"/>
    <n v="0"/>
    <n v="10"/>
    <n v="90.9090909090909"/>
    <n v="11"/>
  </r>
  <r>
    <s v="execedcourses"/>
    <s v="execedcourses"/>
    <m/>
    <m/>
    <m/>
    <m/>
    <m/>
    <m/>
    <m/>
    <m/>
    <s v="No"/>
    <n v="101"/>
    <m/>
    <m/>
    <x v="1"/>
    <d v="2019-08-01T12:03:52.000"/>
    <s v="Improve your Leadership skills w/ Authentic Leadership https://t.co/j8Z1S7JH0Y #execed"/>
    <s v="http://po.st/scms/OrMCe04Lcp0lOFmbAka8Um6V2jAD7SYdZTjvhHbnYZ0lOA/FSAs4U"/>
    <s v="po.st"/>
    <x v="5"/>
    <m/>
    <s v="http://pbs.twimg.com/profile_images/720701486418784257/ScrgFKdc_normal.jpg"/>
    <x v="59"/>
    <s v="https://twitter.com/#!/execedcourses/status/1156898336336515075"/>
    <m/>
    <m/>
    <s v="1156898336336515075"/>
    <m/>
    <b v="0"/>
    <n v="0"/>
    <s v=""/>
    <b v="0"/>
    <s v="en"/>
    <m/>
    <s v=""/>
    <b v="0"/>
    <n v="0"/>
    <s v=""/>
    <s v="ExecEd Navigator"/>
    <b v="0"/>
    <s v="1156898336336515075"/>
    <s v="Tweet"/>
    <n v="0"/>
    <n v="0"/>
    <m/>
    <m/>
    <m/>
    <m/>
    <m/>
    <m/>
    <m/>
    <m/>
    <n v="41"/>
    <s v="1"/>
    <s v="1"/>
    <n v="2"/>
    <n v="25"/>
    <n v="0"/>
    <n v="0"/>
    <n v="0"/>
    <n v="0"/>
    <n v="6"/>
    <n v="75"/>
    <n v="8"/>
  </r>
  <r>
    <s v="execedcourses"/>
    <s v="execedcourses"/>
    <m/>
    <m/>
    <m/>
    <m/>
    <m/>
    <m/>
    <m/>
    <m/>
    <s v="No"/>
    <n v="102"/>
    <m/>
    <m/>
    <x v="1"/>
    <d v="2019-08-01T16:09:51.000"/>
    <s v="New #execed Business Analytics course by Opus College of Business: https://t.co/MIpsGUIvE3"/>
    <s v="http://po.st/scms/OrMCe04Lcp0lOFmbAka8Um6V2jAD7SYdZTjvhHbnYZ0lOA/uSyVqI"/>
    <s v="po.st"/>
    <x v="5"/>
    <m/>
    <s v="http://pbs.twimg.com/profile_images/720701486418784257/ScrgFKdc_normal.jpg"/>
    <x v="60"/>
    <s v="https://twitter.com/#!/execedcourses/status/1156960242044772352"/>
    <m/>
    <m/>
    <s v="1156960242044772352"/>
    <m/>
    <b v="0"/>
    <n v="0"/>
    <s v=""/>
    <b v="0"/>
    <s v="en"/>
    <m/>
    <s v=""/>
    <b v="0"/>
    <n v="0"/>
    <s v=""/>
    <s v="ExecEd Navigator"/>
    <b v="0"/>
    <s v="1156960242044772352"/>
    <s v="Tweet"/>
    <n v="0"/>
    <n v="0"/>
    <m/>
    <m/>
    <m/>
    <m/>
    <m/>
    <m/>
    <m/>
    <m/>
    <n v="41"/>
    <s v="1"/>
    <s v="1"/>
    <n v="0"/>
    <n v="0"/>
    <n v="0"/>
    <n v="0"/>
    <n v="0"/>
    <n v="0"/>
    <n v="10"/>
    <n v="100"/>
    <n v="10"/>
  </r>
  <r>
    <s v="execedcourses"/>
    <s v="execedcourses"/>
    <m/>
    <m/>
    <m/>
    <m/>
    <m/>
    <m/>
    <m/>
    <m/>
    <s v="No"/>
    <n v="103"/>
    <m/>
    <m/>
    <x v="1"/>
    <d v="2019-08-01T17:25:51.000"/>
    <s v="New #execed Leadership course by Vlerick Business School: https://t.co/PZaglRjpyF"/>
    <s v="http://po.st/scms/OrMCe04Lcp0lOFmbAka8Um6V2jAD7SYdZTjvhHbnYZ0lOA/odCeoy"/>
    <s v="po.st"/>
    <x v="5"/>
    <m/>
    <s v="http://pbs.twimg.com/profile_images/720701486418784257/ScrgFKdc_normal.jpg"/>
    <x v="61"/>
    <s v="https://twitter.com/#!/execedcourses/status/1156979366150017024"/>
    <m/>
    <m/>
    <s v="1156979366150017024"/>
    <m/>
    <b v="0"/>
    <n v="0"/>
    <s v=""/>
    <b v="0"/>
    <s v="en"/>
    <m/>
    <s v=""/>
    <b v="0"/>
    <n v="0"/>
    <s v=""/>
    <s v="ExecEd Navigator"/>
    <b v="0"/>
    <s v="1156979366150017024"/>
    <s v="Tweet"/>
    <n v="0"/>
    <n v="0"/>
    <m/>
    <m/>
    <m/>
    <m/>
    <m/>
    <m/>
    <m/>
    <m/>
    <n v="41"/>
    <s v="1"/>
    <s v="1"/>
    <n v="0"/>
    <n v="0"/>
    <n v="0"/>
    <n v="0"/>
    <n v="0"/>
    <n v="0"/>
    <n v="8"/>
    <n v="100"/>
    <n v="8"/>
  </r>
  <r>
    <s v="execedcourses"/>
    <s v="execedcourses"/>
    <m/>
    <m/>
    <m/>
    <m/>
    <m/>
    <m/>
    <m/>
    <m/>
    <s v="No"/>
    <n v="104"/>
    <m/>
    <m/>
    <x v="1"/>
    <d v="2019-08-01T18:11:52.000"/>
    <s v="Great #execed course by C. T. Bauer College of Business on #Leadership: https://t.co/qKEYU5bydQ"/>
    <s v="http://po.st/scms/OrMCe04Lcp0lOFmbAka8Um6V2jAD7SYdZTjvhHbnYZ0lOA/wDPara"/>
    <s v="po.st"/>
    <x v="1"/>
    <m/>
    <s v="http://pbs.twimg.com/profile_images/720701486418784257/ScrgFKdc_normal.jpg"/>
    <x v="62"/>
    <s v="https://twitter.com/#!/execedcourses/status/1156990946766028800"/>
    <m/>
    <m/>
    <s v="1156990946766028800"/>
    <m/>
    <b v="0"/>
    <n v="1"/>
    <s v=""/>
    <b v="0"/>
    <s v="en"/>
    <m/>
    <s v=""/>
    <b v="0"/>
    <n v="1"/>
    <s v=""/>
    <s v="ExecEd Navigator"/>
    <b v="0"/>
    <s v="1156990946766028800"/>
    <s v="Tweet"/>
    <n v="0"/>
    <n v="0"/>
    <m/>
    <m/>
    <m/>
    <m/>
    <m/>
    <m/>
    <m/>
    <m/>
    <n v="41"/>
    <s v="1"/>
    <s v="1"/>
    <n v="1"/>
    <n v="8.333333333333334"/>
    <n v="0"/>
    <n v="0"/>
    <n v="0"/>
    <n v="0"/>
    <n v="11"/>
    <n v="91.66666666666667"/>
    <n v="12"/>
  </r>
  <r>
    <s v="execedcourses"/>
    <s v="execedcourses"/>
    <m/>
    <m/>
    <m/>
    <m/>
    <m/>
    <m/>
    <m/>
    <m/>
    <s v="No"/>
    <n v="105"/>
    <m/>
    <m/>
    <x v="1"/>
    <d v="2019-08-01T23:09:53.000"/>
    <s v="Improve your Leadership skills w/ Leadership Resilience https://t.co/ZHNSnpOu2a #execed"/>
    <s v="http://po.st/scms/OrMCe04Lcp0lOFmbAka8Um6V2jAD7SYdZTjvhHbnYZ0lOA/IhrxSg"/>
    <s v="po.st"/>
    <x v="5"/>
    <m/>
    <s v="http://pbs.twimg.com/profile_images/720701486418784257/ScrgFKdc_normal.jpg"/>
    <x v="63"/>
    <s v="https://twitter.com/#!/execedcourses/status/1157065946223149056"/>
    <m/>
    <m/>
    <s v="1157065946223149056"/>
    <m/>
    <b v="0"/>
    <n v="0"/>
    <s v=""/>
    <b v="0"/>
    <s v="en"/>
    <m/>
    <s v=""/>
    <b v="0"/>
    <n v="0"/>
    <s v=""/>
    <s v="ExecEd Navigator"/>
    <b v="0"/>
    <s v="1157065946223149056"/>
    <s v="Tweet"/>
    <n v="0"/>
    <n v="0"/>
    <m/>
    <m/>
    <m/>
    <m/>
    <m/>
    <m/>
    <m/>
    <m/>
    <n v="41"/>
    <s v="1"/>
    <s v="1"/>
    <n v="1"/>
    <n v="12.5"/>
    <n v="0"/>
    <n v="0"/>
    <n v="0"/>
    <n v="0"/>
    <n v="7"/>
    <n v="87.5"/>
    <n v="8"/>
  </r>
  <r>
    <s v="execedcourses"/>
    <s v="execedcourses"/>
    <m/>
    <m/>
    <m/>
    <m/>
    <m/>
    <m/>
    <m/>
    <m/>
    <s v="No"/>
    <n v="106"/>
    <m/>
    <m/>
    <x v="1"/>
    <d v="2019-08-02T06:25:55.000"/>
    <s v="Improve your Management skills w/ Lean Six Sigma Green Belt https://t.co/5ytBdbFKZy #execed"/>
    <s v="http://po.st/scms/OrMCe04Lcp0lOFmbAka8Um6V2jAD7SYdZTjvhHbnYZ0lOA/iyO79R"/>
    <s v="po.st"/>
    <x v="5"/>
    <m/>
    <s v="http://pbs.twimg.com/profile_images/720701486418784257/ScrgFKdc_normal.jpg"/>
    <x v="64"/>
    <s v="https://twitter.com/#!/execedcourses/status/1157175678283812864"/>
    <m/>
    <m/>
    <s v="1157175678283812864"/>
    <m/>
    <b v="0"/>
    <n v="0"/>
    <s v=""/>
    <b v="0"/>
    <s v="en"/>
    <m/>
    <s v=""/>
    <b v="0"/>
    <n v="0"/>
    <s v=""/>
    <s v="ExecEd Navigator"/>
    <b v="0"/>
    <s v="1157175678283812864"/>
    <s v="Tweet"/>
    <n v="0"/>
    <n v="0"/>
    <m/>
    <m/>
    <m/>
    <m/>
    <m/>
    <m/>
    <m/>
    <m/>
    <n v="41"/>
    <s v="1"/>
    <s v="1"/>
    <n v="2"/>
    <n v="18.181818181818183"/>
    <n v="0"/>
    <n v="0"/>
    <n v="0"/>
    <n v="0"/>
    <n v="9"/>
    <n v="81.81818181818181"/>
    <n v="11"/>
  </r>
  <r>
    <s v="execedcourses"/>
    <s v="execedcourses"/>
    <m/>
    <m/>
    <m/>
    <m/>
    <m/>
    <m/>
    <m/>
    <m/>
    <s v="No"/>
    <n v="107"/>
    <m/>
    <m/>
    <x v="1"/>
    <d v="2019-08-02T10:03:57.000"/>
    <s v="New #execed Management course by HEC Montreal: https://t.co/OOS2iD6FfO"/>
    <s v="http://po.st/scms/OrMCe04Lcp0lOFmbAka8Um6V2jAD7SYdZTjvhHbnYZ0lOA/uldsuC"/>
    <s v="po.st"/>
    <x v="5"/>
    <m/>
    <s v="http://pbs.twimg.com/profile_images/720701486418784257/ScrgFKdc_normal.jpg"/>
    <x v="65"/>
    <s v="https://twitter.com/#!/execedcourses/status/1157230549339009024"/>
    <m/>
    <m/>
    <s v="1157230549339009024"/>
    <m/>
    <b v="0"/>
    <n v="0"/>
    <s v=""/>
    <b v="0"/>
    <s v="en"/>
    <m/>
    <s v=""/>
    <b v="0"/>
    <n v="0"/>
    <s v=""/>
    <s v="ExecEd Navigator"/>
    <b v="0"/>
    <s v="1157230549339009024"/>
    <s v="Tweet"/>
    <n v="0"/>
    <n v="0"/>
    <m/>
    <m/>
    <m/>
    <m/>
    <m/>
    <m/>
    <m/>
    <m/>
    <n v="41"/>
    <s v="1"/>
    <s v="1"/>
    <n v="0"/>
    <n v="0"/>
    <n v="0"/>
    <n v="0"/>
    <n v="0"/>
    <n v="0"/>
    <n v="7"/>
    <n v="100"/>
    <n v="7"/>
  </r>
  <r>
    <s v="execedcourses"/>
    <s v="execedcourses"/>
    <m/>
    <m/>
    <m/>
    <m/>
    <m/>
    <m/>
    <m/>
    <m/>
    <s v="No"/>
    <n v="108"/>
    <m/>
    <m/>
    <x v="1"/>
    <d v="2019-08-03T05:12:01.000"/>
    <s v="New #execed Finance course by Indian Institute of Management Bangalore: https://t.co/kG4Cr7lIJZ"/>
    <s v="http://po.st/scms/OrMCe04Lcp0lOFmbAka8Um6V2jAD7SYdZTjvhHbnYZ0lOA/QOVc5j"/>
    <s v="po.st"/>
    <x v="5"/>
    <m/>
    <s v="http://pbs.twimg.com/profile_images/720701486418784257/ScrgFKdc_normal.jpg"/>
    <x v="66"/>
    <s v="https://twitter.com/#!/execedcourses/status/1157519468697755648"/>
    <m/>
    <m/>
    <s v="1157519468697755648"/>
    <m/>
    <b v="0"/>
    <n v="0"/>
    <s v=""/>
    <b v="0"/>
    <s v="en"/>
    <m/>
    <s v=""/>
    <b v="0"/>
    <n v="0"/>
    <s v=""/>
    <s v="ExecEd Navigator"/>
    <b v="0"/>
    <s v="1157519468697755648"/>
    <s v="Tweet"/>
    <n v="0"/>
    <n v="0"/>
    <m/>
    <m/>
    <m/>
    <m/>
    <m/>
    <m/>
    <m/>
    <m/>
    <n v="41"/>
    <s v="1"/>
    <s v="1"/>
    <n v="0"/>
    <n v="0"/>
    <n v="0"/>
    <n v="0"/>
    <n v="0"/>
    <n v="0"/>
    <n v="10"/>
    <n v="100"/>
    <n v="10"/>
  </r>
  <r>
    <s v="execedcourses"/>
    <s v="execedcourses"/>
    <m/>
    <m/>
    <m/>
    <m/>
    <m/>
    <m/>
    <m/>
    <m/>
    <s v="No"/>
    <n v="109"/>
    <m/>
    <m/>
    <x v="1"/>
    <d v="2019-08-03T06:26:01.000"/>
    <s v="Improve your Management skills w/ Integrated Management Thinking (IMT) - Montreal https://t.co/pO612IIrEI #execed"/>
    <s v="http://po.st/scms/OrMCe04Lcp0lOFmbAka8Um6V2jAD7SYdZTjvhHbnYZ0lOA/w7BIM1"/>
    <s v="po.st"/>
    <x v="5"/>
    <m/>
    <s v="http://pbs.twimg.com/profile_images/720701486418784257/ScrgFKdc_normal.jpg"/>
    <x v="67"/>
    <s v="https://twitter.com/#!/execedcourses/status/1157538090925228032"/>
    <m/>
    <m/>
    <s v="1157538090925228032"/>
    <m/>
    <b v="0"/>
    <n v="0"/>
    <s v=""/>
    <b v="0"/>
    <s v="en"/>
    <m/>
    <s v=""/>
    <b v="0"/>
    <n v="0"/>
    <s v=""/>
    <s v="ExecEd Navigator"/>
    <b v="0"/>
    <s v="1157538090925228032"/>
    <s v="Tweet"/>
    <n v="0"/>
    <n v="0"/>
    <m/>
    <m/>
    <m/>
    <m/>
    <m/>
    <m/>
    <m/>
    <m/>
    <n v="41"/>
    <s v="1"/>
    <s v="1"/>
    <n v="2"/>
    <n v="18.181818181818183"/>
    <n v="0"/>
    <n v="0"/>
    <n v="0"/>
    <n v="0"/>
    <n v="9"/>
    <n v="81.81818181818181"/>
    <n v="11"/>
  </r>
  <r>
    <s v="execedcourses"/>
    <s v="execedcourses"/>
    <m/>
    <m/>
    <m/>
    <m/>
    <m/>
    <m/>
    <m/>
    <m/>
    <s v="No"/>
    <n v="110"/>
    <m/>
    <m/>
    <x v="1"/>
    <d v="2019-08-03T09:10:02.000"/>
    <s v="New #execed Globalization course by Solvay Brussels School of Economics and Management: https://t.co/nlS3hg7gfX"/>
    <s v="http://po.st/scms/OrMCe04Lcp0lOFmbAka8Um6V2jAD7SYdZTjvhHbnYZ0lOA/bgADwn"/>
    <s v="po.st"/>
    <x v="5"/>
    <m/>
    <s v="http://pbs.twimg.com/profile_images/720701486418784257/ScrgFKdc_normal.jpg"/>
    <x v="68"/>
    <s v="https://twitter.com/#!/execedcourses/status/1157579368777936896"/>
    <m/>
    <m/>
    <s v="1157579368777936896"/>
    <m/>
    <b v="0"/>
    <n v="0"/>
    <s v=""/>
    <b v="0"/>
    <s v="en"/>
    <m/>
    <s v=""/>
    <b v="0"/>
    <n v="0"/>
    <s v=""/>
    <s v="ExecEd Navigator"/>
    <b v="0"/>
    <s v="1157579368777936896"/>
    <s v="Tweet"/>
    <n v="0"/>
    <n v="0"/>
    <m/>
    <m/>
    <m/>
    <m/>
    <m/>
    <m/>
    <m/>
    <m/>
    <n v="41"/>
    <s v="1"/>
    <s v="1"/>
    <n v="0"/>
    <n v="0"/>
    <n v="0"/>
    <n v="0"/>
    <n v="0"/>
    <n v="0"/>
    <n v="12"/>
    <n v="100"/>
    <n v="12"/>
  </r>
  <r>
    <s v="execedcourses"/>
    <s v="execedcourses"/>
    <m/>
    <m/>
    <m/>
    <m/>
    <m/>
    <m/>
    <m/>
    <m/>
    <s v="No"/>
    <n v="111"/>
    <m/>
    <m/>
    <x v="1"/>
    <d v="2019-08-04T10:04:11.000"/>
    <s v="Improve your Innovation skills w/ Customer-Focused Innovation https://t.co/HTHA9Dn553 #execed"/>
    <s v="http://po.st/scms/OrMCe04Lcp0lOFmbAka8Um6V2jAD7SYdZTjvhHbnYZ0lOA/xw059G"/>
    <s v="po.st"/>
    <x v="5"/>
    <m/>
    <s v="http://pbs.twimg.com/profile_images/720701486418784257/ScrgFKdc_normal.jpg"/>
    <x v="69"/>
    <s v="https://twitter.com/#!/execedcourses/status/1157955381261262849"/>
    <m/>
    <m/>
    <s v="1157955381261262849"/>
    <m/>
    <b v="0"/>
    <n v="0"/>
    <s v=""/>
    <b v="0"/>
    <s v="en"/>
    <m/>
    <s v=""/>
    <b v="0"/>
    <n v="0"/>
    <s v=""/>
    <s v="ExecEd Navigator"/>
    <b v="0"/>
    <s v="1157955381261262849"/>
    <s v="Tweet"/>
    <n v="0"/>
    <n v="0"/>
    <m/>
    <m/>
    <m/>
    <m/>
    <m/>
    <m/>
    <m/>
    <m/>
    <n v="41"/>
    <s v="1"/>
    <s v="1"/>
    <n v="3"/>
    <n v="33.333333333333336"/>
    <n v="0"/>
    <n v="0"/>
    <n v="0"/>
    <n v="0"/>
    <n v="6"/>
    <n v="66.66666666666667"/>
    <n v="9"/>
  </r>
  <r>
    <s v="execedcourses"/>
    <s v="execedcourses"/>
    <m/>
    <m/>
    <m/>
    <m/>
    <m/>
    <m/>
    <m/>
    <m/>
    <s v="No"/>
    <n v="112"/>
    <m/>
    <m/>
    <x v="1"/>
    <d v="2019-08-04T22:12:12.000"/>
    <s v="Great #execed course by DeGroote School of Business on #Leadership: https://t.co/ofbySYuYmI"/>
    <s v="http://po.st/scms/OrMCe04Lcp0lOFmbAka8Um6V2jAD7SYdZTjvhHbnYZ0lOA/OPBmuP"/>
    <s v="po.st"/>
    <x v="1"/>
    <m/>
    <s v="http://pbs.twimg.com/profile_images/720701486418784257/ScrgFKdc_normal.jpg"/>
    <x v="70"/>
    <s v="https://twitter.com/#!/execedcourses/status/1158138595296739329"/>
    <m/>
    <m/>
    <s v="1158138595296739329"/>
    <m/>
    <b v="0"/>
    <n v="1"/>
    <s v=""/>
    <b v="0"/>
    <s v="en"/>
    <m/>
    <s v=""/>
    <b v="0"/>
    <n v="0"/>
    <s v=""/>
    <s v="ExecEd Navigator"/>
    <b v="0"/>
    <s v="1158138595296739329"/>
    <s v="Tweet"/>
    <n v="0"/>
    <n v="0"/>
    <m/>
    <m/>
    <m/>
    <m/>
    <m/>
    <m/>
    <m/>
    <m/>
    <n v="41"/>
    <s v="1"/>
    <s v="1"/>
    <n v="1"/>
    <n v="10"/>
    <n v="0"/>
    <n v="0"/>
    <n v="0"/>
    <n v="0"/>
    <n v="9"/>
    <n v="90"/>
    <n v="10"/>
  </r>
  <r>
    <s v="execedcourses"/>
    <s v="execedcourses"/>
    <m/>
    <m/>
    <m/>
    <m/>
    <m/>
    <m/>
    <m/>
    <m/>
    <s v="No"/>
    <n v="113"/>
    <m/>
    <m/>
    <x v="1"/>
    <d v="2019-08-04T23:10:13.000"/>
    <s v="Great #execed course by Rutgers Center for Innovation Education on #Business Analytics: https://t.co/7CEpzMxgLc"/>
    <s v="http://po.st/scms/OrMCe04Lcp0lOFmbAka8Um6V2jAD7SYdZTjvhHbnYZ0lOA/90436v"/>
    <s v="po.st"/>
    <x v="2"/>
    <m/>
    <s v="http://pbs.twimg.com/profile_images/720701486418784257/ScrgFKdc_normal.jpg"/>
    <x v="71"/>
    <s v="https://twitter.com/#!/execedcourses/status/1158153194519724032"/>
    <m/>
    <m/>
    <s v="1158153194519724032"/>
    <m/>
    <b v="0"/>
    <n v="0"/>
    <s v=""/>
    <b v="0"/>
    <s v="en"/>
    <m/>
    <s v=""/>
    <b v="0"/>
    <n v="1"/>
    <s v=""/>
    <s v="ExecEd Navigator"/>
    <b v="0"/>
    <s v="1158153194519724032"/>
    <s v="Tweet"/>
    <n v="0"/>
    <n v="0"/>
    <m/>
    <m/>
    <m/>
    <m/>
    <m/>
    <m/>
    <m/>
    <m/>
    <n v="41"/>
    <s v="1"/>
    <s v="1"/>
    <n v="2"/>
    <n v="16.666666666666668"/>
    <n v="0"/>
    <n v="0"/>
    <n v="0"/>
    <n v="0"/>
    <n v="10"/>
    <n v="83.33333333333333"/>
    <n v="12"/>
  </r>
  <r>
    <s v="execedcourses"/>
    <s v="execedcourses"/>
    <m/>
    <m/>
    <m/>
    <m/>
    <m/>
    <m/>
    <m/>
    <m/>
    <s v="No"/>
    <n v="114"/>
    <m/>
    <m/>
    <x v="1"/>
    <d v="2019-08-05T03:04:16.000"/>
    <s v="New #execed Business Analytics course by Indian Institute of Management Calcutta: https://t.co/dup7o6t1i5"/>
    <s v="http://po.st/scms/OrMCe04Lcp0lOFmbAka8Um6V2jAD7SYdZTjvhHbnYZ0lOA/mfkRap"/>
    <s v="po.st"/>
    <x v="5"/>
    <m/>
    <s v="http://pbs.twimg.com/profile_images/720701486418784257/ScrgFKdc_normal.jpg"/>
    <x v="72"/>
    <s v="https://twitter.com/#!/execedcourses/status/1158212092316405761"/>
    <m/>
    <m/>
    <s v="1158212092316405761"/>
    <m/>
    <b v="0"/>
    <n v="0"/>
    <s v=""/>
    <b v="0"/>
    <s v="en"/>
    <m/>
    <s v=""/>
    <b v="0"/>
    <n v="0"/>
    <s v=""/>
    <s v="ExecEd Navigator"/>
    <b v="0"/>
    <s v="1158212092316405761"/>
    <s v="Tweet"/>
    <n v="0"/>
    <n v="0"/>
    <m/>
    <m/>
    <m/>
    <m/>
    <m/>
    <m/>
    <m/>
    <m/>
    <n v="41"/>
    <s v="1"/>
    <s v="1"/>
    <n v="0"/>
    <n v="0"/>
    <n v="0"/>
    <n v="0"/>
    <n v="0"/>
    <n v="0"/>
    <n v="11"/>
    <n v="100"/>
    <n v="11"/>
  </r>
  <r>
    <s v="execedcourses"/>
    <s v="execedcourses"/>
    <m/>
    <m/>
    <m/>
    <m/>
    <m/>
    <m/>
    <m/>
    <m/>
    <s v="No"/>
    <n v="115"/>
    <m/>
    <m/>
    <x v="1"/>
    <d v="2019-08-05T11:10:16.000"/>
    <s v="New #execed Human Resources course by Southern Maine College of Management and Human Service: https://t.co/FrMD784noO"/>
    <s v="http://po.st/scms/OrMCe04Lcp0lOFmbAka8Um6V2jAD7SYdZTjvhHbnYZ0lOA/fZR2tg"/>
    <s v="po.st"/>
    <x v="5"/>
    <m/>
    <s v="http://pbs.twimg.com/profile_images/720701486418784257/ScrgFKdc_normal.jpg"/>
    <x v="73"/>
    <s v="https://twitter.com/#!/execedcourses/status/1158334400024547328"/>
    <m/>
    <m/>
    <s v="1158334400024547328"/>
    <m/>
    <b v="0"/>
    <n v="0"/>
    <s v=""/>
    <b v="0"/>
    <s v="en"/>
    <m/>
    <s v=""/>
    <b v="0"/>
    <n v="0"/>
    <s v=""/>
    <s v="ExecEd Navigator"/>
    <b v="0"/>
    <s v="1158334400024547328"/>
    <s v="Tweet"/>
    <n v="0"/>
    <n v="0"/>
    <m/>
    <m/>
    <m/>
    <m/>
    <m/>
    <m/>
    <m/>
    <m/>
    <n v="41"/>
    <s v="1"/>
    <s v="1"/>
    <n v="0"/>
    <n v="0"/>
    <n v="0"/>
    <n v="0"/>
    <n v="0"/>
    <n v="0"/>
    <n v="14"/>
    <n v="100"/>
    <n v="14"/>
  </r>
  <r>
    <s v="execedcourses"/>
    <s v="execedcourses"/>
    <m/>
    <m/>
    <m/>
    <m/>
    <m/>
    <m/>
    <m/>
    <m/>
    <s v="No"/>
    <n v="116"/>
    <m/>
    <m/>
    <x v="1"/>
    <d v="2019-08-05T21:10:19.000"/>
    <s v="Great #execed course by NUS Business School on #Human Resources: https://t.co/SaKDeSpz0F"/>
    <s v="http://po.st/scms/OrMCe04Lcp0lOFmbAka8Um6V2jAD7SYdZTjvhHbnYZ0lOA/TYM9cp"/>
    <s v="po.st"/>
    <x v="27"/>
    <m/>
    <s v="http://pbs.twimg.com/profile_images/720701486418784257/ScrgFKdc_normal.jpg"/>
    <x v="74"/>
    <s v="https://twitter.com/#!/execedcourses/status/1158485407404711936"/>
    <m/>
    <m/>
    <s v="1158485407404711936"/>
    <m/>
    <b v="0"/>
    <n v="0"/>
    <s v=""/>
    <b v="0"/>
    <s v="en"/>
    <m/>
    <s v=""/>
    <b v="0"/>
    <n v="0"/>
    <s v=""/>
    <s v="ExecEd Navigator"/>
    <b v="0"/>
    <s v="1158485407404711936"/>
    <s v="Tweet"/>
    <n v="0"/>
    <n v="0"/>
    <m/>
    <m/>
    <m/>
    <m/>
    <m/>
    <m/>
    <m/>
    <m/>
    <n v="41"/>
    <s v="1"/>
    <s v="1"/>
    <n v="1"/>
    <n v="10"/>
    <n v="0"/>
    <n v="0"/>
    <n v="0"/>
    <n v="0"/>
    <n v="9"/>
    <n v="90"/>
    <n v="10"/>
  </r>
  <r>
    <s v="execedcourses"/>
    <s v="execedcourses"/>
    <m/>
    <m/>
    <m/>
    <m/>
    <m/>
    <m/>
    <m/>
    <m/>
    <s v="No"/>
    <n v="117"/>
    <m/>
    <m/>
    <x v="1"/>
    <d v="2019-08-06T05:12:21.000"/>
    <s v="New #execed Technology course by INSEAD Business School: https://t.co/bE8MwbWXaG"/>
    <s v="http://po.st/scms/OrMCe04Lcp0lOFmbAka8Um6V2jAD7SYdZTjvhHbnYZ0lOA/KQEfDY"/>
    <s v="po.st"/>
    <x v="5"/>
    <m/>
    <s v="http://pbs.twimg.com/profile_images/720701486418784257/ScrgFKdc_normal.jpg"/>
    <x v="75"/>
    <s v="https://twitter.com/#!/execedcourses/status/1158606715048173568"/>
    <m/>
    <m/>
    <s v="1158606715048173568"/>
    <m/>
    <b v="0"/>
    <n v="1"/>
    <s v=""/>
    <b v="0"/>
    <s v="en"/>
    <m/>
    <s v=""/>
    <b v="0"/>
    <n v="0"/>
    <s v=""/>
    <s v="ExecEd Navigator"/>
    <b v="0"/>
    <s v="1158606715048173568"/>
    <s v="Tweet"/>
    <n v="0"/>
    <n v="0"/>
    <m/>
    <m/>
    <m/>
    <m/>
    <m/>
    <m/>
    <m/>
    <m/>
    <n v="41"/>
    <s v="1"/>
    <s v="1"/>
    <n v="0"/>
    <n v="0"/>
    <n v="0"/>
    <n v="0"/>
    <n v="0"/>
    <n v="0"/>
    <n v="8"/>
    <n v="100"/>
    <n v="8"/>
  </r>
  <r>
    <s v="execedcourses"/>
    <s v="execedcourses"/>
    <m/>
    <m/>
    <m/>
    <m/>
    <m/>
    <m/>
    <m/>
    <m/>
    <s v="No"/>
    <n v="118"/>
    <m/>
    <m/>
    <x v="1"/>
    <d v="2019-08-06T09:10:22.000"/>
    <s v="Improve your Strategy skills w/ Developing Strategic Thinking and Action https://t.co/AM9hrfk4zp #execed"/>
    <s v="http://po.st/scms/OrMCe04Lcp0lOFmbAka8Um6V2jAD7SYdZTjvhHbnYZ0lOA/xBg3ul"/>
    <s v="po.st"/>
    <x v="5"/>
    <m/>
    <s v="http://pbs.twimg.com/profile_images/720701486418784257/ScrgFKdc_normal.jpg"/>
    <x v="76"/>
    <s v="https://twitter.com/#!/execedcourses/status/1158666615342297088"/>
    <m/>
    <m/>
    <s v="1158666615342297088"/>
    <m/>
    <b v="0"/>
    <n v="0"/>
    <s v=""/>
    <b v="0"/>
    <s v="en"/>
    <m/>
    <s v=""/>
    <b v="0"/>
    <n v="0"/>
    <s v=""/>
    <s v="ExecEd Navigator"/>
    <b v="0"/>
    <s v="1158666615342297088"/>
    <s v="Tweet"/>
    <n v="0"/>
    <n v="0"/>
    <m/>
    <m/>
    <m/>
    <m/>
    <m/>
    <m/>
    <m/>
    <m/>
    <n v="41"/>
    <s v="1"/>
    <s v="1"/>
    <n v="1"/>
    <n v="9.090909090909092"/>
    <n v="0"/>
    <n v="0"/>
    <n v="0"/>
    <n v="0"/>
    <n v="10"/>
    <n v="90.9090909090909"/>
    <n v="11"/>
  </r>
  <r>
    <s v="execedcourses"/>
    <s v="execedcourses"/>
    <m/>
    <m/>
    <m/>
    <m/>
    <m/>
    <m/>
    <m/>
    <m/>
    <s v="No"/>
    <n v="119"/>
    <m/>
    <m/>
    <x v="1"/>
    <d v="2019-08-06T15:04:28.000"/>
    <s v="Improve your Project Management skills w/ Comprehensive Project Managment (PMPÂ®) https://t.co/zwuRJMSJc7 #execed"/>
    <s v="http://po.st/scms/OrMCe04Lcp0lOFmbAka8Um6V2jAD7SYdZTjvhHbnYZ0lOA/ByrTKc"/>
    <s v="po.st"/>
    <x v="5"/>
    <m/>
    <s v="http://pbs.twimg.com/profile_images/720701486418784257/ScrgFKdc_normal.jpg"/>
    <x v="77"/>
    <s v="https://twitter.com/#!/execedcourses/status/1158755725599920129"/>
    <m/>
    <m/>
    <s v="1158755725599920129"/>
    <m/>
    <b v="0"/>
    <n v="0"/>
    <s v=""/>
    <b v="0"/>
    <s v="en"/>
    <m/>
    <s v=""/>
    <b v="0"/>
    <n v="0"/>
    <s v=""/>
    <s v="ExecEd Navigator"/>
    <b v="0"/>
    <s v="1158755725599920129"/>
    <s v="Tweet"/>
    <n v="0"/>
    <n v="0"/>
    <m/>
    <m/>
    <m/>
    <m/>
    <m/>
    <m/>
    <m/>
    <m/>
    <n v="41"/>
    <s v="1"/>
    <s v="1"/>
    <n v="2"/>
    <n v="18.181818181818183"/>
    <n v="0"/>
    <n v="0"/>
    <n v="0"/>
    <n v="0"/>
    <n v="9"/>
    <n v="81.81818181818181"/>
    <n v="11"/>
  </r>
  <r>
    <s v="execedcourses"/>
    <s v="execedcourses"/>
    <m/>
    <m/>
    <m/>
    <m/>
    <m/>
    <m/>
    <m/>
    <m/>
    <s v="No"/>
    <n v="120"/>
    <m/>
    <m/>
    <x v="1"/>
    <d v="2019-08-07T08:26:32.000"/>
    <s v="Great #execed course by INSEAD Business School on #Management: https://t.co/yFIDy1eTxh"/>
    <s v="http://po.st/scms/OrMCe04Lcp0lOFmbAka8Um6V2jAD7SYdZTjvhHbnYZ0lOA/MA79gI"/>
    <s v="po.st"/>
    <x v="28"/>
    <m/>
    <s v="http://pbs.twimg.com/profile_images/720701486418784257/ScrgFKdc_normal.jpg"/>
    <x v="78"/>
    <s v="https://twitter.com/#!/execedcourses/status/1159017970267348992"/>
    <m/>
    <m/>
    <s v="1159017970267348992"/>
    <m/>
    <b v="0"/>
    <n v="0"/>
    <s v=""/>
    <b v="0"/>
    <s v="en"/>
    <m/>
    <s v=""/>
    <b v="0"/>
    <n v="0"/>
    <s v=""/>
    <s v="ExecEd Navigator"/>
    <b v="0"/>
    <s v="1159017970267348992"/>
    <s v="Tweet"/>
    <n v="0"/>
    <n v="0"/>
    <m/>
    <m/>
    <m/>
    <m/>
    <m/>
    <m/>
    <m/>
    <m/>
    <n v="41"/>
    <s v="1"/>
    <s v="1"/>
    <n v="1"/>
    <n v="11.11111111111111"/>
    <n v="0"/>
    <n v="0"/>
    <n v="0"/>
    <n v="0"/>
    <n v="8"/>
    <n v="88.88888888888889"/>
    <n v="9"/>
  </r>
  <r>
    <s v="execedcourses"/>
    <s v="execedcourses"/>
    <m/>
    <m/>
    <m/>
    <m/>
    <m/>
    <m/>
    <m/>
    <m/>
    <s v="No"/>
    <n v="121"/>
    <m/>
    <m/>
    <x v="1"/>
    <d v="2019-08-07T11:10:31.000"/>
    <s v="Great #execed course by Stockholm School of Economics on #Management: https://t.co/0f18epidB2"/>
    <s v="http://po.st/scms/OrMCe04Lcp0lOFmbAka8Um6V2jAD7SYdZTjvhHbnYZ0lOA/NqYfgf"/>
    <s v="po.st"/>
    <x v="28"/>
    <m/>
    <s v="http://pbs.twimg.com/profile_images/720701486418784257/ScrgFKdc_normal.jpg"/>
    <x v="79"/>
    <s v="https://twitter.com/#!/execedcourses/status/1159059239177842689"/>
    <m/>
    <m/>
    <s v="1159059239177842689"/>
    <m/>
    <b v="0"/>
    <n v="0"/>
    <s v=""/>
    <b v="0"/>
    <s v="en"/>
    <m/>
    <s v=""/>
    <b v="0"/>
    <n v="0"/>
    <s v=""/>
    <s v="ExecEd Navigator"/>
    <b v="0"/>
    <s v="1159059239177842689"/>
    <s v="Tweet"/>
    <n v="0"/>
    <n v="0"/>
    <m/>
    <m/>
    <m/>
    <m/>
    <m/>
    <m/>
    <m/>
    <m/>
    <n v="41"/>
    <s v="1"/>
    <s v="1"/>
    <n v="1"/>
    <n v="10"/>
    <n v="0"/>
    <n v="0"/>
    <n v="0"/>
    <n v="0"/>
    <n v="9"/>
    <n v="90"/>
    <n v="10"/>
  </r>
  <r>
    <s v="execedcourses"/>
    <s v="execedcourses"/>
    <m/>
    <m/>
    <m/>
    <m/>
    <m/>
    <m/>
    <m/>
    <m/>
    <s v="No"/>
    <n v="122"/>
    <m/>
    <m/>
    <x v="1"/>
    <d v="2019-08-07T17:26:33.000"/>
    <s v="Improve your Leadership skills w/ Leadership Development Program https://t.co/gNjCuTX3VQ #execed"/>
    <s v="http://po.st/scms/OrMCe04Lcp0lOFmbAka8Um6V2jAD7SYdZTjvhHbnYZ0lOA/otSuY7"/>
    <s v="po.st"/>
    <x v="5"/>
    <m/>
    <s v="http://pbs.twimg.com/profile_images/720701486418784257/ScrgFKdc_normal.jpg"/>
    <x v="80"/>
    <s v="https://twitter.com/#!/execedcourses/status/1159153872905965568"/>
    <m/>
    <m/>
    <s v="1159153872905965568"/>
    <m/>
    <b v="0"/>
    <n v="0"/>
    <s v=""/>
    <b v="0"/>
    <s v="en"/>
    <m/>
    <s v=""/>
    <b v="0"/>
    <n v="0"/>
    <s v=""/>
    <s v="ExecEd Navigator"/>
    <b v="0"/>
    <s v="1159153872905965568"/>
    <s v="Tweet"/>
    <n v="0"/>
    <n v="0"/>
    <m/>
    <m/>
    <m/>
    <m/>
    <m/>
    <m/>
    <m/>
    <m/>
    <n v="41"/>
    <s v="1"/>
    <s v="1"/>
    <n v="1"/>
    <n v="11.11111111111111"/>
    <n v="0"/>
    <n v="0"/>
    <n v="0"/>
    <n v="0"/>
    <n v="8"/>
    <n v="88.88888888888889"/>
    <n v="9"/>
  </r>
  <r>
    <s v="execedcourses"/>
    <s v="execedcourses"/>
    <m/>
    <m/>
    <m/>
    <m/>
    <m/>
    <m/>
    <m/>
    <m/>
    <s v="No"/>
    <n v="123"/>
    <m/>
    <m/>
    <x v="1"/>
    <d v="2019-08-08T01:10:34.000"/>
    <s v="New #execed Finance course by Carlson School of Management: https://t.co/aGDMp9hqu0"/>
    <s v="http://po.st/scms/OrMCe04Lcp0lOFmbAka8Um6V2jAD7SYdZTjvhHbnYZ0lOA/6PVWA1"/>
    <s v="po.st"/>
    <x v="5"/>
    <m/>
    <s v="http://pbs.twimg.com/profile_images/720701486418784257/ScrgFKdc_normal.jpg"/>
    <x v="81"/>
    <s v="https://twitter.com/#!/execedcourses/status/1159270644246122496"/>
    <m/>
    <m/>
    <s v="1159270644246122496"/>
    <m/>
    <b v="0"/>
    <n v="0"/>
    <s v=""/>
    <b v="0"/>
    <s v="en"/>
    <m/>
    <s v=""/>
    <b v="0"/>
    <n v="0"/>
    <s v=""/>
    <s v="ExecEd Navigator"/>
    <b v="0"/>
    <s v="1159270644246122496"/>
    <s v="Tweet"/>
    <n v="0"/>
    <n v="0"/>
    <m/>
    <m/>
    <m/>
    <m/>
    <m/>
    <m/>
    <m/>
    <m/>
    <n v="41"/>
    <s v="1"/>
    <s v="1"/>
    <n v="0"/>
    <n v="0"/>
    <n v="0"/>
    <n v="0"/>
    <n v="0"/>
    <n v="0"/>
    <n v="9"/>
    <n v="100"/>
    <n v="9"/>
  </r>
  <r>
    <s v="execedcourses"/>
    <s v="execedcourses"/>
    <m/>
    <m/>
    <m/>
    <m/>
    <m/>
    <m/>
    <m/>
    <m/>
    <s v="No"/>
    <n v="124"/>
    <m/>
    <m/>
    <x v="1"/>
    <d v="2019-08-09T04:12:41.000"/>
    <s v="Great #execed course by Sauder School of Business on #Management: https://t.co/CtEhIZGk10"/>
    <s v="http://po.st/scms/OrMCe04Lcp0lOFmbAka8Um6V2jAD7SYdZTjvhHbnYZ0lOA/z4A5NN"/>
    <s v="po.st"/>
    <x v="28"/>
    <m/>
    <s v="http://pbs.twimg.com/profile_images/720701486418784257/ScrgFKdc_normal.jpg"/>
    <x v="82"/>
    <s v="https://twitter.com/#!/execedcourses/status/1159678862529159168"/>
    <m/>
    <m/>
    <s v="1159678862529159168"/>
    <m/>
    <b v="0"/>
    <n v="0"/>
    <s v=""/>
    <b v="0"/>
    <s v="en"/>
    <m/>
    <s v=""/>
    <b v="0"/>
    <n v="0"/>
    <s v=""/>
    <s v="ExecEd Navigator"/>
    <b v="0"/>
    <s v="1159678862529159168"/>
    <s v="Tweet"/>
    <n v="0"/>
    <n v="0"/>
    <m/>
    <m/>
    <m/>
    <m/>
    <m/>
    <m/>
    <m/>
    <m/>
    <n v="41"/>
    <s v="1"/>
    <s v="1"/>
    <n v="1"/>
    <n v="10"/>
    <n v="0"/>
    <n v="0"/>
    <n v="0"/>
    <n v="0"/>
    <n v="9"/>
    <n v="90"/>
    <n v="10"/>
  </r>
  <r>
    <s v="execedcourses"/>
    <s v="execedcourses"/>
    <m/>
    <m/>
    <m/>
    <m/>
    <m/>
    <m/>
    <m/>
    <m/>
    <s v="No"/>
    <n v="125"/>
    <m/>
    <m/>
    <x v="1"/>
    <d v="2019-08-09T08:26:42.000"/>
    <s v="Improve your Project Management skills w/ Implementing Project Management https://t.co/2STz5AgW1P #execed"/>
    <s v="http://po.st/scms/OrMCe04Lcp0lOFmbAka8Um6V2jAD7SYdZTjvhHbnYZ0lOA/a3g72o"/>
    <s v="po.st"/>
    <x v="5"/>
    <m/>
    <s v="http://pbs.twimg.com/profile_images/720701486418784257/ScrgFKdc_normal.jpg"/>
    <x v="83"/>
    <s v="https://twitter.com/#!/execedcourses/status/1159742788704985088"/>
    <m/>
    <m/>
    <s v="1159742788704985088"/>
    <m/>
    <b v="0"/>
    <n v="0"/>
    <s v=""/>
    <b v="0"/>
    <s v="en"/>
    <m/>
    <s v=""/>
    <b v="0"/>
    <n v="0"/>
    <s v=""/>
    <s v="ExecEd Navigator"/>
    <b v="0"/>
    <s v="1159742788704985088"/>
    <s v="Tweet"/>
    <n v="0"/>
    <n v="0"/>
    <m/>
    <m/>
    <m/>
    <m/>
    <m/>
    <m/>
    <m/>
    <m/>
    <n v="41"/>
    <s v="1"/>
    <s v="1"/>
    <n v="1"/>
    <n v="10"/>
    <n v="0"/>
    <n v="0"/>
    <n v="0"/>
    <n v="0"/>
    <n v="9"/>
    <n v="90"/>
    <n v="10"/>
  </r>
  <r>
    <s v="execedcourses"/>
    <s v="execedcourses"/>
    <m/>
    <m/>
    <m/>
    <m/>
    <m/>
    <m/>
    <m/>
    <m/>
    <s v="No"/>
    <n v="126"/>
    <m/>
    <m/>
    <x v="1"/>
    <d v="2019-08-09T21:10:46.000"/>
    <s v="New #execed Leadership course by Sobey School of Business: https://t.co/Esi8zphsM8"/>
    <s v="http://po.st/scms/OrMCe04Lcp0lOFmbAka8Um6V2jAD7SYdZTjvhHbnYZ0lOA/6pTZ5M"/>
    <s v="po.st"/>
    <x v="5"/>
    <m/>
    <s v="http://pbs.twimg.com/profile_images/720701486418784257/ScrgFKdc_normal.jpg"/>
    <x v="84"/>
    <s v="https://twitter.com/#!/execedcourses/status/1159935071601586176"/>
    <m/>
    <m/>
    <s v="1159935071601586176"/>
    <m/>
    <b v="0"/>
    <n v="0"/>
    <s v=""/>
    <b v="0"/>
    <s v="en"/>
    <m/>
    <s v=""/>
    <b v="0"/>
    <n v="0"/>
    <s v=""/>
    <s v="ExecEd Navigator"/>
    <b v="0"/>
    <s v="1159935071601586176"/>
    <s v="Tweet"/>
    <n v="0"/>
    <n v="0"/>
    <m/>
    <m/>
    <m/>
    <m/>
    <m/>
    <m/>
    <m/>
    <m/>
    <n v="41"/>
    <s v="1"/>
    <s v="1"/>
    <n v="0"/>
    <n v="0"/>
    <n v="0"/>
    <n v="0"/>
    <n v="0"/>
    <n v="0"/>
    <n v="9"/>
    <n v="100"/>
    <n v="9"/>
  </r>
  <r>
    <s v="execedcourses"/>
    <s v="execedcourses"/>
    <m/>
    <m/>
    <m/>
    <m/>
    <m/>
    <m/>
    <m/>
    <m/>
    <s v="No"/>
    <n v="127"/>
    <m/>
    <m/>
    <x v="1"/>
    <d v="2019-08-09T23:10:46.000"/>
    <s v="Great #execed course by Texas Executive Education on #Leadership: https://t.co/Qq8mXWu24K"/>
    <s v="http://po.st/scms/OrMCe04Lcp0lOFmbAka8Um6V2jAD7SYdZTjvhHbnYZ0lOA/5Wm7Or"/>
    <s v="po.st"/>
    <x v="1"/>
    <m/>
    <s v="http://pbs.twimg.com/profile_images/720701486418784257/ScrgFKdc_normal.jpg"/>
    <x v="85"/>
    <s v="https://twitter.com/#!/execedcourses/status/1159965270040907776"/>
    <m/>
    <m/>
    <s v="1159965270040907776"/>
    <m/>
    <b v="0"/>
    <n v="0"/>
    <s v=""/>
    <b v="0"/>
    <s v="en"/>
    <m/>
    <s v=""/>
    <b v="0"/>
    <n v="0"/>
    <s v=""/>
    <s v="ExecEd Navigator"/>
    <b v="0"/>
    <s v="1159965270040907776"/>
    <s v="Tweet"/>
    <n v="0"/>
    <n v="0"/>
    <m/>
    <m/>
    <m/>
    <m/>
    <m/>
    <m/>
    <m/>
    <m/>
    <n v="41"/>
    <s v="1"/>
    <s v="1"/>
    <n v="1"/>
    <n v="11.11111111111111"/>
    <n v="0"/>
    <n v="0"/>
    <n v="0"/>
    <n v="0"/>
    <n v="8"/>
    <n v="88.88888888888889"/>
    <n v="9"/>
  </r>
  <r>
    <s v="execedcourses"/>
    <s v="execedcourses"/>
    <m/>
    <m/>
    <m/>
    <m/>
    <m/>
    <m/>
    <m/>
    <m/>
    <s v="No"/>
    <n v="128"/>
    <m/>
    <m/>
    <x v="1"/>
    <d v="2019-08-10T03:04:49.000"/>
    <s v="Improve your Finance skills w/ Modelling Financial Statements https://t.co/iG032eZmjF #execed"/>
    <s v="http://po.st/scms/OrMCe04Lcp0lOFmbAka8Um6V2jAD7SYdZTjvhHbnYZ0lOA/qJ7MNr"/>
    <s v="po.st"/>
    <x v="5"/>
    <m/>
    <s v="http://pbs.twimg.com/profile_images/720701486418784257/ScrgFKdc_normal.jpg"/>
    <x v="86"/>
    <s v="https://twitter.com/#!/execedcourses/status/1160024170706563072"/>
    <m/>
    <m/>
    <s v="1160024170706563072"/>
    <m/>
    <b v="0"/>
    <n v="0"/>
    <s v=""/>
    <b v="0"/>
    <s v="en"/>
    <m/>
    <s v=""/>
    <b v="0"/>
    <n v="0"/>
    <s v=""/>
    <s v="ExecEd Navigator"/>
    <b v="0"/>
    <s v="1160024170706563072"/>
    <s v="Tweet"/>
    <n v="0"/>
    <n v="0"/>
    <m/>
    <m/>
    <m/>
    <m/>
    <m/>
    <m/>
    <m/>
    <m/>
    <n v="41"/>
    <s v="1"/>
    <s v="1"/>
    <n v="1"/>
    <n v="11.11111111111111"/>
    <n v="0"/>
    <n v="0"/>
    <n v="0"/>
    <n v="0"/>
    <n v="8"/>
    <n v="88.88888888888889"/>
    <n v="9"/>
  </r>
  <r>
    <s v="execedcourses"/>
    <s v="execedcourses"/>
    <m/>
    <m/>
    <m/>
    <m/>
    <m/>
    <m/>
    <m/>
    <m/>
    <s v="No"/>
    <n v="129"/>
    <m/>
    <m/>
    <x v="1"/>
    <d v="2019-08-10T10:04:51.000"/>
    <s v="Improve your Technology skills w/ Digital Marketing Fundamentals https://t.co/p1FJIOGtV0 #execed"/>
    <s v="http://po.st/scms/OrMCe04Lcp0lOFmbAka8Um6V2jAD7SYdZTjvhHbnYZ0lOA/q2AiAl"/>
    <s v="po.st"/>
    <x v="5"/>
    <m/>
    <s v="http://pbs.twimg.com/profile_images/720701486418784257/ScrgFKdc_normal.jpg"/>
    <x v="87"/>
    <s v="https://twitter.com/#!/execedcourses/status/1160129876512296960"/>
    <m/>
    <m/>
    <s v="1160129876512296960"/>
    <m/>
    <b v="0"/>
    <n v="0"/>
    <s v=""/>
    <b v="0"/>
    <s v="en"/>
    <m/>
    <s v=""/>
    <b v="0"/>
    <n v="0"/>
    <s v=""/>
    <s v="ExecEd Navigator"/>
    <b v="0"/>
    <s v="1160129876512296960"/>
    <s v="Tweet"/>
    <n v="0"/>
    <n v="0"/>
    <m/>
    <m/>
    <m/>
    <m/>
    <m/>
    <m/>
    <m/>
    <m/>
    <n v="41"/>
    <s v="1"/>
    <s v="1"/>
    <n v="1"/>
    <n v="11.11111111111111"/>
    <n v="0"/>
    <n v="0"/>
    <n v="0"/>
    <n v="0"/>
    <n v="8"/>
    <n v="88.88888888888889"/>
    <n v="9"/>
  </r>
  <r>
    <s v="execedcourses"/>
    <s v="execedcourses"/>
    <m/>
    <m/>
    <m/>
    <m/>
    <m/>
    <m/>
    <m/>
    <m/>
    <s v="No"/>
    <n v="130"/>
    <m/>
    <m/>
    <x v="1"/>
    <d v="2019-08-11T05:12:54.000"/>
    <s v="Great #execed course by Rotterdam School of Management on #Technology: https://t.co/iCTljCYfVD"/>
    <s v="http://po.st/scms/OrMCe04Lcp0lOFmbAka8Um6V2jAD7SYdZTjvhHbnYZ0lOA/PNr4iq"/>
    <s v="po.st"/>
    <x v="15"/>
    <m/>
    <s v="http://pbs.twimg.com/profile_images/720701486418784257/ScrgFKdc_normal.jpg"/>
    <x v="88"/>
    <s v="https://twitter.com/#!/execedcourses/status/1160418793262157825"/>
    <m/>
    <m/>
    <s v="1160418793262157825"/>
    <m/>
    <b v="0"/>
    <n v="0"/>
    <s v=""/>
    <b v="0"/>
    <s v="en"/>
    <m/>
    <s v=""/>
    <b v="0"/>
    <n v="1"/>
    <s v=""/>
    <s v="ExecEd Navigator"/>
    <b v="0"/>
    <s v="1160418793262157825"/>
    <s v="Tweet"/>
    <n v="0"/>
    <n v="0"/>
    <m/>
    <m/>
    <m/>
    <m/>
    <m/>
    <m/>
    <m/>
    <m/>
    <n v="41"/>
    <s v="1"/>
    <s v="1"/>
    <n v="1"/>
    <n v="10"/>
    <n v="0"/>
    <n v="0"/>
    <n v="0"/>
    <n v="0"/>
    <n v="9"/>
    <n v="90"/>
    <n v="10"/>
  </r>
  <r>
    <s v="execedcourses"/>
    <s v="execedcourses"/>
    <m/>
    <m/>
    <m/>
    <m/>
    <m/>
    <m/>
    <m/>
    <m/>
    <s v="No"/>
    <n v="131"/>
    <m/>
    <m/>
    <x v="1"/>
    <d v="2019-08-11T08:26:55.000"/>
    <s v="Great #execed course by C. T. Bauer College of Business on #Finance: https://t.co/VFdvl2IOAc"/>
    <s v="http://po.st/scms/OrMCe04Lcp0lOFmbAka8Um6V2jAD7SYdZTjvhHbnYZ0lOA/wLviLD"/>
    <s v="po.st"/>
    <x v="29"/>
    <m/>
    <s v="http://pbs.twimg.com/profile_images/720701486418784257/ScrgFKdc_normal.jpg"/>
    <x v="89"/>
    <s v="https://twitter.com/#!/execedcourses/status/1160467618525958146"/>
    <m/>
    <m/>
    <s v="1160467618525958146"/>
    <m/>
    <b v="0"/>
    <n v="0"/>
    <s v=""/>
    <b v="0"/>
    <s v="en"/>
    <m/>
    <s v=""/>
    <b v="0"/>
    <n v="0"/>
    <s v=""/>
    <s v="ExecEd Navigator"/>
    <b v="0"/>
    <s v="1160467618525958146"/>
    <s v="Tweet"/>
    <n v="0"/>
    <n v="0"/>
    <m/>
    <m/>
    <m/>
    <m/>
    <m/>
    <m/>
    <m/>
    <m/>
    <n v="41"/>
    <s v="1"/>
    <s v="1"/>
    <n v="1"/>
    <n v="8.333333333333334"/>
    <n v="0"/>
    <n v="0"/>
    <n v="0"/>
    <n v="0"/>
    <n v="11"/>
    <n v="91.66666666666667"/>
    <n v="12"/>
  </r>
  <r>
    <s v="execedcourses"/>
    <s v="execedcourses"/>
    <m/>
    <m/>
    <m/>
    <m/>
    <m/>
    <m/>
    <m/>
    <m/>
    <s v="No"/>
    <n v="132"/>
    <m/>
    <m/>
    <x v="1"/>
    <d v="2019-08-11T19:26:58.000"/>
    <s v="Great #execed course by Schulich School of Business on #Women's Leadership: https://t.co/adSB9vO2SO"/>
    <s v="http://po.st/scms/OrMCe04Lcp0lOFmbAka8Um6V2jAD7SYdZTjvhHbnYZ0lOA/DBuxK1"/>
    <s v="po.st"/>
    <x v="30"/>
    <m/>
    <s v="http://pbs.twimg.com/profile_images/720701486418784257/ScrgFKdc_normal.jpg"/>
    <x v="90"/>
    <s v="https://twitter.com/#!/execedcourses/status/1160633725857624066"/>
    <m/>
    <m/>
    <s v="1160633725857624066"/>
    <m/>
    <b v="0"/>
    <n v="0"/>
    <s v=""/>
    <b v="0"/>
    <s v="en"/>
    <m/>
    <s v=""/>
    <b v="0"/>
    <n v="0"/>
    <s v=""/>
    <s v="ExecEd Navigator"/>
    <b v="0"/>
    <s v="1160633725857624066"/>
    <s v="Tweet"/>
    <n v="0"/>
    <n v="0"/>
    <m/>
    <m/>
    <m/>
    <m/>
    <m/>
    <m/>
    <m/>
    <m/>
    <n v="41"/>
    <s v="1"/>
    <s v="1"/>
    <n v="1"/>
    <n v="9.090909090909092"/>
    <n v="0"/>
    <n v="0"/>
    <n v="0"/>
    <n v="0"/>
    <n v="10"/>
    <n v="90.9090909090909"/>
    <n v="11"/>
  </r>
  <r>
    <s v="execedcourses"/>
    <s v="execedcourses"/>
    <m/>
    <m/>
    <m/>
    <m/>
    <m/>
    <m/>
    <m/>
    <m/>
    <s v="No"/>
    <n v="133"/>
    <m/>
    <m/>
    <x v="1"/>
    <d v="2019-08-12T02:13:01.000"/>
    <s v="Great #execed course by MIT Sloan School of Management on #Technology: https://t.co/nnXTMTa0sE"/>
    <s v="http://po.st/scms/OrMCe04Lcp0lOFmbAka8Um6V2jAD7SYdZTjvhHbnYZ0lOA/4Vygqh"/>
    <s v="po.st"/>
    <x v="15"/>
    <m/>
    <s v="http://pbs.twimg.com/profile_images/720701486418784257/ScrgFKdc_normal.jpg"/>
    <x v="91"/>
    <s v="https://twitter.com/#!/execedcourses/status/1160735909991469061"/>
    <m/>
    <m/>
    <s v="1160735909991469061"/>
    <m/>
    <b v="0"/>
    <n v="0"/>
    <s v=""/>
    <b v="0"/>
    <s v="en"/>
    <m/>
    <s v=""/>
    <b v="0"/>
    <n v="1"/>
    <s v=""/>
    <s v="ExecEd Navigator"/>
    <b v="0"/>
    <s v="1160735909991469061"/>
    <s v="Tweet"/>
    <n v="0"/>
    <n v="0"/>
    <m/>
    <m/>
    <m/>
    <m/>
    <m/>
    <m/>
    <m/>
    <m/>
    <n v="41"/>
    <s v="1"/>
    <s v="1"/>
    <n v="1"/>
    <n v="9.090909090909092"/>
    <n v="0"/>
    <n v="0"/>
    <n v="0"/>
    <n v="0"/>
    <n v="10"/>
    <n v="90.9090909090909"/>
    <n v="11"/>
  </r>
  <r>
    <s v="execedcourses"/>
    <s v="execedcourses"/>
    <m/>
    <m/>
    <m/>
    <m/>
    <m/>
    <m/>
    <m/>
    <m/>
    <s v="No"/>
    <n v="134"/>
    <m/>
    <m/>
    <x v="1"/>
    <d v="2019-08-12T03:05:02.000"/>
    <s v="New #execed Management course by Paul Merage School of Business: https://t.co/Cqy7JwVqPB"/>
    <s v="http://po.st/scms/OrMCe04Lcp0lOFmbAka8Um6V2jAD7SYdZTjvhHbnYZ0lOA/KG99fL"/>
    <s v="po.st"/>
    <x v="5"/>
    <m/>
    <s v="http://pbs.twimg.com/profile_images/720701486418784257/ScrgFKdc_normal.jpg"/>
    <x v="92"/>
    <s v="https://twitter.com/#!/execedcourses/status/1160749000800124928"/>
    <m/>
    <m/>
    <s v="1160749000800124928"/>
    <m/>
    <b v="0"/>
    <n v="0"/>
    <s v=""/>
    <b v="0"/>
    <s v="en"/>
    <m/>
    <s v=""/>
    <b v="0"/>
    <n v="0"/>
    <s v=""/>
    <s v="ExecEd Navigator"/>
    <b v="0"/>
    <s v="1160749000800124928"/>
    <s v="Tweet"/>
    <n v="0"/>
    <n v="0"/>
    <m/>
    <m/>
    <m/>
    <m/>
    <m/>
    <m/>
    <m/>
    <m/>
    <n v="41"/>
    <s v="1"/>
    <s v="1"/>
    <n v="0"/>
    <n v="0"/>
    <n v="0"/>
    <n v="0"/>
    <n v="0"/>
    <n v="0"/>
    <n v="10"/>
    <n v="100"/>
    <n v="10"/>
  </r>
  <r>
    <s v="execedcourses"/>
    <s v="execedcourses"/>
    <m/>
    <m/>
    <m/>
    <m/>
    <m/>
    <m/>
    <m/>
    <m/>
    <s v="No"/>
    <n v="135"/>
    <m/>
    <m/>
    <x v="1"/>
    <d v="2019-08-12T18:13:04.000"/>
    <s v="Improve your Leadership skills w/ Emotional Intelligence And Leadership https://t.co/losxVeMt86 #execed"/>
    <s v="http://po.st/scms/OrMCe04Lcp0lOFmbAka8Um6V2jAD7SYdZTjvhHbnYZ0lOA/uQOqkB"/>
    <s v="po.st"/>
    <x v="5"/>
    <m/>
    <s v="http://pbs.twimg.com/profile_images/720701486418784257/ScrgFKdc_normal.jpg"/>
    <x v="93"/>
    <s v="https://twitter.com/#!/execedcourses/status/1160977517139783680"/>
    <m/>
    <m/>
    <s v="1160977517139783680"/>
    <m/>
    <b v="0"/>
    <n v="0"/>
    <s v=""/>
    <b v="0"/>
    <s v="en"/>
    <m/>
    <s v=""/>
    <b v="0"/>
    <n v="0"/>
    <s v=""/>
    <s v="ExecEd Navigator"/>
    <b v="0"/>
    <s v="1160977517139783680"/>
    <s v="Tweet"/>
    <n v="0"/>
    <n v="0"/>
    <m/>
    <m/>
    <m/>
    <m/>
    <m/>
    <m/>
    <m/>
    <m/>
    <n v="41"/>
    <s v="1"/>
    <s v="1"/>
    <n v="2"/>
    <n v="20"/>
    <n v="0"/>
    <n v="0"/>
    <n v="0"/>
    <n v="0"/>
    <n v="8"/>
    <n v="80"/>
    <n v="10"/>
  </r>
  <r>
    <s v="execedcourses"/>
    <s v="execedcourses"/>
    <m/>
    <m/>
    <m/>
    <m/>
    <m/>
    <m/>
    <m/>
    <m/>
    <s v="No"/>
    <n v="136"/>
    <m/>
    <m/>
    <x v="1"/>
    <d v="2019-08-12T19:27:05.000"/>
    <s v="New #execed Project Management course by Frankfurt School of Finance &amp;amp; Management: https://t.co/SbR6QYUa8H"/>
    <s v="http://po.st/scms/OrMCe04Lcp0lOFmbAka8Um6V2jAD7SYdZTjvhHbnYZ0lOA/NWrIUq"/>
    <s v="po.st"/>
    <x v="5"/>
    <m/>
    <s v="http://pbs.twimg.com/profile_images/720701486418784257/ScrgFKdc_normal.jpg"/>
    <x v="94"/>
    <s v="https://twitter.com/#!/execedcourses/status/1160996143871848448"/>
    <m/>
    <m/>
    <s v="1160996143871848448"/>
    <m/>
    <b v="0"/>
    <n v="0"/>
    <s v=""/>
    <b v="0"/>
    <s v="en"/>
    <m/>
    <s v=""/>
    <b v="0"/>
    <n v="0"/>
    <s v=""/>
    <s v="ExecEd Navigator"/>
    <b v="0"/>
    <s v="1160996143871848448"/>
    <s v="Tweet"/>
    <n v="0"/>
    <n v="0"/>
    <m/>
    <m/>
    <m/>
    <m/>
    <m/>
    <m/>
    <m/>
    <m/>
    <n v="41"/>
    <s v="1"/>
    <s v="1"/>
    <n v="0"/>
    <n v="0"/>
    <n v="0"/>
    <n v="0"/>
    <n v="0"/>
    <n v="0"/>
    <n v="12"/>
    <n v="100"/>
    <n v="12"/>
  </r>
  <r>
    <s v="execedcourses"/>
    <s v="execedcourses"/>
    <m/>
    <m/>
    <m/>
    <m/>
    <m/>
    <m/>
    <m/>
    <m/>
    <s v="No"/>
    <n v="137"/>
    <m/>
    <m/>
    <x v="1"/>
    <d v="2019-08-13T09:11:09.000"/>
    <s v="Great #execed course by Indian Institute of Management Bangalore on #Operations/Production: https://t.co/O3d81zcV8a"/>
    <s v="http://po.st/scms/OrMCe04Lcp0lOFmbAka8Um6V2jAD7SYdZTjvhHbnYZ0lOA/8WCCVZ"/>
    <s v="po.st"/>
    <x v="31"/>
    <m/>
    <s v="http://pbs.twimg.com/profile_images/720701486418784257/ScrgFKdc_normal.jpg"/>
    <x v="95"/>
    <s v="https://twitter.com/#!/execedcourses/status/1161203525390651392"/>
    <m/>
    <m/>
    <s v="1161203525390651392"/>
    <m/>
    <b v="0"/>
    <n v="0"/>
    <s v=""/>
    <b v="0"/>
    <s v="en"/>
    <m/>
    <s v=""/>
    <b v="0"/>
    <n v="0"/>
    <s v=""/>
    <s v="ExecEd Navigator"/>
    <b v="0"/>
    <s v="1161203525390651392"/>
    <s v="Tweet"/>
    <n v="0"/>
    <n v="0"/>
    <m/>
    <m/>
    <m/>
    <m/>
    <m/>
    <m/>
    <m/>
    <m/>
    <n v="41"/>
    <s v="1"/>
    <s v="1"/>
    <n v="1"/>
    <n v="8.333333333333334"/>
    <n v="0"/>
    <n v="0"/>
    <n v="0"/>
    <n v="0"/>
    <n v="11"/>
    <n v="91.66666666666667"/>
    <n v="12"/>
  </r>
  <r>
    <s v="execedcourses"/>
    <s v="execedcourses"/>
    <m/>
    <m/>
    <m/>
    <m/>
    <m/>
    <m/>
    <m/>
    <m/>
    <s v="No"/>
    <n v="138"/>
    <m/>
    <m/>
    <x v="1"/>
    <d v="2019-08-13T12:05:11.000"/>
    <s v="Improve your Project Management skills w/ Project Management for the Accidental Project Manager https://t.co/B5nQ1dRfBz #execed"/>
    <s v="http://po.st/scms/OrMCe04Lcp0lOFmbAka8Um6V2jAD7SYdZTjvhHbnYZ0lOA/HGMbXH"/>
    <s v="po.st"/>
    <x v="5"/>
    <m/>
    <s v="http://pbs.twimg.com/profile_images/720701486418784257/ScrgFKdc_normal.jpg"/>
    <x v="96"/>
    <s v="https://twitter.com/#!/execedcourses/status/1161247325118853120"/>
    <m/>
    <m/>
    <s v="1161247325118853120"/>
    <m/>
    <b v="0"/>
    <n v="0"/>
    <s v=""/>
    <b v="0"/>
    <s v="en"/>
    <m/>
    <s v=""/>
    <b v="0"/>
    <n v="0"/>
    <s v=""/>
    <s v="ExecEd Navigator"/>
    <b v="0"/>
    <s v="1161247325118853120"/>
    <s v="Tweet"/>
    <n v="0"/>
    <n v="0"/>
    <m/>
    <m/>
    <m/>
    <m/>
    <m/>
    <m/>
    <m/>
    <m/>
    <n v="41"/>
    <s v="1"/>
    <s v="1"/>
    <n v="1"/>
    <n v="7.142857142857143"/>
    <n v="1"/>
    <n v="7.142857142857143"/>
    <n v="0"/>
    <n v="0"/>
    <n v="12"/>
    <n v="85.71428571428571"/>
    <n v="14"/>
  </r>
  <r>
    <s v="execedcourses"/>
    <s v="execedcourses"/>
    <m/>
    <m/>
    <m/>
    <m/>
    <m/>
    <m/>
    <m/>
    <m/>
    <s v="No"/>
    <n v="139"/>
    <m/>
    <m/>
    <x v="1"/>
    <d v="2019-08-13T21:11:12.000"/>
    <s v="New #execed Finance course by Vlerick Business School: https://t.co/0khHKgJoEf"/>
    <s v="http://po.st/scms/OrMCe04Lcp0lOFmbAka8Um6V2jAD7SYdZTjvhHbnYZ0lOA/8DUK5F"/>
    <s v="po.st"/>
    <x v="5"/>
    <m/>
    <s v="http://pbs.twimg.com/profile_images/720701486418784257/ScrgFKdc_normal.jpg"/>
    <x v="97"/>
    <s v="https://twitter.com/#!/execedcourses/status/1161384733143552000"/>
    <m/>
    <m/>
    <s v="1161384733143552000"/>
    <m/>
    <b v="0"/>
    <n v="0"/>
    <s v=""/>
    <b v="0"/>
    <s v="en"/>
    <m/>
    <s v=""/>
    <b v="0"/>
    <n v="0"/>
    <s v=""/>
    <s v="ExecEd Navigator"/>
    <b v="0"/>
    <s v="1161384733143552000"/>
    <s v="Tweet"/>
    <n v="0"/>
    <n v="0"/>
    <m/>
    <m/>
    <m/>
    <m/>
    <m/>
    <m/>
    <m/>
    <m/>
    <n v="4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6">
    <i>
      <x v="1"/>
    </i>
    <i r="1">
      <x v="7"/>
    </i>
    <i r="2">
      <x v="213"/>
    </i>
    <i r="3">
      <x v="21"/>
    </i>
    <i r="3">
      <x v="24"/>
    </i>
    <i r="1">
      <x v="8"/>
    </i>
    <i r="2">
      <x v="214"/>
    </i>
    <i r="3">
      <x v="8"/>
    </i>
    <i r="3">
      <x v="9"/>
    </i>
    <i r="3">
      <x v="13"/>
    </i>
    <i r="3">
      <x v="17"/>
    </i>
    <i r="3">
      <x v="18"/>
    </i>
    <i r="3">
      <x v="19"/>
    </i>
    <i r="3">
      <x v="21"/>
    </i>
    <i r="3">
      <x v="22"/>
    </i>
    <i r="3">
      <x v="24"/>
    </i>
    <i r="2">
      <x v="215"/>
    </i>
    <i r="3">
      <x v="7"/>
    </i>
    <i r="3">
      <x v="8"/>
    </i>
    <i r="3">
      <x v="11"/>
    </i>
    <i r="3">
      <x v="12"/>
    </i>
    <i r="3">
      <x v="16"/>
    </i>
    <i r="2">
      <x v="216"/>
    </i>
    <i r="3">
      <x v="2"/>
    </i>
    <i r="3">
      <x v="6"/>
    </i>
    <i r="3">
      <x v="7"/>
    </i>
    <i r="3">
      <x v="10"/>
    </i>
    <i r="3">
      <x v="24"/>
    </i>
    <i r="2">
      <x v="217"/>
    </i>
    <i r="3">
      <x v="7"/>
    </i>
    <i r="3">
      <x v="8"/>
    </i>
    <i r="3">
      <x v="10"/>
    </i>
    <i r="3">
      <x v="11"/>
    </i>
    <i r="3">
      <x v="13"/>
    </i>
    <i r="3">
      <x v="15"/>
    </i>
    <i r="3">
      <x v="23"/>
    </i>
    <i r="3">
      <x v="24"/>
    </i>
    <i r="2">
      <x v="218"/>
    </i>
    <i r="3">
      <x v="4"/>
    </i>
    <i r="3">
      <x v="5"/>
    </i>
    <i r="3">
      <x v="10"/>
    </i>
    <i r="3">
      <x v="12"/>
    </i>
    <i r="3">
      <x v="13"/>
    </i>
    <i r="3">
      <x v="18"/>
    </i>
    <i r="3">
      <x v="22"/>
    </i>
    <i r="2">
      <x v="219"/>
    </i>
    <i r="3">
      <x v="6"/>
    </i>
    <i r="3">
      <x v="10"/>
    </i>
    <i r="3">
      <x v="11"/>
    </i>
    <i r="3">
      <x v="16"/>
    </i>
    <i r="3">
      <x v="18"/>
    </i>
    <i r="2">
      <x v="220"/>
    </i>
    <i r="3">
      <x v="8"/>
    </i>
    <i r="3">
      <x v="9"/>
    </i>
    <i r="3">
      <x v="10"/>
    </i>
    <i r="3">
      <x v="12"/>
    </i>
    <i r="3">
      <x v="13"/>
    </i>
    <i r="3">
      <x v="15"/>
    </i>
    <i r="3">
      <x v="18"/>
    </i>
    <i r="2">
      <x v="221"/>
    </i>
    <i r="3">
      <x v="2"/>
    </i>
    <i r="3">
      <x v="10"/>
    </i>
    <i r="3">
      <x v="11"/>
    </i>
    <i r="3">
      <x v="19"/>
    </i>
    <i r="3">
      <x v="24"/>
    </i>
    <i r="2">
      <x v="222"/>
    </i>
    <i r="3">
      <x v="5"/>
    </i>
    <i r="3">
      <x v="9"/>
    </i>
    <i r="3">
      <x v="14"/>
    </i>
    <i r="3">
      <x v="22"/>
    </i>
    <i r="3">
      <x v="24"/>
    </i>
    <i r="2">
      <x v="223"/>
    </i>
    <i r="3">
      <x v="4"/>
    </i>
    <i r="3">
      <x v="11"/>
    </i>
    <i r="3">
      <x v="18"/>
    </i>
    <i r="2">
      <x v="224"/>
    </i>
    <i r="3">
      <x v="6"/>
    </i>
    <i r="3">
      <x v="9"/>
    </i>
    <i r="3">
      <x v="20"/>
    </i>
    <i r="2">
      <x v="225"/>
    </i>
    <i r="3">
      <x v="3"/>
    </i>
    <i r="3">
      <x v="4"/>
    </i>
    <i r="3">
      <x v="9"/>
    </i>
    <i r="3">
      <x v="11"/>
    </i>
    <i r="3">
      <x v="12"/>
    </i>
    <i r="3">
      <x v="19"/>
    </i>
    <i r="3">
      <x v="20"/>
    </i>
    <i r="3">
      <x v="24"/>
    </i>
    <i r="2">
      <x v="226"/>
    </i>
    <i r="3">
      <x v="10"/>
    </i>
    <i r="3">
      <x v="13"/>
    </i>
    <i r="3">
      <x v="18"/>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22" s="1"/>
        <i x="21" s="1"/>
        <i x="5" s="1"/>
        <i x="2" s="1"/>
        <i x="29" s="1"/>
        <i x="3" s="1"/>
        <i x="14" s="1"/>
        <i x="26" s="1"/>
        <i x="27" s="1"/>
        <i x="6" s="1"/>
        <i x="1" s="1"/>
        <i x="20" s="1"/>
        <i x="28" s="1"/>
        <i x="23" s="1"/>
        <i x="31" s="1"/>
        <i x="10" s="1"/>
        <i x="25" s="1"/>
        <i x="24" s="1"/>
        <i x="15" s="1"/>
        <i x="30" s="1"/>
        <i x="7" s="1"/>
        <i x="16" s="1"/>
        <i x="18" s="1"/>
        <i x="17" s="1"/>
        <i x="19" s="1"/>
        <i x="8" s="1"/>
        <i x="12" s="1"/>
        <i x="13" s="1"/>
        <i x="9"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9" totalsRowShown="0" headerRowDxfId="448" dataDxfId="447">
  <autoFilter ref="A2:BL139"/>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7" totalsRowShown="0" headerRowDxfId="208" dataDxfId="207">
  <autoFilter ref="A66:P67"/>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P79" totalsRowShown="0" headerRowDxfId="205" dataDxfId="204">
  <autoFilter ref="A69:P79"/>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P92" totalsRowShown="0" headerRowDxfId="170" dataDxfId="169">
  <autoFilter ref="A82:P92"/>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2" totalsRowShown="0" headerRowDxfId="141" dataDxfId="140">
  <autoFilter ref="A1:G26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395" dataDxfId="394">
  <autoFilter ref="A2:BS49"/>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51" totalsRowShown="0" headerRowDxfId="132" dataDxfId="131">
  <autoFilter ref="A1:L25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0" totalsRowShown="0" headerRowDxfId="64" dataDxfId="63">
  <autoFilter ref="A2:BL1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49" dataDxfId="348">
  <autoFilter ref="A1:C48"/>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st/scms/OrMCe04Lcp0lOFmbAka8Um6V2jAD7SYdZTjvhHbnYZ0lOA/wDPara" TargetMode="External" /><Relationship Id="rId2" Type="http://schemas.openxmlformats.org/officeDocument/2006/relationships/hyperlink" Target="http://po.st/scms/OrMCe04Lcp0lOFmbAka8Um6V2jAD7SYdZTjvhHbnYZ0lOA/90436v" TargetMode="External" /><Relationship Id="rId3" Type="http://schemas.openxmlformats.org/officeDocument/2006/relationships/hyperlink" Target="https://www.mckinsey.com/business-functions/organization/our-insights/five-fifty-lost-in-translation" TargetMode="External" /><Relationship Id="rId4" Type="http://schemas.openxmlformats.org/officeDocument/2006/relationships/hyperlink" Target="https://www.mckinsey.com/business-functions/organization/our-insights/five-fifty-lost-in-translation" TargetMode="External" /><Relationship Id="rId5" Type="http://schemas.openxmlformats.org/officeDocument/2006/relationships/hyperlink" Target="https://www.mckinsey.com/business-functions/organization/our-insights/five-fifty-lost-in-translation" TargetMode="External" /><Relationship Id="rId6" Type="http://schemas.openxmlformats.org/officeDocument/2006/relationships/hyperlink" Target="https://www.uniconexed.org/resources/about-unicon/?utm_source=twitter&amp;utm_medium=sasocial&amp;utm_campaign=unicon" TargetMode="External" /><Relationship Id="rId7" Type="http://schemas.openxmlformats.org/officeDocument/2006/relationships/hyperlink" Target="https://www.uniconexed.org/unicon-white-paper-exec-ed-framing-and-making-strategic-choices-saunders-ryan-2018/?utm_source=twitter&amp;utm_medium=sasocial&amp;utm_campaign=unicon" TargetMode="External" /><Relationship Id="rId8" Type="http://schemas.openxmlformats.org/officeDocument/2006/relationships/hyperlink" Target="https://www.mckinsey.com/business-functions/organization/our-insights/five-fifty-lost-in-translation" TargetMode="External" /><Relationship Id="rId9" Type="http://schemas.openxmlformats.org/officeDocument/2006/relationships/hyperlink" Target="https://app.amazingcontent.io/best-content/monthly/ThJeanjean/2019/july" TargetMode="External" /><Relationship Id="rId10" Type="http://schemas.openxmlformats.org/officeDocument/2006/relationships/hyperlink" Target="https://www.parlonsrh.com/comment-les-francais-percoivent-ils-la-formation-en-2019/" TargetMode="External" /><Relationship Id="rId11" Type="http://schemas.openxmlformats.org/officeDocument/2006/relationships/hyperlink" Target="https://solutions.lesechos.fr/equipe-management/c/ia-travail-en-pleine-mutation-17957/" TargetMode="External" /><Relationship Id="rId12" Type="http://schemas.openxmlformats.org/officeDocument/2006/relationships/hyperlink" Target="https://www.linkedin.com/company/2661808/admin/" TargetMode="External" /><Relationship Id="rId13" Type="http://schemas.openxmlformats.org/officeDocument/2006/relationships/hyperlink" Target="https://www.smu.ca/academics/sobey/for-business-training-and-development.html?utm_source=Twitter&amp;utm_medium=social&amp;utm_campaign=execed&amp;utm_content=BVad" TargetMode="External" /><Relationship Id="rId14" Type="http://schemas.openxmlformats.org/officeDocument/2006/relationships/hyperlink" Target="https://www.entrepreneur.com/article/337578" TargetMode="External" /><Relationship Id="rId15" Type="http://schemas.openxmlformats.org/officeDocument/2006/relationships/hyperlink" Target="https://www.entrepreneur.com/article/337578" TargetMode="External" /><Relationship Id="rId16" Type="http://schemas.openxmlformats.org/officeDocument/2006/relationships/hyperlink" Target="https://www.entrepreneur.com/article/337578" TargetMode="External" /><Relationship Id="rId17" Type="http://schemas.openxmlformats.org/officeDocument/2006/relationships/hyperlink" Target="https://www.entrepreneur.com/article/337275" TargetMode="External" /><Relationship Id="rId18"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19" Type="http://schemas.openxmlformats.org/officeDocument/2006/relationships/hyperlink" Target="https://www.hult.edu/en/executive-education/events/?utm_source=twitter&amp;utm_medium=social&amp;utm_campaign=organicsocialtwitter&amp;utm_content=generic_events" TargetMode="External" /><Relationship Id="rId20"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1" Type="http://schemas.openxmlformats.org/officeDocument/2006/relationships/hyperlink" Target="http://po.st/scms/OrMCe04Lcp0lOFmbAka8Um6V2jAD7SYdZTjvhHbnYZ0lOA/PNr4iq" TargetMode="External" /><Relationship Id="rId22" Type="http://schemas.openxmlformats.org/officeDocument/2006/relationships/hyperlink" Target="http://po.st/scms/OrMCe04Lcp0lOFmbAka8Um6V2jAD7SYdZTjvhHbnYZ0lOA/PNr4iq" TargetMode="External" /><Relationship Id="rId23" Type="http://schemas.openxmlformats.org/officeDocument/2006/relationships/hyperlink" Target="http://po.st/scms/OrMCe04Lcp0lOFmbAka8Um6V2jAD7SYdZTjvhHbnYZ0lOA/4Vygqh" TargetMode="External" /><Relationship Id="rId24" Type="http://schemas.openxmlformats.org/officeDocument/2006/relationships/hyperlink" Target="http://po.st/scms/OrMCe04Lcp0lOFmbAka8Um6V2jAD7SYdZTjvhHbnYZ0lOA/PNr4iq" TargetMode="External" /><Relationship Id="rId25" Type="http://schemas.openxmlformats.org/officeDocument/2006/relationships/hyperlink" Target="https://go.headspringexecutive.com/AIReport" TargetMode="External" /><Relationship Id="rId26"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27" Type="http://schemas.openxmlformats.org/officeDocument/2006/relationships/hyperlink" Target="https://www.ie.edu/insights/articles/communication-substance-and-form/" TargetMode="External" /><Relationship Id="rId28" Type="http://schemas.openxmlformats.org/officeDocument/2006/relationships/hyperlink" Target="https://www.ie.edu/insights/articles/strategies-from-words-to-deeds-thanks-to-pmos/" TargetMode="External" /><Relationship Id="rId29" Type="http://schemas.openxmlformats.org/officeDocument/2006/relationships/hyperlink" Target="https://twitter.com/HarvardNPLI/status/1160244418110218242" TargetMode="External" /><Relationship Id="rId30"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31"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32" Type="http://schemas.openxmlformats.org/officeDocument/2006/relationships/hyperlink" Target="http://po.st/scms/OrMCe04Lcp0lOFmbAka8Um6V2jAD7SYdZTjvhHbnYZ0lOA/HJcZwb" TargetMode="External" /><Relationship Id="rId33" Type="http://schemas.openxmlformats.org/officeDocument/2006/relationships/hyperlink" Target="http://po.st/scms/OrMCe04Lcp0lOFmbAka8Um6V2jAD7SYdZTjvhHbnYZ0lOA/HJcZwb" TargetMode="External" /><Relationship Id="rId34" Type="http://schemas.openxmlformats.org/officeDocument/2006/relationships/hyperlink" Target="http://po.st/scms/OrMCe04Lcp0lOFmbAka8Um6V2jAD7SYdZTjvhHbnYZ0lOA/7duwum" TargetMode="External" /><Relationship Id="rId35" Type="http://schemas.openxmlformats.org/officeDocument/2006/relationships/hyperlink" Target="http://po.st/scms/OrMCe04Lcp0lOFmbAka8Um6V2jAD7SYdZTjvhHbnYZ0lOA/aJmkB2" TargetMode="External" /><Relationship Id="rId36" Type="http://schemas.openxmlformats.org/officeDocument/2006/relationships/hyperlink" Target="http://po.st/scms/OrMCe04Lcp0lOFmbAka8Um6V2jAD7SYdZTjvhHbnYZ0lOA/fts9PQ" TargetMode="External" /><Relationship Id="rId37" Type="http://schemas.openxmlformats.org/officeDocument/2006/relationships/hyperlink" Target="http://po.st/scms/OrMCe04Lcp0lOFmbAka8Um6V2jAD7SYdZTjvhHbnYZ0lOA/ITJ3AK" TargetMode="External" /><Relationship Id="rId38" Type="http://schemas.openxmlformats.org/officeDocument/2006/relationships/hyperlink" Target="http://po.st/scms/OrMCe04Lcp0lOFmbAka8Um6V2jAD7SYdZTjvhHbnYZ0lOA/ILEEKv" TargetMode="External" /><Relationship Id="rId39" Type="http://schemas.openxmlformats.org/officeDocument/2006/relationships/hyperlink" Target="http://po.st/scms/OrMCe04Lcp0lOFmbAka8Um6V2jAD7SYdZTjvhHbnYZ0lOA/p29olp" TargetMode="External" /><Relationship Id="rId40" Type="http://schemas.openxmlformats.org/officeDocument/2006/relationships/hyperlink" Target="http://po.st/scms/OrMCe04Lcp0lOFmbAka8Um6V2jAD7SYdZTjvhHbnYZ0lOA/5TJgj9" TargetMode="External" /><Relationship Id="rId41" Type="http://schemas.openxmlformats.org/officeDocument/2006/relationships/hyperlink" Target="http://po.st/scms/OrMCe04Lcp0lOFmbAka8Um6V2jAD7SYdZTjvhHbnYZ0lOA/zb5T2F" TargetMode="External" /><Relationship Id="rId42" Type="http://schemas.openxmlformats.org/officeDocument/2006/relationships/hyperlink" Target="http://po.st/scms/OrMCe04Lcp0lOFmbAka8Um6V2jAD7SYdZTjvhHbnYZ0lOA/OopEA3" TargetMode="External" /><Relationship Id="rId43" Type="http://schemas.openxmlformats.org/officeDocument/2006/relationships/hyperlink" Target="http://po.st/scms/OrMCe04Lcp0lOFmbAka8Um6V2jAD7SYdZTjvhHbnYZ0lOA/PNr4iq" TargetMode="External" /><Relationship Id="rId44" Type="http://schemas.openxmlformats.org/officeDocument/2006/relationships/hyperlink" Target="http://po.st/scms/OrMCe04Lcp0lOFmbAka8Um6V2jAD7SYdZTjvhHbnYZ0lOA/FSAs4U" TargetMode="External" /><Relationship Id="rId45" Type="http://schemas.openxmlformats.org/officeDocument/2006/relationships/hyperlink" Target="http://po.st/scms/OrMCe04Lcp0lOFmbAka8Um6V2jAD7SYdZTjvhHbnYZ0lOA/uSyVqI" TargetMode="External" /><Relationship Id="rId46" Type="http://schemas.openxmlformats.org/officeDocument/2006/relationships/hyperlink" Target="http://po.st/scms/OrMCe04Lcp0lOFmbAka8Um6V2jAD7SYdZTjvhHbnYZ0lOA/odCeoy" TargetMode="External" /><Relationship Id="rId47" Type="http://schemas.openxmlformats.org/officeDocument/2006/relationships/hyperlink" Target="http://po.st/scms/OrMCe04Lcp0lOFmbAka8Um6V2jAD7SYdZTjvhHbnYZ0lOA/wDPara" TargetMode="External" /><Relationship Id="rId48" Type="http://schemas.openxmlformats.org/officeDocument/2006/relationships/hyperlink" Target="http://po.st/scms/OrMCe04Lcp0lOFmbAka8Um6V2jAD7SYdZTjvhHbnYZ0lOA/IhrxSg" TargetMode="External" /><Relationship Id="rId49" Type="http://schemas.openxmlformats.org/officeDocument/2006/relationships/hyperlink" Target="http://po.st/scms/OrMCe04Lcp0lOFmbAka8Um6V2jAD7SYdZTjvhHbnYZ0lOA/iyO79R" TargetMode="External" /><Relationship Id="rId50" Type="http://schemas.openxmlformats.org/officeDocument/2006/relationships/hyperlink" Target="http://po.st/scms/OrMCe04Lcp0lOFmbAka8Um6V2jAD7SYdZTjvhHbnYZ0lOA/uldsuC" TargetMode="External" /><Relationship Id="rId51" Type="http://schemas.openxmlformats.org/officeDocument/2006/relationships/hyperlink" Target="http://po.st/scms/OrMCe04Lcp0lOFmbAka8Um6V2jAD7SYdZTjvhHbnYZ0lOA/QOVc5j" TargetMode="External" /><Relationship Id="rId52" Type="http://schemas.openxmlformats.org/officeDocument/2006/relationships/hyperlink" Target="http://po.st/scms/OrMCe04Lcp0lOFmbAka8Um6V2jAD7SYdZTjvhHbnYZ0lOA/w7BIM1" TargetMode="External" /><Relationship Id="rId53" Type="http://schemas.openxmlformats.org/officeDocument/2006/relationships/hyperlink" Target="http://po.st/scms/OrMCe04Lcp0lOFmbAka8Um6V2jAD7SYdZTjvhHbnYZ0lOA/bgADwn" TargetMode="External" /><Relationship Id="rId54" Type="http://schemas.openxmlformats.org/officeDocument/2006/relationships/hyperlink" Target="http://po.st/scms/OrMCe04Lcp0lOFmbAka8Um6V2jAD7SYdZTjvhHbnYZ0lOA/xw059G" TargetMode="External" /><Relationship Id="rId55" Type="http://schemas.openxmlformats.org/officeDocument/2006/relationships/hyperlink" Target="http://po.st/scms/OrMCe04Lcp0lOFmbAka8Um6V2jAD7SYdZTjvhHbnYZ0lOA/OPBmuP" TargetMode="External" /><Relationship Id="rId56" Type="http://schemas.openxmlformats.org/officeDocument/2006/relationships/hyperlink" Target="http://po.st/scms/OrMCe04Lcp0lOFmbAka8Um6V2jAD7SYdZTjvhHbnYZ0lOA/90436v" TargetMode="External" /><Relationship Id="rId57" Type="http://schemas.openxmlformats.org/officeDocument/2006/relationships/hyperlink" Target="http://po.st/scms/OrMCe04Lcp0lOFmbAka8Um6V2jAD7SYdZTjvhHbnYZ0lOA/mfkRap" TargetMode="External" /><Relationship Id="rId58" Type="http://schemas.openxmlformats.org/officeDocument/2006/relationships/hyperlink" Target="http://po.st/scms/OrMCe04Lcp0lOFmbAka8Um6V2jAD7SYdZTjvhHbnYZ0lOA/fZR2tg" TargetMode="External" /><Relationship Id="rId59" Type="http://schemas.openxmlformats.org/officeDocument/2006/relationships/hyperlink" Target="http://po.st/scms/OrMCe04Lcp0lOFmbAka8Um6V2jAD7SYdZTjvhHbnYZ0lOA/TYM9cp" TargetMode="External" /><Relationship Id="rId60" Type="http://schemas.openxmlformats.org/officeDocument/2006/relationships/hyperlink" Target="http://po.st/scms/OrMCe04Lcp0lOFmbAka8Um6V2jAD7SYdZTjvhHbnYZ0lOA/KQEfDY" TargetMode="External" /><Relationship Id="rId61" Type="http://schemas.openxmlformats.org/officeDocument/2006/relationships/hyperlink" Target="http://po.st/scms/OrMCe04Lcp0lOFmbAka8Um6V2jAD7SYdZTjvhHbnYZ0lOA/xBg3ul" TargetMode="External" /><Relationship Id="rId62" Type="http://schemas.openxmlformats.org/officeDocument/2006/relationships/hyperlink" Target="http://po.st/scms/OrMCe04Lcp0lOFmbAka8Um6V2jAD7SYdZTjvhHbnYZ0lOA/ByrTKc" TargetMode="External" /><Relationship Id="rId63" Type="http://schemas.openxmlformats.org/officeDocument/2006/relationships/hyperlink" Target="http://po.st/scms/OrMCe04Lcp0lOFmbAka8Um6V2jAD7SYdZTjvhHbnYZ0lOA/MA79gI" TargetMode="External" /><Relationship Id="rId64" Type="http://schemas.openxmlformats.org/officeDocument/2006/relationships/hyperlink" Target="http://po.st/scms/OrMCe04Lcp0lOFmbAka8Um6V2jAD7SYdZTjvhHbnYZ0lOA/NqYfgf" TargetMode="External" /><Relationship Id="rId65" Type="http://schemas.openxmlformats.org/officeDocument/2006/relationships/hyperlink" Target="http://po.st/scms/OrMCe04Lcp0lOFmbAka8Um6V2jAD7SYdZTjvhHbnYZ0lOA/otSuY7" TargetMode="External" /><Relationship Id="rId66" Type="http://schemas.openxmlformats.org/officeDocument/2006/relationships/hyperlink" Target="http://po.st/scms/OrMCe04Lcp0lOFmbAka8Um6V2jAD7SYdZTjvhHbnYZ0lOA/6PVWA1" TargetMode="External" /><Relationship Id="rId67" Type="http://schemas.openxmlformats.org/officeDocument/2006/relationships/hyperlink" Target="http://po.st/scms/OrMCe04Lcp0lOFmbAka8Um6V2jAD7SYdZTjvhHbnYZ0lOA/z4A5NN" TargetMode="External" /><Relationship Id="rId68" Type="http://schemas.openxmlformats.org/officeDocument/2006/relationships/hyperlink" Target="http://po.st/scms/OrMCe04Lcp0lOFmbAka8Um6V2jAD7SYdZTjvhHbnYZ0lOA/a3g72o" TargetMode="External" /><Relationship Id="rId69" Type="http://schemas.openxmlformats.org/officeDocument/2006/relationships/hyperlink" Target="http://po.st/scms/OrMCe04Lcp0lOFmbAka8Um6V2jAD7SYdZTjvhHbnYZ0lOA/6pTZ5M" TargetMode="External" /><Relationship Id="rId70" Type="http://schemas.openxmlformats.org/officeDocument/2006/relationships/hyperlink" Target="http://po.st/scms/OrMCe04Lcp0lOFmbAka8Um6V2jAD7SYdZTjvhHbnYZ0lOA/5Wm7Or" TargetMode="External" /><Relationship Id="rId71" Type="http://schemas.openxmlformats.org/officeDocument/2006/relationships/hyperlink" Target="http://po.st/scms/OrMCe04Lcp0lOFmbAka8Um6V2jAD7SYdZTjvhHbnYZ0lOA/qJ7MNr" TargetMode="External" /><Relationship Id="rId72" Type="http://schemas.openxmlformats.org/officeDocument/2006/relationships/hyperlink" Target="http://po.st/scms/OrMCe04Lcp0lOFmbAka8Um6V2jAD7SYdZTjvhHbnYZ0lOA/q2AiAl" TargetMode="External" /><Relationship Id="rId73" Type="http://schemas.openxmlformats.org/officeDocument/2006/relationships/hyperlink" Target="http://po.st/scms/OrMCe04Lcp0lOFmbAka8Um6V2jAD7SYdZTjvhHbnYZ0lOA/PNr4iq" TargetMode="External" /><Relationship Id="rId74" Type="http://schemas.openxmlformats.org/officeDocument/2006/relationships/hyperlink" Target="http://po.st/scms/OrMCe04Lcp0lOFmbAka8Um6V2jAD7SYdZTjvhHbnYZ0lOA/wLviLD" TargetMode="External" /><Relationship Id="rId75" Type="http://schemas.openxmlformats.org/officeDocument/2006/relationships/hyperlink" Target="http://po.st/scms/OrMCe04Lcp0lOFmbAka8Um6V2jAD7SYdZTjvhHbnYZ0lOA/DBuxK1" TargetMode="External" /><Relationship Id="rId76" Type="http://schemas.openxmlformats.org/officeDocument/2006/relationships/hyperlink" Target="http://po.st/scms/OrMCe04Lcp0lOFmbAka8Um6V2jAD7SYdZTjvhHbnYZ0lOA/4Vygqh" TargetMode="External" /><Relationship Id="rId77" Type="http://schemas.openxmlformats.org/officeDocument/2006/relationships/hyperlink" Target="http://po.st/scms/OrMCe04Lcp0lOFmbAka8Um6V2jAD7SYdZTjvhHbnYZ0lOA/KG99fL" TargetMode="External" /><Relationship Id="rId78" Type="http://schemas.openxmlformats.org/officeDocument/2006/relationships/hyperlink" Target="http://po.st/scms/OrMCe04Lcp0lOFmbAka8Um6V2jAD7SYdZTjvhHbnYZ0lOA/uQOqkB" TargetMode="External" /><Relationship Id="rId79" Type="http://schemas.openxmlformats.org/officeDocument/2006/relationships/hyperlink" Target="http://po.st/scms/OrMCe04Lcp0lOFmbAka8Um6V2jAD7SYdZTjvhHbnYZ0lOA/NWrIUq" TargetMode="External" /><Relationship Id="rId80" Type="http://schemas.openxmlformats.org/officeDocument/2006/relationships/hyperlink" Target="http://po.st/scms/OrMCe04Lcp0lOFmbAka8Um6V2jAD7SYdZTjvhHbnYZ0lOA/8WCCVZ" TargetMode="External" /><Relationship Id="rId81" Type="http://schemas.openxmlformats.org/officeDocument/2006/relationships/hyperlink" Target="http://po.st/scms/OrMCe04Lcp0lOFmbAka8Um6V2jAD7SYdZTjvhHbnYZ0lOA/HGMbXH" TargetMode="External" /><Relationship Id="rId82" Type="http://schemas.openxmlformats.org/officeDocument/2006/relationships/hyperlink" Target="http://po.st/scms/OrMCe04Lcp0lOFmbAka8Um6V2jAD7SYdZTjvhHbnYZ0lOA/8DUK5F" TargetMode="External" /><Relationship Id="rId83" Type="http://schemas.openxmlformats.org/officeDocument/2006/relationships/hyperlink" Target="https://pbs.twimg.com/media/EBOLFbUW4AAdD1t.jpg" TargetMode="External" /><Relationship Id="rId84" Type="http://schemas.openxmlformats.org/officeDocument/2006/relationships/hyperlink" Target="https://pbs.twimg.com/media/EBX-4ihXoAAUnz4.jpg" TargetMode="External" /><Relationship Id="rId85" Type="http://schemas.openxmlformats.org/officeDocument/2006/relationships/hyperlink" Target="https://pbs.twimg.com/media/EBd1v8AXUAAdppw.jpg" TargetMode="External" /><Relationship Id="rId86" Type="http://schemas.openxmlformats.org/officeDocument/2006/relationships/hyperlink" Target="https://pbs.twimg.com/media/EBGiPmHXoAA4dnp.jpg" TargetMode="External" /><Relationship Id="rId87" Type="http://schemas.openxmlformats.org/officeDocument/2006/relationships/hyperlink" Target="https://pbs.twimg.com/media/EBGiPmHXoAA4dnp.jpg" TargetMode="External" /><Relationship Id="rId88" Type="http://schemas.openxmlformats.org/officeDocument/2006/relationships/hyperlink" Target="https://pbs.twimg.com/media/EBGiPmHXoAA4dnp.jpg" TargetMode="External" /><Relationship Id="rId89" Type="http://schemas.openxmlformats.org/officeDocument/2006/relationships/hyperlink" Target="https://pbs.twimg.com/media/EA3beu7X4AAGWjE.jpg" TargetMode="External" /><Relationship Id="rId90" Type="http://schemas.openxmlformats.org/officeDocument/2006/relationships/hyperlink" Target="https://pbs.twimg.com/media/EA9cHrqWsAEJF4w.jpg" TargetMode="External" /><Relationship Id="rId91" Type="http://schemas.openxmlformats.org/officeDocument/2006/relationships/hyperlink" Target="https://pbs.twimg.com/media/EBWVFvrXkAAWCRh.jpg" TargetMode="External" /><Relationship Id="rId92" Type="http://schemas.openxmlformats.org/officeDocument/2006/relationships/hyperlink" Target="https://pbs.twimg.com/media/EA4ljy2XsAEfB46.jpg" TargetMode="External" /><Relationship Id="rId93" Type="http://schemas.openxmlformats.org/officeDocument/2006/relationships/hyperlink" Target="https://pbs.twimg.com/media/EBRQdPnWkAAlEf8.jpg" TargetMode="External" /><Relationship Id="rId94" Type="http://schemas.openxmlformats.org/officeDocument/2006/relationships/hyperlink" Target="https://pbs.twimg.com/media/EBbmn2NW4AArIjx.jpg" TargetMode="External" /><Relationship Id="rId95" Type="http://schemas.openxmlformats.org/officeDocument/2006/relationships/hyperlink" Target="https://pbs.twimg.com/media/EBwL4FPX4AA30Ho.jpg" TargetMode="External" /><Relationship Id="rId96" Type="http://schemas.openxmlformats.org/officeDocument/2006/relationships/hyperlink" Target="https://pbs.twimg.com/media/EB3yY3ZU8AAk_lJ.jpg" TargetMode="External" /><Relationship Id="rId97" Type="http://schemas.openxmlformats.org/officeDocument/2006/relationships/hyperlink" Target="https://pbs.twimg.com/media/EB3yY3ZU8AAk_lJ.jpg" TargetMode="External" /><Relationship Id="rId98" Type="http://schemas.openxmlformats.org/officeDocument/2006/relationships/hyperlink" Target="http://pbs.twimg.com/profile_images/830188614080360448/8Tuj4G5l_normal.jpg" TargetMode="External" /><Relationship Id="rId99" Type="http://schemas.openxmlformats.org/officeDocument/2006/relationships/hyperlink" Target="http://pbs.twimg.com/profile_images/1688746030/LT2012nodate180x180_normal.jpg" TargetMode="External" /><Relationship Id="rId100" Type="http://schemas.openxmlformats.org/officeDocument/2006/relationships/hyperlink" Target="http://pbs.twimg.com/profile_images/3566631514/7c199066d3a2f78f78f6ad9fe3dd7cbf_normal.jpeg" TargetMode="External" /><Relationship Id="rId101" Type="http://schemas.openxmlformats.org/officeDocument/2006/relationships/hyperlink" Target="http://pbs.twimg.com/profile_images/1064564762535780352/AvDSca9P_normal.jpg" TargetMode="External" /><Relationship Id="rId102" Type="http://schemas.openxmlformats.org/officeDocument/2006/relationships/hyperlink" Target="http://pbs.twimg.com/profile_images/1121485584608972800/aIEXkBA0_normal.jpg" TargetMode="External" /><Relationship Id="rId103" Type="http://schemas.openxmlformats.org/officeDocument/2006/relationships/hyperlink" Target="http://pbs.twimg.com/profile_images/963304190624845824/sYtyY8g2_normal.jpg" TargetMode="External" /><Relationship Id="rId104" Type="http://schemas.openxmlformats.org/officeDocument/2006/relationships/hyperlink" Target="http://pbs.twimg.com/profile_images/963304190624845824/sYtyY8g2_normal.jpg" TargetMode="External" /><Relationship Id="rId105" Type="http://schemas.openxmlformats.org/officeDocument/2006/relationships/hyperlink" Target="http://pbs.twimg.com/profile_images/963304190624845824/sYtyY8g2_normal.jpg" TargetMode="External" /><Relationship Id="rId106" Type="http://schemas.openxmlformats.org/officeDocument/2006/relationships/hyperlink" Target="http://pbs.twimg.com/profile_images/963304190624845824/sYtyY8g2_normal.jpg" TargetMode="External" /><Relationship Id="rId107" Type="http://schemas.openxmlformats.org/officeDocument/2006/relationships/hyperlink" Target="http://pbs.twimg.com/profile_images/1062923096993206273/kpksbc66_normal.jpg" TargetMode="External" /><Relationship Id="rId108" Type="http://schemas.openxmlformats.org/officeDocument/2006/relationships/hyperlink" Target="http://pbs.twimg.com/profile_images/1062923096993206273/kpksbc66_normal.jpg" TargetMode="External" /><Relationship Id="rId109" Type="http://schemas.openxmlformats.org/officeDocument/2006/relationships/hyperlink" Target="http://pbs.twimg.com/profile_images/1062923096993206273/kpksbc66_normal.jpg" TargetMode="External" /><Relationship Id="rId110" Type="http://schemas.openxmlformats.org/officeDocument/2006/relationships/hyperlink" Target="http://pbs.twimg.com/profile_images/1062923096993206273/kpksbc66_normal.jpg" TargetMode="External" /><Relationship Id="rId111" Type="http://schemas.openxmlformats.org/officeDocument/2006/relationships/hyperlink" Target="http://pbs.twimg.com/profile_images/1148521371670065152/ovn0_mS8_normal.png" TargetMode="External" /><Relationship Id="rId112" Type="http://schemas.openxmlformats.org/officeDocument/2006/relationships/hyperlink" Target="http://pbs.twimg.com/profile_images/1148521371670065152/ovn0_mS8_normal.png" TargetMode="External" /><Relationship Id="rId113" Type="http://schemas.openxmlformats.org/officeDocument/2006/relationships/hyperlink" Target="http://pbs.twimg.com/profile_images/1148521371670065152/ovn0_mS8_normal.png" TargetMode="External" /><Relationship Id="rId114" Type="http://schemas.openxmlformats.org/officeDocument/2006/relationships/hyperlink" Target="http://pbs.twimg.com/profile_images/1148521371670065152/ovn0_mS8_normal.png" TargetMode="External" /><Relationship Id="rId115" Type="http://schemas.openxmlformats.org/officeDocument/2006/relationships/hyperlink" Target="http://pbs.twimg.com/profile_images/1106475989192925184/LUyln1pQ_normal.jpg" TargetMode="External" /><Relationship Id="rId116" Type="http://schemas.openxmlformats.org/officeDocument/2006/relationships/hyperlink" Target="http://pbs.twimg.com/profile_images/1106475989192925184/LUyln1pQ_normal.jpg" TargetMode="External" /><Relationship Id="rId117" Type="http://schemas.openxmlformats.org/officeDocument/2006/relationships/hyperlink" Target="http://pbs.twimg.com/profile_images/1106475989192925184/LUyln1pQ_normal.jpg" TargetMode="External" /><Relationship Id="rId118" Type="http://schemas.openxmlformats.org/officeDocument/2006/relationships/hyperlink" Target="http://pbs.twimg.com/profile_images/1106475989192925184/LUyln1pQ_normal.jpg" TargetMode="External" /><Relationship Id="rId119" Type="http://schemas.openxmlformats.org/officeDocument/2006/relationships/hyperlink" Target="http://pbs.twimg.com/profile_images/919727331719118848/B8HBxz4V_normal.jpg" TargetMode="External" /><Relationship Id="rId120" Type="http://schemas.openxmlformats.org/officeDocument/2006/relationships/hyperlink" Target="http://pbs.twimg.com/profile_images/919727331719118848/B8HBxz4V_normal.jpg" TargetMode="External" /><Relationship Id="rId121" Type="http://schemas.openxmlformats.org/officeDocument/2006/relationships/hyperlink" Target="http://pbs.twimg.com/profile_images/919727331719118848/B8HBxz4V_normal.jpg" TargetMode="External" /><Relationship Id="rId122" Type="http://schemas.openxmlformats.org/officeDocument/2006/relationships/hyperlink" Target="http://pbs.twimg.com/profile_images/919727331719118848/B8HBxz4V_normal.jpg" TargetMode="External" /><Relationship Id="rId123" Type="http://schemas.openxmlformats.org/officeDocument/2006/relationships/hyperlink" Target="http://pbs.twimg.com/profile_images/603660404582060032/saJUnBwF_normal.png" TargetMode="External" /><Relationship Id="rId124" Type="http://schemas.openxmlformats.org/officeDocument/2006/relationships/hyperlink" Target="http://pbs.twimg.com/profile_images/603660404582060032/saJUnBwF_normal.png" TargetMode="External" /><Relationship Id="rId125" Type="http://schemas.openxmlformats.org/officeDocument/2006/relationships/hyperlink" Target="http://pbs.twimg.com/profile_images/603660404582060032/saJUnBwF_normal.png" TargetMode="External" /><Relationship Id="rId126" Type="http://schemas.openxmlformats.org/officeDocument/2006/relationships/hyperlink" Target="http://pbs.twimg.com/profile_images/603660404582060032/saJUnBwF_normal.png" TargetMode="External" /><Relationship Id="rId127" Type="http://schemas.openxmlformats.org/officeDocument/2006/relationships/hyperlink" Target="http://pbs.twimg.com/profile_images/1142430162333655044/H8K6DzM-_normal.jpg" TargetMode="External" /><Relationship Id="rId128" Type="http://schemas.openxmlformats.org/officeDocument/2006/relationships/hyperlink" Target="http://pbs.twimg.com/profile_images/1142430162333655044/H8K6DzM-_normal.jpg" TargetMode="External" /><Relationship Id="rId129" Type="http://schemas.openxmlformats.org/officeDocument/2006/relationships/hyperlink" Target="http://pbs.twimg.com/profile_images/1142430162333655044/H8K6DzM-_normal.jpg" TargetMode="External" /><Relationship Id="rId130" Type="http://schemas.openxmlformats.org/officeDocument/2006/relationships/hyperlink" Target="http://pbs.twimg.com/profile_images/1142430162333655044/H8K6DzM-_normal.jpg" TargetMode="External" /><Relationship Id="rId131" Type="http://schemas.openxmlformats.org/officeDocument/2006/relationships/hyperlink" Target="http://pbs.twimg.com/profile_images/950780066912440321/qgsBFrMg_normal.jpg" TargetMode="External" /><Relationship Id="rId132" Type="http://schemas.openxmlformats.org/officeDocument/2006/relationships/hyperlink" Target="http://pbs.twimg.com/profile_images/2360108126/mtnnh05sapdo9j4rus9o_normal.jpeg" TargetMode="External" /><Relationship Id="rId133" Type="http://schemas.openxmlformats.org/officeDocument/2006/relationships/hyperlink" Target="http://pbs.twimg.com/profile_images/2360108126/mtnnh05sapdo9j4rus9o_normal.jpeg" TargetMode="External" /><Relationship Id="rId134" Type="http://schemas.openxmlformats.org/officeDocument/2006/relationships/hyperlink" Target="http://pbs.twimg.com/profile_images/2360108126/mtnnh05sapdo9j4rus9o_normal.jpeg" TargetMode="External" /><Relationship Id="rId135" Type="http://schemas.openxmlformats.org/officeDocument/2006/relationships/hyperlink" Target="http://pbs.twimg.com/profile_images/2360108126/mtnnh05sapdo9j4rus9o_normal.jpeg" TargetMode="External" /><Relationship Id="rId136" Type="http://schemas.openxmlformats.org/officeDocument/2006/relationships/hyperlink" Target="http://pbs.twimg.com/profile_images/966632580157263872/02kUOhqf_normal.jpg" TargetMode="External" /><Relationship Id="rId137" Type="http://schemas.openxmlformats.org/officeDocument/2006/relationships/hyperlink" Target="http://pbs.twimg.com/profile_images/966632580157263872/02kUOhqf_normal.jpg" TargetMode="External" /><Relationship Id="rId138" Type="http://schemas.openxmlformats.org/officeDocument/2006/relationships/hyperlink" Target="http://pbs.twimg.com/profile_images/966632580157263872/02kUOhqf_normal.jpg" TargetMode="External" /><Relationship Id="rId139" Type="http://schemas.openxmlformats.org/officeDocument/2006/relationships/hyperlink" Target="http://pbs.twimg.com/profile_images/966632580157263872/02kUOhqf_normal.jpg" TargetMode="External" /><Relationship Id="rId140" Type="http://schemas.openxmlformats.org/officeDocument/2006/relationships/hyperlink" Target="http://pbs.twimg.com/profile_images/1159808794412670977/8MhCCQpn_normal.jpg" TargetMode="External" /><Relationship Id="rId141" Type="http://schemas.openxmlformats.org/officeDocument/2006/relationships/hyperlink" Target="http://pbs.twimg.com/profile_images/1159808794412670977/8MhCCQpn_normal.jpg" TargetMode="External" /><Relationship Id="rId142" Type="http://schemas.openxmlformats.org/officeDocument/2006/relationships/hyperlink" Target="http://pbs.twimg.com/profile_images/860595028896382976/r4FkYjgH_normal.jpg" TargetMode="External" /><Relationship Id="rId143" Type="http://schemas.openxmlformats.org/officeDocument/2006/relationships/hyperlink" Target="http://pbs.twimg.com/profile_images/738061544819429376/KxngvD6F_normal.jpg" TargetMode="External" /><Relationship Id="rId144" Type="http://schemas.openxmlformats.org/officeDocument/2006/relationships/hyperlink" Target="https://pbs.twimg.com/media/EBOLFbUW4AAdD1t.jpg" TargetMode="External" /><Relationship Id="rId145" Type="http://schemas.openxmlformats.org/officeDocument/2006/relationships/hyperlink" Target="http://pbs.twimg.com/profile_images/608703287471120385/k7MVslch_normal.jpg" TargetMode="External" /><Relationship Id="rId146" Type="http://schemas.openxmlformats.org/officeDocument/2006/relationships/hyperlink" Target="http://pbs.twimg.com/profile_images/608703287471120385/k7MVslch_normal.jpg" TargetMode="External" /><Relationship Id="rId147" Type="http://schemas.openxmlformats.org/officeDocument/2006/relationships/hyperlink" Target="http://pbs.twimg.com/profile_images/608703287471120385/k7MVslch_normal.jpg" TargetMode="External" /><Relationship Id="rId148" Type="http://schemas.openxmlformats.org/officeDocument/2006/relationships/hyperlink" Target="http://pbs.twimg.com/profile_images/608703287471120385/k7MVslch_normal.jpg" TargetMode="External" /><Relationship Id="rId149" Type="http://schemas.openxmlformats.org/officeDocument/2006/relationships/hyperlink" Target="https://pbs.twimg.com/media/EBX-4ihXoAAUnz4.jpg" TargetMode="External" /><Relationship Id="rId150" Type="http://schemas.openxmlformats.org/officeDocument/2006/relationships/hyperlink" Target="https://pbs.twimg.com/media/EBd1v8AXUAAdppw.jpg" TargetMode="External" /><Relationship Id="rId151" Type="http://schemas.openxmlformats.org/officeDocument/2006/relationships/hyperlink" Target="http://pbs.twimg.com/profile_images/565736223579193346/t8TysxCO_normal.png" TargetMode="External" /><Relationship Id="rId152" Type="http://schemas.openxmlformats.org/officeDocument/2006/relationships/hyperlink" Target="http://pbs.twimg.com/profile_images/565736223579193346/t8TysxCO_normal.png" TargetMode="External" /><Relationship Id="rId153" Type="http://schemas.openxmlformats.org/officeDocument/2006/relationships/hyperlink" Target="http://pbs.twimg.com/profile_images/565736223579193346/t8TysxCO_normal.png" TargetMode="External" /><Relationship Id="rId154" Type="http://schemas.openxmlformats.org/officeDocument/2006/relationships/hyperlink" Target="http://pbs.twimg.com/profile_images/1153318675065315328/mM230ly6_normal.png" TargetMode="External" /><Relationship Id="rId155" Type="http://schemas.openxmlformats.org/officeDocument/2006/relationships/hyperlink" Target="http://pbs.twimg.com/profile_images/793713070996586496/tdhpOKzt_normal.jpg" TargetMode="External" /><Relationship Id="rId156" Type="http://schemas.openxmlformats.org/officeDocument/2006/relationships/hyperlink" Target="https://pbs.twimg.com/media/EBGiPmHXoAA4dnp.jpg" TargetMode="External" /><Relationship Id="rId157" Type="http://schemas.openxmlformats.org/officeDocument/2006/relationships/hyperlink" Target="http://pbs.twimg.com/profile_images/1153318675065315328/mM230ly6_normal.png" TargetMode="External" /><Relationship Id="rId158" Type="http://schemas.openxmlformats.org/officeDocument/2006/relationships/hyperlink" Target="http://pbs.twimg.com/profile_images/793713070996586496/tdhpOKzt_normal.jpg" TargetMode="External" /><Relationship Id="rId159" Type="http://schemas.openxmlformats.org/officeDocument/2006/relationships/hyperlink" Target="http://pbs.twimg.com/profile_images/793713070996586496/tdhpOKzt_normal.jpg" TargetMode="External" /><Relationship Id="rId160" Type="http://schemas.openxmlformats.org/officeDocument/2006/relationships/hyperlink" Target="https://pbs.twimg.com/media/EBGiPmHXoAA4dnp.jpg" TargetMode="External" /><Relationship Id="rId161" Type="http://schemas.openxmlformats.org/officeDocument/2006/relationships/hyperlink" Target="http://pbs.twimg.com/profile_images/1153318675065315328/mM230ly6_normal.png" TargetMode="External" /><Relationship Id="rId162" Type="http://schemas.openxmlformats.org/officeDocument/2006/relationships/hyperlink" Target="https://pbs.twimg.com/media/EBGiPmHXoAA4dnp.jpg" TargetMode="External" /><Relationship Id="rId163" Type="http://schemas.openxmlformats.org/officeDocument/2006/relationships/hyperlink" Target="http://pbs.twimg.com/profile_images/1093073004450537472/JNb8TxAi_normal.jpg" TargetMode="External" /><Relationship Id="rId164" Type="http://schemas.openxmlformats.org/officeDocument/2006/relationships/hyperlink" Target="https://pbs.twimg.com/media/EA3beu7X4AAGWjE.jpg" TargetMode="External" /><Relationship Id="rId165" Type="http://schemas.openxmlformats.org/officeDocument/2006/relationships/hyperlink" Target="https://pbs.twimg.com/media/EA9cHrqWsAEJF4w.jpg" TargetMode="External" /><Relationship Id="rId166" Type="http://schemas.openxmlformats.org/officeDocument/2006/relationships/hyperlink" Target="https://pbs.twimg.com/media/EBWVFvrXkAAWCRh.jpg" TargetMode="External" /><Relationship Id="rId167" Type="http://schemas.openxmlformats.org/officeDocument/2006/relationships/hyperlink" Target="http://pbs.twimg.com/profile_images/996501145639116800/uxObekHS_normal.jpg" TargetMode="External" /><Relationship Id="rId168" Type="http://schemas.openxmlformats.org/officeDocument/2006/relationships/hyperlink" Target="http://pbs.twimg.com/profile_images/1064235369665835008/Ey7qsA0I_normal.jpg" TargetMode="External" /><Relationship Id="rId169" Type="http://schemas.openxmlformats.org/officeDocument/2006/relationships/hyperlink" Target="http://pbs.twimg.com/profile_images/1064235369665835008/Ey7qsA0I_normal.jpg" TargetMode="External" /><Relationship Id="rId170" Type="http://schemas.openxmlformats.org/officeDocument/2006/relationships/hyperlink" Target="http://pbs.twimg.com/profile_images/1064709504393072641/pI0lZvUw_normal.jpg" TargetMode="External" /><Relationship Id="rId171" Type="http://schemas.openxmlformats.org/officeDocument/2006/relationships/hyperlink" Target="http://pbs.twimg.com/profile_images/773909130352402432/XKlKwdPG_normal.jpg" TargetMode="External" /><Relationship Id="rId172" Type="http://schemas.openxmlformats.org/officeDocument/2006/relationships/hyperlink" Target="https://pbs.twimg.com/media/EA4ljy2XsAEfB46.jpg" TargetMode="External" /><Relationship Id="rId173" Type="http://schemas.openxmlformats.org/officeDocument/2006/relationships/hyperlink" Target="https://pbs.twimg.com/media/EBRQdPnWkAAlEf8.jpg" TargetMode="External" /><Relationship Id="rId174" Type="http://schemas.openxmlformats.org/officeDocument/2006/relationships/hyperlink" Target="https://pbs.twimg.com/media/EBbmn2NW4AArIjx.jpg" TargetMode="External" /><Relationship Id="rId175" Type="http://schemas.openxmlformats.org/officeDocument/2006/relationships/hyperlink" Target="https://pbs.twimg.com/media/EBwL4FPX4AA30Ho.jpg" TargetMode="External" /><Relationship Id="rId176" Type="http://schemas.openxmlformats.org/officeDocument/2006/relationships/hyperlink" Target="http://pbs.twimg.com/profile_images/1056070310196400129/5RSnKwhv_normal.jpg" TargetMode="External" /><Relationship Id="rId177" Type="http://schemas.openxmlformats.org/officeDocument/2006/relationships/hyperlink" Target="http://pbs.twimg.com/profile_images/578573926370009088/TdxmQgH0_normal.png" TargetMode="External" /><Relationship Id="rId178" Type="http://schemas.openxmlformats.org/officeDocument/2006/relationships/hyperlink" Target="https://pbs.twimg.com/media/EB3yY3ZU8AAk_lJ.jpg" TargetMode="External" /><Relationship Id="rId179" Type="http://schemas.openxmlformats.org/officeDocument/2006/relationships/hyperlink" Target="http://pbs.twimg.com/profile_images/1123667394067599363/LKAVk5qV_normal.png" TargetMode="External" /><Relationship Id="rId180" Type="http://schemas.openxmlformats.org/officeDocument/2006/relationships/hyperlink" Target="http://pbs.twimg.com/profile_images/1123667394067599363/LKAVk5qV_normal.png" TargetMode="External" /><Relationship Id="rId181" Type="http://schemas.openxmlformats.org/officeDocument/2006/relationships/hyperlink" Target="https://pbs.twimg.com/media/EB3yY3ZU8AAk_lJ.jpg" TargetMode="External" /><Relationship Id="rId182" Type="http://schemas.openxmlformats.org/officeDocument/2006/relationships/hyperlink" Target="http://pbs.twimg.com/profile_images/464232281708560384/LdYtreCd_normal.jpeg" TargetMode="External" /><Relationship Id="rId183" Type="http://schemas.openxmlformats.org/officeDocument/2006/relationships/hyperlink" Target="http://pbs.twimg.com/profile_images/464232281708560384/LdYtreCd_normal.jpeg" TargetMode="External" /><Relationship Id="rId184" Type="http://schemas.openxmlformats.org/officeDocument/2006/relationships/hyperlink" Target="http://pbs.twimg.com/profile_images/973565434581733376/idIuhkwm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pbs.twimg.com/profile_images/720701486418784257/ScrgFKdc_normal.jpg" TargetMode="External" /><Relationship Id="rId227" Type="http://schemas.openxmlformats.org/officeDocument/2006/relationships/hyperlink" Target="http://pbs.twimg.com/profile_images/720701486418784257/ScrgFKdc_normal.jpg" TargetMode="External" /><Relationship Id="rId228" Type="http://schemas.openxmlformats.org/officeDocument/2006/relationships/hyperlink" Target="http://pbs.twimg.com/profile_images/720701486418784257/ScrgFKdc_normal.jpg" TargetMode="External" /><Relationship Id="rId229" Type="http://schemas.openxmlformats.org/officeDocument/2006/relationships/hyperlink" Target="http://pbs.twimg.com/profile_images/720701486418784257/ScrgFKdc_normal.jpg" TargetMode="External" /><Relationship Id="rId230" Type="http://schemas.openxmlformats.org/officeDocument/2006/relationships/hyperlink" Target="http://pbs.twimg.com/profile_images/720701486418784257/ScrgFKdc_normal.jpg" TargetMode="External" /><Relationship Id="rId231" Type="http://schemas.openxmlformats.org/officeDocument/2006/relationships/hyperlink" Target="http://pbs.twimg.com/profile_images/720701486418784257/ScrgFKdc_normal.jpg" TargetMode="External" /><Relationship Id="rId232" Type="http://schemas.openxmlformats.org/officeDocument/2006/relationships/hyperlink" Target="http://pbs.twimg.com/profile_images/720701486418784257/ScrgFKdc_normal.jpg" TargetMode="External" /><Relationship Id="rId233" Type="http://schemas.openxmlformats.org/officeDocument/2006/relationships/hyperlink" Target="http://pbs.twimg.com/profile_images/720701486418784257/ScrgFKdc_normal.jpg" TargetMode="External" /><Relationship Id="rId234" Type="http://schemas.openxmlformats.org/officeDocument/2006/relationships/hyperlink" Target="http://pbs.twimg.com/profile_images/720701486418784257/ScrgFKdc_normal.jpg" TargetMode="External" /><Relationship Id="rId235" Type="http://schemas.openxmlformats.org/officeDocument/2006/relationships/hyperlink" Target="https://twitter.com/#!/talentadvisors/status/1156839063132897280" TargetMode="External" /><Relationship Id="rId236" Type="http://schemas.openxmlformats.org/officeDocument/2006/relationships/hyperlink" Target="https://twitter.com/#!/lt19uk/status/1156851224282578944" TargetMode="External" /><Relationship Id="rId237" Type="http://schemas.openxmlformats.org/officeDocument/2006/relationships/hyperlink" Target="https://twitter.com/#!/henryzino22/status/1156994097426718720" TargetMode="External" /><Relationship Id="rId238" Type="http://schemas.openxmlformats.org/officeDocument/2006/relationships/hyperlink" Target="https://twitter.com/#!/donny_rob/status/1157189809640747009" TargetMode="External" /><Relationship Id="rId239" Type="http://schemas.openxmlformats.org/officeDocument/2006/relationships/hyperlink" Target="https://twitter.com/#!/petegordon68/status/1157311190386843649" TargetMode="External" /><Relationship Id="rId240" Type="http://schemas.openxmlformats.org/officeDocument/2006/relationships/hyperlink" Target="https://twitter.com/#!/imanbenchaibah/status/1157894349834924039" TargetMode="External" /><Relationship Id="rId241" Type="http://schemas.openxmlformats.org/officeDocument/2006/relationships/hyperlink" Target="https://twitter.com/#!/imanbenchaibah/status/1157894349834924039" TargetMode="External" /><Relationship Id="rId242" Type="http://schemas.openxmlformats.org/officeDocument/2006/relationships/hyperlink" Target="https://twitter.com/#!/imanbenchaibah/status/1157894349834924039" TargetMode="External" /><Relationship Id="rId243" Type="http://schemas.openxmlformats.org/officeDocument/2006/relationships/hyperlink" Target="https://twitter.com/#!/imanbenchaibah/status/1157894349834924039" TargetMode="External" /><Relationship Id="rId244" Type="http://schemas.openxmlformats.org/officeDocument/2006/relationships/hyperlink" Target="https://twitter.com/#!/tashapupic/status/1157905535573864448" TargetMode="External" /><Relationship Id="rId245" Type="http://schemas.openxmlformats.org/officeDocument/2006/relationships/hyperlink" Target="https://twitter.com/#!/tashapupic/status/1157905535573864448" TargetMode="External" /><Relationship Id="rId246" Type="http://schemas.openxmlformats.org/officeDocument/2006/relationships/hyperlink" Target="https://twitter.com/#!/tashapupic/status/1157905535573864448" TargetMode="External" /><Relationship Id="rId247" Type="http://schemas.openxmlformats.org/officeDocument/2006/relationships/hyperlink" Target="https://twitter.com/#!/tashapupic/status/1157905535573864448" TargetMode="External" /><Relationship Id="rId248" Type="http://schemas.openxmlformats.org/officeDocument/2006/relationships/hyperlink" Target="https://twitter.com/#!/heyjunaidseraj/status/1157905744802603008" TargetMode="External" /><Relationship Id="rId249" Type="http://schemas.openxmlformats.org/officeDocument/2006/relationships/hyperlink" Target="https://twitter.com/#!/heyjunaidseraj/status/1157905744802603008" TargetMode="External" /><Relationship Id="rId250" Type="http://schemas.openxmlformats.org/officeDocument/2006/relationships/hyperlink" Target="https://twitter.com/#!/heyjunaidseraj/status/1157905744802603008" TargetMode="External" /><Relationship Id="rId251" Type="http://schemas.openxmlformats.org/officeDocument/2006/relationships/hyperlink" Target="https://twitter.com/#!/heyjunaidseraj/status/1157905744802603008" TargetMode="External" /><Relationship Id="rId252" Type="http://schemas.openxmlformats.org/officeDocument/2006/relationships/hyperlink" Target="https://twitter.com/#!/thisisaby/status/1157906986522075137" TargetMode="External" /><Relationship Id="rId253" Type="http://schemas.openxmlformats.org/officeDocument/2006/relationships/hyperlink" Target="https://twitter.com/#!/thisisaby/status/1157906986522075137" TargetMode="External" /><Relationship Id="rId254" Type="http://schemas.openxmlformats.org/officeDocument/2006/relationships/hyperlink" Target="https://twitter.com/#!/thisisaby/status/1157906986522075137" TargetMode="External" /><Relationship Id="rId255" Type="http://schemas.openxmlformats.org/officeDocument/2006/relationships/hyperlink" Target="https://twitter.com/#!/thisisaby/status/1157906986522075137" TargetMode="External" /><Relationship Id="rId256" Type="http://schemas.openxmlformats.org/officeDocument/2006/relationships/hyperlink" Target="https://twitter.com/#!/jeanetteimpia/status/1157914498860298241" TargetMode="External" /><Relationship Id="rId257" Type="http://schemas.openxmlformats.org/officeDocument/2006/relationships/hyperlink" Target="https://twitter.com/#!/jeanetteimpia/status/1157914498860298241" TargetMode="External" /><Relationship Id="rId258" Type="http://schemas.openxmlformats.org/officeDocument/2006/relationships/hyperlink" Target="https://twitter.com/#!/jeanetteimpia/status/1157914498860298241" TargetMode="External" /><Relationship Id="rId259" Type="http://schemas.openxmlformats.org/officeDocument/2006/relationships/hyperlink" Target="https://twitter.com/#!/jeanetteimpia/status/1157914498860298241" TargetMode="External" /><Relationship Id="rId260" Type="http://schemas.openxmlformats.org/officeDocument/2006/relationships/hyperlink" Target="https://twitter.com/#!/odette_h/status/1157953449549582338" TargetMode="External" /><Relationship Id="rId261" Type="http://schemas.openxmlformats.org/officeDocument/2006/relationships/hyperlink" Target="https://twitter.com/#!/odette_h/status/1157953449549582338" TargetMode="External" /><Relationship Id="rId262" Type="http://schemas.openxmlformats.org/officeDocument/2006/relationships/hyperlink" Target="https://twitter.com/#!/odette_h/status/1157953449549582338" TargetMode="External" /><Relationship Id="rId263" Type="http://schemas.openxmlformats.org/officeDocument/2006/relationships/hyperlink" Target="https://twitter.com/#!/odette_h/status/1157953449549582338" TargetMode="External" /><Relationship Id="rId264" Type="http://schemas.openxmlformats.org/officeDocument/2006/relationships/hyperlink" Target="https://twitter.com/#!/adelabouhaidar/status/1158025803860520963" TargetMode="External" /><Relationship Id="rId265" Type="http://schemas.openxmlformats.org/officeDocument/2006/relationships/hyperlink" Target="https://twitter.com/#!/adelabouhaidar/status/1158025803860520963" TargetMode="External" /><Relationship Id="rId266" Type="http://schemas.openxmlformats.org/officeDocument/2006/relationships/hyperlink" Target="https://twitter.com/#!/adelabouhaidar/status/1158025803860520963" TargetMode="External" /><Relationship Id="rId267" Type="http://schemas.openxmlformats.org/officeDocument/2006/relationships/hyperlink" Target="https://twitter.com/#!/adelabouhaidar/status/1158025803860520963" TargetMode="External" /><Relationship Id="rId268" Type="http://schemas.openxmlformats.org/officeDocument/2006/relationships/hyperlink" Target="https://twitter.com/#!/technojederbig/status/1158154045246377985" TargetMode="External" /><Relationship Id="rId269" Type="http://schemas.openxmlformats.org/officeDocument/2006/relationships/hyperlink" Target="https://twitter.com/#!/marketbuzzpr/status/1158220499706687488" TargetMode="External" /><Relationship Id="rId270" Type="http://schemas.openxmlformats.org/officeDocument/2006/relationships/hyperlink" Target="https://twitter.com/#!/marketbuzzpr/status/1158220499706687488" TargetMode="External" /><Relationship Id="rId271" Type="http://schemas.openxmlformats.org/officeDocument/2006/relationships/hyperlink" Target="https://twitter.com/#!/marketbuzzpr/status/1158220499706687488" TargetMode="External" /><Relationship Id="rId272" Type="http://schemas.openxmlformats.org/officeDocument/2006/relationships/hyperlink" Target="https://twitter.com/#!/marketbuzzpr/status/1158220499706687488" TargetMode="External" /><Relationship Id="rId273" Type="http://schemas.openxmlformats.org/officeDocument/2006/relationships/hyperlink" Target="https://twitter.com/#!/traveljunkied/status/1158223437112008704" TargetMode="External" /><Relationship Id="rId274" Type="http://schemas.openxmlformats.org/officeDocument/2006/relationships/hyperlink" Target="https://twitter.com/#!/traveljunkied/status/1158223437112008704" TargetMode="External" /><Relationship Id="rId275" Type="http://schemas.openxmlformats.org/officeDocument/2006/relationships/hyperlink" Target="https://twitter.com/#!/traveljunkied/status/1158223437112008704" TargetMode="External" /><Relationship Id="rId276" Type="http://schemas.openxmlformats.org/officeDocument/2006/relationships/hyperlink" Target="https://twitter.com/#!/traveljunkied/status/1158223437112008704" TargetMode="External" /><Relationship Id="rId277" Type="http://schemas.openxmlformats.org/officeDocument/2006/relationships/hyperlink" Target="https://twitter.com/#!/esthete_detache/status/1158301763864342535" TargetMode="External" /><Relationship Id="rId278" Type="http://schemas.openxmlformats.org/officeDocument/2006/relationships/hyperlink" Target="https://twitter.com/#!/esthete_detache/status/1158301763864342535" TargetMode="External" /><Relationship Id="rId279" Type="http://schemas.openxmlformats.org/officeDocument/2006/relationships/hyperlink" Target="https://twitter.com/#!/bigdatabatman/status/1158333854006034434" TargetMode="External" /><Relationship Id="rId280" Type="http://schemas.openxmlformats.org/officeDocument/2006/relationships/hyperlink" Target="https://twitter.com/#!/uniconexed/status/1157025750672990212" TargetMode="External" /><Relationship Id="rId281" Type="http://schemas.openxmlformats.org/officeDocument/2006/relationships/hyperlink" Target="https://twitter.com/#!/uniconexed/status/1158422458833281026" TargetMode="External" /><Relationship Id="rId282" Type="http://schemas.openxmlformats.org/officeDocument/2006/relationships/hyperlink" Target="https://twitter.com/#!/thjeanjean/status/1158301651452776448" TargetMode="External" /><Relationship Id="rId283" Type="http://schemas.openxmlformats.org/officeDocument/2006/relationships/hyperlink" Target="https://twitter.com/#!/thjeanjean/status/1158346962825093121" TargetMode="External" /><Relationship Id="rId284" Type="http://schemas.openxmlformats.org/officeDocument/2006/relationships/hyperlink" Target="https://twitter.com/#!/thjeanjean/status/1159026441889222656" TargetMode="External" /><Relationship Id="rId285" Type="http://schemas.openxmlformats.org/officeDocument/2006/relationships/hyperlink" Target="https://twitter.com/#!/thjeanjean/status/1159071724920561664" TargetMode="External" /><Relationship Id="rId286" Type="http://schemas.openxmlformats.org/officeDocument/2006/relationships/hyperlink" Target="https://twitter.com/#!/sobeyschool_smu/status/1159112728595836928" TargetMode="External" /><Relationship Id="rId287" Type="http://schemas.openxmlformats.org/officeDocument/2006/relationships/hyperlink" Target="https://twitter.com/#!/sobeyschool_smu/status/1159524900358545413" TargetMode="External" /><Relationship Id="rId288" Type="http://schemas.openxmlformats.org/officeDocument/2006/relationships/hyperlink" Target="https://twitter.com/#!/wissamyounane/status/1157905606583476224" TargetMode="External" /><Relationship Id="rId289" Type="http://schemas.openxmlformats.org/officeDocument/2006/relationships/hyperlink" Target="https://twitter.com/#!/wissamyounane/status/1157905606583476224" TargetMode="External" /><Relationship Id="rId290" Type="http://schemas.openxmlformats.org/officeDocument/2006/relationships/hyperlink" Target="https://twitter.com/#!/wissamyounane/status/1157905606583476224" TargetMode="External" /><Relationship Id="rId291" Type="http://schemas.openxmlformats.org/officeDocument/2006/relationships/hyperlink" Target="https://twitter.com/#!/dandrewschmidt/status/1157999340532707328" TargetMode="External" /><Relationship Id="rId292" Type="http://schemas.openxmlformats.org/officeDocument/2006/relationships/hyperlink" Target="https://twitter.com/#!/audubai/status/1158338620807405568" TargetMode="External" /><Relationship Id="rId293" Type="http://schemas.openxmlformats.org/officeDocument/2006/relationships/hyperlink" Target="https://twitter.com/#!/entmagazineme/status/1157893931213950976" TargetMode="External" /><Relationship Id="rId294" Type="http://schemas.openxmlformats.org/officeDocument/2006/relationships/hyperlink" Target="https://twitter.com/#!/dandrewschmidt/status/1157999340532707328" TargetMode="External" /><Relationship Id="rId295" Type="http://schemas.openxmlformats.org/officeDocument/2006/relationships/hyperlink" Target="https://twitter.com/#!/audubai/status/1158338620807405568" TargetMode="External" /><Relationship Id="rId296" Type="http://schemas.openxmlformats.org/officeDocument/2006/relationships/hyperlink" Target="https://twitter.com/#!/audubai/status/1158338620807405568" TargetMode="External" /><Relationship Id="rId297" Type="http://schemas.openxmlformats.org/officeDocument/2006/relationships/hyperlink" Target="https://twitter.com/#!/entmagazineme/status/1157893931213950976" TargetMode="External" /><Relationship Id="rId298" Type="http://schemas.openxmlformats.org/officeDocument/2006/relationships/hyperlink" Target="https://twitter.com/#!/dandrewschmidt/status/1157999340532707328" TargetMode="External" /><Relationship Id="rId299" Type="http://schemas.openxmlformats.org/officeDocument/2006/relationships/hyperlink" Target="https://twitter.com/#!/entmagazineme/status/1157893931213950976" TargetMode="External" /><Relationship Id="rId300" Type="http://schemas.openxmlformats.org/officeDocument/2006/relationships/hyperlink" Target="https://twitter.com/#!/entmagazineme/status/1159681962006724608" TargetMode="External" /><Relationship Id="rId301" Type="http://schemas.openxmlformats.org/officeDocument/2006/relationships/hyperlink" Target="https://twitter.com/#!/ashridge_biz/status/1156822001790672896" TargetMode="External" /><Relationship Id="rId302" Type="http://schemas.openxmlformats.org/officeDocument/2006/relationships/hyperlink" Target="https://twitter.com/#!/ashridge_biz/status/1157244917841846272" TargetMode="External" /><Relationship Id="rId303" Type="http://schemas.openxmlformats.org/officeDocument/2006/relationships/hyperlink" Target="https://twitter.com/#!/ashridge_biz/status/1158996406503399424" TargetMode="External" /><Relationship Id="rId304" Type="http://schemas.openxmlformats.org/officeDocument/2006/relationships/hyperlink" Target="https://twitter.com/#!/julia_parnaby/status/1159815244438548481" TargetMode="External" /><Relationship Id="rId305" Type="http://schemas.openxmlformats.org/officeDocument/2006/relationships/hyperlink" Target="https://twitter.com/#!/digitaltransf11/status/1156705985777557505" TargetMode="External" /><Relationship Id="rId306" Type="http://schemas.openxmlformats.org/officeDocument/2006/relationships/hyperlink" Target="https://twitter.com/#!/digitaltransf11/status/1160420444639498240" TargetMode="External" /><Relationship Id="rId307" Type="http://schemas.openxmlformats.org/officeDocument/2006/relationships/hyperlink" Target="https://twitter.com/#!/mba_buddy/status/1160749968010993664" TargetMode="External" /><Relationship Id="rId308" Type="http://schemas.openxmlformats.org/officeDocument/2006/relationships/hyperlink" Target="https://twitter.com/#!/nicochan33/status/1160833377303482368" TargetMode="External" /><Relationship Id="rId309" Type="http://schemas.openxmlformats.org/officeDocument/2006/relationships/hyperlink" Target="https://twitter.com/#!/ieexeceducation/status/1156903480847687680" TargetMode="External" /><Relationship Id="rId310" Type="http://schemas.openxmlformats.org/officeDocument/2006/relationships/hyperlink" Target="https://twitter.com/#!/ieexeceducation/status/1158693951760506880" TargetMode="External" /><Relationship Id="rId311" Type="http://schemas.openxmlformats.org/officeDocument/2006/relationships/hyperlink" Target="https://twitter.com/#!/ieexeceducation/status/1159418727592579072" TargetMode="External" /><Relationship Id="rId312" Type="http://schemas.openxmlformats.org/officeDocument/2006/relationships/hyperlink" Target="https://twitter.com/#!/ieexeceducation/status/1160868278937554944" TargetMode="External" /><Relationship Id="rId313" Type="http://schemas.openxmlformats.org/officeDocument/2006/relationships/hyperlink" Target="https://twitter.com/#!/tripgiu5/status/1160876146671665152" TargetMode="External" /><Relationship Id="rId314" Type="http://schemas.openxmlformats.org/officeDocument/2006/relationships/hyperlink" Target="https://twitter.com/#!/harvardnpli/status/1161332021274087424" TargetMode="External" /><Relationship Id="rId315" Type="http://schemas.openxmlformats.org/officeDocument/2006/relationships/hyperlink" Target="https://twitter.com/#!/whartoncai/status/1161350795394031616" TargetMode="External" /><Relationship Id="rId316" Type="http://schemas.openxmlformats.org/officeDocument/2006/relationships/hyperlink" Target="https://twitter.com/#!/warrencntrpenn/status/1161351080208297984" TargetMode="External" /><Relationship Id="rId317" Type="http://schemas.openxmlformats.org/officeDocument/2006/relationships/hyperlink" Target="https://twitter.com/#!/warrencntrpenn/status/1161351080208297984" TargetMode="External" /><Relationship Id="rId318" Type="http://schemas.openxmlformats.org/officeDocument/2006/relationships/hyperlink" Target="https://twitter.com/#!/whartoncai/status/1161350795394031616" TargetMode="External" /><Relationship Id="rId319" Type="http://schemas.openxmlformats.org/officeDocument/2006/relationships/hyperlink" Target="https://twitter.com/#!/valerieblassey/status/1161357809738342400" TargetMode="External" /><Relationship Id="rId320" Type="http://schemas.openxmlformats.org/officeDocument/2006/relationships/hyperlink" Target="https://twitter.com/#!/valerieblassey/status/1161357809738342400" TargetMode="External" /><Relationship Id="rId321" Type="http://schemas.openxmlformats.org/officeDocument/2006/relationships/hyperlink" Target="https://twitter.com/#!/thegcsp/status/1161211588298383361" TargetMode="External" /><Relationship Id="rId322" Type="http://schemas.openxmlformats.org/officeDocument/2006/relationships/hyperlink" Target="https://twitter.com/#!/execedcourses/status/1157458564476104704" TargetMode="External" /><Relationship Id="rId323" Type="http://schemas.openxmlformats.org/officeDocument/2006/relationships/hyperlink" Target="https://twitter.com/#!/execedcourses/status/1157790778875236352" TargetMode="External" /><Relationship Id="rId324" Type="http://schemas.openxmlformats.org/officeDocument/2006/relationships/hyperlink" Target="https://twitter.com/#!/execedcourses/status/1158229198244204544" TargetMode="External" /><Relationship Id="rId325" Type="http://schemas.openxmlformats.org/officeDocument/2006/relationships/hyperlink" Target="https://twitter.com/#!/execedcourses/status/1157035744218603520" TargetMode="External" /><Relationship Id="rId326" Type="http://schemas.openxmlformats.org/officeDocument/2006/relationships/hyperlink" Target="https://twitter.com/#!/execedcourses/status/1158791457085374464" TargetMode="External" /><Relationship Id="rId327" Type="http://schemas.openxmlformats.org/officeDocument/2006/relationships/hyperlink" Target="https://twitter.com/#!/execedcourses/status/1159391451186229248" TargetMode="External" /><Relationship Id="rId328" Type="http://schemas.openxmlformats.org/officeDocument/2006/relationships/hyperlink" Target="https://twitter.com/#!/execedcourses/status/1159602855939960832" TargetMode="External" /><Relationship Id="rId329" Type="http://schemas.openxmlformats.org/officeDocument/2006/relationships/hyperlink" Target="https://twitter.com/#!/execedcourses/status/1160241112184868865" TargetMode="External" /><Relationship Id="rId330" Type="http://schemas.openxmlformats.org/officeDocument/2006/relationships/hyperlink" Target="https://twitter.com/#!/execedcourses/status/1161052518442340355" TargetMode="External" /><Relationship Id="rId331" Type="http://schemas.openxmlformats.org/officeDocument/2006/relationships/hyperlink" Target="https://twitter.com/#!/execedcourses/status/1156656749715136514" TargetMode="External" /><Relationship Id="rId332" Type="http://schemas.openxmlformats.org/officeDocument/2006/relationships/hyperlink" Target="https://twitter.com/#!/execedcourses/status/1156703550979706880" TargetMode="External" /><Relationship Id="rId333" Type="http://schemas.openxmlformats.org/officeDocument/2006/relationships/hyperlink" Target="https://twitter.com/#!/execedcourses/status/1156898336336515075" TargetMode="External" /><Relationship Id="rId334" Type="http://schemas.openxmlformats.org/officeDocument/2006/relationships/hyperlink" Target="https://twitter.com/#!/execedcourses/status/1156960242044772352" TargetMode="External" /><Relationship Id="rId335" Type="http://schemas.openxmlformats.org/officeDocument/2006/relationships/hyperlink" Target="https://twitter.com/#!/execedcourses/status/1156979366150017024" TargetMode="External" /><Relationship Id="rId336" Type="http://schemas.openxmlformats.org/officeDocument/2006/relationships/hyperlink" Target="https://twitter.com/#!/execedcourses/status/1156990946766028800" TargetMode="External" /><Relationship Id="rId337" Type="http://schemas.openxmlformats.org/officeDocument/2006/relationships/hyperlink" Target="https://twitter.com/#!/execedcourses/status/1157065946223149056" TargetMode="External" /><Relationship Id="rId338" Type="http://schemas.openxmlformats.org/officeDocument/2006/relationships/hyperlink" Target="https://twitter.com/#!/execedcourses/status/1157175678283812864" TargetMode="External" /><Relationship Id="rId339" Type="http://schemas.openxmlformats.org/officeDocument/2006/relationships/hyperlink" Target="https://twitter.com/#!/execedcourses/status/1157230549339009024" TargetMode="External" /><Relationship Id="rId340" Type="http://schemas.openxmlformats.org/officeDocument/2006/relationships/hyperlink" Target="https://twitter.com/#!/execedcourses/status/1157519468697755648" TargetMode="External" /><Relationship Id="rId341" Type="http://schemas.openxmlformats.org/officeDocument/2006/relationships/hyperlink" Target="https://twitter.com/#!/execedcourses/status/1157538090925228032" TargetMode="External" /><Relationship Id="rId342" Type="http://schemas.openxmlformats.org/officeDocument/2006/relationships/hyperlink" Target="https://twitter.com/#!/execedcourses/status/1157579368777936896" TargetMode="External" /><Relationship Id="rId343" Type="http://schemas.openxmlformats.org/officeDocument/2006/relationships/hyperlink" Target="https://twitter.com/#!/execedcourses/status/1157955381261262849" TargetMode="External" /><Relationship Id="rId344" Type="http://schemas.openxmlformats.org/officeDocument/2006/relationships/hyperlink" Target="https://twitter.com/#!/execedcourses/status/1158138595296739329" TargetMode="External" /><Relationship Id="rId345" Type="http://schemas.openxmlformats.org/officeDocument/2006/relationships/hyperlink" Target="https://twitter.com/#!/execedcourses/status/1158153194519724032" TargetMode="External" /><Relationship Id="rId346" Type="http://schemas.openxmlformats.org/officeDocument/2006/relationships/hyperlink" Target="https://twitter.com/#!/execedcourses/status/1158212092316405761" TargetMode="External" /><Relationship Id="rId347" Type="http://schemas.openxmlformats.org/officeDocument/2006/relationships/hyperlink" Target="https://twitter.com/#!/execedcourses/status/1158334400024547328" TargetMode="External" /><Relationship Id="rId348" Type="http://schemas.openxmlformats.org/officeDocument/2006/relationships/hyperlink" Target="https://twitter.com/#!/execedcourses/status/1158485407404711936" TargetMode="External" /><Relationship Id="rId349" Type="http://schemas.openxmlformats.org/officeDocument/2006/relationships/hyperlink" Target="https://twitter.com/#!/execedcourses/status/1158606715048173568" TargetMode="External" /><Relationship Id="rId350" Type="http://schemas.openxmlformats.org/officeDocument/2006/relationships/hyperlink" Target="https://twitter.com/#!/execedcourses/status/1158666615342297088" TargetMode="External" /><Relationship Id="rId351" Type="http://schemas.openxmlformats.org/officeDocument/2006/relationships/hyperlink" Target="https://twitter.com/#!/execedcourses/status/1158755725599920129" TargetMode="External" /><Relationship Id="rId352" Type="http://schemas.openxmlformats.org/officeDocument/2006/relationships/hyperlink" Target="https://twitter.com/#!/execedcourses/status/1159017970267348992" TargetMode="External" /><Relationship Id="rId353" Type="http://schemas.openxmlformats.org/officeDocument/2006/relationships/hyperlink" Target="https://twitter.com/#!/execedcourses/status/1159059239177842689" TargetMode="External" /><Relationship Id="rId354" Type="http://schemas.openxmlformats.org/officeDocument/2006/relationships/hyperlink" Target="https://twitter.com/#!/execedcourses/status/1159153872905965568" TargetMode="External" /><Relationship Id="rId355" Type="http://schemas.openxmlformats.org/officeDocument/2006/relationships/hyperlink" Target="https://twitter.com/#!/execedcourses/status/1159270644246122496" TargetMode="External" /><Relationship Id="rId356" Type="http://schemas.openxmlformats.org/officeDocument/2006/relationships/hyperlink" Target="https://twitter.com/#!/execedcourses/status/1159678862529159168" TargetMode="External" /><Relationship Id="rId357" Type="http://schemas.openxmlformats.org/officeDocument/2006/relationships/hyperlink" Target="https://twitter.com/#!/execedcourses/status/1159742788704985088" TargetMode="External" /><Relationship Id="rId358" Type="http://schemas.openxmlformats.org/officeDocument/2006/relationships/hyperlink" Target="https://twitter.com/#!/execedcourses/status/1159935071601586176" TargetMode="External" /><Relationship Id="rId359" Type="http://schemas.openxmlformats.org/officeDocument/2006/relationships/hyperlink" Target="https://twitter.com/#!/execedcourses/status/1159965270040907776" TargetMode="External" /><Relationship Id="rId360" Type="http://schemas.openxmlformats.org/officeDocument/2006/relationships/hyperlink" Target="https://twitter.com/#!/execedcourses/status/1160024170706563072" TargetMode="External" /><Relationship Id="rId361" Type="http://schemas.openxmlformats.org/officeDocument/2006/relationships/hyperlink" Target="https://twitter.com/#!/execedcourses/status/1160129876512296960" TargetMode="External" /><Relationship Id="rId362" Type="http://schemas.openxmlformats.org/officeDocument/2006/relationships/hyperlink" Target="https://twitter.com/#!/execedcourses/status/1160418793262157825" TargetMode="External" /><Relationship Id="rId363" Type="http://schemas.openxmlformats.org/officeDocument/2006/relationships/hyperlink" Target="https://twitter.com/#!/execedcourses/status/1160467618525958146" TargetMode="External" /><Relationship Id="rId364" Type="http://schemas.openxmlformats.org/officeDocument/2006/relationships/hyperlink" Target="https://twitter.com/#!/execedcourses/status/1160633725857624066" TargetMode="External" /><Relationship Id="rId365" Type="http://schemas.openxmlformats.org/officeDocument/2006/relationships/hyperlink" Target="https://twitter.com/#!/execedcourses/status/1160735909991469061" TargetMode="External" /><Relationship Id="rId366" Type="http://schemas.openxmlformats.org/officeDocument/2006/relationships/hyperlink" Target="https://twitter.com/#!/execedcourses/status/1160749000800124928" TargetMode="External" /><Relationship Id="rId367" Type="http://schemas.openxmlformats.org/officeDocument/2006/relationships/hyperlink" Target="https://twitter.com/#!/execedcourses/status/1160977517139783680" TargetMode="External" /><Relationship Id="rId368" Type="http://schemas.openxmlformats.org/officeDocument/2006/relationships/hyperlink" Target="https://twitter.com/#!/execedcourses/status/1160996143871848448" TargetMode="External" /><Relationship Id="rId369" Type="http://schemas.openxmlformats.org/officeDocument/2006/relationships/hyperlink" Target="https://twitter.com/#!/execedcourses/status/1161203525390651392" TargetMode="External" /><Relationship Id="rId370" Type="http://schemas.openxmlformats.org/officeDocument/2006/relationships/hyperlink" Target="https://twitter.com/#!/execedcourses/status/1161247325118853120" TargetMode="External" /><Relationship Id="rId371" Type="http://schemas.openxmlformats.org/officeDocument/2006/relationships/hyperlink" Target="https://twitter.com/#!/execedcourses/status/1161384733143552000" TargetMode="External" /><Relationship Id="rId372" Type="http://schemas.openxmlformats.org/officeDocument/2006/relationships/comments" Target="../comments1.xml" /><Relationship Id="rId373" Type="http://schemas.openxmlformats.org/officeDocument/2006/relationships/vmlDrawing" Target="../drawings/vmlDrawing1.vml" /><Relationship Id="rId374" Type="http://schemas.openxmlformats.org/officeDocument/2006/relationships/table" Target="../tables/table1.xml" /><Relationship Id="rId3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o.st/scms/OrMCe04Lcp0lOFmbAka8Um6V2jAD7SYdZTjvhHbnYZ0lOA/wDPara" TargetMode="External" /><Relationship Id="rId2" Type="http://schemas.openxmlformats.org/officeDocument/2006/relationships/hyperlink" Target="http://po.st/scms/OrMCe04Lcp0lOFmbAka8Um6V2jAD7SYdZTjvhHbnYZ0lOA/90436v" TargetMode="External" /><Relationship Id="rId3" Type="http://schemas.openxmlformats.org/officeDocument/2006/relationships/hyperlink" Target="https://www.mckinsey.com/business-functions/organization/our-insights/five-fifty-lost-in-translation" TargetMode="External" /><Relationship Id="rId4" Type="http://schemas.openxmlformats.org/officeDocument/2006/relationships/hyperlink" Target="https://www.mckinsey.com/business-functions/organization/our-insights/five-fifty-lost-in-translation" TargetMode="External" /><Relationship Id="rId5" Type="http://schemas.openxmlformats.org/officeDocument/2006/relationships/hyperlink" Target="https://www.uniconexed.org/resources/about-unicon/?utm_source=twitter&amp;utm_medium=sasocial&amp;utm_campaign=unicon" TargetMode="External" /><Relationship Id="rId6" Type="http://schemas.openxmlformats.org/officeDocument/2006/relationships/hyperlink" Target="https://www.uniconexed.org/unicon-white-paper-exec-ed-framing-and-making-strategic-choices-saunders-ryan-2018/?utm_source=twitter&amp;utm_medium=sasocial&amp;utm_campaign=unicon" TargetMode="External" /><Relationship Id="rId7" Type="http://schemas.openxmlformats.org/officeDocument/2006/relationships/hyperlink" Target="https://www.mckinsey.com/business-functions/organization/our-insights/five-fifty-lost-in-translation" TargetMode="External" /><Relationship Id="rId8" Type="http://schemas.openxmlformats.org/officeDocument/2006/relationships/hyperlink" Target="https://app.amazingcontent.io/best-content/monthly/ThJeanjean/2019/july" TargetMode="External" /><Relationship Id="rId9" Type="http://schemas.openxmlformats.org/officeDocument/2006/relationships/hyperlink" Target="https://www.parlonsrh.com/comment-les-francais-percoivent-ils-la-formation-en-2019/" TargetMode="External" /><Relationship Id="rId10" Type="http://schemas.openxmlformats.org/officeDocument/2006/relationships/hyperlink" Target="https://solutions.lesechos.fr/equipe-management/c/ia-travail-en-pleine-mutation-17957/" TargetMode="External" /><Relationship Id="rId11" Type="http://schemas.openxmlformats.org/officeDocument/2006/relationships/hyperlink" Target="https://www.linkedin.com/company/2661808/admin/" TargetMode="External" /><Relationship Id="rId12" Type="http://schemas.openxmlformats.org/officeDocument/2006/relationships/hyperlink" Target="https://www.smu.ca/academics/sobey/for-business-training-and-development.html?utm_source=Twitter&amp;utm_medium=social&amp;utm_campaign=execed&amp;utm_content=BVad" TargetMode="External" /><Relationship Id="rId13" Type="http://schemas.openxmlformats.org/officeDocument/2006/relationships/hyperlink" Target="https://www.entrepreneur.com/article/337578" TargetMode="External" /><Relationship Id="rId14" Type="http://schemas.openxmlformats.org/officeDocument/2006/relationships/hyperlink" Target="https://www.entrepreneur.com/article/337275" TargetMode="External" /><Relationship Id="rId15"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16" Type="http://schemas.openxmlformats.org/officeDocument/2006/relationships/hyperlink" Target="https://www.hult.edu/en/executive-education/events/?utm_source=twitter&amp;utm_medium=social&amp;utm_campaign=organicsocialtwitter&amp;utm_content=generic_events" TargetMode="External" /><Relationship Id="rId17"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18" Type="http://schemas.openxmlformats.org/officeDocument/2006/relationships/hyperlink" Target="http://po.st/scms/OrMCe04Lcp0lOFmbAka8Um6V2jAD7SYdZTjvhHbnYZ0lOA/PNr4iq" TargetMode="External" /><Relationship Id="rId19" Type="http://schemas.openxmlformats.org/officeDocument/2006/relationships/hyperlink" Target="http://po.st/scms/OrMCe04Lcp0lOFmbAka8Um6V2jAD7SYdZTjvhHbnYZ0lOA/PNr4iq" TargetMode="External" /><Relationship Id="rId20" Type="http://schemas.openxmlformats.org/officeDocument/2006/relationships/hyperlink" Target="http://po.st/scms/OrMCe04Lcp0lOFmbAka8Um6V2jAD7SYdZTjvhHbnYZ0lOA/4Vygqh" TargetMode="External" /><Relationship Id="rId21" Type="http://schemas.openxmlformats.org/officeDocument/2006/relationships/hyperlink" Target="http://po.st/scms/OrMCe04Lcp0lOFmbAka8Um6V2jAD7SYdZTjvhHbnYZ0lOA/PNr4iq" TargetMode="External" /><Relationship Id="rId22" Type="http://schemas.openxmlformats.org/officeDocument/2006/relationships/hyperlink" Target="https://go.headspringexecutive.com/AIReport" TargetMode="External" /><Relationship Id="rId23"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24" Type="http://schemas.openxmlformats.org/officeDocument/2006/relationships/hyperlink" Target="https://www.ie.edu/insights/articles/communication-substance-and-form/" TargetMode="External" /><Relationship Id="rId25" Type="http://schemas.openxmlformats.org/officeDocument/2006/relationships/hyperlink" Target="https://www.ie.edu/insights/articles/strategies-from-words-to-deeds-thanks-to-pmos/" TargetMode="External" /><Relationship Id="rId26" Type="http://schemas.openxmlformats.org/officeDocument/2006/relationships/hyperlink" Target="https://twitter.com/HarvardNPLI/status/1160244418110218242" TargetMode="External" /><Relationship Id="rId27"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28" Type="http://schemas.openxmlformats.org/officeDocument/2006/relationships/hyperlink" Target="http://po.st/scms/OrMCe04Lcp0lOFmbAka8Um6V2jAD7SYdZTjvhHbnYZ0lOA/HJcZwb" TargetMode="External" /><Relationship Id="rId29" Type="http://schemas.openxmlformats.org/officeDocument/2006/relationships/hyperlink" Target="http://po.st/scms/OrMCe04Lcp0lOFmbAka8Um6V2jAD7SYdZTjvhHbnYZ0lOA/HJcZwb" TargetMode="External" /><Relationship Id="rId30" Type="http://schemas.openxmlformats.org/officeDocument/2006/relationships/hyperlink" Target="http://po.st/scms/OrMCe04Lcp0lOFmbAka8Um6V2jAD7SYdZTjvhHbnYZ0lOA/7duwum" TargetMode="External" /><Relationship Id="rId31" Type="http://schemas.openxmlformats.org/officeDocument/2006/relationships/hyperlink" Target="http://po.st/scms/OrMCe04Lcp0lOFmbAka8Um6V2jAD7SYdZTjvhHbnYZ0lOA/aJmkB2" TargetMode="External" /><Relationship Id="rId32" Type="http://schemas.openxmlformats.org/officeDocument/2006/relationships/hyperlink" Target="http://po.st/scms/OrMCe04Lcp0lOFmbAka8Um6V2jAD7SYdZTjvhHbnYZ0lOA/fts9PQ" TargetMode="External" /><Relationship Id="rId33" Type="http://schemas.openxmlformats.org/officeDocument/2006/relationships/hyperlink" Target="http://po.st/scms/OrMCe04Lcp0lOFmbAka8Um6V2jAD7SYdZTjvhHbnYZ0lOA/ITJ3AK" TargetMode="External" /><Relationship Id="rId34" Type="http://schemas.openxmlformats.org/officeDocument/2006/relationships/hyperlink" Target="http://po.st/scms/OrMCe04Lcp0lOFmbAka8Um6V2jAD7SYdZTjvhHbnYZ0lOA/ILEEKv" TargetMode="External" /><Relationship Id="rId35" Type="http://schemas.openxmlformats.org/officeDocument/2006/relationships/hyperlink" Target="http://po.st/scms/OrMCe04Lcp0lOFmbAka8Um6V2jAD7SYdZTjvhHbnYZ0lOA/p29olp" TargetMode="External" /><Relationship Id="rId36" Type="http://schemas.openxmlformats.org/officeDocument/2006/relationships/hyperlink" Target="http://po.st/scms/OrMCe04Lcp0lOFmbAka8Um6V2jAD7SYdZTjvhHbnYZ0lOA/5TJgj9" TargetMode="External" /><Relationship Id="rId37" Type="http://schemas.openxmlformats.org/officeDocument/2006/relationships/hyperlink" Target="http://po.st/scms/OrMCe04Lcp0lOFmbAka8Um6V2jAD7SYdZTjvhHbnYZ0lOA/zb5T2F" TargetMode="External" /><Relationship Id="rId38" Type="http://schemas.openxmlformats.org/officeDocument/2006/relationships/hyperlink" Target="http://po.st/scms/OrMCe04Lcp0lOFmbAka8Um6V2jAD7SYdZTjvhHbnYZ0lOA/OopEA3" TargetMode="External" /><Relationship Id="rId39" Type="http://schemas.openxmlformats.org/officeDocument/2006/relationships/hyperlink" Target="http://po.st/scms/OrMCe04Lcp0lOFmbAka8Um6V2jAD7SYdZTjvhHbnYZ0lOA/PNr4iq" TargetMode="External" /><Relationship Id="rId40" Type="http://schemas.openxmlformats.org/officeDocument/2006/relationships/hyperlink" Target="http://po.st/scms/OrMCe04Lcp0lOFmbAka8Um6V2jAD7SYdZTjvhHbnYZ0lOA/FSAs4U" TargetMode="External" /><Relationship Id="rId41" Type="http://schemas.openxmlformats.org/officeDocument/2006/relationships/hyperlink" Target="http://po.st/scms/OrMCe04Lcp0lOFmbAka8Um6V2jAD7SYdZTjvhHbnYZ0lOA/uSyVqI" TargetMode="External" /><Relationship Id="rId42" Type="http://schemas.openxmlformats.org/officeDocument/2006/relationships/hyperlink" Target="http://po.st/scms/OrMCe04Lcp0lOFmbAka8Um6V2jAD7SYdZTjvhHbnYZ0lOA/odCeoy" TargetMode="External" /><Relationship Id="rId43" Type="http://schemas.openxmlformats.org/officeDocument/2006/relationships/hyperlink" Target="http://po.st/scms/OrMCe04Lcp0lOFmbAka8Um6V2jAD7SYdZTjvhHbnYZ0lOA/wDPara" TargetMode="External" /><Relationship Id="rId44" Type="http://schemas.openxmlformats.org/officeDocument/2006/relationships/hyperlink" Target="http://po.st/scms/OrMCe04Lcp0lOFmbAka8Um6V2jAD7SYdZTjvhHbnYZ0lOA/IhrxSg" TargetMode="External" /><Relationship Id="rId45" Type="http://schemas.openxmlformats.org/officeDocument/2006/relationships/hyperlink" Target="http://po.st/scms/OrMCe04Lcp0lOFmbAka8Um6V2jAD7SYdZTjvhHbnYZ0lOA/iyO79R" TargetMode="External" /><Relationship Id="rId46" Type="http://schemas.openxmlformats.org/officeDocument/2006/relationships/hyperlink" Target="http://po.st/scms/OrMCe04Lcp0lOFmbAka8Um6V2jAD7SYdZTjvhHbnYZ0lOA/uldsuC" TargetMode="External" /><Relationship Id="rId47" Type="http://schemas.openxmlformats.org/officeDocument/2006/relationships/hyperlink" Target="http://po.st/scms/OrMCe04Lcp0lOFmbAka8Um6V2jAD7SYdZTjvhHbnYZ0lOA/QOVc5j" TargetMode="External" /><Relationship Id="rId48" Type="http://schemas.openxmlformats.org/officeDocument/2006/relationships/hyperlink" Target="http://po.st/scms/OrMCe04Lcp0lOFmbAka8Um6V2jAD7SYdZTjvhHbnYZ0lOA/w7BIM1" TargetMode="External" /><Relationship Id="rId49" Type="http://schemas.openxmlformats.org/officeDocument/2006/relationships/hyperlink" Target="http://po.st/scms/OrMCe04Lcp0lOFmbAka8Um6V2jAD7SYdZTjvhHbnYZ0lOA/bgADwn" TargetMode="External" /><Relationship Id="rId50" Type="http://schemas.openxmlformats.org/officeDocument/2006/relationships/hyperlink" Target="http://po.st/scms/OrMCe04Lcp0lOFmbAka8Um6V2jAD7SYdZTjvhHbnYZ0lOA/xw059G" TargetMode="External" /><Relationship Id="rId51" Type="http://schemas.openxmlformats.org/officeDocument/2006/relationships/hyperlink" Target="http://po.st/scms/OrMCe04Lcp0lOFmbAka8Um6V2jAD7SYdZTjvhHbnYZ0lOA/OPBmuP" TargetMode="External" /><Relationship Id="rId52" Type="http://schemas.openxmlformats.org/officeDocument/2006/relationships/hyperlink" Target="http://po.st/scms/OrMCe04Lcp0lOFmbAka8Um6V2jAD7SYdZTjvhHbnYZ0lOA/90436v" TargetMode="External" /><Relationship Id="rId53" Type="http://schemas.openxmlformats.org/officeDocument/2006/relationships/hyperlink" Target="http://po.st/scms/OrMCe04Lcp0lOFmbAka8Um6V2jAD7SYdZTjvhHbnYZ0lOA/mfkRap" TargetMode="External" /><Relationship Id="rId54" Type="http://schemas.openxmlformats.org/officeDocument/2006/relationships/hyperlink" Target="http://po.st/scms/OrMCe04Lcp0lOFmbAka8Um6V2jAD7SYdZTjvhHbnYZ0lOA/fZR2tg" TargetMode="External" /><Relationship Id="rId55" Type="http://schemas.openxmlformats.org/officeDocument/2006/relationships/hyperlink" Target="http://po.st/scms/OrMCe04Lcp0lOFmbAka8Um6V2jAD7SYdZTjvhHbnYZ0lOA/TYM9cp" TargetMode="External" /><Relationship Id="rId56" Type="http://schemas.openxmlformats.org/officeDocument/2006/relationships/hyperlink" Target="http://po.st/scms/OrMCe04Lcp0lOFmbAka8Um6V2jAD7SYdZTjvhHbnYZ0lOA/KQEfDY" TargetMode="External" /><Relationship Id="rId57" Type="http://schemas.openxmlformats.org/officeDocument/2006/relationships/hyperlink" Target="http://po.st/scms/OrMCe04Lcp0lOFmbAka8Um6V2jAD7SYdZTjvhHbnYZ0lOA/xBg3ul" TargetMode="External" /><Relationship Id="rId58" Type="http://schemas.openxmlformats.org/officeDocument/2006/relationships/hyperlink" Target="http://po.st/scms/OrMCe04Lcp0lOFmbAka8Um6V2jAD7SYdZTjvhHbnYZ0lOA/ByrTKc" TargetMode="External" /><Relationship Id="rId59" Type="http://schemas.openxmlformats.org/officeDocument/2006/relationships/hyperlink" Target="http://po.st/scms/OrMCe04Lcp0lOFmbAka8Um6V2jAD7SYdZTjvhHbnYZ0lOA/MA79gI" TargetMode="External" /><Relationship Id="rId60" Type="http://schemas.openxmlformats.org/officeDocument/2006/relationships/hyperlink" Target="http://po.st/scms/OrMCe04Lcp0lOFmbAka8Um6V2jAD7SYdZTjvhHbnYZ0lOA/NqYfgf" TargetMode="External" /><Relationship Id="rId61" Type="http://schemas.openxmlformats.org/officeDocument/2006/relationships/hyperlink" Target="http://po.st/scms/OrMCe04Lcp0lOFmbAka8Um6V2jAD7SYdZTjvhHbnYZ0lOA/otSuY7" TargetMode="External" /><Relationship Id="rId62" Type="http://schemas.openxmlformats.org/officeDocument/2006/relationships/hyperlink" Target="http://po.st/scms/OrMCe04Lcp0lOFmbAka8Um6V2jAD7SYdZTjvhHbnYZ0lOA/6PVWA1" TargetMode="External" /><Relationship Id="rId63" Type="http://schemas.openxmlformats.org/officeDocument/2006/relationships/hyperlink" Target="http://po.st/scms/OrMCe04Lcp0lOFmbAka8Um6V2jAD7SYdZTjvhHbnYZ0lOA/z4A5NN" TargetMode="External" /><Relationship Id="rId64" Type="http://schemas.openxmlformats.org/officeDocument/2006/relationships/hyperlink" Target="http://po.st/scms/OrMCe04Lcp0lOFmbAka8Um6V2jAD7SYdZTjvhHbnYZ0lOA/a3g72o" TargetMode="External" /><Relationship Id="rId65" Type="http://schemas.openxmlformats.org/officeDocument/2006/relationships/hyperlink" Target="http://po.st/scms/OrMCe04Lcp0lOFmbAka8Um6V2jAD7SYdZTjvhHbnYZ0lOA/6pTZ5M" TargetMode="External" /><Relationship Id="rId66" Type="http://schemas.openxmlformats.org/officeDocument/2006/relationships/hyperlink" Target="http://po.st/scms/OrMCe04Lcp0lOFmbAka8Um6V2jAD7SYdZTjvhHbnYZ0lOA/5Wm7Or" TargetMode="External" /><Relationship Id="rId67" Type="http://schemas.openxmlformats.org/officeDocument/2006/relationships/hyperlink" Target="http://po.st/scms/OrMCe04Lcp0lOFmbAka8Um6V2jAD7SYdZTjvhHbnYZ0lOA/qJ7MNr" TargetMode="External" /><Relationship Id="rId68" Type="http://schemas.openxmlformats.org/officeDocument/2006/relationships/hyperlink" Target="http://po.st/scms/OrMCe04Lcp0lOFmbAka8Um6V2jAD7SYdZTjvhHbnYZ0lOA/q2AiAl" TargetMode="External" /><Relationship Id="rId69" Type="http://schemas.openxmlformats.org/officeDocument/2006/relationships/hyperlink" Target="http://po.st/scms/OrMCe04Lcp0lOFmbAka8Um6V2jAD7SYdZTjvhHbnYZ0lOA/PNr4iq" TargetMode="External" /><Relationship Id="rId70" Type="http://schemas.openxmlformats.org/officeDocument/2006/relationships/hyperlink" Target="http://po.st/scms/OrMCe04Lcp0lOFmbAka8Um6V2jAD7SYdZTjvhHbnYZ0lOA/wLviLD" TargetMode="External" /><Relationship Id="rId71" Type="http://schemas.openxmlformats.org/officeDocument/2006/relationships/hyperlink" Target="http://po.st/scms/OrMCe04Lcp0lOFmbAka8Um6V2jAD7SYdZTjvhHbnYZ0lOA/DBuxK1" TargetMode="External" /><Relationship Id="rId72" Type="http://schemas.openxmlformats.org/officeDocument/2006/relationships/hyperlink" Target="http://po.st/scms/OrMCe04Lcp0lOFmbAka8Um6V2jAD7SYdZTjvhHbnYZ0lOA/4Vygqh" TargetMode="External" /><Relationship Id="rId73" Type="http://schemas.openxmlformats.org/officeDocument/2006/relationships/hyperlink" Target="http://po.st/scms/OrMCe04Lcp0lOFmbAka8Um6V2jAD7SYdZTjvhHbnYZ0lOA/KG99fL" TargetMode="External" /><Relationship Id="rId74" Type="http://schemas.openxmlformats.org/officeDocument/2006/relationships/hyperlink" Target="http://po.st/scms/OrMCe04Lcp0lOFmbAka8Um6V2jAD7SYdZTjvhHbnYZ0lOA/uQOqkB" TargetMode="External" /><Relationship Id="rId75" Type="http://schemas.openxmlformats.org/officeDocument/2006/relationships/hyperlink" Target="http://po.st/scms/OrMCe04Lcp0lOFmbAka8Um6V2jAD7SYdZTjvhHbnYZ0lOA/NWrIUq" TargetMode="External" /><Relationship Id="rId76" Type="http://schemas.openxmlformats.org/officeDocument/2006/relationships/hyperlink" Target="http://po.st/scms/OrMCe04Lcp0lOFmbAka8Um6V2jAD7SYdZTjvhHbnYZ0lOA/8WCCVZ" TargetMode="External" /><Relationship Id="rId77" Type="http://schemas.openxmlformats.org/officeDocument/2006/relationships/hyperlink" Target="http://po.st/scms/OrMCe04Lcp0lOFmbAka8Um6V2jAD7SYdZTjvhHbnYZ0lOA/HGMbXH" TargetMode="External" /><Relationship Id="rId78" Type="http://schemas.openxmlformats.org/officeDocument/2006/relationships/hyperlink" Target="http://po.st/scms/OrMCe04Lcp0lOFmbAka8Um6V2jAD7SYdZTjvhHbnYZ0lOA/8DUK5F" TargetMode="External" /><Relationship Id="rId79" Type="http://schemas.openxmlformats.org/officeDocument/2006/relationships/hyperlink" Target="https://pbs.twimg.com/media/EBOLFbUW4AAdD1t.jpg" TargetMode="External" /><Relationship Id="rId80" Type="http://schemas.openxmlformats.org/officeDocument/2006/relationships/hyperlink" Target="https://pbs.twimg.com/media/EBX-4ihXoAAUnz4.jpg" TargetMode="External" /><Relationship Id="rId81" Type="http://schemas.openxmlformats.org/officeDocument/2006/relationships/hyperlink" Target="https://pbs.twimg.com/media/EBd1v8AXUAAdppw.jpg" TargetMode="External" /><Relationship Id="rId82" Type="http://schemas.openxmlformats.org/officeDocument/2006/relationships/hyperlink" Target="https://pbs.twimg.com/media/EBGiPmHXoAA4dnp.jpg" TargetMode="External" /><Relationship Id="rId83" Type="http://schemas.openxmlformats.org/officeDocument/2006/relationships/hyperlink" Target="https://pbs.twimg.com/media/EA3beu7X4AAGWjE.jpg" TargetMode="External" /><Relationship Id="rId84" Type="http://schemas.openxmlformats.org/officeDocument/2006/relationships/hyperlink" Target="https://pbs.twimg.com/media/EA9cHrqWsAEJF4w.jpg" TargetMode="External" /><Relationship Id="rId85" Type="http://schemas.openxmlformats.org/officeDocument/2006/relationships/hyperlink" Target="https://pbs.twimg.com/media/EBWVFvrXkAAWCRh.jpg" TargetMode="External" /><Relationship Id="rId86" Type="http://schemas.openxmlformats.org/officeDocument/2006/relationships/hyperlink" Target="https://pbs.twimg.com/media/EA4ljy2XsAEfB46.jpg" TargetMode="External" /><Relationship Id="rId87" Type="http://schemas.openxmlformats.org/officeDocument/2006/relationships/hyperlink" Target="https://pbs.twimg.com/media/EBRQdPnWkAAlEf8.jpg" TargetMode="External" /><Relationship Id="rId88" Type="http://schemas.openxmlformats.org/officeDocument/2006/relationships/hyperlink" Target="https://pbs.twimg.com/media/EBbmn2NW4AArIjx.jpg" TargetMode="External" /><Relationship Id="rId89" Type="http://schemas.openxmlformats.org/officeDocument/2006/relationships/hyperlink" Target="https://pbs.twimg.com/media/EBwL4FPX4AA30Ho.jpg" TargetMode="External" /><Relationship Id="rId90" Type="http://schemas.openxmlformats.org/officeDocument/2006/relationships/hyperlink" Target="https://pbs.twimg.com/media/EB3yY3ZU8AAk_lJ.jpg" TargetMode="External" /><Relationship Id="rId91" Type="http://schemas.openxmlformats.org/officeDocument/2006/relationships/hyperlink" Target="http://pbs.twimg.com/profile_images/830188614080360448/8Tuj4G5l_normal.jpg" TargetMode="External" /><Relationship Id="rId92" Type="http://schemas.openxmlformats.org/officeDocument/2006/relationships/hyperlink" Target="http://pbs.twimg.com/profile_images/1688746030/LT2012nodate180x180_normal.jpg" TargetMode="External" /><Relationship Id="rId93" Type="http://schemas.openxmlformats.org/officeDocument/2006/relationships/hyperlink" Target="http://pbs.twimg.com/profile_images/3566631514/7c199066d3a2f78f78f6ad9fe3dd7cbf_normal.jpeg" TargetMode="External" /><Relationship Id="rId94" Type="http://schemas.openxmlformats.org/officeDocument/2006/relationships/hyperlink" Target="http://pbs.twimg.com/profile_images/1064564762535780352/AvDSca9P_normal.jpg" TargetMode="External" /><Relationship Id="rId95" Type="http://schemas.openxmlformats.org/officeDocument/2006/relationships/hyperlink" Target="http://pbs.twimg.com/profile_images/1121485584608972800/aIEXkBA0_normal.jpg" TargetMode="External" /><Relationship Id="rId96" Type="http://schemas.openxmlformats.org/officeDocument/2006/relationships/hyperlink" Target="http://pbs.twimg.com/profile_images/963304190624845824/sYtyY8g2_normal.jpg" TargetMode="External" /><Relationship Id="rId97" Type="http://schemas.openxmlformats.org/officeDocument/2006/relationships/hyperlink" Target="http://pbs.twimg.com/profile_images/1062923096993206273/kpksbc66_normal.jpg" TargetMode="External" /><Relationship Id="rId98" Type="http://schemas.openxmlformats.org/officeDocument/2006/relationships/hyperlink" Target="http://pbs.twimg.com/profile_images/1148521371670065152/ovn0_mS8_normal.png" TargetMode="External" /><Relationship Id="rId99" Type="http://schemas.openxmlformats.org/officeDocument/2006/relationships/hyperlink" Target="http://pbs.twimg.com/profile_images/1106475989192925184/LUyln1pQ_normal.jpg" TargetMode="External" /><Relationship Id="rId100" Type="http://schemas.openxmlformats.org/officeDocument/2006/relationships/hyperlink" Target="http://pbs.twimg.com/profile_images/919727331719118848/B8HBxz4V_normal.jpg" TargetMode="External" /><Relationship Id="rId101" Type="http://schemas.openxmlformats.org/officeDocument/2006/relationships/hyperlink" Target="http://pbs.twimg.com/profile_images/603660404582060032/saJUnBwF_normal.png" TargetMode="External" /><Relationship Id="rId102" Type="http://schemas.openxmlformats.org/officeDocument/2006/relationships/hyperlink" Target="http://pbs.twimg.com/profile_images/1142430162333655044/H8K6DzM-_normal.jpg" TargetMode="External" /><Relationship Id="rId103" Type="http://schemas.openxmlformats.org/officeDocument/2006/relationships/hyperlink" Target="http://pbs.twimg.com/profile_images/950780066912440321/qgsBFrMg_normal.jpg" TargetMode="External" /><Relationship Id="rId104" Type="http://schemas.openxmlformats.org/officeDocument/2006/relationships/hyperlink" Target="http://pbs.twimg.com/profile_images/2360108126/mtnnh05sapdo9j4rus9o_normal.jpeg" TargetMode="External" /><Relationship Id="rId105" Type="http://schemas.openxmlformats.org/officeDocument/2006/relationships/hyperlink" Target="http://pbs.twimg.com/profile_images/966632580157263872/02kUOhqf_normal.jpg" TargetMode="External" /><Relationship Id="rId106" Type="http://schemas.openxmlformats.org/officeDocument/2006/relationships/hyperlink" Target="http://pbs.twimg.com/profile_images/1159808794412670977/8MhCCQpn_normal.jpg" TargetMode="External" /><Relationship Id="rId107" Type="http://schemas.openxmlformats.org/officeDocument/2006/relationships/hyperlink" Target="http://pbs.twimg.com/profile_images/860595028896382976/r4FkYjgH_normal.jpg" TargetMode="External" /><Relationship Id="rId108" Type="http://schemas.openxmlformats.org/officeDocument/2006/relationships/hyperlink" Target="http://pbs.twimg.com/profile_images/738061544819429376/KxngvD6F_normal.jpg" TargetMode="External" /><Relationship Id="rId109" Type="http://schemas.openxmlformats.org/officeDocument/2006/relationships/hyperlink" Target="https://pbs.twimg.com/media/EBOLFbUW4AAdD1t.jpg" TargetMode="External" /><Relationship Id="rId110" Type="http://schemas.openxmlformats.org/officeDocument/2006/relationships/hyperlink" Target="http://pbs.twimg.com/profile_images/608703287471120385/k7MVslch_normal.jpg" TargetMode="External" /><Relationship Id="rId111" Type="http://schemas.openxmlformats.org/officeDocument/2006/relationships/hyperlink" Target="http://pbs.twimg.com/profile_images/608703287471120385/k7MVslch_normal.jpg" TargetMode="External" /><Relationship Id="rId112" Type="http://schemas.openxmlformats.org/officeDocument/2006/relationships/hyperlink" Target="http://pbs.twimg.com/profile_images/608703287471120385/k7MVslch_normal.jpg" TargetMode="External" /><Relationship Id="rId113" Type="http://schemas.openxmlformats.org/officeDocument/2006/relationships/hyperlink" Target="http://pbs.twimg.com/profile_images/608703287471120385/k7MVslch_normal.jpg" TargetMode="External" /><Relationship Id="rId114" Type="http://schemas.openxmlformats.org/officeDocument/2006/relationships/hyperlink" Target="https://pbs.twimg.com/media/EBX-4ihXoAAUnz4.jpg" TargetMode="External" /><Relationship Id="rId115" Type="http://schemas.openxmlformats.org/officeDocument/2006/relationships/hyperlink" Target="https://pbs.twimg.com/media/EBd1v8AXUAAdppw.jpg" TargetMode="External" /><Relationship Id="rId116" Type="http://schemas.openxmlformats.org/officeDocument/2006/relationships/hyperlink" Target="http://pbs.twimg.com/profile_images/565736223579193346/t8TysxCO_normal.png" TargetMode="External" /><Relationship Id="rId117" Type="http://schemas.openxmlformats.org/officeDocument/2006/relationships/hyperlink" Target="http://pbs.twimg.com/profile_images/1153318675065315328/mM230ly6_normal.png" TargetMode="External" /><Relationship Id="rId118" Type="http://schemas.openxmlformats.org/officeDocument/2006/relationships/hyperlink" Target="http://pbs.twimg.com/profile_images/793713070996586496/tdhpOKzt_normal.jpg" TargetMode="External" /><Relationship Id="rId119" Type="http://schemas.openxmlformats.org/officeDocument/2006/relationships/hyperlink" Target="https://pbs.twimg.com/media/EBGiPmHXoAA4dnp.jpg" TargetMode="External" /><Relationship Id="rId120" Type="http://schemas.openxmlformats.org/officeDocument/2006/relationships/hyperlink" Target="http://pbs.twimg.com/profile_images/1093073004450537472/JNb8TxAi_normal.jpg" TargetMode="External" /><Relationship Id="rId121" Type="http://schemas.openxmlformats.org/officeDocument/2006/relationships/hyperlink" Target="https://pbs.twimg.com/media/EA3beu7X4AAGWjE.jpg" TargetMode="External" /><Relationship Id="rId122" Type="http://schemas.openxmlformats.org/officeDocument/2006/relationships/hyperlink" Target="https://pbs.twimg.com/media/EA9cHrqWsAEJF4w.jpg" TargetMode="External" /><Relationship Id="rId123" Type="http://schemas.openxmlformats.org/officeDocument/2006/relationships/hyperlink" Target="https://pbs.twimg.com/media/EBWVFvrXkAAWCRh.jpg" TargetMode="External" /><Relationship Id="rId124" Type="http://schemas.openxmlformats.org/officeDocument/2006/relationships/hyperlink" Target="http://pbs.twimg.com/profile_images/996501145639116800/uxObekHS_normal.jpg" TargetMode="External" /><Relationship Id="rId125" Type="http://schemas.openxmlformats.org/officeDocument/2006/relationships/hyperlink" Target="http://pbs.twimg.com/profile_images/1064235369665835008/Ey7qsA0I_normal.jpg" TargetMode="External" /><Relationship Id="rId126" Type="http://schemas.openxmlformats.org/officeDocument/2006/relationships/hyperlink" Target="http://pbs.twimg.com/profile_images/1064235369665835008/Ey7qsA0I_normal.jpg" TargetMode="External" /><Relationship Id="rId127" Type="http://schemas.openxmlformats.org/officeDocument/2006/relationships/hyperlink" Target="http://pbs.twimg.com/profile_images/1064709504393072641/pI0lZvUw_normal.jpg" TargetMode="External" /><Relationship Id="rId128" Type="http://schemas.openxmlformats.org/officeDocument/2006/relationships/hyperlink" Target="http://pbs.twimg.com/profile_images/773909130352402432/XKlKwdPG_normal.jpg" TargetMode="External" /><Relationship Id="rId129" Type="http://schemas.openxmlformats.org/officeDocument/2006/relationships/hyperlink" Target="https://pbs.twimg.com/media/EA4ljy2XsAEfB46.jpg" TargetMode="External" /><Relationship Id="rId130" Type="http://schemas.openxmlformats.org/officeDocument/2006/relationships/hyperlink" Target="https://pbs.twimg.com/media/EBRQdPnWkAAlEf8.jpg" TargetMode="External" /><Relationship Id="rId131" Type="http://schemas.openxmlformats.org/officeDocument/2006/relationships/hyperlink" Target="https://pbs.twimg.com/media/EBbmn2NW4AArIjx.jpg" TargetMode="External" /><Relationship Id="rId132" Type="http://schemas.openxmlformats.org/officeDocument/2006/relationships/hyperlink" Target="https://pbs.twimg.com/media/EBwL4FPX4AA30Ho.jpg" TargetMode="External" /><Relationship Id="rId133" Type="http://schemas.openxmlformats.org/officeDocument/2006/relationships/hyperlink" Target="http://pbs.twimg.com/profile_images/1056070310196400129/5RSnKwhv_normal.jpg" TargetMode="External" /><Relationship Id="rId134" Type="http://schemas.openxmlformats.org/officeDocument/2006/relationships/hyperlink" Target="http://pbs.twimg.com/profile_images/578573926370009088/TdxmQgH0_normal.png" TargetMode="External" /><Relationship Id="rId135" Type="http://schemas.openxmlformats.org/officeDocument/2006/relationships/hyperlink" Target="https://pbs.twimg.com/media/EB3yY3ZU8AAk_lJ.jpg" TargetMode="External" /><Relationship Id="rId136" Type="http://schemas.openxmlformats.org/officeDocument/2006/relationships/hyperlink" Target="http://pbs.twimg.com/profile_images/1123667394067599363/LKAVk5qV_normal.png" TargetMode="External" /><Relationship Id="rId137" Type="http://schemas.openxmlformats.org/officeDocument/2006/relationships/hyperlink" Target="http://pbs.twimg.com/profile_images/464232281708560384/LdYtreCd_normal.jpeg" TargetMode="External" /><Relationship Id="rId138" Type="http://schemas.openxmlformats.org/officeDocument/2006/relationships/hyperlink" Target="http://pbs.twimg.com/profile_images/973565434581733376/idIuhkwm_normal.jpg" TargetMode="External" /><Relationship Id="rId139" Type="http://schemas.openxmlformats.org/officeDocument/2006/relationships/hyperlink" Target="http://pbs.twimg.com/profile_images/720701486418784257/ScrgFKdc_normal.jpg" TargetMode="External" /><Relationship Id="rId140" Type="http://schemas.openxmlformats.org/officeDocument/2006/relationships/hyperlink" Target="http://pbs.twimg.com/profile_images/720701486418784257/ScrgFKdc_normal.jpg" TargetMode="External" /><Relationship Id="rId141" Type="http://schemas.openxmlformats.org/officeDocument/2006/relationships/hyperlink" Target="http://pbs.twimg.com/profile_images/720701486418784257/ScrgFKdc_normal.jpg" TargetMode="External" /><Relationship Id="rId142" Type="http://schemas.openxmlformats.org/officeDocument/2006/relationships/hyperlink" Target="http://pbs.twimg.com/profile_images/720701486418784257/ScrgFKdc_normal.jpg" TargetMode="External" /><Relationship Id="rId143" Type="http://schemas.openxmlformats.org/officeDocument/2006/relationships/hyperlink" Target="http://pbs.twimg.com/profile_images/720701486418784257/ScrgFKdc_normal.jpg" TargetMode="External" /><Relationship Id="rId144" Type="http://schemas.openxmlformats.org/officeDocument/2006/relationships/hyperlink" Target="http://pbs.twimg.com/profile_images/720701486418784257/ScrgFKdc_normal.jpg" TargetMode="External" /><Relationship Id="rId145" Type="http://schemas.openxmlformats.org/officeDocument/2006/relationships/hyperlink" Target="http://pbs.twimg.com/profile_images/720701486418784257/ScrgFKdc_normal.jpg" TargetMode="External" /><Relationship Id="rId146" Type="http://schemas.openxmlformats.org/officeDocument/2006/relationships/hyperlink" Target="http://pbs.twimg.com/profile_images/720701486418784257/ScrgFKdc_normal.jpg" TargetMode="External" /><Relationship Id="rId147" Type="http://schemas.openxmlformats.org/officeDocument/2006/relationships/hyperlink" Target="http://pbs.twimg.com/profile_images/720701486418784257/ScrgFKdc_normal.jpg" TargetMode="External" /><Relationship Id="rId148" Type="http://schemas.openxmlformats.org/officeDocument/2006/relationships/hyperlink" Target="http://pbs.twimg.com/profile_images/720701486418784257/ScrgFKdc_normal.jpg" TargetMode="External" /><Relationship Id="rId149" Type="http://schemas.openxmlformats.org/officeDocument/2006/relationships/hyperlink" Target="http://pbs.twimg.com/profile_images/720701486418784257/ScrgFKdc_normal.jpg" TargetMode="External" /><Relationship Id="rId150" Type="http://schemas.openxmlformats.org/officeDocument/2006/relationships/hyperlink" Target="http://pbs.twimg.com/profile_images/720701486418784257/ScrgFKdc_normal.jpg" TargetMode="External" /><Relationship Id="rId151" Type="http://schemas.openxmlformats.org/officeDocument/2006/relationships/hyperlink" Target="http://pbs.twimg.com/profile_images/720701486418784257/ScrgFKdc_normal.jpg" TargetMode="External" /><Relationship Id="rId152" Type="http://schemas.openxmlformats.org/officeDocument/2006/relationships/hyperlink" Target="http://pbs.twimg.com/profile_images/720701486418784257/ScrgFKdc_normal.jpg" TargetMode="External" /><Relationship Id="rId153" Type="http://schemas.openxmlformats.org/officeDocument/2006/relationships/hyperlink" Target="http://pbs.twimg.com/profile_images/720701486418784257/ScrgFKdc_normal.jpg" TargetMode="External" /><Relationship Id="rId154" Type="http://schemas.openxmlformats.org/officeDocument/2006/relationships/hyperlink" Target="http://pbs.twimg.com/profile_images/720701486418784257/ScrgFKdc_normal.jpg" TargetMode="External" /><Relationship Id="rId155" Type="http://schemas.openxmlformats.org/officeDocument/2006/relationships/hyperlink" Target="http://pbs.twimg.com/profile_images/720701486418784257/ScrgFKdc_normal.jpg" TargetMode="External" /><Relationship Id="rId156" Type="http://schemas.openxmlformats.org/officeDocument/2006/relationships/hyperlink" Target="http://pbs.twimg.com/profile_images/720701486418784257/ScrgFKdc_normal.jpg" TargetMode="External" /><Relationship Id="rId157" Type="http://schemas.openxmlformats.org/officeDocument/2006/relationships/hyperlink" Target="http://pbs.twimg.com/profile_images/720701486418784257/ScrgFKdc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s://twitter.com/#!/talentadvisors/status/1156839063132897280" TargetMode="External" /><Relationship Id="rId190" Type="http://schemas.openxmlformats.org/officeDocument/2006/relationships/hyperlink" Target="https://twitter.com/#!/lt19uk/status/1156851224282578944" TargetMode="External" /><Relationship Id="rId191" Type="http://schemas.openxmlformats.org/officeDocument/2006/relationships/hyperlink" Target="https://twitter.com/#!/henryzino22/status/1156994097426718720" TargetMode="External" /><Relationship Id="rId192" Type="http://schemas.openxmlformats.org/officeDocument/2006/relationships/hyperlink" Target="https://twitter.com/#!/donny_rob/status/1157189809640747009" TargetMode="External" /><Relationship Id="rId193" Type="http://schemas.openxmlformats.org/officeDocument/2006/relationships/hyperlink" Target="https://twitter.com/#!/petegordon68/status/1157311190386843649" TargetMode="External" /><Relationship Id="rId194" Type="http://schemas.openxmlformats.org/officeDocument/2006/relationships/hyperlink" Target="https://twitter.com/#!/imanbenchaibah/status/1157894349834924039" TargetMode="External" /><Relationship Id="rId195" Type="http://schemas.openxmlformats.org/officeDocument/2006/relationships/hyperlink" Target="https://twitter.com/#!/tashapupic/status/1157905535573864448" TargetMode="External" /><Relationship Id="rId196" Type="http://schemas.openxmlformats.org/officeDocument/2006/relationships/hyperlink" Target="https://twitter.com/#!/heyjunaidseraj/status/1157905744802603008" TargetMode="External" /><Relationship Id="rId197" Type="http://schemas.openxmlformats.org/officeDocument/2006/relationships/hyperlink" Target="https://twitter.com/#!/thisisaby/status/1157906986522075137" TargetMode="External" /><Relationship Id="rId198" Type="http://schemas.openxmlformats.org/officeDocument/2006/relationships/hyperlink" Target="https://twitter.com/#!/jeanetteimpia/status/1157914498860298241" TargetMode="External" /><Relationship Id="rId199" Type="http://schemas.openxmlformats.org/officeDocument/2006/relationships/hyperlink" Target="https://twitter.com/#!/odette_h/status/1157953449549582338" TargetMode="External" /><Relationship Id="rId200" Type="http://schemas.openxmlformats.org/officeDocument/2006/relationships/hyperlink" Target="https://twitter.com/#!/adelabouhaidar/status/1158025803860520963" TargetMode="External" /><Relationship Id="rId201" Type="http://schemas.openxmlformats.org/officeDocument/2006/relationships/hyperlink" Target="https://twitter.com/#!/technojederbig/status/1158154045246377985" TargetMode="External" /><Relationship Id="rId202" Type="http://schemas.openxmlformats.org/officeDocument/2006/relationships/hyperlink" Target="https://twitter.com/#!/marketbuzzpr/status/1158220499706687488" TargetMode="External" /><Relationship Id="rId203" Type="http://schemas.openxmlformats.org/officeDocument/2006/relationships/hyperlink" Target="https://twitter.com/#!/traveljunkied/status/1158223437112008704" TargetMode="External" /><Relationship Id="rId204" Type="http://schemas.openxmlformats.org/officeDocument/2006/relationships/hyperlink" Target="https://twitter.com/#!/esthete_detache/status/1158301763864342535" TargetMode="External" /><Relationship Id="rId205" Type="http://schemas.openxmlformats.org/officeDocument/2006/relationships/hyperlink" Target="https://twitter.com/#!/bigdatabatman/status/1158333854006034434" TargetMode="External" /><Relationship Id="rId206" Type="http://schemas.openxmlformats.org/officeDocument/2006/relationships/hyperlink" Target="https://twitter.com/#!/uniconexed/status/1157025750672990212" TargetMode="External" /><Relationship Id="rId207" Type="http://schemas.openxmlformats.org/officeDocument/2006/relationships/hyperlink" Target="https://twitter.com/#!/uniconexed/status/1158422458833281026" TargetMode="External" /><Relationship Id="rId208" Type="http://schemas.openxmlformats.org/officeDocument/2006/relationships/hyperlink" Target="https://twitter.com/#!/thjeanjean/status/1158301651452776448" TargetMode="External" /><Relationship Id="rId209" Type="http://schemas.openxmlformats.org/officeDocument/2006/relationships/hyperlink" Target="https://twitter.com/#!/thjeanjean/status/1158346962825093121" TargetMode="External" /><Relationship Id="rId210" Type="http://schemas.openxmlformats.org/officeDocument/2006/relationships/hyperlink" Target="https://twitter.com/#!/thjeanjean/status/1159026441889222656" TargetMode="External" /><Relationship Id="rId211" Type="http://schemas.openxmlformats.org/officeDocument/2006/relationships/hyperlink" Target="https://twitter.com/#!/thjeanjean/status/1159071724920561664" TargetMode="External" /><Relationship Id="rId212" Type="http://schemas.openxmlformats.org/officeDocument/2006/relationships/hyperlink" Target="https://twitter.com/#!/sobeyschool_smu/status/1159112728595836928" TargetMode="External" /><Relationship Id="rId213" Type="http://schemas.openxmlformats.org/officeDocument/2006/relationships/hyperlink" Target="https://twitter.com/#!/sobeyschool_smu/status/1159524900358545413" TargetMode="External" /><Relationship Id="rId214" Type="http://schemas.openxmlformats.org/officeDocument/2006/relationships/hyperlink" Target="https://twitter.com/#!/wissamyounane/status/1157905606583476224" TargetMode="External" /><Relationship Id="rId215" Type="http://schemas.openxmlformats.org/officeDocument/2006/relationships/hyperlink" Target="https://twitter.com/#!/dandrewschmidt/status/1157999340532707328" TargetMode="External" /><Relationship Id="rId216" Type="http://schemas.openxmlformats.org/officeDocument/2006/relationships/hyperlink" Target="https://twitter.com/#!/audubai/status/1158338620807405568" TargetMode="External" /><Relationship Id="rId217" Type="http://schemas.openxmlformats.org/officeDocument/2006/relationships/hyperlink" Target="https://twitter.com/#!/entmagazineme/status/1157893931213950976" TargetMode="External" /><Relationship Id="rId218" Type="http://schemas.openxmlformats.org/officeDocument/2006/relationships/hyperlink" Target="https://twitter.com/#!/entmagazineme/status/1159681962006724608" TargetMode="External" /><Relationship Id="rId219" Type="http://schemas.openxmlformats.org/officeDocument/2006/relationships/hyperlink" Target="https://twitter.com/#!/ashridge_biz/status/1156822001790672896" TargetMode="External" /><Relationship Id="rId220" Type="http://schemas.openxmlformats.org/officeDocument/2006/relationships/hyperlink" Target="https://twitter.com/#!/ashridge_biz/status/1157244917841846272" TargetMode="External" /><Relationship Id="rId221" Type="http://schemas.openxmlformats.org/officeDocument/2006/relationships/hyperlink" Target="https://twitter.com/#!/ashridge_biz/status/1158996406503399424" TargetMode="External" /><Relationship Id="rId222" Type="http://schemas.openxmlformats.org/officeDocument/2006/relationships/hyperlink" Target="https://twitter.com/#!/julia_parnaby/status/1159815244438548481" TargetMode="External" /><Relationship Id="rId223" Type="http://schemas.openxmlformats.org/officeDocument/2006/relationships/hyperlink" Target="https://twitter.com/#!/digitaltransf11/status/1156705985777557505" TargetMode="External" /><Relationship Id="rId224" Type="http://schemas.openxmlformats.org/officeDocument/2006/relationships/hyperlink" Target="https://twitter.com/#!/digitaltransf11/status/1160420444639498240" TargetMode="External" /><Relationship Id="rId225" Type="http://schemas.openxmlformats.org/officeDocument/2006/relationships/hyperlink" Target="https://twitter.com/#!/mba_buddy/status/1160749968010993664" TargetMode="External" /><Relationship Id="rId226" Type="http://schemas.openxmlformats.org/officeDocument/2006/relationships/hyperlink" Target="https://twitter.com/#!/nicochan33/status/1160833377303482368" TargetMode="External" /><Relationship Id="rId227" Type="http://schemas.openxmlformats.org/officeDocument/2006/relationships/hyperlink" Target="https://twitter.com/#!/ieexeceducation/status/1156903480847687680" TargetMode="External" /><Relationship Id="rId228" Type="http://schemas.openxmlformats.org/officeDocument/2006/relationships/hyperlink" Target="https://twitter.com/#!/ieexeceducation/status/1158693951760506880" TargetMode="External" /><Relationship Id="rId229" Type="http://schemas.openxmlformats.org/officeDocument/2006/relationships/hyperlink" Target="https://twitter.com/#!/ieexeceducation/status/1159418727592579072" TargetMode="External" /><Relationship Id="rId230" Type="http://schemas.openxmlformats.org/officeDocument/2006/relationships/hyperlink" Target="https://twitter.com/#!/ieexeceducation/status/1160868278937554944" TargetMode="External" /><Relationship Id="rId231" Type="http://schemas.openxmlformats.org/officeDocument/2006/relationships/hyperlink" Target="https://twitter.com/#!/tripgiu5/status/1160876146671665152" TargetMode="External" /><Relationship Id="rId232" Type="http://schemas.openxmlformats.org/officeDocument/2006/relationships/hyperlink" Target="https://twitter.com/#!/harvardnpli/status/1161332021274087424" TargetMode="External" /><Relationship Id="rId233" Type="http://schemas.openxmlformats.org/officeDocument/2006/relationships/hyperlink" Target="https://twitter.com/#!/whartoncai/status/1161350795394031616" TargetMode="External" /><Relationship Id="rId234" Type="http://schemas.openxmlformats.org/officeDocument/2006/relationships/hyperlink" Target="https://twitter.com/#!/warrencntrpenn/status/1161351080208297984" TargetMode="External" /><Relationship Id="rId235" Type="http://schemas.openxmlformats.org/officeDocument/2006/relationships/hyperlink" Target="https://twitter.com/#!/valerieblassey/status/1161357809738342400" TargetMode="External" /><Relationship Id="rId236" Type="http://schemas.openxmlformats.org/officeDocument/2006/relationships/hyperlink" Target="https://twitter.com/#!/thegcsp/status/1161211588298383361" TargetMode="External" /><Relationship Id="rId237" Type="http://schemas.openxmlformats.org/officeDocument/2006/relationships/hyperlink" Target="https://twitter.com/#!/execedcourses/status/1157458564476104704" TargetMode="External" /><Relationship Id="rId238" Type="http://schemas.openxmlformats.org/officeDocument/2006/relationships/hyperlink" Target="https://twitter.com/#!/execedcourses/status/1157790778875236352" TargetMode="External" /><Relationship Id="rId239" Type="http://schemas.openxmlformats.org/officeDocument/2006/relationships/hyperlink" Target="https://twitter.com/#!/execedcourses/status/1158229198244204544" TargetMode="External" /><Relationship Id="rId240" Type="http://schemas.openxmlformats.org/officeDocument/2006/relationships/hyperlink" Target="https://twitter.com/#!/execedcourses/status/1157035744218603520" TargetMode="External" /><Relationship Id="rId241" Type="http://schemas.openxmlformats.org/officeDocument/2006/relationships/hyperlink" Target="https://twitter.com/#!/execedcourses/status/1158791457085374464" TargetMode="External" /><Relationship Id="rId242" Type="http://schemas.openxmlformats.org/officeDocument/2006/relationships/hyperlink" Target="https://twitter.com/#!/execedcourses/status/1159391451186229248" TargetMode="External" /><Relationship Id="rId243" Type="http://schemas.openxmlformats.org/officeDocument/2006/relationships/hyperlink" Target="https://twitter.com/#!/execedcourses/status/1159602855939960832" TargetMode="External" /><Relationship Id="rId244" Type="http://schemas.openxmlformats.org/officeDocument/2006/relationships/hyperlink" Target="https://twitter.com/#!/execedcourses/status/1160241112184868865" TargetMode="External" /><Relationship Id="rId245" Type="http://schemas.openxmlformats.org/officeDocument/2006/relationships/hyperlink" Target="https://twitter.com/#!/execedcourses/status/1161052518442340355" TargetMode="External" /><Relationship Id="rId246" Type="http://schemas.openxmlformats.org/officeDocument/2006/relationships/hyperlink" Target="https://twitter.com/#!/execedcourses/status/1156656749715136514" TargetMode="External" /><Relationship Id="rId247" Type="http://schemas.openxmlformats.org/officeDocument/2006/relationships/hyperlink" Target="https://twitter.com/#!/execedcourses/status/1156703550979706880" TargetMode="External" /><Relationship Id="rId248" Type="http://schemas.openxmlformats.org/officeDocument/2006/relationships/hyperlink" Target="https://twitter.com/#!/execedcourses/status/1156898336336515075" TargetMode="External" /><Relationship Id="rId249" Type="http://schemas.openxmlformats.org/officeDocument/2006/relationships/hyperlink" Target="https://twitter.com/#!/execedcourses/status/1156960242044772352" TargetMode="External" /><Relationship Id="rId250" Type="http://schemas.openxmlformats.org/officeDocument/2006/relationships/hyperlink" Target="https://twitter.com/#!/execedcourses/status/1156979366150017024" TargetMode="External" /><Relationship Id="rId251" Type="http://schemas.openxmlformats.org/officeDocument/2006/relationships/hyperlink" Target="https://twitter.com/#!/execedcourses/status/1156990946766028800" TargetMode="External" /><Relationship Id="rId252" Type="http://schemas.openxmlformats.org/officeDocument/2006/relationships/hyperlink" Target="https://twitter.com/#!/execedcourses/status/1157065946223149056" TargetMode="External" /><Relationship Id="rId253" Type="http://schemas.openxmlformats.org/officeDocument/2006/relationships/hyperlink" Target="https://twitter.com/#!/execedcourses/status/1157175678283812864" TargetMode="External" /><Relationship Id="rId254" Type="http://schemas.openxmlformats.org/officeDocument/2006/relationships/hyperlink" Target="https://twitter.com/#!/execedcourses/status/1157230549339009024" TargetMode="External" /><Relationship Id="rId255" Type="http://schemas.openxmlformats.org/officeDocument/2006/relationships/hyperlink" Target="https://twitter.com/#!/execedcourses/status/1157519468697755648" TargetMode="External" /><Relationship Id="rId256" Type="http://schemas.openxmlformats.org/officeDocument/2006/relationships/hyperlink" Target="https://twitter.com/#!/execedcourses/status/1157538090925228032" TargetMode="External" /><Relationship Id="rId257" Type="http://schemas.openxmlformats.org/officeDocument/2006/relationships/hyperlink" Target="https://twitter.com/#!/execedcourses/status/1157579368777936896" TargetMode="External" /><Relationship Id="rId258" Type="http://schemas.openxmlformats.org/officeDocument/2006/relationships/hyperlink" Target="https://twitter.com/#!/execedcourses/status/1157955381261262849" TargetMode="External" /><Relationship Id="rId259" Type="http://schemas.openxmlformats.org/officeDocument/2006/relationships/hyperlink" Target="https://twitter.com/#!/execedcourses/status/1158138595296739329" TargetMode="External" /><Relationship Id="rId260" Type="http://schemas.openxmlformats.org/officeDocument/2006/relationships/hyperlink" Target="https://twitter.com/#!/execedcourses/status/1158153194519724032" TargetMode="External" /><Relationship Id="rId261" Type="http://schemas.openxmlformats.org/officeDocument/2006/relationships/hyperlink" Target="https://twitter.com/#!/execedcourses/status/1158212092316405761" TargetMode="External" /><Relationship Id="rId262" Type="http://schemas.openxmlformats.org/officeDocument/2006/relationships/hyperlink" Target="https://twitter.com/#!/execedcourses/status/1158334400024547328" TargetMode="External" /><Relationship Id="rId263" Type="http://schemas.openxmlformats.org/officeDocument/2006/relationships/hyperlink" Target="https://twitter.com/#!/execedcourses/status/1158485407404711936" TargetMode="External" /><Relationship Id="rId264" Type="http://schemas.openxmlformats.org/officeDocument/2006/relationships/hyperlink" Target="https://twitter.com/#!/execedcourses/status/1158606715048173568" TargetMode="External" /><Relationship Id="rId265" Type="http://schemas.openxmlformats.org/officeDocument/2006/relationships/hyperlink" Target="https://twitter.com/#!/execedcourses/status/1158666615342297088" TargetMode="External" /><Relationship Id="rId266" Type="http://schemas.openxmlformats.org/officeDocument/2006/relationships/hyperlink" Target="https://twitter.com/#!/execedcourses/status/1158755725599920129" TargetMode="External" /><Relationship Id="rId267" Type="http://schemas.openxmlformats.org/officeDocument/2006/relationships/hyperlink" Target="https://twitter.com/#!/execedcourses/status/1159017970267348992" TargetMode="External" /><Relationship Id="rId268" Type="http://schemas.openxmlformats.org/officeDocument/2006/relationships/hyperlink" Target="https://twitter.com/#!/execedcourses/status/1159059239177842689" TargetMode="External" /><Relationship Id="rId269" Type="http://schemas.openxmlformats.org/officeDocument/2006/relationships/hyperlink" Target="https://twitter.com/#!/execedcourses/status/1159153872905965568" TargetMode="External" /><Relationship Id="rId270" Type="http://schemas.openxmlformats.org/officeDocument/2006/relationships/hyperlink" Target="https://twitter.com/#!/execedcourses/status/1159270644246122496" TargetMode="External" /><Relationship Id="rId271" Type="http://schemas.openxmlformats.org/officeDocument/2006/relationships/hyperlink" Target="https://twitter.com/#!/execedcourses/status/1159678862529159168" TargetMode="External" /><Relationship Id="rId272" Type="http://schemas.openxmlformats.org/officeDocument/2006/relationships/hyperlink" Target="https://twitter.com/#!/execedcourses/status/1159742788704985088" TargetMode="External" /><Relationship Id="rId273" Type="http://schemas.openxmlformats.org/officeDocument/2006/relationships/hyperlink" Target="https://twitter.com/#!/execedcourses/status/1159935071601586176" TargetMode="External" /><Relationship Id="rId274" Type="http://schemas.openxmlformats.org/officeDocument/2006/relationships/hyperlink" Target="https://twitter.com/#!/execedcourses/status/1159965270040907776" TargetMode="External" /><Relationship Id="rId275" Type="http://schemas.openxmlformats.org/officeDocument/2006/relationships/hyperlink" Target="https://twitter.com/#!/execedcourses/status/1160024170706563072" TargetMode="External" /><Relationship Id="rId276" Type="http://schemas.openxmlformats.org/officeDocument/2006/relationships/hyperlink" Target="https://twitter.com/#!/execedcourses/status/1160129876512296960" TargetMode="External" /><Relationship Id="rId277" Type="http://schemas.openxmlformats.org/officeDocument/2006/relationships/hyperlink" Target="https://twitter.com/#!/execedcourses/status/1160418793262157825" TargetMode="External" /><Relationship Id="rId278" Type="http://schemas.openxmlformats.org/officeDocument/2006/relationships/hyperlink" Target="https://twitter.com/#!/execedcourses/status/1160467618525958146" TargetMode="External" /><Relationship Id="rId279" Type="http://schemas.openxmlformats.org/officeDocument/2006/relationships/hyperlink" Target="https://twitter.com/#!/execedcourses/status/1160633725857624066" TargetMode="External" /><Relationship Id="rId280" Type="http://schemas.openxmlformats.org/officeDocument/2006/relationships/hyperlink" Target="https://twitter.com/#!/execedcourses/status/1160735909991469061" TargetMode="External" /><Relationship Id="rId281" Type="http://schemas.openxmlformats.org/officeDocument/2006/relationships/hyperlink" Target="https://twitter.com/#!/execedcourses/status/1160749000800124928" TargetMode="External" /><Relationship Id="rId282" Type="http://schemas.openxmlformats.org/officeDocument/2006/relationships/hyperlink" Target="https://twitter.com/#!/execedcourses/status/1160977517139783680" TargetMode="External" /><Relationship Id="rId283" Type="http://schemas.openxmlformats.org/officeDocument/2006/relationships/hyperlink" Target="https://twitter.com/#!/execedcourses/status/1160996143871848448" TargetMode="External" /><Relationship Id="rId284" Type="http://schemas.openxmlformats.org/officeDocument/2006/relationships/hyperlink" Target="https://twitter.com/#!/execedcourses/status/1161203525390651392" TargetMode="External" /><Relationship Id="rId285" Type="http://schemas.openxmlformats.org/officeDocument/2006/relationships/hyperlink" Target="https://twitter.com/#!/execedcourses/status/1161247325118853120" TargetMode="External" /><Relationship Id="rId286" Type="http://schemas.openxmlformats.org/officeDocument/2006/relationships/hyperlink" Target="https://twitter.com/#!/execedcourses/status/1161384733143552000" TargetMode="External" /><Relationship Id="rId287" Type="http://schemas.openxmlformats.org/officeDocument/2006/relationships/comments" Target="../comments13.xml" /><Relationship Id="rId288" Type="http://schemas.openxmlformats.org/officeDocument/2006/relationships/vmlDrawing" Target="../drawings/vmlDrawing6.vml" /><Relationship Id="rId289" Type="http://schemas.openxmlformats.org/officeDocument/2006/relationships/table" Target="../tables/table23.xml" /><Relationship Id="rId29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3YdICriLc" TargetMode="External" /><Relationship Id="rId2" Type="http://schemas.openxmlformats.org/officeDocument/2006/relationships/hyperlink" Target="https://t.co/rgEC5Q036X" TargetMode="External" /><Relationship Id="rId3" Type="http://schemas.openxmlformats.org/officeDocument/2006/relationships/hyperlink" Target="http://www.learningtechnologies.co.uk/" TargetMode="External" /><Relationship Id="rId4" Type="http://schemas.openxmlformats.org/officeDocument/2006/relationships/hyperlink" Target="https://t.co/1NXPGl14Vf" TargetMode="External" /><Relationship Id="rId5" Type="http://schemas.openxmlformats.org/officeDocument/2006/relationships/hyperlink" Target="https://m.youtube.com/channel/UCLKQeD1rf9eEr5X0GZM98ng" TargetMode="External" /><Relationship Id="rId6" Type="http://schemas.openxmlformats.org/officeDocument/2006/relationships/hyperlink" Target="https://t.co/NMxNgEqpZ2" TargetMode="External" /><Relationship Id="rId7" Type="http://schemas.openxmlformats.org/officeDocument/2006/relationships/hyperlink" Target="http://www.entrepreneur.com/me" TargetMode="External" /><Relationship Id="rId8" Type="http://schemas.openxmlformats.org/officeDocument/2006/relationships/hyperlink" Target="http://t.co/OdYnw9YOhM" TargetMode="External" /><Relationship Id="rId9" Type="http://schemas.openxmlformats.org/officeDocument/2006/relationships/hyperlink" Target="http://www.entrepreneur.com/me" TargetMode="External" /><Relationship Id="rId10" Type="http://schemas.openxmlformats.org/officeDocument/2006/relationships/hyperlink" Target="https://t.co/xi5RMUwlPR" TargetMode="External" /><Relationship Id="rId11" Type="http://schemas.openxmlformats.org/officeDocument/2006/relationships/hyperlink" Target="https://t.co/lNqHDhBJ2s" TargetMode="External" /><Relationship Id="rId12" Type="http://schemas.openxmlformats.org/officeDocument/2006/relationships/hyperlink" Target="http://www.entrepreneur.com/me" TargetMode="External" /><Relationship Id="rId13" Type="http://schemas.openxmlformats.org/officeDocument/2006/relationships/hyperlink" Target="https://www.linkedin.com/in/jeanette-impiapro-a803aa6a/" TargetMode="External" /><Relationship Id="rId14" Type="http://schemas.openxmlformats.org/officeDocument/2006/relationships/hyperlink" Target="https://t.co/rJ6t0IlYjO" TargetMode="External" /><Relationship Id="rId15" Type="http://schemas.openxmlformats.org/officeDocument/2006/relationships/hyperlink" Target="http://www.themarketbuzz.net/" TargetMode="External" /><Relationship Id="rId16" Type="http://schemas.openxmlformats.org/officeDocument/2006/relationships/hyperlink" Target="https://t.co/HmbGoo10p5" TargetMode="External" /><Relationship Id="rId17" Type="http://schemas.openxmlformats.org/officeDocument/2006/relationships/hyperlink" Target="http://www.essec.edu/" TargetMode="External" /><Relationship Id="rId18" Type="http://schemas.openxmlformats.org/officeDocument/2006/relationships/hyperlink" Target="http://t.co/pkxdGqhEpr" TargetMode="External" /><Relationship Id="rId19" Type="http://schemas.openxmlformats.org/officeDocument/2006/relationships/hyperlink" Target="http://t.co/LmCFj7LrJK" TargetMode="External" /><Relationship Id="rId20" Type="http://schemas.openxmlformats.org/officeDocument/2006/relationships/hyperlink" Target="https://t.co/hWaFvJ32Ue" TargetMode="External" /><Relationship Id="rId21" Type="http://schemas.openxmlformats.org/officeDocument/2006/relationships/hyperlink" Target="https://t.co/sjtSLLdkvH" TargetMode="External" /><Relationship Id="rId22" Type="http://schemas.openxmlformats.org/officeDocument/2006/relationships/hyperlink" Target="http://1.ie.edu/2G0D5S2" TargetMode="External" /><Relationship Id="rId23" Type="http://schemas.openxmlformats.org/officeDocument/2006/relationships/hyperlink" Target="https://npli.sph.harvard.edu/" TargetMode="External" /><Relationship Id="rId24" Type="http://schemas.openxmlformats.org/officeDocument/2006/relationships/hyperlink" Target="http://t.co/sy1ZtWDqiM" TargetMode="External" /><Relationship Id="rId25" Type="http://schemas.openxmlformats.org/officeDocument/2006/relationships/hyperlink" Target="https://t.co/gEJk4VGAUy" TargetMode="External" /><Relationship Id="rId26" Type="http://schemas.openxmlformats.org/officeDocument/2006/relationships/hyperlink" Target="https://t.co/twn6a6Pjqs" TargetMode="External" /><Relationship Id="rId27" Type="http://schemas.openxmlformats.org/officeDocument/2006/relationships/hyperlink" Target="http://www.wharton.upenn.edu/" TargetMode="External" /><Relationship Id="rId28" Type="http://schemas.openxmlformats.org/officeDocument/2006/relationships/hyperlink" Target="http://t.co/J5nN8OnV17" TargetMode="External" /><Relationship Id="rId29" Type="http://schemas.openxmlformats.org/officeDocument/2006/relationships/hyperlink" Target="https://t.co/nrdbBjhy9Q" TargetMode="External" /><Relationship Id="rId30" Type="http://schemas.openxmlformats.org/officeDocument/2006/relationships/hyperlink" Target="https://professional.brown.edu/" TargetMode="External" /><Relationship Id="rId31" Type="http://schemas.openxmlformats.org/officeDocument/2006/relationships/hyperlink" Target="http://www.kellogg.northwestern.edu/execed/" TargetMode="External" /><Relationship Id="rId32" Type="http://schemas.openxmlformats.org/officeDocument/2006/relationships/hyperlink" Target="http://t.co/Pu3vOdiQWy" TargetMode="External" /><Relationship Id="rId33" Type="http://schemas.openxmlformats.org/officeDocument/2006/relationships/hyperlink" Target="http://t.co/1YBdV4eg86" TargetMode="External" /><Relationship Id="rId34" Type="http://schemas.openxmlformats.org/officeDocument/2006/relationships/hyperlink" Target="http://t.co/v4KqKhDtTR" TargetMode="External" /><Relationship Id="rId35" Type="http://schemas.openxmlformats.org/officeDocument/2006/relationships/hyperlink" Target="https://t.co/qqwJDV6uR8" TargetMode="External" /><Relationship Id="rId36" Type="http://schemas.openxmlformats.org/officeDocument/2006/relationships/hyperlink" Target="https://pbs.twimg.com/profile_banners/235022922/1514699492" TargetMode="External" /><Relationship Id="rId37" Type="http://schemas.openxmlformats.org/officeDocument/2006/relationships/hyperlink" Target="https://pbs.twimg.com/profile_banners/14303536/1548171603" TargetMode="External" /><Relationship Id="rId38" Type="http://schemas.openxmlformats.org/officeDocument/2006/relationships/hyperlink" Target="https://pbs.twimg.com/profile_banners/86080280/1425661078" TargetMode="External" /><Relationship Id="rId39" Type="http://schemas.openxmlformats.org/officeDocument/2006/relationships/hyperlink" Target="https://pbs.twimg.com/profile_banners/21921900/1552724214" TargetMode="External" /><Relationship Id="rId40" Type="http://schemas.openxmlformats.org/officeDocument/2006/relationships/hyperlink" Target="https://pbs.twimg.com/profile_banners/2815827741/1563221553" TargetMode="External" /><Relationship Id="rId41" Type="http://schemas.openxmlformats.org/officeDocument/2006/relationships/hyperlink" Target="https://pbs.twimg.com/profile_banners/109279209/1550247021" TargetMode="External" /><Relationship Id="rId42" Type="http://schemas.openxmlformats.org/officeDocument/2006/relationships/hyperlink" Target="https://pbs.twimg.com/profile_banners/3030070450/1553755155" TargetMode="External" /><Relationship Id="rId43" Type="http://schemas.openxmlformats.org/officeDocument/2006/relationships/hyperlink" Target="https://pbs.twimg.com/profile_banners/525112322/1491893256" TargetMode="External" /><Relationship Id="rId44" Type="http://schemas.openxmlformats.org/officeDocument/2006/relationships/hyperlink" Target="https://pbs.twimg.com/profile_banners/1150634410859028481/1563794669" TargetMode="External" /><Relationship Id="rId45" Type="http://schemas.openxmlformats.org/officeDocument/2006/relationships/hyperlink" Target="https://pbs.twimg.com/profile_banners/633757427/1549445770" TargetMode="External" /><Relationship Id="rId46" Type="http://schemas.openxmlformats.org/officeDocument/2006/relationships/hyperlink" Target="https://pbs.twimg.com/profile_banners/805805516987527169/1542838918" TargetMode="External" /><Relationship Id="rId47" Type="http://schemas.openxmlformats.org/officeDocument/2006/relationships/hyperlink" Target="https://pbs.twimg.com/profile_banners/1148468002100318209/1562654018" TargetMode="External" /><Relationship Id="rId48" Type="http://schemas.openxmlformats.org/officeDocument/2006/relationships/hyperlink" Target="https://pbs.twimg.com/profile_banners/43250781/1442212417" TargetMode="External" /><Relationship Id="rId49" Type="http://schemas.openxmlformats.org/officeDocument/2006/relationships/hyperlink" Target="https://pbs.twimg.com/profile_banners/371806506/1453668512" TargetMode="External" /><Relationship Id="rId50" Type="http://schemas.openxmlformats.org/officeDocument/2006/relationships/hyperlink" Target="https://pbs.twimg.com/profile_banners/98522062/1556949288" TargetMode="External" /><Relationship Id="rId51" Type="http://schemas.openxmlformats.org/officeDocument/2006/relationships/hyperlink" Target="https://pbs.twimg.com/profile_banners/2221491098/1547493649" TargetMode="External" /><Relationship Id="rId52" Type="http://schemas.openxmlformats.org/officeDocument/2006/relationships/hyperlink" Target="https://pbs.twimg.com/profile_banners/950778584808992769/1515520371" TargetMode="External" /><Relationship Id="rId53" Type="http://schemas.openxmlformats.org/officeDocument/2006/relationships/hyperlink" Target="https://pbs.twimg.com/profile_banners/36311104/1557122962" TargetMode="External" /><Relationship Id="rId54" Type="http://schemas.openxmlformats.org/officeDocument/2006/relationships/hyperlink" Target="https://pbs.twimg.com/profile_banners/233926533/1495393622" TargetMode="External" /><Relationship Id="rId55" Type="http://schemas.openxmlformats.org/officeDocument/2006/relationships/hyperlink" Target="https://pbs.twimg.com/profile_banners/1082297685875572738/1560485178" TargetMode="External" /><Relationship Id="rId56" Type="http://schemas.openxmlformats.org/officeDocument/2006/relationships/hyperlink" Target="https://pbs.twimg.com/profile_banners/164257019/1515508455" TargetMode="External" /><Relationship Id="rId57" Type="http://schemas.openxmlformats.org/officeDocument/2006/relationships/hyperlink" Target="https://pbs.twimg.com/profile_banners/2249294731/1387227327" TargetMode="External" /><Relationship Id="rId58" Type="http://schemas.openxmlformats.org/officeDocument/2006/relationships/hyperlink" Target="https://pbs.twimg.com/profile_banners/2968547656/1464802569" TargetMode="External" /><Relationship Id="rId59" Type="http://schemas.openxmlformats.org/officeDocument/2006/relationships/hyperlink" Target="https://pbs.twimg.com/profile_banners/1020209604/1550071457" TargetMode="External" /><Relationship Id="rId60" Type="http://schemas.openxmlformats.org/officeDocument/2006/relationships/hyperlink" Target="https://pbs.twimg.com/profile_banners/913316209772384257/1556128765" TargetMode="External" /><Relationship Id="rId61" Type="http://schemas.openxmlformats.org/officeDocument/2006/relationships/hyperlink" Target="https://pbs.twimg.com/profile_banners/19284888/1353428962" TargetMode="External" /><Relationship Id="rId62" Type="http://schemas.openxmlformats.org/officeDocument/2006/relationships/hyperlink" Target="https://pbs.twimg.com/profile_banners/273451954/1562743183" TargetMode="External" /><Relationship Id="rId63" Type="http://schemas.openxmlformats.org/officeDocument/2006/relationships/hyperlink" Target="https://pbs.twimg.com/profile_banners/256161885/1528389824" TargetMode="External" /><Relationship Id="rId64" Type="http://schemas.openxmlformats.org/officeDocument/2006/relationships/hyperlink" Target="https://pbs.twimg.com/profile_banners/21781279/1521555892" TargetMode="External" /><Relationship Id="rId65" Type="http://schemas.openxmlformats.org/officeDocument/2006/relationships/hyperlink" Target="https://pbs.twimg.com/profile_banners/920343626907115520/1555342799" TargetMode="External" /><Relationship Id="rId66" Type="http://schemas.openxmlformats.org/officeDocument/2006/relationships/hyperlink" Target="https://pbs.twimg.com/profile_banners/7717612/1496262879" TargetMode="External" /><Relationship Id="rId67" Type="http://schemas.openxmlformats.org/officeDocument/2006/relationships/hyperlink" Target="https://pbs.twimg.com/profile_banners/15314631/1484873437" TargetMode="External" /><Relationship Id="rId68" Type="http://schemas.openxmlformats.org/officeDocument/2006/relationships/hyperlink" Target="https://pbs.twimg.com/profile_banners/241048092/1539265622" TargetMode="External" /><Relationship Id="rId69" Type="http://schemas.openxmlformats.org/officeDocument/2006/relationships/hyperlink" Target="https://pbs.twimg.com/profile_banners/619150810/1495224892" TargetMode="External" /><Relationship Id="rId70" Type="http://schemas.openxmlformats.org/officeDocument/2006/relationships/hyperlink" Target="https://pbs.twimg.com/profile_banners/158764155/1447257636" TargetMode="External" /><Relationship Id="rId71" Type="http://schemas.openxmlformats.org/officeDocument/2006/relationships/hyperlink" Target="https://pbs.twimg.com/profile_banners/113468484/1508361062" TargetMode="External" /><Relationship Id="rId72" Type="http://schemas.openxmlformats.org/officeDocument/2006/relationships/hyperlink" Target="https://pbs.twimg.com/profile_banners/22396481/1467310318" TargetMode="External" /><Relationship Id="rId73" Type="http://schemas.openxmlformats.org/officeDocument/2006/relationships/hyperlink" Target="https://pbs.twimg.com/profile_banners/2930471458/1420557193" TargetMode="External" /><Relationship Id="rId74" Type="http://schemas.openxmlformats.org/officeDocument/2006/relationships/hyperlink" Target="https://pbs.twimg.com/profile_banners/108402878/1504108179" TargetMode="External" /><Relationship Id="rId75" Type="http://schemas.openxmlformats.org/officeDocument/2006/relationships/hyperlink" Target="http://abs.twimg.com/images/themes/theme2/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0/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2/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9/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8/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5/bg.gif" TargetMode="External" /><Relationship Id="rId104" Type="http://schemas.openxmlformats.org/officeDocument/2006/relationships/hyperlink" Target="http://abs.twimg.com/images/themes/theme2/bg.gif" TargetMode="External" /><Relationship Id="rId105" Type="http://schemas.openxmlformats.org/officeDocument/2006/relationships/hyperlink" Target="http://a0.twimg.com/profile_background_images/13722613/___-52.jp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images/830188614080360448/8Tuj4G5l_normal.jpg" TargetMode="External" /><Relationship Id="rId113" Type="http://schemas.openxmlformats.org/officeDocument/2006/relationships/hyperlink" Target="http://pbs.twimg.com/profile_images/1108689778961207296/oilLb0DY_normal.jpg" TargetMode="External" /><Relationship Id="rId114" Type="http://schemas.openxmlformats.org/officeDocument/2006/relationships/hyperlink" Target="http://pbs.twimg.com/profile_images/1688746030/LT2012nodate180x180_normal.jpg" TargetMode="External" /><Relationship Id="rId115" Type="http://schemas.openxmlformats.org/officeDocument/2006/relationships/hyperlink" Target="http://pbs.twimg.com/profile_images/3566631514/7c199066d3a2f78f78f6ad9fe3dd7cbf_normal.jpeg" TargetMode="External" /><Relationship Id="rId116" Type="http://schemas.openxmlformats.org/officeDocument/2006/relationships/hyperlink" Target="http://pbs.twimg.com/profile_images/720701486418784257/ScrgFKdc_normal.jpg" TargetMode="External" /><Relationship Id="rId117" Type="http://schemas.openxmlformats.org/officeDocument/2006/relationships/hyperlink" Target="http://pbs.twimg.com/profile_images/1064564762535780352/AvDSca9P_normal.jpg" TargetMode="External" /><Relationship Id="rId118" Type="http://schemas.openxmlformats.org/officeDocument/2006/relationships/hyperlink" Target="http://pbs.twimg.com/profile_images/1121485584608972800/aIEXkBA0_normal.jpg" TargetMode="External" /><Relationship Id="rId119" Type="http://schemas.openxmlformats.org/officeDocument/2006/relationships/hyperlink" Target="http://pbs.twimg.com/profile_images/963304190624845824/sYtyY8g2_normal.jpg" TargetMode="External" /><Relationship Id="rId120" Type="http://schemas.openxmlformats.org/officeDocument/2006/relationships/hyperlink" Target="http://pbs.twimg.com/profile_images/565736223579193346/t8TysxCO_normal.png" TargetMode="External" /><Relationship Id="rId121" Type="http://schemas.openxmlformats.org/officeDocument/2006/relationships/hyperlink" Target="http://pbs.twimg.com/profile_images/793713070996586496/tdhpOKzt_normal.jpg" TargetMode="External" /><Relationship Id="rId122" Type="http://schemas.openxmlformats.org/officeDocument/2006/relationships/hyperlink" Target="http://pbs.twimg.com/profile_images/1153318675065315328/mM230ly6_normal.png" TargetMode="External" /><Relationship Id="rId123" Type="http://schemas.openxmlformats.org/officeDocument/2006/relationships/hyperlink" Target="http://pbs.twimg.com/profile_images/1093073004450537472/JNb8TxAi_normal.jpg" TargetMode="External" /><Relationship Id="rId124" Type="http://schemas.openxmlformats.org/officeDocument/2006/relationships/hyperlink" Target="http://pbs.twimg.com/profile_images/1062923096993206273/kpksbc66_normal.jpg" TargetMode="External" /><Relationship Id="rId125" Type="http://schemas.openxmlformats.org/officeDocument/2006/relationships/hyperlink" Target="http://pbs.twimg.com/profile_images/1148521371670065152/ovn0_mS8_normal.png" TargetMode="External" /><Relationship Id="rId126" Type="http://schemas.openxmlformats.org/officeDocument/2006/relationships/hyperlink" Target="http://pbs.twimg.com/profile_images/1106475989192925184/LUyln1pQ_normal.jpg" TargetMode="External" /><Relationship Id="rId127" Type="http://schemas.openxmlformats.org/officeDocument/2006/relationships/hyperlink" Target="http://pbs.twimg.com/profile_images/919727331719118848/B8HBxz4V_normal.jpg" TargetMode="External" /><Relationship Id="rId128" Type="http://schemas.openxmlformats.org/officeDocument/2006/relationships/hyperlink" Target="http://pbs.twimg.com/profile_images/603660404582060032/saJUnBwF_normal.png" TargetMode="External" /><Relationship Id="rId129" Type="http://schemas.openxmlformats.org/officeDocument/2006/relationships/hyperlink" Target="http://pbs.twimg.com/profile_images/1142430162333655044/H8K6DzM-_normal.jpg" TargetMode="External" /><Relationship Id="rId130" Type="http://schemas.openxmlformats.org/officeDocument/2006/relationships/hyperlink" Target="http://pbs.twimg.com/profile_images/950780066912440321/qgsBFrMg_normal.jpg" TargetMode="External" /><Relationship Id="rId131" Type="http://schemas.openxmlformats.org/officeDocument/2006/relationships/hyperlink" Target="http://pbs.twimg.com/profile_images/2360108126/mtnnh05sapdo9j4rus9o_normal.jpeg" TargetMode="External" /><Relationship Id="rId132" Type="http://schemas.openxmlformats.org/officeDocument/2006/relationships/hyperlink" Target="http://pbs.twimg.com/profile_images/966632580157263872/02kUOhqf_normal.jpg" TargetMode="External" /><Relationship Id="rId133" Type="http://schemas.openxmlformats.org/officeDocument/2006/relationships/hyperlink" Target="http://pbs.twimg.com/profile_images/1159808794412670977/8MhCCQpn_normal.jpg" TargetMode="External" /><Relationship Id="rId134" Type="http://schemas.openxmlformats.org/officeDocument/2006/relationships/hyperlink" Target="http://pbs.twimg.com/profile_images/674858662335238144/eT3Me8_Y_normal.jpg" TargetMode="External" /><Relationship Id="rId135" Type="http://schemas.openxmlformats.org/officeDocument/2006/relationships/hyperlink" Target="http://pbs.twimg.com/profile_images/608703287471120385/k7MVslch_normal.jpg" TargetMode="External" /><Relationship Id="rId136" Type="http://schemas.openxmlformats.org/officeDocument/2006/relationships/hyperlink" Target="http://pbs.twimg.com/profile_images/860595028896382976/r4FkYjgH_normal.jpg" TargetMode="External" /><Relationship Id="rId137" Type="http://schemas.openxmlformats.org/officeDocument/2006/relationships/hyperlink" Target="http://pbs.twimg.com/profile_images/738061544819429376/KxngvD6F_normal.jpg" TargetMode="External" /><Relationship Id="rId138" Type="http://schemas.openxmlformats.org/officeDocument/2006/relationships/hyperlink" Target="http://pbs.twimg.com/profile_images/892106694049898498/N26Tph6u_normal.jpg" TargetMode="External" /><Relationship Id="rId139" Type="http://schemas.openxmlformats.org/officeDocument/2006/relationships/hyperlink" Target="http://pbs.twimg.com/profile_images/996501145639116800/uxObekHS_normal.jpg" TargetMode="External" /><Relationship Id="rId140" Type="http://schemas.openxmlformats.org/officeDocument/2006/relationships/hyperlink" Target="http://pbs.twimg.com/profile_images/1064235369665835008/Ey7qsA0I_normal.jpg" TargetMode="External" /><Relationship Id="rId141" Type="http://schemas.openxmlformats.org/officeDocument/2006/relationships/hyperlink" Target="http://pbs.twimg.com/profile_images/1064709504393072641/pI0lZvUw_normal.jpg" TargetMode="External" /><Relationship Id="rId142" Type="http://schemas.openxmlformats.org/officeDocument/2006/relationships/hyperlink" Target="http://pbs.twimg.com/profile_images/773909130352402432/XKlKwdPG_normal.jpg" TargetMode="External" /><Relationship Id="rId143" Type="http://schemas.openxmlformats.org/officeDocument/2006/relationships/hyperlink" Target="http://pbs.twimg.com/profile_images/936556414205595649/vj7SwILI_normal.jpg" TargetMode="External" /><Relationship Id="rId144" Type="http://schemas.openxmlformats.org/officeDocument/2006/relationships/hyperlink" Target="http://pbs.twimg.com/profile_images/1056070310196400129/5RSnKwhv_normal.jpg" TargetMode="External" /><Relationship Id="rId145" Type="http://schemas.openxmlformats.org/officeDocument/2006/relationships/hyperlink" Target="http://pbs.twimg.com/profile_images/578573926370009088/TdxmQgH0_normal.png" TargetMode="External" /><Relationship Id="rId146" Type="http://schemas.openxmlformats.org/officeDocument/2006/relationships/hyperlink" Target="http://pbs.twimg.com/profile_images/976101362219061248/nBnyucdj_normal.jpg" TargetMode="External" /><Relationship Id="rId147" Type="http://schemas.openxmlformats.org/officeDocument/2006/relationships/hyperlink" Target="http://pbs.twimg.com/profile_images/378800000762108802/8f8a9e822aec2af92c7b4ce28b04da6f_normal.jpeg" TargetMode="External" /><Relationship Id="rId148" Type="http://schemas.openxmlformats.org/officeDocument/2006/relationships/hyperlink" Target="http://pbs.twimg.com/profile_images/1123667394067599363/LKAVk5qV_normal.png" TargetMode="External" /><Relationship Id="rId149" Type="http://schemas.openxmlformats.org/officeDocument/2006/relationships/hyperlink" Target="http://pbs.twimg.com/profile_images/738029739953229824/RpvygzFf_normal.jpg" TargetMode="External" /><Relationship Id="rId150" Type="http://schemas.openxmlformats.org/officeDocument/2006/relationships/hyperlink" Target="http://pbs.twimg.com/profile_images/464232281708560384/LdYtreCd_normal.jpeg" TargetMode="External" /><Relationship Id="rId151" Type="http://schemas.openxmlformats.org/officeDocument/2006/relationships/hyperlink" Target="http://pbs.twimg.com/profile_images/973565434581733376/idIuhkwm_normal.jpg" TargetMode="External" /><Relationship Id="rId152" Type="http://schemas.openxmlformats.org/officeDocument/2006/relationships/hyperlink" Target="http://a0.twimg.com/profile_images/206873152/random_normal.jpg" TargetMode="External" /><Relationship Id="rId153" Type="http://schemas.openxmlformats.org/officeDocument/2006/relationships/hyperlink" Target="http://pbs.twimg.com/profile_images/1113093738056896512/GPHDJVCe_normal.png" TargetMode="External" /><Relationship Id="rId154" Type="http://schemas.openxmlformats.org/officeDocument/2006/relationships/hyperlink" Target="http://pbs.twimg.com/profile_images/664471103830695940/8xF54cqC_normal.png" TargetMode="External" /><Relationship Id="rId155" Type="http://schemas.openxmlformats.org/officeDocument/2006/relationships/hyperlink" Target="http://pbs.twimg.com/profile_images/2263665401/UNEX-LOGO_twitter_normal.jpg" TargetMode="External" /><Relationship Id="rId156" Type="http://schemas.openxmlformats.org/officeDocument/2006/relationships/hyperlink" Target="http://pbs.twimg.com/profile_images/748579762675777538/I34bQUMB_normal.jpg" TargetMode="External" /><Relationship Id="rId157" Type="http://schemas.openxmlformats.org/officeDocument/2006/relationships/hyperlink" Target="http://pbs.twimg.com/profile_images/803301955913162752/AobMFOkJ_normal.jpg" TargetMode="External" /><Relationship Id="rId158" Type="http://schemas.openxmlformats.org/officeDocument/2006/relationships/hyperlink" Target="http://pbs.twimg.com/profile_images/559800000939454465/CM73uOeW_normal.png" TargetMode="External" /><Relationship Id="rId159" Type="http://schemas.openxmlformats.org/officeDocument/2006/relationships/hyperlink" Target="https://twitter.com/talentadvisors" TargetMode="External" /><Relationship Id="rId160" Type="http://schemas.openxmlformats.org/officeDocument/2006/relationships/hyperlink" Target="https://twitter.com/ashridge_biz" TargetMode="External" /><Relationship Id="rId161" Type="http://schemas.openxmlformats.org/officeDocument/2006/relationships/hyperlink" Target="https://twitter.com/lt19uk" TargetMode="External" /><Relationship Id="rId162" Type="http://schemas.openxmlformats.org/officeDocument/2006/relationships/hyperlink" Target="https://twitter.com/henryzino22" TargetMode="External" /><Relationship Id="rId163" Type="http://schemas.openxmlformats.org/officeDocument/2006/relationships/hyperlink" Target="https://twitter.com/execedcourses" TargetMode="External" /><Relationship Id="rId164" Type="http://schemas.openxmlformats.org/officeDocument/2006/relationships/hyperlink" Target="https://twitter.com/donny_rob" TargetMode="External" /><Relationship Id="rId165" Type="http://schemas.openxmlformats.org/officeDocument/2006/relationships/hyperlink" Target="https://twitter.com/petegordon68" TargetMode="External" /><Relationship Id="rId166" Type="http://schemas.openxmlformats.org/officeDocument/2006/relationships/hyperlink" Target="https://twitter.com/imanbenchaibah" TargetMode="External" /><Relationship Id="rId167" Type="http://schemas.openxmlformats.org/officeDocument/2006/relationships/hyperlink" Target="https://twitter.com/wissamyounane" TargetMode="External" /><Relationship Id="rId168" Type="http://schemas.openxmlformats.org/officeDocument/2006/relationships/hyperlink" Target="https://twitter.com/audubai" TargetMode="External" /><Relationship Id="rId169" Type="http://schemas.openxmlformats.org/officeDocument/2006/relationships/hyperlink" Target="https://twitter.com/dandrewschmidt" TargetMode="External" /><Relationship Id="rId170" Type="http://schemas.openxmlformats.org/officeDocument/2006/relationships/hyperlink" Target="https://twitter.com/entmagazineme" TargetMode="External" /><Relationship Id="rId171" Type="http://schemas.openxmlformats.org/officeDocument/2006/relationships/hyperlink" Target="https://twitter.com/tashapupic" TargetMode="External" /><Relationship Id="rId172" Type="http://schemas.openxmlformats.org/officeDocument/2006/relationships/hyperlink" Target="https://twitter.com/heyjunaidseraj" TargetMode="External" /><Relationship Id="rId173" Type="http://schemas.openxmlformats.org/officeDocument/2006/relationships/hyperlink" Target="https://twitter.com/thisisaby" TargetMode="External" /><Relationship Id="rId174" Type="http://schemas.openxmlformats.org/officeDocument/2006/relationships/hyperlink" Target="https://twitter.com/jeanetteimpia" TargetMode="External" /><Relationship Id="rId175" Type="http://schemas.openxmlformats.org/officeDocument/2006/relationships/hyperlink" Target="https://twitter.com/odette_h" TargetMode="External" /><Relationship Id="rId176" Type="http://schemas.openxmlformats.org/officeDocument/2006/relationships/hyperlink" Target="https://twitter.com/adelabouhaidar" TargetMode="External" /><Relationship Id="rId177" Type="http://schemas.openxmlformats.org/officeDocument/2006/relationships/hyperlink" Target="https://twitter.com/technojederbig" TargetMode="External" /><Relationship Id="rId178" Type="http://schemas.openxmlformats.org/officeDocument/2006/relationships/hyperlink" Target="https://twitter.com/marketbuzzpr" TargetMode="External" /><Relationship Id="rId179" Type="http://schemas.openxmlformats.org/officeDocument/2006/relationships/hyperlink" Target="https://twitter.com/traveljunkied" TargetMode="External" /><Relationship Id="rId180" Type="http://schemas.openxmlformats.org/officeDocument/2006/relationships/hyperlink" Target="https://twitter.com/esthete_detache" TargetMode="External" /><Relationship Id="rId181" Type="http://schemas.openxmlformats.org/officeDocument/2006/relationships/hyperlink" Target="https://twitter.com/essec" TargetMode="External" /><Relationship Id="rId182" Type="http://schemas.openxmlformats.org/officeDocument/2006/relationships/hyperlink" Target="https://twitter.com/thjeanjean" TargetMode="External" /><Relationship Id="rId183" Type="http://schemas.openxmlformats.org/officeDocument/2006/relationships/hyperlink" Target="https://twitter.com/bigdatabatman" TargetMode="External" /><Relationship Id="rId184" Type="http://schemas.openxmlformats.org/officeDocument/2006/relationships/hyperlink" Target="https://twitter.com/uniconexed" TargetMode="External" /><Relationship Id="rId185" Type="http://schemas.openxmlformats.org/officeDocument/2006/relationships/hyperlink" Target="https://twitter.com/sobeyschool_smu" TargetMode="External" /><Relationship Id="rId186" Type="http://schemas.openxmlformats.org/officeDocument/2006/relationships/hyperlink" Target="https://twitter.com/julia_parnaby" TargetMode="External" /><Relationship Id="rId187" Type="http://schemas.openxmlformats.org/officeDocument/2006/relationships/hyperlink" Target="https://twitter.com/digitaltransf11" TargetMode="External" /><Relationship Id="rId188" Type="http://schemas.openxmlformats.org/officeDocument/2006/relationships/hyperlink" Target="https://twitter.com/mba_buddy" TargetMode="External" /><Relationship Id="rId189" Type="http://schemas.openxmlformats.org/officeDocument/2006/relationships/hyperlink" Target="https://twitter.com/nicochan33" TargetMode="External" /><Relationship Id="rId190" Type="http://schemas.openxmlformats.org/officeDocument/2006/relationships/hyperlink" Target="https://twitter.com/ieexeceducation" TargetMode="External" /><Relationship Id="rId191" Type="http://schemas.openxmlformats.org/officeDocument/2006/relationships/hyperlink" Target="https://twitter.com/tripgiu5" TargetMode="External" /><Relationship Id="rId192" Type="http://schemas.openxmlformats.org/officeDocument/2006/relationships/hyperlink" Target="https://twitter.com/harvardnpli" TargetMode="External" /><Relationship Id="rId193" Type="http://schemas.openxmlformats.org/officeDocument/2006/relationships/hyperlink" Target="https://twitter.com/whartoncai" TargetMode="External" /><Relationship Id="rId194" Type="http://schemas.openxmlformats.org/officeDocument/2006/relationships/hyperlink" Target="https://twitter.com/iyengar_raghu" TargetMode="External" /><Relationship Id="rId195" Type="http://schemas.openxmlformats.org/officeDocument/2006/relationships/hyperlink" Target="https://twitter.com/warrencntrpenn" TargetMode="External" /><Relationship Id="rId196" Type="http://schemas.openxmlformats.org/officeDocument/2006/relationships/hyperlink" Target="https://twitter.com/wharton" TargetMode="External" /><Relationship Id="rId197" Type="http://schemas.openxmlformats.org/officeDocument/2006/relationships/hyperlink" Target="https://twitter.com/valerieblassey" TargetMode="External" /><Relationship Id="rId198" Type="http://schemas.openxmlformats.org/officeDocument/2006/relationships/hyperlink" Target="https://twitter.com/thegcsp" TargetMode="External" /><Relationship Id="rId199" Type="http://schemas.openxmlformats.org/officeDocument/2006/relationships/hyperlink" Target="https://twitter.com/www" TargetMode="External" /><Relationship Id="rId200" Type="http://schemas.openxmlformats.org/officeDocument/2006/relationships/hyperlink" Target="https://twitter.com/brown_sps" TargetMode="External" /><Relationship Id="rId201" Type="http://schemas.openxmlformats.org/officeDocument/2006/relationships/hyperlink" Target="https://twitter.com/kelloggexeced" TargetMode="External" /><Relationship Id="rId202" Type="http://schemas.openxmlformats.org/officeDocument/2006/relationships/hyperlink" Target="https://twitter.com/ucberkeleyext" TargetMode="External" /><Relationship Id="rId203" Type="http://schemas.openxmlformats.org/officeDocument/2006/relationships/hyperlink" Target="https://twitter.com/columbiaexeced" TargetMode="External" /><Relationship Id="rId204" Type="http://schemas.openxmlformats.org/officeDocument/2006/relationships/hyperlink" Target="https://twitter.com/dardenexeced" TargetMode="External" /><Relationship Id="rId205" Type="http://schemas.openxmlformats.org/officeDocument/2006/relationships/hyperlink" Target="https://twitter.com/harvardchanecpe" TargetMode="External" /><Relationship Id="rId206" Type="http://schemas.openxmlformats.org/officeDocument/2006/relationships/comments" Target="../comments2.xml" /><Relationship Id="rId207" Type="http://schemas.openxmlformats.org/officeDocument/2006/relationships/vmlDrawing" Target="../drawings/vmlDrawing2.vml" /><Relationship Id="rId208" Type="http://schemas.openxmlformats.org/officeDocument/2006/relationships/table" Target="../tables/table2.xml" /><Relationship Id="rId2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o.st/scms/OrMCe04Lcp0lOFmbAka8Um6V2jAD7SYdZTjvhHbnYZ0lOA/PNr4iq" TargetMode="External" /><Relationship Id="rId2" Type="http://schemas.openxmlformats.org/officeDocument/2006/relationships/hyperlink" Target="https://www.mckinsey.com/business-functions/organization/our-insights/five-fifty-lost-in-translation" TargetMode="External" /><Relationship Id="rId3" Type="http://schemas.openxmlformats.org/officeDocument/2006/relationships/hyperlink" Target="http://po.st/scms/OrMCe04Lcp0lOFmbAka8Um6V2jAD7SYdZTjvhHbnYZ0lOA/HJcZwb" TargetMode="External" /><Relationship Id="rId4" Type="http://schemas.openxmlformats.org/officeDocument/2006/relationships/hyperlink" Target="http://po.st/scms/OrMCe04Lcp0lOFmbAka8Um6V2jAD7SYdZTjvhHbnYZ0lOA/4Vygqh" TargetMode="External" /><Relationship Id="rId5" Type="http://schemas.openxmlformats.org/officeDocument/2006/relationships/hyperlink" Target="http://po.st/scms/OrMCe04Lcp0lOFmbAka8Um6V2jAD7SYdZTjvhHbnYZ0lOA/90436v" TargetMode="External" /><Relationship Id="rId6" Type="http://schemas.openxmlformats.org/officeDocument/2006/relationships/hyperlink" Target="http://po.st/scms/OrMCe04Lcp0lOFmbAka8Um6V2jAD7SYdZTjvhHbnYZ0lOA/wDPara" TargetMode="External" /><Relationship Id="rId7" Type="http://schemas.openxmlformats.org/officeDocument/2006/relationships/hyperlink" Target="http://po.st/scms/OrMCe04Lcp0lOFmbAka8Um6V2jAD7SYdZTjvhHbnYZ0lOA/zb5T2F" TargetMode="External" /><Relationship Id="rId8" Type="http://schemas.openxmlformats.org/officeDocument/2006/relationships/hyperlink" Target="http://po.st/scms/OrMCe04Lcp0lOFmbAka8Um6V2jAD7SYdZTjvhHbnYZ0lOA/5TJgj9" TargetMode="External" /><Relationship Id="rId9" Type="http://schemas.openxmlformats.org/officeDocument/2006/relationships/hyperlink" Target="http://po.st/scms/OrMCe04Lcp0lOFmbAka8Um6V2jAD7SYdZTjvhHbnYZ0lOA/p29olp" TargetMode="External" /><Relationship Id="rId10" Type="http://schemas.openxmlformats.org/officeDocument/2006/relationships/hyperlink" Target="http://po.st/scms/OrMCe04Lcp0lOFmbAka8Um6V2jAD7SYdZTjvhHbnYZ0lOA/ILEEKv" TargetMode="External" /><Relationship Id="rId11" Type="http://schemas.openxmlformats.org/officeDocument/2006/relationships/hyperlink" Target="http://po.st/scms/OrMCe04Lcp0lOFmbAka8Um6V2jAD7SYdZTjvhHbnYZ0lOA/PNr4iq" TargetMode="External" /><Relationship Id="rId12" Type="http://schemas.openxmlformats.org/officeDocument/2006/relationships/hyperlink" Target="http://po.st/scms/OrMCe04Lcp0lOFmbAka8Um6V2jAD7SYdZTjvhHbnYZ0lOA/wDPara" TargetMode="External" /><Relationship Id="rId13" Type="http://schemas.openxmlformats.org/officeDocument/2006/relationships/hyperlink" Target="http://po.st/scms/OrMCe04Lcp0lOFmbAka8Um6V2jAD7SYdZTjvhHbnYZ0lOA/90436v" TargetMode="External" /><Relationship Id="rId14" Type="http://schemas.openxmlformats.org/officeDocument/2006/relationships/hyperlink" Target="http://po.st/scms/OrMCe04Lcp0lOFmbAka8Um6V2jAD7SYdZTjvhHbnYZ0lOA/4Vygqh" TargetMode="External" /><Relationship Id="rId15" Type="http://schemas.openxmlformats.org/officeDocument/2006/relationships/hyperlink" Target="http://po.st/scms/OrMCe04Lcp0lOFmbAka8Um6V2jAD7SYdZTjvhHbnYZ0lOA/HJcZwb" TargetMode="External" /><Relationship Id="rId16" Type="http://schemas.openxmlformats.org/officeDocument/2006/relationships/hyperlink" Target="http://po.st/scms/OrMCe04Lcp0lOFmbAka8Um6V2jAD7SYdZTjvhHbnYZ0lOA/zb5T2F" TargetMode="External" /><Relationship Id="rId17" Type="http://schemas.openxmlformats.org/officeDocument/2006/relationships/hyperlink" Target="http://po.st/scms/OrMCe04Lcp0lOFmbAka8Um6V2jAD7SYdZTjvhHbnYZ0lOA/OopEA3" TargetMode="External" /><Relationship Id="rId18" Type="http://schemas.openxmlformats.org/officeDocument/2006/relationships/hyperlink" Target="http://po.st/scms/OrMCe04Lcp0lOFmbAka8Um6V2jAD7SYdZTjvhHbnYZ0lOA/FSAs4U" TargetMode="External" /><Relationship Id="rId19" Type="http://schemas.openxmlformats.org/officeDocument/2006/relationships/hyperlink" Target="http://po.st/scms/OrMCe04Lcp0lOFmbAka8Um6V2jAD7SYdZTjvhHbnYZ0lOA/uSyVqI" TargetMode="External" /><Relationship Id="rId20" Type="http://schemas.openxmlformats.org/officeDocument/2006/relationships/hyperlink" Target="http://po.st/scms/OrMCe04Lcp0lOFmbAka8Um6V2jAD7SYdZTjvhHbnYZ0lOA/odCeoy" TargetMode="External" /><Relationship Id="rId21" Type="http://schemas.openxmlformats.org/officeDocument/2006/relationships/hyperlink" Target="https://www.entrepreneur.com/article/337275" TargetMode="External" /><Relationship Id="rId22" Type="http://schemas.openxmlformats.org/officeDocument/2006/relationships/hyperlink" Target="https://www.entrepreneur.com/article/337578" TargetMode="External" /><Relationship Id="rId23"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4"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25" Type="http://schemas.openxmlformats.org/officeDocument/2006/relationships/hyperlink" Target="https://www.hult.edu/en/executive-education/events/?utm_source=twitter&amp;utm_medium=social&amp;utm_campaign=organicsocialtwitter&amp;utm_content=generic_events" TargetMode="External" /><Relationship Id="rId26" Type="http://schemas.openxmlformats.org/officeDocument/2006/relationships/hyperlink" Target="https://executiveeducation.wharton.upenn.edu/for-individuals/all-programs/customer-analytics-for-growth-using-machine-learning-ai-and-big-data/?utm_source=wcai&amp;utm_medium=display&amp;utm_content=baev&amp;utm_campaign=wcaide20baev" TargetMode="External" /><Relationship Id="rId27" Type="http://schemas.openxmlformats.org/officeDocument/2006/relationships/hyperlink" Target="https://www.mckinsey.com/business-functions/organization/our-insights/five-fifty-lost-in-translation" TargetMode="External" /><Relationship Id="rId28" Type="http://schemas.openxmlformats.org/officeDocument/2006/relationships/hyperlink" Target="https://solutions.lesechos.fr/equipe-management/c/ia-travail-en-pleine-mutation-17957/" TargetMode="External" /><Relationship Id="rId29" Type="http://schemas.openxmlformats.org/officeDocument/2006/relationships/hyperlink" Target="https://app.amazingcontent.io/best-content/monthly/ThJeanjean/2019/july" TargetMode="External" /><Relationship Id="rId30" Type="http://schemas.openxmlformats.org/officeDocument/2006/relationships/hyperlink" Target="https://www.parlonsrh.com/comment-les-francais-percoivent-ils-la-formation-en-2019/" TargetMode="External" /><Relationship Id="rId31" Type="http://schemas.openxmlformats.org/officeDocument/2006/relationships/hyperlink" Target="https://www.uniconexed.org/unicon-white-paper-exec-ed-framing-and-making-strategic-choices-saunders-ryan-2018/?utm_source=twitter&amp;utm_medium=sasocial&amp;utm_campaign=unicon" TargetMode="External" /><Relationship Id="rId32" Type="http://schemas.openxmlformats.org/officeDocument/2006/relationships/hyperlink" Target="https://www.uniconexed.org/resources/about-unicon/?utm_source=twitter&amp;utm_medium=sasocial&amp;utm_campaign=unicon" TargetMode="External" /><Relationship Id="rId33" Type="http://schemas.openxmlformats.org/officeDocument/2006/relationships/hyperlink" Target="https://www.smu.ca/academics/sobey/for-business-training-and-development.html?utm_source=Twitter&amp;utm_medium=social&amp;utm_campaign=execed&amp;utm_content=BVad" TargetMode="External" /><Relationship Id="rId34" Type="http://schemas.openxmlformats.org/officeDocument/2006/relationships/hyperlink" Target="https://www.linkedin.com/company/2661808/admin/" TargetMode="External" /><Relationship Id="rId35" Type="http://schemas.openxmlformats.org/officeDocument/2006/relationships/hyperlink" Target="https://twitter.com/HarvardNPLI/status/1160244418110218242" TargetMode="External" /><Relationship Id="rId36" Type="http://schemas.openxmlformats.org/officeDocument/2006/relationships/hyperlink" Target="https://www.ie.edu/insights/articles/strategies-from-words-to-deeds-thanks-to-pmos/" TargetMode="External" /><Relationship Id="rId37" Type="http://schemas.openxmlformats.org/officeDocument/2006/relationships/hyperlink" Target="https://go.headspringexecutive.com/AIReport" TargetMode="External" /><Relationship Id="rId38"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39" Type="http://schemas.openxmlformats.org/officeDocument/2006/relationships/hyperlink" Target="https://www.ie.edu/insights/articles/communication-substance-and-form/"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1082</v>
      </c>
      <c r="BB2" s="13" t="s">
        <v>1098</v>
      </c>
      <c r="BC2" s="13" t="s">
        <v>1099</v>
      </c>
      <c r="BD2" s="119" t="s">
        <v>1523</v>
      </c>
      <c r="BE2" s="119" t="s">
        <v>1524</v>
      </c>
      <c r="BF2" s="119" t="s">
        <v>1525</v>
      </c>
      <c r="BG2" s="119" t="s">
        <v>1526</v>
      </c>
      <c r="BH2" s="119" t="s">
        <v>1527</v>
      </c>
      <c r="BI2" s="119" t="s">
        <v>1528</v>
      </c>
      <c r="BJ2" s="119" t="s">
        <v>1529</v>
      </c>
      <c r="BK2" s="119" t="s">
        <v>1530</v>
      </c>
      <c r="BL2" s="119" t="s">
        <v>1531</v>
      </c>
    </row>
    <row r="3" spans="1:64" ht="15" customHeight="1">
      <c r="A3" s="64" t="s">
        <v>212</v>
      </c>
      <c r="B3" s="64" t="s">
        <v>236</v>
      </c>
      <c r="C3" s="65" t="s">
        <v>1598</v>
      </c>
      <c r="D3" s="66">
        <v>3</v>
      </c>
      <c r="E3" s="67" t="s">
        <v>132</v>
      </c>
      <c r="F3" s="68">
        <v>35</v>
      </c>
      <c r="G3" s="65"/>
      <c r="H3" s="69"/>
      <c r="I3" s="70"/>
      <c r="J3" s="70"/>
      <c r="K3" s="34" t="s">
        <v>65</v>
      </c>
      <c r="L3" s="71">
        <v>3</v>
      </c>
      <c r="M3" s="71"/>
      <c r="N3" s="72"/>
      <c r="O3" s="78" t="s">
        <v>259</v>
      </c>
      <c r="P3" s="80">
        <v>43678.33912037037</v>
      </c>
      <c r="Q3" s="78" t="s">
        <v>260</v>
      </c>
      <c r="R3" s="78"/>
      <c r="S3" s="78"/>
      <c r="T3" s="78"/>
      <c r="U3" s="78"/>
      <c r="V3" s="84" t="s">
        <v>466</v>
      </c>
      <c r="W3" s="80">
        <v>43678.33912037037</v>
      </c>
      <c r="X3" s="84" t="s">
        <v>499</v>
      </c>
      <c r="Y3" s="78"/>
      <c r="Z3" s="78"/>
      <c r="AA3" s="85" t="s">
        <v>597</v>
      </c>
      <c r="AB3" s="78"/>
      <c r="AC3" s="78" t="b">
        <v>0</v>
      </c>
      <c r="AD3" s="78">
        <v>0</v>
      </c>
      <c r="AE3" s="85" t="s">
        <v>695</v>
      </c>
      <c r="AF3" s="78" t="b">
        <v>0</v>
      </c>
      <c r="AG3" s="78" t="s">
        <v>696</v>
      </c>
      <c r="AH3" s="78"/>
      <c r="AI3" s="85" t="s">
        <v>695</v>
      </c>
      <c r="AJ3" s="78" t="b">
        <v>0</v>
      </c>
      <c r="AK3" s="78">
        <v>5</v>
      </c>
      <c r="AL3" s="85" t="s">
        <v>627</v>
      </c>
      <c r="AM3" s="78" t="s">
        <v>700</v>
      </c>
      <c r="AN3" s="78" t="b">
        <v>0</v>
      </c>
      <c r="AO3" s="85" t="s">
        <v>627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4.761904761904762</v>
      </c>
      <c r="BF3" s="48">
        <v>0</v>
      </c>
      <c r="BG3" s="49">
        <v>0</v>
      </c>
      <c r="BH3" s="48">
        <v>0</v>
      </c>
      <c r="BI3" s="49">
        <v>0</v>
      </c>
      <c r="BJ3" s="48">
        <v>20</v>
      </c>
      <c r="BK3" s="49">
        <v>95.23809523809524</v>
      </c>
      <c r="BL3" s="48">
        <v>21</v>
      </c>
    </row>
    <row r="4" spans="1:64" ht="15" customHeight="1">
      <c r="A4" s="64" t="s">
        <v>213</v>
      </c>
      <c r="B4" s="64" t="s">
        <v>236</v>
      </c>
      <c r="C4" s="65" t="s">
        <v>1598</v>
      </c>
      <c r="D4" s="66">
        <v>3</v>
      </c>
      <c r="E4" s="67" t="s">
        <v>132</v>
      </c>
      <c r="F4" s="68">
        <v>35</v>
      </c>
      <c r="G4" s="65"/>
      <c r="H4" s="69"/>
      <c r="I4" s="70"/>
      <c r="J4" s="70"/>
      <c r="K4" s="34" t="s">
        <v>65</v>
      </c>
      <c r="L4" s="77">
        <v>4</v>
      </c>
      <c r="M4" s="77"/>
      <c r="N4" s="72"/>
      <c r="O4" s="79" t="s">
        <v>259</v>
      </c>
      <c r="P4" s="81">
        <v>43678.37267361111</v>
      </c>
      <c r="Q4" s="79" t="s">
        <v>260</v>
      </c>
      <c r="R4" s="79"/>
      <c r="S4" s="79"/>
      <c r="T4" s="79"/>
      <c r="U4" s="79"/>
      <c r="V4" s="83" t="s">
        <v>467</v>
      </c>
      <c r="W4" s="81">
        <v>43678.37267361111</v>
      </c>
      <c r="X4" s="83" t="s">
        <v>500</v>
      </c>
      <c r="Y4" s="79"/>
      <c r="Z4" s="79"/>
      <c r="AA4" s="82" t="s">
        <v>598</v>
      </c>
      <c r="AB4" s="79"/>
      <c r="AC4" s="79" t="b">
        <v>0</v>
      </c>
      <c r="AD4" s="79">
        <v>0</v>
      </c>
      <c r="AE4" s="82" t="s">
        <v>695</v>
      </c>
      <c r="AF4" s="79" t="b">
        <v>0</v>
      </c>
      <c r="AG4" s="79" t="s">
        <v>696</v>
      </c>
      <c r="AH4" s="79"/>
      <c r="AI4" s="82" t="s">
        <v>695</v>
      </c>
      <c r="AJ4" s="79" t="b">
        <v>0</v>
      </c>
      <c r="AK4" s="79">
        <v>5</v>
      </c>
      <c r="AL4" s="82" t="s">
        <v>627</v>
      </c>
      <c r="AM4" s="79" t="s">
        <v>701</v>
      </c>
      <c r="AN4" s="79" t="b">
        <v>0</v>
      </c>
      <c r="AO4" s="82" t="s">
        <v>627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1</v>
      </c>
      <c r="BE4" s="49">
        <v>4.761904761904762</v>
      </c>
      <c r="BF4" s="48">
        <v>0</v>
      </c>
      <c r="BG4" s="49">
        <v>0</v>
      </c>
      <c r="BH4" s="48">
        <v>0</v>
      </c>
      <c r="BI4" s="49">
        <v>0</v>
      </c>
      <c r="BJ4" s="48">
        <v>20</v>
      </c>
      <c r="BK4" s="49">
        <v>95.23809523809524</v>
      </c>
      <c r="BL4" s="48">
        <v>21</v>
      </c>
    </row>
    <row r="5" spans="1:64" ht="15">
      <c r="A5" s="64" t="s">
        <v>214</v>
      </c>
      <c r="B5" s="64" t="s">
        <v>248</v>
      </c>
      <c r="C5" s="65" t="s">
        <v>1598</v>
      </c>
      <c r="D5" s="66">
        <v>3</v>
      </c>
      <c r="E5" s="67" t="s">
        <v>132</v>
      </c>
      <c r="F5" s="68">
        <v>35</v>
      </c>
      <c r="G5" s="65"/>
      <c r="H5" s="69"/>
      <c r="I5" s="70"/>
      <c r="J5" s="70"/>
      <c r="K5" s="34" t="s">
        <v>65</v>
      </c>
      <c r="L5" s="77">
        <v>5</v>
      </c>
      <c r="M5" s="77"/>
      <c r="N5" s="72"/>
      <c r="O5" s="79" t="s">
        <v>259</v>
      </c>
      <c r="P5" s="81">
        <v>43678.76693287037</v>
      </c>
      <c r="Q5" s="79" t="s">
        <v>261</v>
      </c>
      <c r="R5" s="83" t="s">
        <v>341</v>
      </c>
      <c r="S5" s="79" t="s">
        <v>409</v>
      </c>
      <c r="T5" s="79" t="s">
        <v>423</v>
      </c>
      <c r="U5" s="79"/>
      <c r="V5" s="83" t="s">
        <v>468</v>
      </c>
      <c r="W5" s="81">
        <v>43678.76693287037</v>
      </c>
      <c r="X5" s="83" t="s">
        <v>501</v>
      </c>
      <c r="Y5" s="79"/>
      <c r="Z5" s="79"/>
      <c r="AA5" s="82" t="s">
        <v>599</v>
      </c>
      <c r="AB5" s="79"/>
      <c r="AC5" s="79" t="b">
        <v>0</v>
      </c>
      <c r="AD5" s="79">
        <v>0</v>
      </c>
      <c r="AE5" s="82" t="s">
        <v>695</v>
      </c>
      <c r="AF5" s="79" t="b">
        <v>0</v>
      </c>
      <c r="AG5" s="79" t="s">
        <v>696</v>
      </c>
      <c r="AH5" s="79"/>
      <c r="AI5" s="82" t="s">
        <v>695</v>
      </c>
      <c r="AJ5" s="79" t="b">
        <v>0</v>
      </c>
      <c r="AK5" s="79">
        <v>1</v>
      </c>
      <c r="AL5" s="82" t="s">
        <v>659</v>
      </c>
      <c r="AM5" s="79" t="s">
        <v>702</v>
      </c>
      <c r="AN5" s="79" t="b">
        <v>0</v>
      </c>
      <c r="AO5" s="82" t="s">
        <v>659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7.142857142857143</v>
      </c>
      <c r="BF5" s="48">
        <v>0</v>
      </c>
      <c r="BG5" s="49">
        <v>0</v>
      </c>
      <c r="BH5" s="48">
        <v>0</v>
      </c>
      <c r="BI5" s="49">
        <v>0</v>
      </c>
      <c r="BJ5" s="48">
        <v>13</v>
      </c>
      <c r="BK5" s="49">
        <v>92.85714285714286</v>
      </c>
      <c r="BL5" s="48">
        <v>14</v>
      </c>
    </row>
    <row r="6" spans="1:64" ht="15">
      <c r="A6" s="64" t="s">
        <v>215</v>
      </c>
      <c r="B6" s="64" t="s">
        <v>236</v>
      </c>
      <c r="C6" s="65" t="s">
        <v>1598</v>
      </c>
      <c r="D6" s="66">
        <v>3</v>
      </c>
      <c r="E6" s="67" t="s">
        <v>132</v>
      </c>
      <c r="F6" s="68">
        <v>35</v>
      </c>
      <c r="G6" s="65"/>
      <c r="H6" s="69"/>
      <c r="I6" s="70"/>
      <c r="J6" s="70"/>
      <c r="K6" s="34" t="s">
        <v>65</v>
      </c>
      <c r="L6" s="77">
        <v>6</v>
      </c>
      <c r="M6" s="77"/>
      <c r="N6" s="72"/>
      <c r="O6" s="79" t="s">
        <v>259</v>
      </c>
      <c r="P6" s="81">
        <v>43679.30699074074</v>
      </c>
      <c r="Q6" s="79" t="s">
        <v>260</v>
      </c>
      <c r="R6" s="79"/>
      <c r="S6" s="79"/>
      <c r="T6" s="79"/>
      <c r="U6" s="79"/>
      <c r="V6" s="83" t="s">
        <v>469</v>
      </c>
      <c r="W6" s="81">
        <v>43679.30699074074</v>
      </c>
      <c r="X6" s="83" t="s">
        <v>502</v>
      </c>
      <c r="Y6" s="79"/>
      <c r="Z6" s="79"/>
      <c r="AA6" s="82" t="s">
        <v>600</v>
      </c>
      <c r="AB6" s="79"/>
      <c r="AC6" s="79" t="b">
        <v>0</v>
      </c>
      <c r="AD6" s="79">
        <v>0</v>
      </c>
      <c r="AE6" s="82" t="s">
        <v>695</v>
      </c>
      <c r="AF6" s="79" t="b">
        <v>0</v>
      </c>
      <c r="AG6" s="79" t="s">
        <v>696</v>
      </c>
      <c r="AH6" s="79"/>
      <c r="AI6" s="82" t="s">
        <v>695</v>
      </c>
      <c r="AJ6" s="79" t="b">
        <v>0</v>
      </c>
      <c r="AK6" s="79">
        <v>5</v>
      </c>
      <c r="AL6" s="82" t="s">
        <v>627</v>
      </c>
      <c r="AM6" s="79" t="s">
        <v>703</v>
      </c>
      <c r="AN6" s="79" t="b">
        <v>0</v>
      </c>
      <c r="AO6" s="82" t="s">
        <v>627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4.761904761904762</v>
      </c>
      <c r="BF6" s="48">
        <v>0</v>
      </c>
      <c r="BG6" s="49">
        <v>0</v>
      </c>
      <c r="BH6" s="48">
        <v>0</v>
      </c>
      <c r="BI6" s="49">
        <v>0</v>
      </c>
      <c r="BJ6" s="48">
        <v>20</v>
      </c>
      <c r="BK6" s="49">
        <v>95.23809523809524</v>
      </c>
      <c r="BL6" s="48">
        <v>21</v>
      </c>
    </row>
    <row r="7" spans="1:64" ht="15">
      <c r="A7" s="64" t="s">
        <v>216</v>
      </c>
      <c r="B7" s="64" t="s">
        <v>236</v>
      </c>
      <c r="C7" s="65" t="s">
        <v>1598</v>
      </c>
      <c r="D7" s="66">
        <v>3</v>
      </c>
      <c r="E7" s="67" t="s">
        <v>132</v>
      </c>
      <c r="F7" s="68">
        <v>35</v>
      </c>
      <c r="G7" s="65"/>
      <c r="H7" s="69"/>
      <c r="I7" s="70"/>
      <c r="J7" s="70"/>
      <c r="K7" s="34" t="s">
        <v>65</v>
      </c>
      <c r="L7" s="77">
        <v>7</v>
      </c>
      <c r="M7" s="77"/>
      <c r="N7" s="72"/>
      <c r="O7" s="79" t="s">
        <v>259</v>
      </c>
      <c r="P7" s="81">
        <v>43679.64194444445</v>
      </c>
      <c r="Q7" s="79" t="s">
        <v>260</v>
      </c>
      <c r="R7" s="79"/>
      <c r="S7" s="79"/>
      <c r="T7" s="79"/>
      <c r="U7" s="79"/>
      <c r="V7" s="83" t="s">
        <v>470</v>
      </c>
      <c r="W7" s="81">
        <v>43679.64194444445</v>
      </c>
      <c r="X7" s="83" t="s">
        <v>503</v>
      </c>
      <c r="Y7" s="79"/>
      <c r="Z7" s="79"/>
      <c r="AA7" s="82" t="s">
        <v>601</v>
      </c>
      <c r="AB7" s="79"/>
      <c r="AC7" s="79" t="b">
        <v>0</v>
      </c>
      <c r="AD7" s="79">
        <v>0</v>
      </c>
      <c r="AE7" s="82" t="s">
        <v>695</v>
      </c>
      <c r="AF7" s="79" t="b">
        <v>0</v>
      </c>
      <c r="AG7" s="79" t="s">
        <v>696</v>
      </c>
      <c r="AH7" s="79"/>
      <c r="AI7" s="82" t="s">
        <v>695</v>
      </c>
      <c r="AJ7" s="79" t="b">
        <v>0</v>
      </c>
      <c r="AK7" s="79">
        <v>5</v>
      </c>
      <c r="AL7" s="82" t="s">
        <v>627</v>
      </c>
      <c r="AM7" s="79" t="s">
        <v>700</v>
      </c>
      <c r="AN7" s="79" t="b">
        <v>0</v>
      </c>
      <c r="AO7" s="82" t="s">
        <v>627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4.761904761904762</v>
      </c>
      <c r="BF7" s="48">
        <v>0</v>
      </c>
      <c r="BG7" s="49">
        <v>0</v>
      </c>
      <c r="BH7" s="48">
        <v>0</v>
      </c>
      <c r="BI7" s="49">
        <v>0</v>
      </c>
      <c r="BJ7" s="48">
        <v>20</v>
      </c>
      <c r="BK7" s="49">
        <v>95.23809523809524</v>
      </c>
      <c r="BL7" s="48">
        <v>21</v>
      </c>
    </row>
    <row r="8" spans="1:64" ht="15">
      <c r="A8" s="64" t="s">
        <v>217</v>
      </c>
      <c r="B8" s="64" t="s">
        <v>232</v>
      </c>
      <c r="C8" s="65" t="s">
        <v>1598</v>
      </c>
      <c r="D8" s="66">
        <v>3</v>
      </c>
      <c r="E8" s="67" t="s">
        <v>132</v>
      </c>
      <c r="F8" s="68">
        <v>35</v>
      </c>
      <c r="G8" s="65"/>
      <c r="H8" s="69"/>
      <c r="I8" s="70"/>
      <c r="J8" s="70"/>
      <c r="K8" s="34" t="s">
        <v>65</v>
      </c>
      <c r="L8" s="77">
        <v>8</v>
      </c>
      <c r="M8" s="77"/>
      <c r="N8" s="72"/>
      <c r="O8" s="79" t="s">
        <v>259</v>
      </c>
      <c r="P8" s="81">
        <v>43681.25115740741</v>
      </c>
      <c r="Q8" s="79" t="s">
        <v>262</v>
      </c>
      <c r="R8" s="79"/>
      <c r="S8" s="79"/>
      <c r="T8" s="79"/>
      <c r="U8" s="79"/>
      <c r="V8" s="83" t="s">
        <v>471</v>
      </c>
      <c r="W8" s="81">
        <v>43681.25115740741</v>
      </c>
      <c r="X8" s="83" t="s">
        <v>504</v>
      </c>
      <c r="Y8" s="79"/>
      <c r="Z8" s="79"/>
      <c r="AA8" s="82" t="s">
        <v>602</v>
      </c>
      <c r="AB8" s="79"/>
      <c r="AC8" s="79" t="b">
        <v>0</v>
      </c>
      <c r="AD8" s="79">
        <v>0</v>
      </c>
      <c r="AE8" s="82" t="s">
        <v>695</v>
      </c>
      <c r="AF8" s="79" t="b">
        <v>0</v>
      </c>
      <c r="AG8" s="79" t="s">
        <v>696</v>
      </c>
      <c r="AH8" s="79"/>
      <c r="AI8" s="82" t="s">
        <v>695</v>
      </c>
      <c r="AJ8" s="79" t="b">
        <v>0</v>
      </c>
      <c r="AK8" s="79">
        <v>9</v>
      </c>
      <c r="AL8" s="82" t="s">
        <v>625</v>
      </c>
      <c r="AM8" s="79" t="s">
        <v>703</v>
      </c>
      <c r="AN8" s="79" t="b">
        <v>0</v>
      </c>
      <c r="AO8" s="82" t="s">
        <v>625</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234</v>
      </c>
      <c r="C9" s="65" t="s">
        <v>1598</v>
      </c>
      <c r="D9" s="66">
        <v>3</v>
      </c>
      <c r="E9" s="67" t="s">
        <v>132</v>
      </c>
      <c r="F9" s="68">
        <v>35</v>
      </c>
      <c r="G9" s="65"/>
      <c r="H9" s="69"/>
      <c r="I9" s="70"/>
      <c r="J9" s="70"/>
      <c r="K9" s="34" t="s">
        <v>65</v>
      </c>
      <c r="L9" s="77">
        <v>9</v>
      </c>
      <c r="M9" s="77"/>
      <c r="N9" s="72"/>
      <c r="O9" s="79" t="s">
        <v>259</v>
      </c>
      <c r="P9" s="81">
        <v>43681.25115740741</v>
      </c>
      <c r="Q9" s="79" t="s">
        <v>262</v>
      </c>
      <c r="R9" s="79"/>
      <c r="S9" s="79"/>
      <c r="T9" s="79"/>
      <c r="U9" s="79"/>
      <c r="V9" s="83" t="s">
        <v>471</v>
      </c>
      <c r="W9" s="81">
        <v>43681.25115740741</v>
      </c>
      <c r="X9" s="83" t="s">
        <v>504</v>
      </c>
      <c r="Y9" s="79"/>
      <c r="Z9" s="79"/>
      <c r="AA9" s="82" t="s">
        <v>602</v>
      </c>
      <c r="AB9" s="79"/>
      <c r="AC9" s="79" t="b">
        <v>0</v>
      </c>
      <c r="AD9" s="79">
        <v>0</v>
      </c>
      <c r="AE9" s="82" t="s">
        <v>695</v>
      </c>
      <c r="AF9" s="79" t="b">
        <v>0</v>
      </c>
      <c r="AG9" s="79" t="s">
        <v>696</v>
      </c>
      <c r="AH9" s="79"/>
      <c r="AI9" s="82" t="s">
        <v>695</v>
      </c>
      <c r="AJ9" s="79" t="b">
        <v>0</v>
      </c>
      <c r="AK9" s="79">
        <v>9</v>
      </c>
      <c r="AL9" s="82" t="s">
        <v>625</v>
      </c>
      <c r="AM9" s="79" t="s">
        <v>703</v>
      </c>
      <c r="AN9" s="79" t="b">
        <v>0</v>
      </c>
      <c r="AO9" s="82" t="s">
        <v>625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217</v>
      </c>
      <c r="B10" s="64" t="s">
        <v>233</v>
      </c>
      <c r="C10" s="65" t="s">
        <v>1598</v>
      </c>
      <c r="D10" s="66">
        <v>3</v>
      </c>
      <c r="E10" s="67" t="s">
        <v>132</v>
      </c>
      <c r="F10" s="68">
        <v>35</v>
      </c>
      <c r="G10" s="65"/>
      <c r="H10" s="69"/>
      <c r="I10" s="70"/>
      <c r="J10" s="70"/>
      <c r="K10" s="34" t="s">
        <v>65</v>
      </c>
      <c r="L10" s="77">
        <v>10</v>
      </c>
      <c r="M10" s="77"/>
      <c r="N10" s="72"/>
      <c r="O10" s="79" t="s">
        <v>259</v>
      </c>
      <c r="P10" s="81">
        <v>43681.25115740741</v>
      </c>
      <c r="Q10" s="79" t="s">
        <v>262</v>
      </c>
      <c r="R10" s="79"/>
      <c r="S10" s="79"/>
      <c r="T10" s="79"/>
      <c r="U10" s="79"/>
      <c r="V10" s="83" t="s">
        <v>471</v>
      </c>
      <c r="W10" s="81">
        <v>43681.25115740741</v>
      </c>
      <c r="X10" s="83" t="s">
        <v>504</v>
      </c>
      <c r="Y10" s="79"/>
      <c r="Z10" s="79"/>
      <c r="AA10" s="82" t="s">
        <v>602</v>
      </c>
      <c r="AB10" s="79"/>
      <c r="AC10" s="79" t="b">
        <v>0</v>
      </c>
      <c r="AD10" s="79">
        <v>0</v>
      </c>
      <c r="AE10" s="82" t="s">
        <v>695</v>
      </c>
      <c r="AF10" s="79" t="b">
        <v>0</v>
      </c>
      <c r="AG10" s="79" t="s">
        <v>696</v>
      </c>
      <c r="AH10" s="79"/>
      <c r="AI10" s="82" t="s">
        <v>695</v>
      </c>
      <c r="AJ10" s="79" t="b">
        <v>0</v>
      </c>
      <c r="AK10" s="79">
        <v>9</v>
      </c>
      <c r="AL10" s="82" t="s">
        <v>625</v>
      </c>
      <c r="AM10" s="79" t="s">
        <v>703</v>
      </c>
      <c r="AN10" s="79" t="b">
        <v>0</v>
      </c>
      <c r="AO10" s="82" t="s">
        <v>625</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217</v>
      </c>
      <c r="B11" s="64" t="s">
        <v>235</v>
      </c>
      <c r="C11" s="65" t="s">
        <v>1598</v>
      </c>
      <c r="D11" s="66">
        <v>3</v>
      </c>
      <c r="E11" s="67" t="s">
        <v>132</v>
      </c>
      <c r="F11" s="68">
        <v>35</v>
      </c>
      <c r="G11" s="65"/>
      <c r="H11" s="69"/>
      <c r="I11" s="70"/>
      <c r="J11" s="70"/>
      <c r="K11" s="34" t="s">
        <v>65</v>
      </c>
      <c r="L11" s="77">
        <v>11</v>
      </c>
      <c r="M11" s="77"/>
      <c r="N11" s="72"/>
      <c r="O11" s="79" t="s">
        <v>259</v>
      </c>
      <c r="P11" s="81">
        <v>43681.25115740741</v>
      </c>
      <c r="Q11" s="79" t="s">
        <v>262</v>
      </c>
      <c r="R11" s="79"/>
      <c r="S11" s="79"/>
      <c r="T11" s="79"/>
      <c r="U11" s="79"/>
      <c r="V11" s="83" t="s">
        <v>471</v>
      </c>
      <c r="W11" s="81">
        <v>43681.25115740741</v>
      </c>
      <c r="X11" s="83" t="s">
        <v>504</v>
      </c>
      <c r="Y11" s="79"/>
      <c r="Z11" s="79"/>
      <c r="AA11" s="82" t="s">
        <v>602</v>
      </c>
      <c r="AB11" s="79"/>
      <c r="AC11" s="79" t="b">
        <v>0</v>
      </c>
      <c r="AD11" s="79">
        <v>0</v>
      </c>
      <c r="AE11" s="82" t="s">
        <v>695</v>
      </c>
      <c r="AF11" s="79" t="b">
        <v>0</v>
      </c>
      <c r="AG11" s="79" t="s">
        <v>696</v>
      </c>
      <c r="AH11" s="79"/>
      <c r="AI11" s="82" t="s">
        <v>695</v>
      </c>
      <c r="AJ11" s="79" t="b">
        <v>0</v>
      </c>
      <c r="AK11" s="79">
        <v>9</v>
      </c>
      <c r="AL11" s="82" t="s">
        <v>625</v>
      </c>
      <c r="AM11" s="79" t="s">
        <v>703</v>
      </c>
      <c r="AN11" s="79" t="b">
        <v>0</v>
      </c>
      <c r="AO11" s="82" t="s">
        <v>625</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16</v>
      </c>
      <c r="BK11" s="49">
        <v>100</v>
      </c>
      <c r="BL11" s="48">
        <v>16</v>
      </c>
    </row>
    <row r="12" spans="1:64" ht="15">
      <c r="A12" s="64" t="s">
        <v>218</v>
      </c>
      <c r="B12" s="64" t="s">
        <v>232</v>
      </c>
      <c r="C12" s="65" t="s">
        <v>1598</v>
      </c>
      <c r="D12" s="66">
        <v>3</v>
      </c>
      <c r="E12" s="67" t="s">
        <v>132</v>
      </c>
      <c r="F12" s="68">
        <v>35</v>
      </c>
      <c r="G12" s="65"/>
      <c r="H12" s="69"/>
      <c r="I12" s="70"/>
      <c r="J12" s="70"/>
      <c r="K12" s="34" t="s">
        <v>65</v>
      </c>
      <c r="L12" s="77">
        <v>12</v>
      </c>
      <c r="M12" s="77"/>
      <c r="N12" s="72"/>
      <c r="O12" s="79" t="s">
        <v>259</v>
      </c>
      <c r="P12" s="81">
        <v>43681.28202546296</v>
      </c>
      <c r="Q12" s="79" t="s">
        <v>262</v>
      </c>
      <c r="R12" s="79"/>
      <c r="S12" s="79"/>
      <c r="T12" s="79"/>
      <c r="U12" s="79"/>
      <c r="V12" s="83" t="s">
        <v>472</v>
      </c>
      <c r="W12" s="81">
        <v>43681.28202546296</v>
      </c>
      <c r="X12" s="83" t="s">
        <v>505</v>
      </c>
      <c r="Y12" s="79"/>
      <c r="Z12" s="79"/>
      <c r="AA12" s="82" t="s">
        <v>603</v>
      </c>
      <c r="AB12" s="79"/>
      <c r="AC12" s="79" t="b">
        <v>0</v>
      </c>
      <c r="AD12" s="79">
        <v>0</v>
      </c>
      <c r="AE12" s="82" t="s">
        <v>695</v>
      </c>
      <c r="AF12" s="79" t="b">
        <v>0</v>
      </c>
      <c r="AG12" s="79" t="s">
        <v>696</v>
      </c>
      <c r="AH12" s="79"/>
      <c r="AI12" s="82" t="s">
        <v>695</v>
      </c>
      <c r="AJ12" s="79" t="b">
        <v>0</v>
      </c>
      <c r="AK12" s="79">
        <v>9</v>
      </c>
      <c r="AL12" s="82" t="s">
        <v>625</v>
      </c>
      <c r="AM12" s="79" t="s">
        <v>702</v>
      </c>
      <c r="AN12" s="79" t="b">
        <v>0</v>
      </c>
      <c r="AO12" s="82" t="s">
        <v>625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218</v>
      </c>
      <c r="B13" s="64" t="s">
        <v>234</v>
      </c>
      <c r="C13" s="65" t="s">
        <v>1598</v>
      </c>
      <c r="D13" s="66">
        <v>3</v>
      </c>
      <c r="E13" s="67" t="s">
        <v>132</v>
      </c>
      <c r="F13" s="68">
        <v>35</v>
      </c>
      <c r="G13" s="65"/>
      <c r="H13" s="69"/>
      <c r="I13" s="70"/>
      <c r="J13" s="70"/>
      <c r="K13" s="34" t="s">
        <v>65</v>
      </c>
      <c r="L13" s="77">
        <v>13</v>
      </c>
      <c r="M13" s="77"/>
      <c r="N13" s="72"/>
      <c r="O13" s="79" t="s">
        <v>259</v>
      </c>
      <c r="P13" s="81">
        <v>43681.28202546296</v>
      </c>
      <c r="Q13" s="79" t="s">
        <v>262</v>
      </c>
      <c r="R13" s="79"/>
      <c r="S13" s="79"/>
      <c r="T13" s="79"/>
      <c r="U13" s="79"/>
      <c r="V13" s="83" t="s">
        <v>472</v>
      </c>
      <c r="W13" s="81">
        <v>43681.28202546296</v>
      </c>
      <c r="X13" s="83" t="s">
        <v>505</v>
      </c>
      <c r="Y13" s="79"/>
      <c r="Z13" s="79"/>
      <c r="AA13" s="82" t="s">
        <v>603</v>
      </c>
      <c r="AB13" s="79"/>
      <c r="AC13" s="79" t="b">
        <v>0</v>
      </c>
      <c r="AD13" s="79">
        <v>0</v>
      </c>
      <c r="AE13" s="82" t="s">
        <v>695</v>
      </c>
      <c r="AF13" s="79" t="b">
        <v>0</v>
      </c>
      <c r="AG13" s="79" t="s">
        <v>696</v>
      </c>
      <c r="AH13" s="79"/>
      <c r="AI13" s="82" t="s">
        <v>695</v>
      </c>
      <c r="AJ13" s="79" t="b">
        <v>0</v>
      </c>
      <c r="AK13" s="79">
        <v>9</v>
      </c>
      <c r="AL13" s="82" t="s">
        <v>625</v>
      </c>
      <c r="AM13" s="79" t="s">
        <v>702</v>
      </c>
      <c r="AN13" s="79" t="b">
        <v>0</v>
      </c>
      <c r="AO13" s="82" t="s">
        <v>625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218</v>
      </c>
      <c r="B14" s="64" t="s">
        <v>233</v>
      </c>
      <c r="C14" s="65" t="s">
        <v>1598</v>
      </c>
      <c r="D14" s="66">
        <v>3</v>
      </c>
      <c r="E14" s="67" t="s">
        <v>132</v>
      </c>
      <c r="F14" s="68">
        <v>35</v>
      </c>
      <c r="G14" s="65"/>
      <c r="H14" s="69"/>
      <c r="I14" s="70"/>
      <c r="J14" s="70"/>
      <c r="K14" s="34" t="s">
        <v>65</v>
      </c>
      <c r="L14" s="77">
        <v>14</v>
      </c>
      <c r="M14" s="77"/>
      <c r="N14" s="72"/>
      <c r="O14" s="79" t="s">
        <v>259</v>
      </c>
      <c r="P14" s="81">
        <v>43681.28202546296</v>
      </c>
      <c r="Q14" s="79" t="s">
        <v>262</v>
      </c>
      <c r="R14" s="79"/>
      <c r="S14" s="79"/>
      <c r="T14" s="79"/>
      <c r="U14" s="79"/>
      <c r="V14" s="83" t="s">
        <v>472</v>
      </c>
      <c r="W14" s="81">
        <v>43681.28202546296</v>
      </c>
      <c r="X14" s="83" t="s">
        <v>505</v>
      </c>
      <c r="Y14" s="79"/>
      <c r="Z14" s="79"/>
      <c r="AA14" s="82" t="s">
        <v>603</v>
      </c>
      <c r="AB14" s="79"/>
      <c r="AC14" s="79" t="b">
        <v>0</v>
      </c>
      <c r="AD14" s="79">
        <v>0</v>
      </c>
      <c r="AE14" s="82" t="s">
        <v>695</v>
      </c>
      <c r="AF14" s="79" t="b">
        <v>0</v>
      </c>
      <c r="AG14" s="79" t="s">
        <v>696</v>
      </c>
      <c r="AH14" s="79"/>
      <c r="AI14" s="82" t="s">
        <v>695</v>
      </c>
      <c r="AJ14" s="79" t="b">
        <v>0</v>
      </c>
      <c r="AK14" s="79">
        <v>9</v>
      </c>
      <c r="AL14" s="82" t="s">
        <v>625</v>
      </c>
      <c r="AM14" s="79" t="s">
        <v>702</v>
      </c>
      <c r="AN14" s="79" t="b">
        <v>0</v>
      </c>
      <c r="AO14" s="82" t="s">
        <v>625</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235</v>
      </c>
      <c r="C15" s="65" t="s">
        <v>1598</v>
      </c>
      <c r="D15" s="66">
        <v>3</v>
      </c>
      <c r="E15" s="67" t="s">
        <v>132</v>
      </c>
      <c r="F15" s="68">
        <v>35</v>
      </c>
      <c r="G15" s="65"/>
      <c r="H15" s="69"/>
      <c r="I15" s="70"/>
      <c r="J15" s="70"/>
      <c r="K15" s="34" t="s">
        <v>65</v>
      </c>
      <c r="L15" s="77">
        <v>15</v>
      </c>
      <c r="M15" s="77"/>
      <c r="N15" s="72"/>
      <c r="O15" s="79" t="s">
        <v>259</v>
      </c>
      <c r="P15" s="81">
        <v>43681.28202546296</v>
      </c>
      <c r="Q15" s="79" t="s">
        <v>262</v>
      </c>
      <c r="R15" s="79"/>
      <c r="S15" s="79"/>
      <c r="T15" s="79"/>
      <c r="U15" s="79"/>
      <c r="V15" s="83" t="s">
        <v>472</v>
      </c>
      <c r="W15" s="81">
        <v>43681.28202546296</v>
      </c>
      <c r="X15" s="83" t="s">
        <v>505</v>
      </c>
      <c r="Y15" s="79"/>
      <c r="Z15" s="79"/>
      <c r="AA15" s="82" t="s">
        <v>603</v>
      </c>
      <c r="AB15" s="79"/>
      <c r="AC15" s="79" t="b">
        <v>0</v>
      </c>
      <c r="AD15" s="79">
        <v>0</v>
      </c>
      <c r="AE15" s="82" t="s">
        <v>695</v>
      </c>
      <c r="AF15" s="79" t="b">
        <v>0</v>
      </c>
      <c r="AG15" s="79" t="s">
        <v>696</v>
      </c>
      <c r="AH15" s="79"/>
      <c r="AI15" s="82" t="s">
        <v>695</v>
      </c>
      <c r="AJ15" s="79" t="b">
        <v>0</v>
      </c>
      <c r="AK15" s="79">
        <v>9</v>
      </c>
      <c r="AL15" s="82" t="s">
        <v>625</v>
      </c>
      <c r="AM15" s="79" t="s">
        <v>702</v>
      </c>
      <c r="AN15" s="79" t="b">
        <v>0</v>
      </c>
      <c r="AO15" s="82" t="s">
        <v>625</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16</v>
      </c>
      <c r="BK15" s="49">
        <v>100</v>
      </c>
      <c r="BL15" s="48">
        <v>16</v>
      </c>
    </row>
    <row r="16" spans="1:64" ht="15">
      <c r="A16" s="64" t="s">
        <v>219</v>
      </c>
      <c r="B16" s="64" t="s">
        <v>232</v>
      </c>
      <c r="C16" s="65" t="s">
        <v>1598</v>
      </c>
      <c r="D16" s="66">
        <v>3</v>
      </c>
      <c r="E16" s="67" t="s">
        <v>132</v>
      </c>
      <c r="F16" s="68">
        <v>35</v>
      </c>
      <c r="G16" s="65"/>
      <c r="H16" s="69"/>
      <c r="I16" s="70"/>
      <c r="J16" s="70"/>
      <c r="K16" s="34" t="s">
        <v>65</v>
      </c>
      <c r="L16" s="77">
        <v>16</v>
      </c>
      <c r="M16" s="77"/>
      <c r="N16" s="72"/>
      <c r="O16" s="79" t="s">
        <v>259</v>
      </c>
      <c r="P16" s="81">
        <v>43681.28260416666</v>
      </c>
      <c r="Q16" s="79" t="s">
        <v>262</v>
      </c>
      <c r="R16" s="79"/>
      <c r="S16" s="79"/>
      <c r="T16" s="79"/>
      <c r="U16" s="79"/>
      <c r="V16" s="83" t="s">
        <v>473</v>
      </c>
      <c r="W16" s="81">
        <v>43681.28260416666</v>
      </c>
      <c r="X16" s="83" t="s">
        <v>506</v>
      </c>
      <c r="Y16" s="79"/>
      <c r="Z16" s="79"/>
      <c r="AA16" s="82" t="s">
        <v>604</v>
      </c>
      <c r="AB16" s="79"/>
      <c r="AC16" s="79" t="b">
        <v>0</v>
      </c>
      <c r="AD16" s="79">
        <v>0</v>
      </c>
      <c r="AE16" s="82" t="s">
        <v>695</v>
      </c>
      <c r="AF16" s="79" t="b">
        <v>0</v>
      </c>
      <c r="AG16" s="79" t="s">
        <v>696</v>
      </c>
      <c r="AH16" s="79"/>
      <c r="AI16" s="82" t="s">
        <v>695</v>
      </c>
      <c r="AJ16" s="79" t="b">
        <v>0</v>
      </c>
      <c r="AK16" s="79">
        <v>9</v>
      </c>
      <c r="AL16" s="82" t="s">
        <v>625</v>
      </c>
      <c r="AM16" s="79" t="s">
        <v>702</v>
      </c>
      <c r="AN16" s="79" t="b">
        <v>0</v>
      </c>
      <c r="AO16" s="82" t="s">
        <v>625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234</v>
      </c>
      <c r="C17" s="65" t="s">
        <v>1598</v>
      </c>
      <c r="D17" s="66">
        <v>3</v>
      </c>
      <c r="E17" s="67" t="s">
        <v>132</v>
      </c>
      <c r="F17" s="68">
        <v>35</v>
      </c>
      <c r="G17" s="65"/>
      <c r="H17" s="69"/>
      <c r="I17" s="70"/>
      <c r="J17" s="70"/>
      <c r="K17" s="34" t="s">
        <v>65</v>
      </c>
      <c r="L17" s="77">
        <v>17</v>
      </c>
      <c r="M17" s="77"/>
      <c r="N17" s="72"/>
      <c r="O17" s="79" t="s">
        <v>259</v>
      </c>
      <c r="P17" s="81">
        <v>43681.28260416666</v>
      </c>
      <c r="Q17" s="79" t="s">
        <v>262</v>
      </c>
      <c r="R17" s="79"/>
      <c r="S17" s="79"/>
      <c r="T17" s="79"/>
      <c r="U17" s="79"/>
      <c r="V17" s="83" t="s">
        <v>473</v>
      </c>
      <c r="W17" s="81">
        <v>43681.28260416666</v>
      </c>
      <c r="X17" s="83" t="s">
        <v>506</v>
      </c>
      <c r="Y17" s="79"/>
      <c r="Z17" s="79"/>
      <c r="AA17" s="82" t="s">
        <v>604</v>
      </c>
      <c r="AB17" s="79"/>
      <c r="AC17" s="79" t="b">
        <v>0</v>
      </c>
      <c r="AD17" s="79">
        <v>0</v>
      </c>
      <c r="AE17" s="82" t="s">
        <v>695</v>
      </c>
      <c r="AF17" s="79" t="b">
        <v>0</v>
      </c>
      <c r="AG17" s="79" t="s">
        <v>696</v>
      </c>
      <c r="AH17" s="79"/>
      <c r="AI17" s="82" t="s">
        <v>695</v>
      </c>
      <c r="AJ17" s="79" t="b">
        <v>0</v>
      </c>
      <c r="AK17" s="79">
        <v>9</v>
      </c>
      <c r="AL17" s="82" t="s">
        <v>625</v>
      </c>
      <c r="AM17" s="79" t="s">
        <v>702</v>
      </c>
      <c r="AN17" s="79" t="b">
        <v>0</v>
      </c>
      <c r="AO17" s="82" t="s">
        <v>625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233</v>
      </c>
      <c r="C18" s="65" t="s">
        <v>1598</v>
      </c>
      <c r="D18" s="66">
        <v>3</v>
      </c>
      <c r="E18" s="67" t="s">
        <v>132</v>
      </c>
      <c r="F18" s="68">
        <v>35</v>
      </c>
      <c r="G18" s="65"/>
      <c r="H18" s="69"/>
      <c r="I18" s="70"/>
      <c r="J18" s="70"/>
      <c r="K18" s="34" t="s">
        <v>65</v>
      </c>
      <c r="L18" s="77">
        <v>18</v>
      </c>
      <c r="M18" s="77"/>
      <c r="N18" s="72"/>
      <c r="O18" s="79" t="s">
        <v>259</v>
      </c>
      <c r="P18" s="81">
        <v>43681.28260416666</v>
      </c>
      <c r="Q18" s="79" t="s">
        <v>262</v>
      </c>
      <c r="R18" s="79"/>
      <c r="S18" s="79"/>
      <c r="T18" s="79"/>
      <c r="U18" s="79"/>
      <c r="V18" s="83" t="s">
        <v>473</v>
      </c>
      <c r="W18" s="81">
        <v>43681.28260416666</v>
      </c>
      <c r="X18" s="83" t="s">
        <v>506</v>
      </c>
      <c r="Y18" s="79"/>
      <c r="Z18" s="79"/>
      <c r="AA18" s="82" t="s">
        <v>604</v>
      </c>
      <c r="AB18" s="79"/>
      <c r="AC18" s="79" t="b">
        <v>0</v>
      </c>
      <c r="AD18" s="79">
        <v>0</v>
      </c>
      <c r="AE18" s="82" t="s">
        <v>695</v>
      </c>
      <c r="AF18" s="79" t="b">
        <v>0</v>
      </c>
      <c r="AG18" s="79" t="s">
        <v>696</v>
      </c>
      <c r="AH18" s="79"/>
      <c r="AI18" s="82" t="s">
        <v>695</v>
      </c>
      <c r="AJ18" s="79" t="b">
        <v>0</v>
      </c>
      <c r="AK18" s="79">
        <v>9</v>
      </c>
      <c r="AL18" s="82" t="s">
        <v>625</v>
      </c>
      <c r="AM18" s="79" t="s">
        <v>702</v>
      </c>
      <c r="AN18" s="79" t="b">
        <v>0</v>
      </c>
      <c r="AO18" s="82" t="s">
        <v>625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219</v>
      </c>
      <c r="B19" s="64" t="s">
        <v>235</v>
      </c>
      <c r="C19" s="65" t="s">
        <v>1598</v>
      </c>
      <c r="D19" s="66">
        <v>3</v>
      </c>
      <c r="E19" s="67" t="s">
        <v>132</v>
      </c>
      <c r="F19" s="68">
        <v>35</v>
      </c>
      <c r="G19" s="65"/>
      <c r="H19" s="69"/>
      <c r="I19" s="70"/>
      <c r="J19" s="70"/>
      <c r="K19" s="34" t="s">
        <v>65</v>
      </c>
      <c r="L19" s="77">
        <v>19</v>
      </c>
      <c r="M19" s="77"/>
      <c r="N19" s="72"/>
      <c r="O19" s="79" t="s">
        <v>259</v>
      </c>
      <c r="P19" s="81">
        <v>43681.28260416666</v>
      </c>
      <c r="Q19" s="79" t="s">
        <v>262</v>
      </c>
      <c r="R19" s="79"/>
      <c r="S19" s="79"/>
      <c r="T19" s="79"/>
      <c r="U19" s="79"/>
      <c r="V19" s="83" t="s">
        <v>473</v>
      </c>
      <c r="W19" s="81">
        <v>43681.28260416666</v>
      </c>
      <c r="X19" s="83" t="s">
        <v>506</v>
      </c>
      <c r="Y19" s="79"/>
      <c r="Z19" s="79"/>
      <c r="AA19" s="82" t="s">
        <v>604</v>
      </c>
      <c r="AB19" s="79"/>
      <c r="AC19" s="79" t="b">
        <v>0</v>
      </c>
      <c r="AD19" s="79">
        <v>0</v>
      </c>
      <c r="AE19" s="82" t="s">
        <v>695</v>
      </c>
      <c r="AF19" s="79" t="b">
        <v>0</v>
      </c>
      <c r="AG19" s="79" t="s">
        <v>696</v>
      </c>
      <c r="AH19" s="79"/>
      <c r="AI19" s="82" t="s">
        <v>695</v>
      </c>
      <c r="AJ19" s="79" t="b">
        <v>0</v>
      </c>
      <c r="AK19" s="79">
        <v>9</v>
      </c>
      <c r="AL19" s="82" t="s">
        <v>625</v>
      </c>
      <c r="AM19" s="79" t="s">
        <v>702</v>
      </c>
      <c r="AN19" s="79" t="b">
        <v>0</v>
      </c>
      <c r="AO19" s="82" t="s">
        <v>625</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16</v>
      </c>
      <c r="BK19" s="49">
        <v>100</v>
      </c>
      <c r="BL19" s="48">
        <v>16</v>
      </c>
    </row>
    <row r="20" spans="1:64" ht="15">
      <c r="A20" s="64" t="s">
        <v>220</v>
      </c>
      <c r="B20" s="64" t="s">
        <v>232</v>
      </c>
      <c r="C20" s="65" t="s">
        <v>1598</v>
      </c>
      <c r="D20" s="66">
        <v>3</v>
      </c>
      <c r="E20" s="67" t="s">
        <v>132</v>
      </c>
      <c r="F20" s="68">
        <v>35</v>
      </c>
      <c r="G20" s="65"/>
      <c r="H20" s="69"/>
      <c r="I20" s="70"/>
      <c r="J20" s="70"/>
      <c r="K20" s="34" t="s">
        <v>65</v>
      </c>
      <c r="L20" s="77">
        <v>20</v>
      </c>
      <c r="M20" s="77"/>
      <c r="N20" s="72"/>
      <c r="O20" s="79" t="s">
        <v>259</v>
      </c>
      <c r="P20" s="81">
        <v>43681.28603009259</v>
      </c>
      <c r="Q20" s="79" t="s">
        <v>262</v>
      </c>
      <c r="R20" s="79"/>
      <c r="S20" s="79"/>
      <c r="T20" s="79"/>
      <c r="U20" s="79"/>
      <c r="V20" s="83" t="s">
        <v>474</v>
      </c>
      <c r="W20" s="81">
        <v>43681.28603009259</v>
      </c>
      <c r="X20" s="83" t="s">
        <v>507</v>
      </c>
      <c r="Y20" s="79"/>
      <c r="Z20" s="79"/>
      <c r="AA20" s="82" t="s">
        <v>605</v>
      </c>
      <c r="AB20" s="79"/>
      <c r="AC20" s="79" t="b">
        <v>0</v>
      </c>
      <c r="AD20" s="79">
        <v>0</v>
      </c>
      <c r="AE20" s="82" t="s">
        <v>695</v>
      </c>
      <c r="AF20" s="79" t="b">
        <v>0</v>
      </c>
      <c r="AG20" s="79" t="s">
        <v>696</v>
      </c>
      <c r="AH20" s="79"/>
      <c r="AI20" s="82" t="s">
        <v>695</v>
      </c>
      <c r="AJ20" s="79" t="b">
        <v>0</v>
      </c>
      <c r="AK20" s="79">
        <v>9</v>
      </c>
      <c r="AL20" s="82" t="s">
        <v>625</v>
      </c>
      <c r="AM20" s="79" t="s">
        <v>702</v>
      </c>
      <c r="AN20" s="79" t="b">
        <v>0</v>
      </c>
      <c r="AO20" s="82" t="s">
        <v>625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234</v>
      </c>
      <c r="C21" s="65" t="s">
        <v>1598</v>
      </c>
      <c r="D21" s="66">
        <v>3</v>
      </c>
      <c r="E21" s="67" t="s">
        <v>132</v>
      </c>
      <c r="F21" s="68">
        <v>35</v>
      </c>
      <c r="G21" s="65"/>
      <c r="H21" s="69"/>
      <c r="I21" s="70"/>
      <c r="J21" s="70"/>
      <c r="K21" s="34" t="s">
        <v>65</v>
      </c>
      <c r="L21" s="77">
        <v>21</v>
      </c>
      <c r="M21" s="77"/>
      <c r="N21" s="72"/>
      <c r="O21" s="79" t="s">
        <v>259</v>
      </c>
      <c r="P21" s="81">
        <v>43681.28603009259</v>
      </c>
      <c r="Q21" s="79" t="s">
        <v>262</v>
      </c>
      <c r="R21" s="79"/>
      <c r="S21" s="79"/>
      <c r="T21" s="79"/>
      <c r="U21" s="79"/>
      <c r="V21" s="83" t="s">
        <v>474</v>
      </c>
      <c r="W21" s="81">
        <v>43681.28603009259</v>
      </c>
      <c r="X21" s="83" t="s">
        <v>507</v>
      </c>
      <c r="Y21" s="79"/>
      <c r="Z21" s="79"/>
      <c r="AA21" s="82" t="s">
        <v>605</v>
      </c>
      <c r="AB21" s="79"/>
      <c r="AC21" s="79" t="b">
        <v>0</v>
      </c>
      <c r="AD21" s="79">
        <v>0</v>
      </c>
      <c r="AE21" s="82" t="s">
        <v>695</v>
      </c>
      <c r="AF21" s="79" t="b">
        <v>0</v>
      </c>
      <c r="AG21" s="79" t="s">
        <v>696</v>
      </c>
      <c r="AH21" s="79"/>
      <c r="AI21" s="82" t="s">
        <v>695</v>
      </c>
      <c r="AJ21" s="79" t="b">
        <v>0</v>
      </c>
      <c r="AK21" s="79">
        <v>9</v>
      </c>
      <c r="AL21" s="82" t="s">
        <v>625</v>
      </c>
      <c r="AM21" s="79" t="s">
        <v>702</v>
      </c>
      <c r="AN21" s="79" t="b">
        <v>0</v>
      </c>
      <c r="AO21" s="82" t="s">
        <v>625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233</v>
      </c>
      <c r="C22" s="65" t="s">
        <v>1598</v>
      </c>
      <c r="D22" s="66">
        <v>3</v>
      </c>
      <c r="E22" s="67" t="s">
        <v>132</v>
      </c>
      <c r="F22" s="68">
        <v>35</v>
      </c>
      <c r="G22" s="65"/>
      <c r="H22" s="69"/>
      <c r="I22" s="70"/>
      <c r="J22" s="70"/>
      <c r="K22" s="34" t="s">
        <v>65</v>
      </c>
      <c r="L22" s="77">
        <v>22</v>
      </c>
      <c r="M22" s="77"/>
      <c r="N22" s="72"/>
      <c r="O22" s="79" t="s">
        <v>259</v>
      </c>
      <c r="P22" s="81">
        <v>43681.28603009259</v>
      </c>
      <c r="Q22" s="79" t="s">
        <v>262</v>
      </c>
      <c r="R22" s="79"/>
      <c r="S22" s="79"/>
      <c r="T22" s="79"/>
      <c r="U22" s="79"/>
      <c r="V22" s="83" t="s">
        <v>474</v>
      </c>
      <c r="W22" s="81">
        <v>43681.28603009259</v>
      </c>
      <c r="X22" s="83" t="s">
        <v>507</v>
      </c>
      <c r="Y22" s="79"/>
      <c r="Z22" s="79"/>
      <c r="AA22" s="82" t="s">
        <v>605</v>
      </c>
      <c r="AB22" s="79"/>
      <c r="AC22" s="79" t="b">
        <v>0</v>
      </c>
      <c r="AD22" s="79">
        <v>0</v>
      </c>
      <c r="AE22" s="82" t="s">
        <v>695</v>
      </c>
      <c r="AF22" s="79" t="b">
        <v>0</v>
      </c>
      <c r="AG22" s="79" t="s">
        <v>696</v>
      </c>
      <c r="AH22" s="79"/>
      <c r="AI22" s="82" t="s">
        <v>695</v>
      </c>
      <c r="AJ22" s="79" t="b">
        <v>0</v>
      </c>
      <c r="AK22" s="79">
        <v>9</v>
      </c>
      <c r="AL22" s="82" t="s">
        <v>625</v>
      </c>
      <c r="AM22" s="79" t="s">
        <v>702</v>
      </c>
      <c r="AN22" s="79" t="b">
        <v>0</v>
      </c>
      <c r="AO22" s="82" t="s">
        <v>625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235</v>
      </c>
      <c r="C23" s="65" t="s">
        <v>1598</v>
      </c>
      <c r="D23" s="66">
        <v>3</v>
      </c>
      <c r="E23" s="67" t="s">
        <v>132</v>
      </c>
      <c r="F23" s="68">
        <v>35</v>
      </c>
      <c r="G23" s="65"/>
      <c r="H23" s="69"/>
      <c r="I23" s="70"/>
      <c r="J23" s="70"/>
      <c r="K23" s="34" t="s">
        <v>65</v>
      </c>
      <c r="L23" s="77">
        <v>23</v>
      </c>
      <c r="M23" s="77"/>
      <c r="N23" s="72"/>
      <c r="O23" s="79" t="s">
        <v>259</v>
      </c>
      <c r="P23" s="81">
        <v>43681.28603009259</v>
      </c>
      <c r="Q23" s="79" t="s">
        <v>262</v>
      </c>
      <c r="R23" s="79"/>
      <c r="S23" s="79"/>
      <c r="T23" s="79"/>
      <c r="U23" s="79"/>
      <c r="V23" s="83" t="s">
        <v>474</v>
      </c>
      <c r="W23" s="81">
        <v>43681.28603009259</v>
      </c>
      <c r="X23" s="83" t="s">
        <v>507</v>
      </c>
      <c r="Y23" s="79"/>
      <c r="Z23" s="79"/>
      <c r="AA23" s="82" t="s">
        <v>605</v>
      </c>
      <c r="AB23" s="79"/>
      <c r="AC23" s="79" t="b">
        <v>0</v>
      </c>
      <c r="AD23" s="79">
        <v>0</v>
      </c>
      <c r="AE23" s="82" t="s">
        <v>695</v>
      </c>
      <c r="AF23" s="79" t="b">
        <v>0</v>
      </c>
      <c r="AG23" s="79" t="s">
        <v>696</v>
      </c>
      <c r="AH23" s="79"/>
      <c r="AI23" s="82" t="s">
        <v>695</v>
      </c>
      <c r="AJ23" s="79" t="b">
        <v>0</v>
      </c>
      <c r="AK23" s="79">
        <v>9</v>
      </c>
      <c r="AL23" s="82" t="s">
        <v>625</v>
      </c>
      <c r="AM23" s="79" t="s">
        <v>702</v>
      </c>
      <c r="AN23" s="79" t="b">
        <v>0</v>
      </c>
      <c r="AO23" s="82" t="s">
        <v>625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16</v>
      </c>
      <c r="BK23" s="49">
        <v>100</v>
      </c>
      <c r="BL23" s="48">
        <v>16</v>
      </c>
    </row>
    <row r="24" spans="1:64" ht="15">
      <c r="A24" s="64" t="s">
        <v>221</v>
      </c>
      <c r="B24" s="64" t="s">
        <v>232</v>
      </c>
      <c r="C24" s="65" t="s">
        <v>1598</v>
      </c>
      <c r="D24" s="66">
        <v>3</v>
      </c>
      <c r="E24" s="67" t="s">
        <v>132</v>
      </c>
      <c r="F24" s="68">
        <v>35</v>
      </c>
      <c r="G24" s="65"/>
      <c r="H24" s="69"/>
      <c r="I24" s="70"/>
      <c r="J24" s="70"/>
      <c r="K24" s="34" t="s">
        <v>65</v>
      </c>
      <c r="L24" s="77">
        <v>24</v>
      </c>
      <c r="M24" s="77"/>
      <c r="N24" s="72"/>
      <c r="O24" s="79" t="s">
        <v>259</v>
      </c>
      <c r="P24" s="81">
        <v>43681.306759259256</v>
      </c>
      <c r="Q24" s="79" t="s">
        <v>262</v>
      </c>
      <c r="R24" s="79"/>
      <c r="S24" s="79"/>
      <c r="T24" s="79"/>
      <c r="U24" s="79"/>
      <c r="V24" s="83" t="s">
        <v>475</v>
      </c>
      <c r="W24" s="81">
        <v>43681.306759259256</v>
      </c>
      <c r="X24" s="83" t="s">
        <v>508</v>
      </c>
      <c r="Y24" s="79"/>
      <c r="Z24" s="79"/>
      <c r="AA24" s="82" t="s">
        <v>606</v>
      </c>
      <c r="AB24" s="79"/>
      <c r="AC24" s="79" t="b">
        <v>0</v>
      </c>
      <c r="AD24" s="79">
        <v>0</v>
      </c>
      <c r="AE24" s="82" t="s">
        <v>695</v>
      </c>
      <c r="AF24" s="79" t="b">
        <v>0</v>
      </c>
      <c r="AG24" s="79" t="s">
        <v>696</v>
      </c>
      <c r="AH24" s="79"/>
      <c r="AI24" s="82" t="s">
        <v>695</v>
      </c>
      <c r="AJ24" s="79" t="b">
        <v>0</v>
      </c>
      <c r="AK24" s="79">
        <v>9</v>
      </c>
      <c r="AL24" s="82" t="s">
        <v>625</v>
      </c>
      <c r="AM24" s="79" t="s">
        <v>700</v>
      </c>
      <c r="AN24" s="79" t="b">
        <v>0</v>
      </c>
      <c r="AO24" s="82" t="s">
        <v>625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234</v>
      </c>
      <c r="C25" s="65" t="s">
        <v>1598</v>
      </c>
      <c r="D25" s="66">
        <v>3</v>
      </c>
      <c r="E25" s="67" t="s">
        <v>132</v>
      </c>
      <c r="F25" s="68">
        <v>35</v>
      </c>
      <c r="G25" s="65"/>
      <c r="H25" s="69"/>
      <c r="I25" s="70"/>
      <c r="J25" s="70"/>
      <c r="K25" s="34" t="s">
        <v>65</v>
      </c>
      <c r="L25" s="77">
        <v>25</v>
      </c>
      <c r="M25" s="77"/>
      <c r="N25" s="72"/>
      <c r="O25" s="79" t="s">
        <v>259</v>
      </c>
      <c r="P25" s="81">
        <v>43681.306759259256</v>
      </c>
      <c r="Q25" s="79" t="s">
        <v>262</v>
      </c>
      <c r="R25" s="79"/>
      <c r="S25" s="79"/>
      <c r="T25" s="79"/>
      <c r="U25" s="79"/>
      <c r="V25" s="83" t="s">
        <v>475</v>
      </c>
      <c r="W25" s="81">
        <v>43681.306759259256</v>
      </c>
      <c r="X25" s="83" t="s">
        <v>508</v>
      </c>
      <c r="Y25" s="79"/>
      <c r="Z25" s="79"/>
      <c r="AA25" s="82" t="s">
        <v>606</v>
      </c>
      <c r="AB25" s="79"/>
      <c r="AC25" s="79" t="b">
        <v>0</v>
      </c>
      <c r="AD25" s="79">
        <v>0</v>
      </c>
      <c r="AE25" s="82" t="s">
        <v>695</v>
      </c>
      <c r="AF25" s="79" t="b">
        <v>0</v>
      </c>
      <c r="AG25" s="79" t="s">
        <v>696</v>
      </c>
      <c r="AH25" s="79"/>
      <c r="AI25" s="82" t="s">
        <v>695</v>
      </c>
      <c r="AJ25" s="79" t="b">
        <v>0</v>
      </c>
      <c r="AK25" s="79">
        <v>9</v>
      </c>
      <c r="AL25" s="82" t="s">
        <v>625</v>
      </c>
      <c r="AM25" s="79" t="s">
        <v>700</v>
      </c>
      <c r="AN25" s="79" t="b">
        <v>0</v>
      </c>
      <c r="AO25" s="82" t="s">
        <v>625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221</v>
      </c>
      <c r="B26" s="64" t="s">
        <v>233</v>
      </c>
      <c r="C26" s="65" t="s">
        <v>1598</v>
      </c>
      <c r="D26" s="66">
        <v>3</v>
      </c>
      <c r="E26" s="67" t="s">
        <v>132</v>
      </c>
      <c r="F26" s="68">
        <v>35</v>
      </c>
      <c r="G26" s="65"/>
      <c r="H26" s="69"/>
      <c r="I26" s="70"/>
      <c r="J26" s="70"/>
      <c r="K26" s="34" t="s">
        <v>65</v>
      </c>
      <c r="L26" s="77">
        <v>26</v>
      </c>
      <c r="M26" s="77"/>
      <c r="N26" s="72"/>
      <c r="O26" s="79" t="s">
        <v>259</v>
      </c>
      <c r="P26" s="81">
        <v>43681.306759259256</v>
      </c>
      <c r="Q26" s="79" t="s">
        <v>262</v>
      </c>
      <c r="R26" s="79"/>
      <c r="S26" s="79"/>
      <c r="T26" s="79"/>
      <c r="U26" s="79"/>
      <c r="V26" s="83" t="s">
        <v>475</v>
      </c>
      <c r="W26" s="81">
        <v>43681.306759259256</v>
      </c>
      <c r="X26" s="83" t="s">
        <v>508</v>
      </c>
      <c r="Y26" s="79"/>
      <c r="Z26" s="79"/>
      <c r="AA26" s="82" t="s">
        <v>606</v>
      </c>
      <c r="AB26" s="79"/>
      <c r="AC26" s="79" t="b">
        <v>0</v>
      </c>
      <c r="AD26" s="79">
        <v>0</v>
      </c>
      <c r="AE26" s="82" t="s">
        <v>695</v>
      </c>
      <c r="AF26" s="79" t="b">
        <v>0</v>
      </c>
      <c r="AG26" s="79" t="s">
        <v>696</v>
      </c>
      <c r="AH26" s="79"/>
      <c r="AI26" s="82" t="s">
        <v>695</v>
      </c>
      <c r="AJ26" s="79" t="b">
        <v>0</v>
      </c>
      <c r="AK26" s="79">
        <v>9</v>
      </c>
      <c r="AL26" s="82" t="s">
        <v>625</v>
      </c>
      <c r="AM26" s="79" t="s">
        <v>700</v>
      </c>
      <c r="AN26" s="79" t="b">
        <v>0</v>
      </c>
      <c r="AO26" s="82" t="s">
        <v>625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221</v>
      </c>
      <c r="B27" s="64" t="s">
        <v>235</v>
      </c>
      <c r="C27" s="65" t="s">
        <v>1598</v>
      </c>
      <c r="D27" s="66">
        <v>3</v>
      </c>
      <c r="E27" s="67" t="s">
        <v>132</v>
      </c>
      <c r="F27" s="68">
        <v>35</v>
      </c>
      <c r="G27" s="65"/>
      <c r="H27" s="69"/>
      <c r="I27" s="70"/>
      <c r="J27" s="70"/>
      <c r="K27" s="34" t="s">
        <v>65</v>
      </c>
      <c r="L27" s="77">
        <v>27</v>
      </c>
      <c r="M27" s="77"/>
      <c r="N27" s="72"/>
      <c r="O27" s="79" t="s">
        <v>259</v>
      </c>
      <c r="P27" s="81">
        <v>43681.306759259256</v>
      </c>
      <c r="Q27" s="79" t="s">
        <v>262</v>
      </c>
      <c r="R27" s="79"/>
      <c r="S27" s="79"/>
      <c r="T27" s="79"/>
      <c r="U27" s="79"/>
      <c r="V27" s="83" t="s">
        <v>475</v>
      </c>
      <c r="W27" s="81">
        <v>43681.306759259256</v>
      </c>
      <c r="X27" s="83" t="s">
        <v>508</v>
      </c>
      <c r="Y27" s="79"/>
      <c r="Z27" s="79"/>
      <c r="AA27" s="82" t="s">
        <v>606</v>
      </c>
      <c r="AB27" s="79"/>
      <c r="AC27" s="79" t="b">
        <v>0</v>
      </c>
      <c r="AD27" s="79">
        <v>0</v>
      </c>
      <c r="AE27" s="82" t="s">
        <v>695</v>
      </c>
      <c r="AF27" s="79" t="b">
        <v>0</v>
      </c>
      <c r="AG27" s="79" t="s">
        <v>696</v>
      </c>
      <c r="AH27" s="79"/>
      <c r="AI27" s="82" t="s">
        <v>695</v>
      </c>
      <c r="AJ27" s="79" t="b">
        <v>0</v>
      </c>
      <c r="AK27" s="79">
        <v>9</v>
      </c>
      <c r="AL27" s="82" t="s">
        <v>625</v>
      </c>
      <c r="AM27" s="79" t="s">
        <v>700</v>
      </c>
      <c r="AN27" s="79" t="b">
        <v>0</v>
      </c>
      <c r="AO27" s="82" t="s">
        <v>625</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16</v>
      </c>
      <c r="BK27" s="49">
        <v>100</v>
      </c>
      <c r="BL27" s="48">
        <v>16</v>
      </c>
    </row>
    <row r="28" spans="1:64" ht="15">
      <c r="A28" s="64" t="s">
        <v>222</v>
      </c>
      <c r="B28" s="64" t="s">
        <v>232</v>
      </c>
      <c r="C28" s="65" t="s">
        <v>1598</v>
      </c>
      <c r="D28" s="66">
        <v>3</v>
      </c>
      <c r="E28" s="67" t="s">
        <v>132</v>
      </c>
      <c r="F28" s="68">
        <v>35</v>
      </c>
      <c r="G28" s="65"/>
      <c r="H28" s="69"/>
      <c r="I28" s="70"/>
      <c r="J28" s="70"/>
      <c r="K28" s="34" t="s">
        <v>65</v>
      </c>
      <c r="L28" s="77">
        <v>28</v>
      </c>
      <c r="M28" s="77"/>
      <c r="N28" s="72"/>
      <c r="O28" s="79" t="s">
        <v>259</v>
      </c>
      <c r="P28" s="81">
        <v>43681.41423611111</v>
      </c>
      <c r="Q28" s="79" t="s">
        <v>262</v>
      </c>
      <c r="R28" s="79"/>
      <c r="S28" s="79"/>
      <c r="T28" s="79"/>
      <c r="U28" s="79"/>
      <c r="V28" s="83" t="s">
        <v>476</v>
      </c>
      <c r="W28" s="81">
        <v>43681.41423611111</v>
      </c>
      <c r="X28" s="83" t="s">
        <v>509</v>
      </c>
      <c r="Y28" s="79"/>
      <c r="Z28" s="79"/>
      <c r="AA28" s="82" t="s">
        <v>607</v>
      </c>
      <c r="AB28" s="79"/>
      <c r="AC28" s="79" t="b">
        <v>0</v>
      </c>
      <c r="AD28" s="79">
        <v>0</v>
      </c>
      <c r="AE28" s="82" t="s">
        <v>695</v>
      </c>
      <c r="AF28" s="79" t="b">
        <v>0</v>
      </c>
      <c r="AG28" s="79" t="s">
        <v>696</v>
      </c>
      <c r="AH28" s="79"/>
      <c r="AI28" s="82" t="s">
        <v>695</v>
      </c>
      <c r="AJ28" s="79" t="b">
        <v>0</v>
      </c>
      <c r="AK28" s="79">
        <v>9</v>
      </c>
      <c r="AL28" s="82" t="s">
        <v>625</v>
      </c>
      <c r="AM28" s="79" t="s">
        <v>700</v>
      </c>
      <c r="AN28" s="79" t="b">
        <v>0</v>
      </c>
      <c r="AO28" s="82" t="s">
        <v>625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222</v>
      </c>
      <c r="B29" s="64" t="s">
        <v>234</v>
      </c>
      <c r="C29" s="65" t="s">
        <v>1598</v>
      </c>
      <c r="D29" s="66">
        <v>3</v>
      </c>
      <c r="E29" s="67" t="s">
        <v>132</v>
      </c>
      <c r="F29" s="68">
        <v>35</v>
      </c>
      <c r="G29" s="65"/>
      <c r="H29" s="69"/>
      <c r="I29" s="70"/>
      <c r="J29" s="70"/>
      <c r="K29" s="34" t="s">
        <v>65</v>
      </c>
      <c r="L29" s="77">
        <v>29</v>
      </c>
      <c r="M29" s="77"/>
      <c r="N29" s="72"/>
      <c r="O29" s="79" t="s">
        <v>259</v>
      </c>
      <c r="P29" s="81">
        <v>43681.41423611111</v>
      </c>
      <c r="Q29" s="79" t="s">
        <v>262</v>
      </c>
      <c r="R29" s="79"/>
      <c r="S29" s="79"/>
      <c r="T29" s="79"/>
      <c r="U29" s="79"/>
      <c r="V29" s="83" t="s">
        <v>476</v>
      </c>
      <c r="W29" s="81">
        <v>43681.41423611111</v>
      </c>
      <c r="X29" s="83" t="s">
        <v>509</v>
      </c>
      <c r="Y29" s="79"/>
      <c r="Z29" s="79"/>
      <c r="AA29" s="82" t="s">
        <v>607</v>
      </c>
      <c r="AB29" s="79"/>
      <c r="AC29" s="79" t="b">
        <v>0</v>
      </c>
      <c r="AD29" s="79">
        <v>0</v>
      </c>
      <c r="AE29" s="82" t="s">
        <v>695</v>
      </c>
      <c r="AF29" s="79" t="b">
        <v>0</v>
      </c>
      <c r="AG29" s="79" t="s">
        <v>696</v>
      </c>
      <c r="AH29" s="79"/>
      <c r="AI29" s="82" t="s">
        <v>695</v>
      </c>
      <c r="AJ29" s="79" t="b">
        <v>0</v>
      </c>
      <c r="AK29" s="79">
        <v>9</v>
      </c>
      <c r="AL29" s="82" t="s">
        <v>625</v>
      </c>
      <c r="AM29" s="79" t="s">
        <v>700</v>
      </c>
      <c r="AN29" s="79" t="b">
        <v>0</v>
      </c>
      <c r="AO29" s="82" t="s">
        <v>625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222</v>
      </c>
      <c r="B30" s="64" t="s">
        <v>233</v>
      </c>
      <c r="C30" s="65" t="s">
        <v>1598</v>
      </c>
      <c r="D30" s="66">
        <v>3</v>
      </c>
      <c r="E30" s="67" t="s">
        <v>132</v>
      </c>
      <c r="F30" s="68">
        <v>35</v>
      </c>
      <c r="G30" s="65"/>
      <c r="H30" s="69"/>
      <c r="I30" s="70"/>
      <c r="J30" s="70"/>
      <c r="K30" s="34" t="s">
        <v>65</v>
      </c>
      <c r="L30" s="77">
        <v>30</v>
      </c>
      <c r="M30" s="77"/>
      <c r="N30" s="72"/>
      <c r="O30" s="79" t="s">
        <v>259</v>
      </c>
      <c r="P30" s="81">
        <v>43681.41423611111</v>
      </c>
      <c r="Q30" s="79" t="s">
        <v>262</v>
      </c>
      <c r="R30" s="79"/>
      <c r="S30" s="79"/>
      <c r="T30" s="79"/>
      <c r="U30" s="79"/>
      <c r="V30" s="83" t="s">
        <v>476</v>
      </c>
      <c r="W30" s="81">
        <v>43681.41423611111</v>
      </c>
      <c r="X30" s="83" t="s">
        <v>509</v>
      </c>
      <c r="Y30" s="79"/>
      <c r="Z30" s="79"/>
      <c r="AA30" s="82" t="s">
        <v>607</v>
      </c>
      <c r="AB30" s="79"/>
      <c r="AC30" s="79" t="b">
        <v>0</v>
      </c>
      <c r="AD30" s="79">
        <v>0</v>
      </c>
      <c r="AE30" s="82" t="s">
        <v>695</v>
      </c>
      <c r="AF30" s="79" t="b">
        <v>0</v>
      </c>
      <c r="AG30" s="79" t="s">
        <v>696</v>
      </c>
      <c r="AH30" s="79"/>
      <c r="AI30" s="82" t="s">
        <v>695</v>
      </c>
      <c r="AJ30" s="79" t="b">
        <v>0</v>
      </c>
      <c r="AK30" s="79">
        <v>9</v>
      </c>
      <c r="AL30" s="82" t="s">
        <v>625</v>
      </c>
      <c r="AM30" s="79" t="s">
        <v>700</v>
      </c>
      <c r="AN30" s="79" t="b">
        <v>0</v>
      </c>
      <c r="AO30" s="82" t="s">
        <v>625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222</v>
      </c>
      <c r="B31" s="64" t="s">
        <v>235</v>
      </c>
      <c r="C31" s="65" t="s">
        <v>1598</v>
      </c>
      <c r="D31" s="66">
        <v>3</v>
      </c>
      <c r="E31" s="67" t="s">
        <v>132</v>
      </c>
      <c r="F31" s="68">
        <v>35</v>
      </c>
      <c r="G31" s="65"/>
      <c r="H31" s="69"/>
      <c r="I31" s="70"/>
      <c r="J31" s="70"/>
      <c r="K31" s="34" t="s">
        <v>65</v>
      </c>
      <c r="L31" s="77">
        <v>31</v>
      </c>
      <c r="M31" s="77"/>
      <c r="N31" s="72"/>
      <c r="O31" s="79" t="s">
        <v>259</v>
      </c>
      <c r="P31" s="81">
        <v>43681.41423611111</v>
      </c>
      <c r="Q31" s="79" t="s">
        <v>262</v>
      </c>
      <c r="R31" s="79"/>
      <c r="S31" s="79"/>
      <c r="T31" s="79"/>
      <c r="U31" s="79"/>
      <c r="V31" s="83" t="s">
        <v>476</v>
      </c>
      <c r="W31" s="81">
        <v>43681.41423611111</v>
      </c>
      <c r="X31" s="83" t="s">
        <v>509</v>
      </c>
      <c r="Y31" s="79"/>
      <c r="Z31" s="79"/>
      <c r="AA31" s="82" t="s">
        <v>607</v>
      </c>
      <c r="AB31" s="79"/>
      <c r="AC31" s="79" t="b">
        <v>0</v>
      </c>
      <c r="AD31" s="79">
        <v>0</v>
      </c>
      <c r="AE31" s="82" t="s">
        <v>695</v>
      </c>
      <c r="AF31" s="79" t="b">
        <v>0</v>
      </c>
      <c r="AG31" s="79" t="s">
        <v>696</v>
      </c>
      <c r="AH31" s="79"/>
      <c r="AI31" s="82" t="s">
        <v>695</v>
      </c>
      <c r="AJ31" s="79" t="b">
        <v>0</v>
      </c>
      <c r="AK31" s="79">
        <v>9</v>
      </c>
      <c r="AL31" s="82" t="s">
        <v>625</v>
      </c>
      <c r="AM31" s="79" t="s">
        <v>700</v>
      </c>
      <c r="AN31" s="79" t="b">
        <v>0</v>
      </c>
      <c r="AO31" s="82" t="s">
        <v>625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223</v>
      </c>
      <c r="B32" s="64" t="s">
        <v>232</v>
      </c>
      <c r="C32" s="65" t="s">
        <v>1598</v>
      </c>
      <c r="D32" s="66">
        <v>3</v>
      </c>
      <c r="E32" s="67" t="s">
        <v>132</v>
      </c>
      <c r="F32" s="68">
        <v>35</v>
      </c>
      <c r="G32" s="65"/>
      <c r="H32" s="69"/>
      <c r="I32" s="70"/>
      <c r="J32" s="70"/>
      <c r="K32" s="34" t="s">
        <v>65</v>
      </c>
      <c r="L32" s="77">
        <v>32</v>
      </c>
      <c r="M32" s="77"/>
      <c r="N32" s="72"/>
      <c r="O32" s="79" t="s">
        <v>259</v>
      </c>
      <c r="P32" s="81">
        <v>43681.613900462966</v>
      </c>
      <c r="Q32" s="79" t="s">
        <v>262</v>
      </c>
      <c r="R32" s="79"/>
      <c r="S32" s="79"/>
      <c r="T32" s="79"/>
      <c r="U32" s="79"/>
      <c r="V32" s="83" t="s">
        <v>477</v>
      </c>
      <c r="W32" s="81">
        <v>43681.613900462966</v>
      </c>
      <c r="X32" s="83" t="s">
        <v>510</v>
      </c>
      <c r="Y32" s="79"/>
      <c r="Z32" s="79"/>
      <c r="AA32" s="82" t="s">
        <v>608</v>
      </c>
      <c r="AB32" s="79"/>
      <c r="AC32" s="79" t="b">
        <v>0</v>
      </c>
      <c r="AD32" s="79">
        <v>0</v>
      </c>
      <c r="AE32" s="82" t="s">
        <v>695</v>
      </c>
      <c r="AF32" s="79" t="b">
        <v>0</v>
      </c>
      <c r="AG32" s="79" t="s">
        <v>696</v>
      </c>
      <c r="AH32" s="79"/>
      <c r="AI32" s="82" t="s">
        <v>695</v>
      </c>
      <c r="AJ32" s="79" t="b">
        <v>0</v>
      </c>
      <c r="AK32" s="79">
        <v>9</v>
      </c>
      <c r="AL32" s="82" t="s">
        <v>625</v>
      </c>
      <c r="AM32" s="79" t="s">
        <v>703</v>
      </c>
      <c r="AN32" s="79" t="b">
        <v>0</v>
      </c>
      <c r="AO32" s="82" t="s">
        <v>625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223</v>
      </c>
      <c r="B33" s="64" t="s">
        <v>234</v>
      </c>
      <c r="C33" s="65" t="s">
        <v>1598</v>
      </c>
      <c r="D33" s="66">
        <v>3</v>
      </c>
      <c r="E33" s="67" t="s">
        <v>132</v>
      </c>
      <c r="F33" s="68">
        <v>35</v>
      </c>
      <c r="G33" s="65"/>
      <c r="H33" s="69"/>
      <c r="I33" s="70"/>
      <c r="J33" s="70"/>
      <c r="K33" s="34" t="s">
        <v>65</v>
      </c>
      <c r="L33" s="77">
        <v>33</v>
      </c>
      <c r="M33" s="77"/>
      <c r="N33" s="72"/>
      <c r="O33" s="79" t="s">
        <v>259</v>
      </c>
      <c r="P33" s="81">
        <v>43681.613900462966</v>
      </c>
      <c r="Q33" s="79" t="s">
        <v>262</v>
      </c>
      <c r="R33" s="79"/>
      <c r="S33" s="79"/>
      <c r="T33" s="79"/>
      <c r="U33" s="79"/>
      <c r="V33" s="83" t="s">
        <v>477</v>
      </c>
      <c r="W33" s="81">
        <v>43681.613900462966</v>
      </c>
      <c r="X33" s="83" t="s">
        <v>510</v>
      </c>
      <c r="Y33" s="79"/>
      <c r="Z33" s="79"/>
      <c r="AA33" s="82" t="s">
        <v>608</v>
      </c>
      <c r="AB33" s="79"/>
      <c r="AC33" s="79" t="b">
        <v>0</v>
      </c>
      <c r="AD33" s="79">
        <v>0</v>
      </c>
      <c r="AE33" s="82" t="s">
        <v>695</v>
      </c>
      <c r="AF33" s="79" t="b">
        <v>0</v>
      </c>
      <c r="AG33" s="79" t="s">
        <v>696</v>
      </c>
      <c r="AH33" s="79"/>
      <c r="AI33" s="82" t="s">
        <v>695</v>
      </c>
      <c r="AJ33" s="79" t="b">
        <v>0</v>
      </c>
      <c r="AK33" s="79">
        <v>9</v>
      </c>
      <c r="AL33" s="82" t="s">
        <v>625</v>
      </c>
      <c r="AM33" s="79" t="s">
        <v>703</v>
      </c>
      <c r="AN33" s="79" t="b">
        <v>0</v>
      </c>
      <c r="AO33" s="82" t="s">
        <v>625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223</v>
      </c>
      <c r="B34" s="64" t="s">
        <v>233</v>
      </c>
      <c r="C34" s="65" t="s">
        <v>1598</v>
      </c>
      <c r="D34" s="66">
        <v>3</v>
      </c>
      <c r="E34" s="67" t="s">
        <v>132</v>
      </c>
      <c r="F34" s="68">
        <v>35</v>
      </c>
      <c r="G34" s="65"/>
      <c r="H34" s="69"/>
      <c r="I34" s="70"/>
      <c r="J34" s="70"/>
      <c r="K34" s="34" t="s">
        <v>65</v>
      </c>
      <c r="L34" s="77">
        <v>34</v>
      </c>
      <c r="M34" s="77"/>
      <c r="N34" s="72"/>
      <c r="O34" s="79" t="s">
        <v>259</v>
      </c>
      <c r="P34" s="81">
        <v>43681.613900462966</v>
      </c>
      <c r="Q34" s="79" t="s">
        <v>262</v>
      </c>
      <c r="R34" s="79"/>
      <c r="S34" s="79"/>
      <c r="T34" s="79"/>
      <c r="U34" s="79"/>
      <c r="V34" s="83" t="s">
        <v>477</v>
      </c>
      <c r="W34" s="81">
        <v>43681.613900462966</v>
      </c>
      <c r="X34" s="83" t="s">
        <v>510</v>
      </c>
      <c r="Y34" s="79"/>
      <c r="Z34" s="79"/>
      <c r="AA34" s="82" t="s">
        <v>608</v>
      </c>
      <c r="AB34" s="79"/>
      <c r="AC34" s="79" t="b">
        <v>0</v>
      </c>
      <c r="AD34" s="79">
        <v>0</v>
      </c>
      <c r="AE34" s="82" t="s">
        <v>695</v>
      </c>
      <c r="AF34" s="79" t="b">
        <v>0</v>
      </c>
      <c r="AG34" s="79" t="s">
        <v>696</v>
      </c>
      <c r="AH34" s="79"/>
      <c r="AI34" s="82" t="s">
        <v>695</v>
      </c>
      <c r="AJ34" s="79" t="b">
        <v>0</v>
      </c>
      <c r="AK34" s="79">
        <v>9</v>
      </c>
      <c r="AL34" s="82" t="s">
        <v>625</v>
      </c>
      <c r="AM34" s="79" t="s">
        <v>703</v>
      </c>
      <c r="AN34" s="79" t="b">
        <v>0</v>
      </c>
      <c r="AO34" s="82" t="s">
        <v>625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235</v>
      </c>
      <c r="C35" s="65" t="s">
        <v>1598</v>
      </c>
      <c r="D35" s="66">
        <v>3</v>
      </c>
      <c r="E35" s="67" t="s">
        <v>132</v>
      </c>
      <c r="F35" s="68">
        <v>35</v>
      </c>
      <c r="G35" s="65"/>
      <c r="H35" s="69"/>
      <c r="I35" s="70"/>
      <c r="J35" s="70"/>
      <c r="K35" s="34" t="s">
        <v>65</v>
      </c>
      <c r="L35" s="77">
        <v>35</v>
      </c>
      <c r="M35" s="77"/>
      <c r="N35" s="72"/>
      <c r="O35" s="79" t="s">
        <v>259</v>
      </c>
      <c r="P35" s="81">
        <v>43681.613900462966</v>
      </c>
      <c r="Q35" s="79" t="s">
        <v>262</v>
      </c>
      <c r="R35" s="79"/>
      <c r="S35" s="79"/>
      <c r="T35" s="79"/>
      <c r="U35" s="79"/>
      <c r="V35" s="83" t="s">
        <v>477</v>
      </c>
      <c r="W35" s="81">
        <v>43681.613900462966</v>
      </c>
      <c r="X35" s="83" t="s">
        <v>510</v>
      </c>
      <c r="Y35" s="79"/>
      <c r="Z35" s="79"/>
      <c r="AA35" s="82" t="s">
        <v>608</v>
      </c>
      <c r="AB35" s="79"/>
      <c r="AC35" s="79" t="b">
        <v>0</v>
      </c>
      <c r="AD35" s="79">
        <v>0</v>
      </c>
      <c r="AE35" s="82" t="s">
        <v>695</v>
      </c>
      <c r="AF35" s="79" t="b">
        <v>0</v>
      </c>
      <c r="AG35" s="79" t="s">
        <v>696</v>
      </c>
      <c r="AH35" s="79"/>
      <c r="AI35" s="82" t="s">
        <v>695</v>
      </c>
      <c r="AJ35" s="79" t="b">
        <v>0</v>
      </c>
      <c r="AK35" s="79">
        <v>9</v>
      </c>
      <c r="AL35" s="82" t="s">
        <v>625</v>
      </c>
      <c r="AM35" s="79" t="s">
        <v>703</v>
      </c>
      <c r="AN35" s="79" t="b">
        <v>0</v>
      </c>
      <c r="AO35" s="82" t="s">
        <v>625</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16</v>
      </c>
      <c r="BK35" s="49">
        <v>100</v>
      </c>
      <c r="BL35" s="48">
        <v>16</v>
      </c>
    </row>
    <row r="36" spans="1:64" ht="15">
      <c r="A36" s="64" t="s">
        <v>224</v>
      </c>
      <c r="B36" s="64" t="s">
        <v>248</v>
      </c>
      <c r="C36" s="65" t="s">
        <v>1598</v>
      </c>
      <c r="D36" s="66">
        <v>3</v>
      </c>
      <c r="E36" s="67" t="s">
        <v>132</v>
      </c>
      <c r="F36" s="68">
        <v>35</v>
      </c>
      <c r="G36" s="65"/>
      <c r="H36" s="69"/>
      <c r="I36" s="70"/>
      <c r="J36" s="70"/>
      <c r="K36" s="34" t="s">
        <v>65</v>
      </c>
      <c r="L36" s="77">
        <v>36</v>
      </c>
      <c r="M36" s="77"/>
      <c r="N36" s="72"/>
      <c r="O36" s="79" t="s">
        <v>259</v>
      </c>
      <c r="P36" s="81">
        <v>43681.967777777776</v>
      </c>
      <c r="Q36" s="79" t="s">
        <v>263</v>
      </c>
      <c r="R36" s="83" t="s">
        <v>342</v>
      </c>
      <c r="S36" s="79" t="s">
        <v>409</v>
      </c>
      <c r="T36" s="79" t="s">
        <v>424</v>
      </c>
      <c r="U36" s="79"/>
      <c r="V36" s="83" t="s">
        <v>478</v>
      </c>
      <c r="W36" s="81">
        <v>43681.967777777776</v>
      </c>
      <c r="X36" s="83" t="s">
        <v>511</v>
      </c>
      <c r="Y36" s="79"/>
      <c r="Z36" s="79"/>
      <c r="AA36" s="82" t="s">
        <v>609</v>
      </c>
      <c r="AB36" s="79"/>
      <c r="AC36" s="79" t="b">
        <v>0</v>
      </c>
      <c r="AD36" s="79">
        <v>0</v>
      </c>
      <c r="AE36" s="82" t="s">
        <v>695</v>
      </c>
      <c r="AF36" s="79" t="b">
        <v>0</v>
      </c>
      <c r="AG36" s="79" t="s">
        <v>696</v>
      </c>
      <c r="AH36" s="79"/>
      <c r="AI36" s="82" t="s">
        <v>695</v>
      </c>
      <c r="AJ36" s="79" t="b">
        <v>0</v>
      </c>
      <c r="AK36" s="79">
        <v>1</v>
      </c>
      <c r="AL36" s="82" t="s">
        <v>668</v>
      </c>
      <c r="AM36" s="79" t="s">
        <v>704</v>
      </c>
      <c r="AN36" s="79" t="b">
        <v>0</v>
      </c>
      <c r="AO36" s="82" t="s">
        <v>668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14.285714285714286</v>
      </c>
      <c r="BF36" s="48">
        <v>0</v>
      </c>
      <c r="BG36" s="49">
        <v>0</v>
      </c>
      <c r="BH36" s="48">
        <v>0</v>
      </c>
      <c r="BI36" s="49">
        <v>0</v>
      </c>
      <c r="BJ36" s="48">
        <v>12</v>
      </c>
      <c r="BK36" s="49">
        <v>85.71428571428571</v>
      </c>
      <c r="BL36" s="48">
        <v>14</v>
      </c>
    </row>
    <row r="37" spans="1:64" ht="15">
      <c r="A37" s="64" t="s">
        <v>225</v>
      </c>
      <c r="B37" s="64" t="s">
        <v>232</v>
      </c>
      <c r="C37" s="65" t="s">
        <v>1598</v>
      </c>
      <c r="D37" s="66">
        <v>3</v>
      </c>
      <c r="E37" s="67" t="s">
        <v>132</v>
      </c>
      <c r="F37" s="68">
        <v>35</v>
      </c>
      <c r="G37" s="65"/>
      <c r="H37" s="69"/>
      <c r="I37" s="70"/>
      <c r="J37" s="70"/>
      <c r="K37" s="34" t="s">
        <v>65</v>
      </c>
      <c r="L37" s="77">
        <v>37</v>
      </c>
      <c r="M37" s="77"/>
      <c r="N37" s="72"/>
      <c r="O37" s="79" t="s">
        <v>259</v>
      </c>
      <c r="P37" s="81">
        <v>43682.15115740741</v>
      </c>
      <c r="Q37" s="79" t="s">
        <v>262</v>
      </c>
      <c r="R37" s="79"/>
      <c r="S37" s="79"/>
      <c r="T37" s="79"/>
      <c r="U37" s="79"/>
      <c r="V37" s="83" t="s">
        <v>479</v>
      </c>
      <c r="W37" s="81">
        <v>43682.15115740741</v>
      </c>
      <c r="X37" s="83" t="s">
        <v>512</v>
      </c>
      <c r="Y37" s="79"/>
      <c r="Z37" s="79"/>
      <c r="AA37" s="82" t="s">
        <v>610</v>
      </c>
      <c r="AB37" s="79"/>
      <c r="AC37" s="79" t="b">
        <v>0</v>
      </c>
      <c r="AD37" s="79">
        <v>0</v>
      </c>
      <c r="AE37" s="82" t="s">
        <v>695</v>
      </c>
      <c r="AF37" s="79" t="b">
        <v>0</v>
      </c>
      <c r="AG37" s="79" t="s">
        <v>696</v>
      </c>
      <c r="AH37" s="79"/>
      <c r="AI37" s="82" t="s">
        <v>695</v>
      </c>
      <c r="AJ37" s="79" t="b">
        <v>0</v>
      </c>
      <c r="AK37" s="79">
        <v>12</v>
      </c>
      <c r="AL37" s="82" t="s">
        <v>625</v>
      </c>
      <c r="AM37" s="79" t="s">
        <v>703</v>
      </c>
      <c r="AN37" s="79" t="b">
        <v>0</v>
      </c>
      <c r="AO37" s="82" t="s">
        <v>625</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225</v>
      </c>
      <c r="B38" s="64" t="s">
        <v>234</v>
      </c>
      <c r="C38" s="65" t="s">
        <v>1598</v>
      </c>
      <c r="D38" s="66">
        <v>3</v>
      </c>
      <c r="E38" s="67" t="s">
        <v>132</v>
      </c>
      <c r="F38" s="68">
        <v>35</v>
      </c>
      <c r="G38" s="65"/>
      <c r="H38" s="69"/>
      <c r="I38" s="70"/>
      <c r="J38" s="70"/>
      <c r="K38" s="34" t="s">
        <v>65</v>
      </c>
      <c r="L38" s="77">
        <v>38</v>
      </c>
      <c r="M38" s="77"/>
      <c r="N38" s="72"/>
      <c r="O38" s="79" t="s">
        <v>259</v>
      </c>
      <c r="P38" s="81">
        <v>43682.15115740741</v>
      </c>
      <c r="Q38" s="79" t="s">
        <v>262</v>
      </c>
      <c r="R38" s="79"/>
      <c r="S38" s="79"/>
      <c r="T38" s="79"/>
      <c r="U38" s="79"/>
      <c r="V38" s="83" t="s">
        <v>479</v>
      </c>
      <c r="W38" s="81">
        <v>43682.15115740741</v>
      </c>
      <c r="X38" s="83" t="s">
        <v>512</v>
      </c>
      <c r="Y38" s="79"/>
      <c r="Z38" s="79"/>
      <c r="AA38" s="82" t="s">
        <v>610</v>
      </c>
      <c r="AB38" s="79"/>
      <c r="AC38" s="79" t="b">
        <v>0</v>
      </c>
      <c r="AD38" s="79">
        <v>0</v>
      </c>
      <c r="AE38" s="82" t="s">
        <v>695</v>
      </c>
      <c r="AF38" s="79" t="b">
        <v>0</v>
      </c>
      <c r="AG38" s="79" t="s">
        <v>696</v>
      </c>
      <c r="AH38" s="79"/>
      <c r="AI38" s="82" t="s">
        <v>695</v>
      </c>
      <c r="AJ38" s="79" t="b">
        <v>0</v>
      </c>
      <c r="AK38" s="79">
        <v>12</v>
      </c>
      <c r="AL38" s="82" t="s">
        <v>625</v>
      </c>
      <c r="AM38" s="79" t="s">
        <v>703</v>
      </c>
      <c r="AN38" s="79" t="b">
        <v>0</v>
      </c>
      <c r="AO38" s="82" t="s">
        <v>625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225</v>
      </c>
      <c r="B39" s="64" t="s">
        <v>233</v>
      </c>
      <c r="C39" s="65" t="s">
        <v>1598</v>
      </c>
      <c r="D39" s="66">
        <v>3</v>
      </c>
      <c r="E39" s="67" t="s">
        <v>132</v>
      </c>
      <c r="F39" s="68">
        <v>35</v>
      </c>
      <c r="G39" s="65"/>
      <c r="H39" s="69"/>
      <c r="I39" s="70"/>
      <c r="J39" s="70"/>
      <c r="K39" s="34" t="s">
        <v>65</v>
      </c>
      <c r="L39" s="77">
        <v>39</v>
      </c>
      <c r="M39" s="77"/>
      <c r="N39" s="72"/>
      <c r="O39" s="79" t="s">
        <v>259</v>
      </c>
      <c r="P39" s="81">
        <v>43682.15115740741</v>
      </c>
      <c r="Q39" s="79" t="s">
        <v>262</v>
      </c>
      <c r="R39" s="79"/>
      <c r="S39" s="79"/>
      <c r="T39" s="79"/>
      <c r="U39" s="79"/>
      <c r="V39" s="83" t="s">
        <v>479</v>
      </c>
      <c r="W39" s="81">
        <v>43682.15115740741</v>
      </c>
      <c r="X39" s="83" t="s">
        <v>512</v>
      </c>
      <c r="Y39" s="79"/>
      <c r="Z39" s="79"/>
      <c r="AA39" s="82" t="s">
        <v>610</v>
      </c>
      <c r="AB39" s="79"/>
      <c r="AC39" s="79" t="b">
        <v>0</v>
      </c>
      <c r="AD39" s="79">
        <v>0</v>
      </c>
      <c r="AE39" s="82" t="s">
        <v>695</v>
      </c>
      <c r="AF39" s="79" t="b">
        <v>0</v>
      </c>
      <c r="AG39" s="79" t="s">
        <v>696</v>
      </c>
      <c r="AH39" s="79"/>
      <c r="AI39" s="82" t="s">
        <v>695</v>
      </c>
      <c r="AJ39" s="79" t="b">
        <v>0</v>
      </c>
      <c r="AK39" s="79">
        <v>12</v>
      </c>
      <c r="AL39" s="82" t="s">
        <v>625</v>
      </c>
      <c r="AM39" s="79" t="s">
        <v>703</v>
      </c>
      <c r="AN39" s="79" t="b">
        <v>0</v>
      </c>
      <c r="AO39" s="82" t="s">
        <v>625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225</v>
      </c>
      <c r="B40" s="64" t="s">
        <v>235</v>
      </c>
      <c r="C40" s="65" t="s">
        <v>1598</v>
      </c>
      <c r="D40" s="66">
        <v>3</v>
      </c>
      <c r="E40" s="67" t="s">
        <v>132</v>
      </c>
      <c r="F40" s="68">
        <v>35</v>
      </c>
      <c r="G40" s="65"/>
      <c r="H40" s="69"/>
      <c r="I40" s="70"/>
      <c r="J40" s="70"/>
      <c r="K40" s="34" t="s">
        <v>65</v>
      </c>
      <c r="L40" s="77">
        <v>40</v>
      </c>
      <c r="M40" s="77"/>
      <c r="N40" s="72"/>
      <c r="O40" s="79" t="s">
        <v>259</v>
      </c>
      <c r="P40" s="81">
        <v>43682.15115740741</v>
      </c>
      <c r="Q40" s="79" t="s">
        <v>262</v>
      </c>
      <c r="R40" s="79"/>
      <c r="S40" s="79"/>
      <c r="T40" s="79"/>
      <c r="U40" s="79"/>
      <c r="V40" s="83" t="s">
        <v>479</v>
      </c>
      <c r="W40" s="81">
        <v>43682.15115740741</v>
      </c>
      <c r="X40" s="83" t="s">
        <v>512</v>
      </c>
      <c r="Y40" s="79"/>
      <c r="Z40" s="79"/>
      <c r="AA40" s="82" t="s">
        <v>610</v>
      </c>
      <c r="AB40" s="79"/>
      <c r="AC40" s="79" t="b">
        <v>0</v>
      </c>
      <c r="AD40" s="79">
        <v>0</v>
      </c>
      <c r="AE40" s="82" t="s">
        <v>695</v>
      </c>
      <c r="AF40" s="79" t="b">
        <v>0</v>
      </c>
      <c r="AG40" s="79" t="s">
        <v>696</v>
      </c>
      <c r="AH40" s="79"/>
      <c r="AI40" s="82" t="s">
        <v>695</v>
      </c>
      <c r="AJ40" s="79" t="b">
        <v>0</v>
      </c>
      <c r="AK40" s="79">
        <v>12</v>
      </c>
      <c r="AL40" s="82" t="s">
        <v>625</v>
      </c>
      <c r="AM40" s="79" t="s">
        <v>703</v>
      </c>
      <c r="AN40" s="79" t="b">
        <v>0</v>
      </c>
      <c r="AO40" s="82" t="s">
        <v>625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16</v>
      </c>
      <c r="BK40" s="49">
        <v>100</v>
      </c>
      <c r="BL40" s="48">
        <v>16</v>
      </c>
    </row>
    <row r="41" spans="1:64" ht="15">
      <c r="A41" s="64" t="s">
        <v>226</v>
      </c>
      <c r="B41" s="64" t="s">
        <v>232</v>
      </c>
      <c r="C41" s="65" t="s">
        <v>1598</v>
      </c>
      <c r="D41" s="66">
        <v>3</v>
      </c>
      <c r="E41" s="67" t="s">
        <v>132</v>
      </c>
      <c r="F41" s="68">
        <v>35</v>
      </c>
      <c r="G41" s="65"/>
      <c r="H41" s="69"/>
      <c r="I41" s="70"/>
      <c r="J41" s="70"/>
      <c r="K41" s="34" t="s">
        <v>65</v>
      </c>
      <c r="L41" s="77">
        <v>41</v>
      </c>
      <c r="M41" s="77"/>
      <c r="N41" s="72"/>
      <c r="O41" s="79" t="s">
        <v>259</v>
      </c>
      <c r="P41" s="81">
        <v>43682.15925925926</v>
      </c>
      <c r="Q41" s="79" t="s">
        <v>262</v>
      </c>
      <c r="R41" s="79"/>
      <c r="S41" s="79"/>
      <c r="T41" s="79"/>
      <c r="U41" s="79"/>
      <c r="V41" s="83" t="s">
        <v>480</v>
      </c>
      <c r="W41" s="81">
        <v>43682.15925925926</v>
      </c>
      <c r="X41" s="83" t="s">
        <v>513</v>
      </c>
      <c r="Y41" s="79"/>
      <c r="Z41" s="79"/>
      <c r="AA41" s="82" t="s">
        <v>611</v>
      </c>
      <c r="AB41" s="79"/>
      <c r="AC41" s="79" t="b">
        <v>0</v>
      </c>
      <c r="AD41" s="79">
        <v>0</v>
      </c>
      <c r="AE41" s="82" t="s">
        <v>695</v>
      </c>
      <c r="AF41" s="79" t="b">
        <v>0</v>
      </c>
      <c r="AG41" s="79" t="s">
        <v>696</v>
      </c>
      <c r="AH41" s="79"/>
      <c r="AI41" s="82" t="s">
        <v>695</v>
      </c>
      <c r="AJ41" s="79" t="b">
        <v>0</v>
      </c>
      <c r="AK41" s="79">
        <v>12</v>
      </c>
      <c r="AL41" s="82" t="s">
        <v>625</v>
      </c>
      <c r="AM41" s="79" t="s">
        <v>700</v>
      </c>
      <c r="AN41" s="79" t="b">
        <v>0</v>
      </c>
      <c r="AO41" s="82" t="s">
        <v>625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226</v>
      </c>
      <c r="B42" s="64" t="s">
        <v>234</v>
      </c>
      <c r="C42" s="65" t="s">
        <v>1598</v>
      </c>
      <c r="D42" s="66">
        <v>3</v>
      </c>
      <c r="E42" s="67" t="s">
        <v>132</v>
      </c>
      <c r="F42" s="68">
        <v>35</v>
      </c>
      <c r="G42" s="65"/>
      <c r="H42" s="69"/>
      <c r="I42" s="70"/>
      <c r="J42" s="70"/>
      <c r="K42" s="34" t="s">
        <v>65</v>
      </c>
      <c r="L42" s="77">
        <v>42</v>
      </c>
      <c r="M42" s="77"/>
      <c r="N42" s="72"/>
      <c r="O42" s="79" t="s">
        <v>259</v>
      </c>
      <c r="P42" s="81">
        <v>43682.15925925926</v>
      </c>
      <c r="Q42" s="79" t="s">
        <v>262</v>
      </c>
      <c r="R42" s="79"/>
      <c r="S42" s="79"/>
      <c r="T42" s="79"/>
      <c r="U42" s="79"/>
      <c r="V42" s="83" t="s">
        <v>480</v>
      </c>
      <c r="W42" s="81">
        <v>43682.15925925926</v>
      </c>
      <c r="X42" s="83" t="s">
        <v>513</v>
      </c>
      <c r="Y42" s="79"/>
      <c r="Z42" s="79"/>
      <c r="AA42" s="82" t="s">
        <v>611</v>
      </c>
      <c r="AB42" s="79"/>
      <c r="AC42" s="79" t="b">
        <v>0</v>
      </c>
      <c r="AD42" s="79">
        <v>0</v>
      </c>
      <c r="AE42" s="82" t="s">
        <v>695</v>
      </c>
      <c r="AF42" s="79" t="b">
        <v>0</v>
      </c>
      <c r="AG42" s="79" t="s">
        <v>696</v>
      </c>
      <c r="AH42" s="79"/>
      <c r="AI42" s="82" t="s">
        <v>695</v>
      </c>
      <c r="AJ42" s="79" t="b">
        <v>0</v>
      </c>
      <c r="AK42" s="79">
        <v>12</v>
      </c>
      <c r="AL42" s="82" t="s">
        <v>625</v>
      </c>
      <c r="AM42" s="79" t="s">
        <v>700</v>
      </c>
      <c r="AN42" s="79" t="b">
        <v>0</v>
      </c>
      <c r="AO42" s="82" t="s">
        <v>625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233</v>
      </c>
      <c r="C43" s="65" t="s">
        <v>1598</v>
      </c>
      <c r="D43" s="66">
        <v>3</v>
      </c>
      <c r="E43" s="67" t="s">
        <v>132</v>
      </c>
      <c r="F43" s="68">
        <v>35</v>
      </c>
      <c r="G43" s="65"/>
      <c r="H43" s="69"/>
      <c r="I43" s="70"/>
      <c r="J43" s="70"/>
      <c r="K43" s="34" t="s">
        <v>65</v>
      </c>
      <c r="L43" s="77">
        <v>43</v>
      </c>
      <c r="M43" s="77"/>
      <c r="N43" s="72"/>
      <c r="O43" s="79" t="s">
        <v>259</v>
      </c>
      <c r="P43" s="81">
        <v>43682.15925925926</v>
      </c>
      <c r="Q43" s="79" t="s">
        <v>262</v>
      </c>
      <c r="R43" s="79"/>
      <c r="S43" s="79"/>
      <c r="T43" s="79"/>
      <c r="U43" s="79"/>
      <c r="V43" s="83" t="s">
        <v>480</v>
      </c>
      <c r="W43" s="81">
        <v>43682.15925925926</v>
      </c>
      <c r="X43" s="83" t="s">
        <v>513</v>
      </c>
      <c r="Y43" s="79"/>
      <c r="Z43" s="79"/>
      <c r="AA43" s="82" t="s">
        <v>611</v>
      </c>
      <c r="AB43" s="79"/>
      <c r="AC43" s="79" t="b">
        <v>0</v>
      </c>
      <c r="AD43" s="79">
        <v>0</v>
      </c>
      <c r="AE43" s="82" t="s">
        <v>695</v>
      </c>
      <c r="AF43" s="79" t="b">
        <v>0</v>
      </c>
      <c r="AG43" s="79" t="s">
        <v>696</v>
      </c>
      <c r="AH43" s="79"/>
      <c r="AI43" s="82" t="s">
        <v>695</v>
      </c>
      <c r="AJ43" s="79" t="b">
        <v>0</v>
      </c>
      <c r="AK43" s="79">
        <v>12</v>
      </c>
      <c r="AL43" s="82" t="s">
        <v>625</v>
      </c>
      <c r="AM43" s="79" t="s">
        <v>700</v>
      </c>
      <c r="AN43" s="79" t="b">
        <v>0</v>
      </c>
      <c r="AO43" s="82" t="s">
        <v>625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226</v>
      </c>
      <c r="B44" s="64" t="s">
        <v>235</v>
      </c>
      <c r="C44" s="65" t="s">
        <v>1598</v>
      </c>
      <c r="D44" s="66">
        <v>3</v>
      </c>
      <c r="E44" s="67" t="s">
        <v>132</v>
      </c>
      <c r="F44" s="68">
        <v>35</v>
      </c>
      <c r="G44" s="65"/>
      <c r="H44" s="69"/>
      <c r="I44" s="70"/>
      <c r="J44" s="70"/>
      <c r="K44" s="34" t="s">
        <v>65</v>
      </c>
      <c r="L44" s="77">
        <v>44</v>
      </c>
      <c r="M44" s="77"/>
      <c r="N44" s="72"/>
      <c r="O44" s="79" t="s">
        <v>259</v>
      </c>
      <c r="P44" s="81">
        <v>43682.15925925926</v>
      </c>
      <c r="Q44" s="79" t="s">
        <v>262</v>
      </c>
      <c r="R44" s="79"/>
      <c r="S44" s="79"/>
      <c r="T44" s="79"/>
      <c r="U44" s="79"/>
      <c r="V44" s="83" t="s">
        <v>480</v>
      </c>
      <c r="W44" s="81">
        <v>43682.15925925926</v>
      </c>
      <c r="X44" s="83" t="s">
        <v>513</v>
      </c>
      <c r="Y44" s="79"/>
      <c r="Z44" s="79"/>
      <c r="AA44" s="82" t="s">
        <v>611</v>
      </c>
      <c r="AB44" s="79"/>
      <c r="AC44" s="79" t="b">
        <v>0</v>
      </c>
      <c r="AD44" s="79">
        <v>0</v>
      </c>
      <c r="AE44" s="82" t="s">
        <v>695</v>
      </c>
      <c r="AF44" s="79" t="b">
        <v>0</v>
      </c>
      <c r="AG44" s="79" t="s">
        <v>696</v>
      </c>
      <c r="AH44" s="79"/>
      <c r="AI44" s="82" t="s">
        <v>695</v>
      </c>
      <c r="AJ44" s="79" t="b">
        <v>0</v>
      </c>
      <c r="AK44" s="79">
        <v>12</v>
      </c>
      <c r="AL44" s="82" t="s">
        <v>625</v>
      </c>
      <c r="AM44" s="79" t="s">
        <v>700</v>
      </c>
      <c r="AN44" s="79" t="b">
        <v>0</v>
      </c>
      <c r="AO44" s="82" t="s">
        <v>625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16</v>
      </c>
      <c r="BK44" s="49">
        <v>100</v>
      </c>
      <c r="BL44" s="48">
        <v>16</v>
      </c>
    </row>
    <row r="45" spans="1:64" ht="15">
      <c r="A45" s="64" t="s">
        <v>227</v>
      </c>
      <c r="B45" s="64" t="s">
        <v>249</v>
      </c>
      <c r="C45" s="65" t="s">
        <v>1598</v>
      </c>
      <c r="D45" s="66">
        <v>3</v>
      </c>
      <c r="E45" s="67" t="s">
        <v>132</v>
      </c>
      <c r="F45" s="68">
        <v>35</v>
      </c>
      <c r="G45" s="65"/>
      <c r="H45" s="69"/>
      <c r="I45" s="70"/>
      <c r="J45" s="70"/>
      <c r="K45" s="34" t="s">
        <v>65</v>
      </c>
      <c r="L45" s="77">
        <v>45</v>
      </c>
      <c r="M45" s="77"/>
      <c r="N45" s="72"/>
      <c r="O45" s="79" t="s">
        <v>259</v>
      </c>
      <c r="P45" s="81">
        <v>43682.37540509259</v>
      </c>
      <c r="Q45" s="79" t="s">
        <v>264</v>
      </c>
      <c r="R45" s="83" t="s">
        <v>343</v>
      </c>
      <c r="S45" s="79" t="s">
        <v>410</v>
      </c>
      <c r="T45" s="79" t="s">
        <v>425</v>
      </c>
      <c r="U45" s="79"/>
      <c r="V45" s="83" t="s">
        <v>481</v>
      </c>
      <c r="W45" s="81">
        <v>43682.37540509259</v>
      </c>
      <c r="X45" s="83" t="s">
        <v>514</v>
      </c>
      <c r="Y45" s="79"/>
      <c r="Z45" s="79"/>
      <c r="AA45" s="82" t="s">
        <v>612</v>
      </c>
      <c r="AB45" s="79"/>
      <c r="AC45" s="79" t="b">
        <v>0</v>
      </c>
      <c r="AD45" s="79">
        <v>0</v>
      </c>
      <c r="AE45" s="82" t="s">
        <v>695</v>
      </c>
      <c r="AF45" s="79" t="b">
        <v>0</v>
      </c>
      <c r="AG45" s="79" t="s">
        <v>696</v>
      </c>
      <c r="AH45" s="79"/>
      <c r="AI45" s="82" t="s">
        <v>695</v>
      </c>
      <c r="AJ45" s="79" t="b">
        <v>0</v>
      </c>
      <c r="AK45" s="79">
        <v>1</v>
      </c>
      <c r="AL45" s="82" t="s">
        <v>616</v>
      </c>
      <c r="AM45" s="79" t="s">
        <v>702</v>
      </c>
      <c r="AN45" s="79" t="b">
        <v>0</v>
      </c>
      <c r="AO45" s="82" t="s">
        <v>616</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227</v>
      </c>
      <c r="B46" s="64" t="s">
        <v>230</v>
      </c>
      <c r="C46" s="65" t="s">
        <v>1598</v>
      </c>
      <c r="D46" s="66">
        <v>3</v>
      </c>
      <c r="E46" s="67" t="s">
        <v>132</v>
      </c>
      <c r="F46" s="68">
        <v>35</v>
      </c>
      <c r="G46" s="65"/>
      <c r="H46" s="69"/>
      <c r="I46" s="70"/>
      <c r="J46" s="70"/>
      <c r="K46" s="34" t="s">
        <v>65</v>
      </c>
      <c r="L46" s="77">
        <v>46</v>
      </c>
      <c r="M46" s="77"/>
      <c r="N46" s="72"/>
      <c r="O46" s="79" t="s">
        <v>259</v>
      </c>
      <c r="P46" s="81">
        <v>43682.37540509259</v>
      </c>
      <c r="Q46" s="79" t="s">
        <v>264</v>
      </c>
      <c r="R46" s="83" t="s">
        <v>343</v>
      </c>
      <c r="S46" s="79" t="s">
        <v>410</v>
      </c>
      <c r="T46" s="79" t="s">
        <v>425</v>
      </c>
      <c r="U46" s="79"/>
      <c r="V46" s="83" t="s">
        <v>481</v>
      </c>
      <c r="W46" s="81">
        <v>43682.37540509259</v>
      </c>
      <c r="X46" s="83" t="s">
        <v>514</v>
      </c>
      <c r="Y46" s="79"/>
      <c r="Z46" s="79"/>
      <c r="AA46" s="82" t="s">
        <v>612</v>
      </c>
      <c r="AB46" s="79"/>
      <c r="AC46" s="79" t="b">
        <v>0</v>
      </c>
      <c r="AD46" s="79">
        <v>0</v>
      </c>
      <c r="AE46" s="82" t="s">
        <v>695</v>
      </c>
      <c r="AF46" s="79" t="b">
        <v>0</v>
      </c>
      <c r="AG46" s="79" t="s">
        <v>696</v>
      </c>
      <c r="AH46" s="79"/>
      <c r="AI46" s="82" t="s">
        <v>695</v>
      </c>
      <c r="AJ46" s="79" t="b">
        <v>0</v>
      </c>
      <c r="AK46" s="79">
        <v>1</v>
      </c>
      <c r="AL46" s="82" t="s">
        <v>616</v>
      </c>
      <c r="AM46" s="79" t="s">
        <v>702</v>
      </c>
      <c r="AN46" s="79" t="b">
        <v>0</v>
      </c>
      <c r="AO46" s="82" t="s">
        <v>616</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1</v>
      </c>
      <c r="BG46" s="49">
        <v>6.25</v>
      </c>
      <c r="BH46" s="48">
        <v>0</v>
      </c>
      <c r="BI46" s="49">
        <v>0</v>
      </c>
      <c r="BJ46" s="48">
        <v>15</v>
      </c>
      <c r="BK46" s="49">
        <v>93.75</v>
      </c>
      <c r="BL46" s="48">
        <v>16</v>
      </c>
    </row>
    <row r="47" spans="1:64" ht="15">
      <c r="A47" s="64" t="s">
        <v>228</v>
      </c>
      <c r="B47" s="64" t="s">
        <v>249</v>
      </c>
      <c r="C47" s="65" t="s">
        <v>1598</v>
      </c>
      <c r="D47" s="66">
        <v>3</v>
      </c>
      <c r="E47" s="67" t="s">
        <v>132</v>
      </c>
      <c r="F47" s="68">
        <v>35</v>
      </c>
      <c r="G47" s="65"/>
      <c r="H47" s="69"/>
      <c r="I47" s="70"/>
      <c r="J47" s="70"/>
      <c r="K47" s="34" t="s">
        <v>65</v>
      </c>
      <c r="L47" s="77">
        <v>47</v>
      </c>
      <c r="M47" s="77"/>
      <c r="N47" s="72"/>
      <c r="O47" s="79" t="s">
        <v>259</v>
      </c>
      <c r="P47" s="81">
        <v>43682.463958333334</v>
      </c>
      <c r="Q47" s="79" t="s">
        <v>265</v>
      </c>
      <c r="R47" s="83" t="s">
        <v>343</v>
      </c>
      <c r="S47" s="79" t="s">
        <v>410</v>
      </c>
      <c r="T47" s="79" t="s">
        <v>425</v>
      </c>
      <c r="U47" s="79"/>
      <c r="V47" s="83" t="s">
        <v>482</v>
      </c>
      <c r="W47" s="81">
        <v>43682.463958333334</v>
      </c>
      <c r="X47" s="83" t="s">
        <v>515</v>
      </c>
      <c r="Y47" s="79"/>
      <c r="Z47" s="79"/>
      <c r="AA47" s="82" t="s">
        <v>613</v>
      </c>
      <c r="AB47" s="79"/>
      <c r="AC47" s="79" t="b">
        <v>0</v>
      </c>
      <c r="AD47" s="79">
        <v>0</v>
      </c>
      <c r="AE47" s="82" t="s">
        <v>695</v>
      </c>
      <c r="AF47" s="79" t="b">
        <v>0</v>
      </c>
      <c r="AG47" s="79" t="s">
        <v>696</v>
      </c>
      <c r="AH47" s="79"/>
      <c r="AI47" s="82" t="s">
        <v>695</v>
      </c>
      <c r="AJ47" s="79" t="b">
        <v>0</v>
      </c>
      <c r="AK47" s="79">
        <v>0</v>
      </c>
      <c r="AL47" s="82" t="s">
        <v>695</v>
      </c>
      <c r="AM47" s="79" t="s">
        <v>705</v>
      </c>
      <c r="AN47" s="79" t="b">
        <v>0</v>
      </c>
      <c r="AO47" s="82" t="s">
        <v>613</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v>0</v>
      </c>
      <c r="BE47" s="49">
        <v>0</v>
      </c>
      <c r="BF47" s="48">
        <v>1</v>
      </c>
      <c r="BG47" s="49">
        <v>7.6923076923076925</v>
      </c>
      <c r="BH47" s="48">
        <v>0</v>
      </c>
      <c r="BI47" s="49">
        <v>0</v>
      </c>
      <c r="BJ47" s="48">
        <v>12</v>
      </c>
      <c r="BK47" s="49">
        <v>92.3076923076923</v>
      </c>
      <c r="BL47" s="48">
        <v>13</v>
      </c>
    </row>
    <row r="48" spans="1:64" ht="15">
      <c r="A48" s="64" t="s">
        <v>229</v>
      </c>
      <c r="B48" s="64" t="s">
        <v>229</v>
      </c>
      <c r="C48" s="65" t="s">
        <v>1599</v>
      </c>
      <c r="D48" s="66">
        <v>5.333333333333334</v>
      </c>
      <c r="E48" s="67" t="s">
        <v>136</v>
      </c>
      <c r="F48" s="68">
        <v>27.333333333333332</v>
      </c>
      <c r="G48" s="65"/>
      <c r="H48" s="69"/>
      <c r="I48" s="70"/>
      <c r="J48" s="70"/>
      <c r="K48" s="34" t="s">
        <v>65</v>
      </c>
      <c r="L48" s="77">
        <v>48</v>
      </c>
      <c r="M48" s="77"/>
      <c r="N48" s="72"/>
      <c r="O48" s="79" t="s">
        <v>176</v>
      </c>
      <c r="P48" s="81">
        <v>43678.85428240741</v>
      </c>
      <c r="Q48" s="79" t="s">
        <v>266</v>
      </c>
      <c r="R48" s="83" t="s">
        <v>344</v>
      </c>
      <c r="S48" s="79" t="s">
        <v>411</v>
      </c>
      <c r="T48" s="79" t="s">
        <v>426</v>
      </c>
      <c r="U48" s="79"/>
      <c r="V48" s="83" t="s">
        <v>483</v>
      </c>
      <c r="W48" s="81">
        <v>43678.85428240741</v>
      </c>
      <c r="X48" s="83" t="s">
        <v>516</v>
      </c>
      <c r="Y48" s="79"/>
      <c r="Z48" s="79"/>
      <c r="AA48" s="82" t="s">
        <v>614</v>
      </c>
      <c r="AB48" s="79"/>
      <c r="AC48" s="79" t="b">
        <v>0</v>
      </c>
      <c r="AD48" s="79">
        <v>1</v>
      </c>
      <c r="AE48" s="82" t="s">
        <v>695</v>
      </c>
      <c r="AF48" s="79" t="b">
        <v>0</v>
      </c>
      <c r="AG48" s="79" t="s">
        <v>696</v>
      </c>
      <c r="AH48" s="79"/>
      <c r="AI48" s="82" t="s">
        <v>695</v>
      </c>
      <c r="AJ48" s="79" t="b">
        <v>0</v>
      </c>
      <c r="AK48" s="79">
        <v>0</v>
      </c>
      <c r="AL48" s="82" t="s">
        <v>695</v>
      </c>
      <c r="AM48" s="79" t="s">
        <v>706</v>
      </c>
      <c r="AN48" s="79" t="b">
        <v>0</v>
      </c>
      <c r="AO48" s="82" t="s">
        <v>614</v>
      </c>
      <c r="AP48" s="79" t="s">
        <v>176</v>
      </c>
      <c r="AQ48" s="79">
        <v>0</v>
      </c>
      <c r="AR48" s="79">
        <v>0</v>
      </c>
      <c r="AS48" s="79"/>
      <c r="AT48" s="79"/>
      <c r="AU48" s="79"/>
      <c r="AV48" s="79"/>
      <c r="AW48" s="79"/>
      <c r="AX48" s="79"/>
      <c r="AY48" s="79"/>
      <c r="AZ48" s="79"/>
      <c r="BA48">
        <v>2</v>
      </c>
      <c r="BB48" s="78" t="str">
        <f>REPLACE(INDEX(GroupVertices[Group],MATCH(Edges[[#This Row],[Vertex 1]],GroupVertices[Vertex],0)),1,1,"")</f>
        <v>6</v>
      </c>
      <c r="BC48" s="78" t="str">
        <f>REPLACE(INDEX(GroupVertices[Group],MATCH(Edges[[#This Row],[Vertex 2]],GroupVertices[Vertex],0)),1,1,"")</f>
        <v>6</v>
      </c>
      <c r="BD48" s="48">
        <v>2</v>
      </c>
      <c r="BE48" s="49">
        <v>5.405405405405405</v>
      </c>
      <c r="BF48" s="48">
        <v>0</v>
      </c>
      <c r="BG48" s="49">
        <v>0</v>
      </c>
      <c r="BH48" s="48">
        <v>0</v>
      </c>
      <c r="BI48" s="49">
        <v>0</v>
      </c>
      <c r="BJ48" s="48">
        <v>35</v>
      </c>
      <c r="BK48" s="49">
        <v>94.5945945945946</v>
      </c>
      <c r="BL48" s="48">
        <v>37</v>
      </c>
    </row>
    <row r="49" spans="1:64" ht="15">
      <c r="A49" s="64" t="s">
        <v>229</v>
      </c>
      <c r="B49" s="64" t="s">
        <v>229</v>
      </c>
      <c r="C49" s="65" t="s">
        <v>1599</v>
      </c>
      <c r="D49" s="66">
        <v>5.333333333333334</v>
      </c>
      <c r="E49" s="67" t="s">
        <v>136</v>
      </c>
      <c r="F49" s="68">
        <v>27.333333333333332</v>
      </c>
      <c r="G49" s="65"/>
      <c r="H49" s="69"/>
      <c r="I49" s="70"/>
      <c r="J49" s="70"/>
      <c r="K49" s="34" t="s">
        <v>65</v>
      </c>
      <c r="L49" s="77">
        <v>49</v>
      </c>
      <c r="M49" s="77"/>
      <c r="N49" s="72"/>
      <c r="O49" s="79" t="s">
        <v>176</v>
      </c>
      <c r="P49" s="81">
        <v>43682.70846064815</v>
      </c>
      <c r="Q49" s="79" t="s">
        <v>267</v>
      </c>
      <c r="R49" s="83" t="s">
        <v>345</v>
      </c>
      <c r="S49" s="79" t="s">
        <v>411</v>
      </c>
      <c r="T49" s="79" t="s">
        <v>427</v>
      </c>
      <c r="U49" s="83" t="s">
        <v>454</v>
      </c>
      <c r="V49" s="83" t="s">
        <v>454</v>
      </c>
      <c r="W49" s="81">
        <v>43682.70846064815</v>
      </c>
      <c r="X49" s="83" t="s">
        <v>517</v>
      </c>
      <c r="Y49" s="79"/>
      <c r="Z49" s="79"/>
      <c r="AA49" s="82" t="s">
        <v>615</v>
      </c>
      <c r="AB49" s="79"/>
      <c r="AC49" s="79" t="b">
        <v>0</v>
      </c>
      <c r="AD49" s="79">
        <v>0</v>
      </c>
      <c r="AE49" s="82" t="s">
        <v>695</v>
      </c>
      <c r="AF49" s="79" t="b">
        <v>0</v>
      </c>
      <c r="AG49" s="79" t="s">
        <v>696</v>
      </c>
      <c r="AH49" s="79"/>
      <c r="AI49" s="82" t="s">
        <v>695</v>
      </c>
      <c r="AJ49" s="79" t="b">
        <v>0</v>
      </c>
      <c r="AK49" s="79">
        <v>0</v>
      </c>
      <c r="AL49" s="82" t="s">
        <v>695</v>
      </c>
      <c r="AM49" s="79" t="s">
        <v>706</v>
      </c>
      <c r="AN49" s="79" t="b">
        <v>0</v>
      </c>
      <c r="AO49" s="82" t="s">
        <v>615</v>
      </c>
      <c r="AP49" s="79" t="s">
        <v>176</v>
      </c>
      <c r="AQ49" s="79">
        <v>0</v>
      </c>
      <c r="AR49" s="79">
        <v>0</v>
      </c>
      <c r="AS49" s="79"/>
      <c r="AT49" s="79"/>
      <c r="AU49" s="79"/>
      <c r="AV49" s="79"/>
      <c r="AW49" s="79"/>
      <c r="AX49" s="79"/>
      <c r="AY49" s="79"/>
      <c r="AZ49" s="79"/>
      <c r="BA49">
        <v>2</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40</v>
      </c>
      <c r="BK49" s="49">
        <v>100</v>
      </c>
      <c r="BL49" s="48">
        <v>40</v>
      </c>
    </row>
    <row r="50" spans="1:64" ht="15">
      <c r="A50" s="64" t="s">
        <v>230</v>
      </c>
      <c r="B50" s="64" t="s">
        <v>249</v>
      </c>
      <c r="C50" s="65" t="s">
        <v>1600</v>
      </c>
      <c r="D50" s="66">
        <v>10</v>
      </c>
      <c r="E50" s="67" t="s">
        <v>136</v>
      </c>
      <c r="F50" s="68">
        <v>12</v>
      </c>
      <c r="G50" s="65"/>
      <c r="H50" s="69"/>
      <c r="I50" s="70"/>
      <c r="J50" s="70"/>
      <c r="K50" s="34" t="s">
        <v>65</v>
      </c>
      <c r="L50" s="77">
        <v>50</v>
      </c>
      <c r="M50" s="77"/>
      <c r="N50" s="72"/>
      <c r="O50" s="79" t="s">
        <v>259</v>
      </c>
      <c r="P50" s="81">
        <v>43682.37509259259</v>
      </c>
      <c r="Q50" s="79" t="s">
        <v>268</v>
      </c>
      <c r="R50" s="83" t="s">
        <v>343</v>
      </c>
      <c r="S50" s="79" t="s">
        <v>410</v>
      </c>
      <c r="T50" s="79" t="s">
        <v>425</v>
      </c>
      <c r="U50" s="79"/>
      <c r="V50" s="83" t="s">
        <v>484</v>
      </c>
      <c r="W50" s="81">
        <v>43682.37509259259</v>
      </c>
      <c r="X50" s="83" t="s">
        <v>518</v>
      </c>
      <c r="Y50" s="79"/>
      <c r="Z50" s="79"/>
      <c r="AA50" s="82" t="s">
        <v>616</v>
      </c>
      <c r="AB50" s="79"/>
      <c r="AC50" s="79" t="b">
        <v>0</v>
      </c>
      <c r="AD50" s="79">
        <v>1</v>
      </c>
      <c r="AE50" s="82" t="s">
        <v>695</v>
      </c>
      <c r="AF50" s="79" t="b">
        <v>0</v>
      </c>
      <c r="AG50" s="79" t="s">
        <v>696</v>
      </c>
      <c r="AH50" s="79"/>
      <c r="AI50" s="82" t="s">
        <v>695</v>
      </c>
      <c r="AJ50" s="79" t="b">
        <v>0</v>
      </c>
      <c r="AK50" s="79">
        <v>1</v>
      </c>
      <c r="AL50" s="82" t="s">
        <v>695</v>
      </c>
      <c r="AM50" s="79" t="s">
        <v>707</v>
      </c>
      <c r="AN50" s="79" t="b">
        <v>0</v>
      </c>
      <c r="AO50" s="82" t="s">
        <v>616</v>
      </c>
      <c r="AP50" s="79" t="s">
        <v>176</v>
      </c>
      <c r="AQ50" s="79">
        <v>0</v>
      </c>
      <c r="AR50" s="79">
        <v>0</v>
      </c>
      <c r="AS50" s="79"/>
      <c r="AT50" s="79"/>
      <c r="AU50" s="79"/>
      <c r="AV50" s="79"/>
      <c r="AW50" s="79"/>
      <c r="AX50" s="79"/>
      <c r="AY50" s="79"/>
      <c r="AZ50" s="79"/>
      <c r="BA50">
        <v>4</v>
      </c>
      <c r="BB50" s="78" t="str">
        <f>REPLACE(INDEX(GroupVertices[Group],MATCH(Edges[[#This Row],[Vertex 1]],GroupVertices[Vertex],0)),1,1,"")</f>
        <v>5</v>
      </c>
      <c r="BC50" s="78" t="str">
        <f>REPLACE(INDEX(GroupVertices[Group],MATCH(Edges[[#This Row],[Vertex 2]],GroupVertices[Vertex],0)),1,1,"")</f>
        <v>5</v>
      </c>
      <c r="BD50" s="48">
        <v>0</v>
      </c>
      <c r="BE50" s="49">
        <v>0</v>
      </c>
      <c r="BF50" s="48">
        <v>1</v>
      </c>
      <c r="BG50" s="49">
        <v>7.142857142857143</v>
      </c>
      <c r="BH50" s="48">
        <v>0</v>
      </c>
      <c r="BI50" s="49">
        <v>0</v>
      </c>
      <c r="BJ50" s="48">
        <v>13</v>
      </c>
      <c r="BK50" s="49">
        <v>92.85714285714286</v>
      </c>
      <c r="BL50" s="48">
        <v>14</v>
      </c>
    </row>
    <row r="51" spans="1:64" ht="15">
      <c r="A51" s="64" t="s">
        <v>230</v>
      </c>
      <c r="B51" s="64" t="s">
        <v>249</v>
      </c>
      <c r="C51" s="65" t="s">
        <v>1600</v>
      </c>
      <c r="D51" s="66">
        <v>10</v>
      </c>
      <c r="E51" s="67" t="s">
        <v>136</v>
      </c>
      <c r="F51" s="68">
        <v>12</v>
      </c>
      <c r="G51" s="65"/>
      <c r="H51" s="69"/>
      <c r="I51" s="70"/>
      <c r="J51" s="70"/>
      <c r="K51" s="34" t="s">
        <v>65</v>
      </c>
      <c r="L51" s="77">
        <v>51</v>
      </c>
      <c r="M51" s="77"/>
      <c r="N51" s="72"/>
      <c r="O51" s="79" t="s">
        <v>259</v>
      </c>
      <c r="P51" s="81">
        <v>43682.500127314815</v>
      </c>
      <c r="Q51" s="79" t="s">
        <v>269</v>
      </c>
      <c r="R51" s="83" t="s">
        <v>346</v>
      </c>
      <c r="S51" s="79" t="s">
        <v>412</v>
      </c>
      <c r="T51" s="79" t="s">
        <v>428</v>
      </c>
      <c r="U51" s="79"/>
      <c r="V51" s="83" t="s">
        <v>484</v>
      </c>
      <c r="W51" s="81">
        <v>43682.500127314815</v>
      </c>
      <c r="X51" s="83" t="s">
        <v>519</v>
      </c>
      <c r="Y51" s="79"/>
      <c r="Z51" s="79"/>
      <c r="AA51" s="82" t="s">
        <v>617</v>
      </c>
      <c r="AB51" s="79"/>
      <c r="AC51" s="79" t="b">
        <v>0</v>
      </c>
      <c r="AD51" s="79">
        <v>0</v>
      </c>
      <c r="AE51" s="82" t="s">
        <v>695</v>
      </c>
      <c r="AF51" s="79" t="b">
        <v>0</v>
      </c>
      <c r="AG51" s="79" t="s">
        <v>697</v>
      </c>
      <c r="AH51" s="79"/>
      <c r="AI51" s="82" t="s">
        <v>695</v>
      </c>
      <c r="AJ51" s="79" t="b">
        <v>0</v>
      </c>
      <c r="AK51" s="79">
        <v>0</v>
      </c>
      <c r="AL51" s="82" t="s">
        <v>695</v>
      </c>
      <c r="AM51" s="79" t="s">
        <v>707</v>
      </c>
      <c r="AN51" s="79" t="b">
        <v>0</v>
      </c>
      <c r="AO51" s="82" t="s">
        <v>617</v>
      </c>
      <c r="AP51" s="79" t="s">
        <v>176</v>
      </c>
      <c r="AQ51" s="79">
        <v>0</v>
      </c>
      <c r="AR51" s="79">
        <v>0</v>
      </c>
      <c r="AS51" s="79"/>
      <c r="AT51" s="79"/>
      <c r="AU51" s="79"/>
      <c r="AV51" s="79"/>
      <c r="AW51" s="79"/>
      <c r="AX51" s="79"/>
      <c r="AY51" s="79"/>
      <c r="AZ51" s="79"/>
      <c r="BA51">
        <v>4</v>
      </c>
      <c r="BB51" s="78" t="str">
        <f>REPLACE(INDEX(GroupVertices[Group],MATCH(Edges[[#This Row],[Vertex 1]],GroupVertices[Vertex],0)),1,1,"")</f>
        <v>5</v>
      </c>
      <c r="BC51" s="78" t="str">
        <f>REPLACE(INDEX(GroupVertices[Group],MATCH(Edges[[#This Row],[Vertex 2]],GroupVertices[Vertex],0)),1,1,"")</f>
        <v>5</v>
      </c>
      <c r="BD51" s="48">
        <v>2</v>
      </c>
      <c r="BE51" s="49">
        <v>7.407407407407407</v>
      </c>
      <c r="BF51" s="48">
        <v>0</v>
      </c>
      <c r="BG51" s="49">
        <v>0</v>
      </c>
      <c r="BH51" s="48">
        <v>0</v>
      </c>
      <c r="BI51" s="49">
        <v>0</v>
      </c>
      <c r="BJ51" s="48">
        <v>25</v>
      </c>
      <c r="BK51" s="49">
        <v>92.5925925925926</v>
      </c>
      <c r="BL51" s="48">
        <v>27</v>
      </c>
    </row>
    <row r="52" spans="1:64" ht="15">
      <c r="A52" s="64" t="s">
        <v>230</v>
      </c>
      <c r="B52" s="64" t="s">
        <v>249</v>
      </c>
      <c r="C52" s="65" t="s">
        <v>1600</v>
      </c>
      <c r="D52" s="66">
        <v>10</v>
      </c>
      <c r="E52" s="67" t="s">
        <v>136</v>
      </c>
      <c r="F52" s="68">
        <v>12</v>
      </c>
      <c r="G52" s="65"/>
      <c r="H52" s="69"/>
      <c r="I52" s="70"/>
      <c r="J52" s="70"/>
      <c r="K52" s="34" t="s">
        <v>65</v>
      </c>
      <c r="L52" s="77">
        <v>52</v>
      </c>
      <c r="M52" s="77"/>
      <c r="N52" s="72"/>
      <c r="O52" s="79" t="s">
        <v>259</v>
      </c>
      <c r="P52" s="81">
        <v>43684.37513888889</v>
      </c>
      <c r="Q52" s="79" t="s">
        <v>270</v>
      </c>
      <c r="R52" s="83" t="s">
        <v>347</v>
      </c>
      <c r="S52" s="79" t="s">
        <v>413</v>
      </c>
      <c r="T52" s="79" t="s">
        <v>429</v>
      </c>
      <c r="U52" s="79"/>
      <c r="V52" s="83" t="s">
        <v>484</v>
      </c>
      <c r="W52" s="81">
        <v>43684.37513888889</v>
      </c>
      <c r="X52" s="83" t="s">
        <v>520</v>
      </c>
      <c r="Y52" s="79"/>
      <c r="Z52" s="79"/>
      <c r="AA52" s="82" t="s">
        <v>618</v>
      </c>
      <c r="AB52" s="79"/>
      <c r="AC52" s="79" t="b">
        <v>0</v>
      </c>
      <c r="AD52" s="79">
        <v>0</v>
      </c>
      <c r="AE52" s="82" t="s">
        <v>695</v>
      </c>
      <c r="AF52" s="79" t="b">
        <v>0</v>
      </c>
      <c r="AG52" s="79" t="s">
        <v>697</v>
      </c>
      <c r="AH52" s="79"/>
      <c r="AI52" s="82" t="s">
        <v>695</v>
      </c>
      <c r="AJ52" s="79" t="b">
        <v>0</v>
      </c>
      <c r="AK52" s="79">
        <v>0</v>
      </c>
      <c r="AL52" s="82" t="s">
        <v>695</v>
      </c>
      <c r="AM52" s="79" t="s">
        <v>707</v>
      </c>
      <c r="AN52" s="79" t="b">
        <v>0</v>
      </c>
      <c r="AO52" s="82" t="s">
        <v>618</v>
      </c>
      <c r="AP52" s="79" t="s">
        <v>176</v>
      </c>
      <c r="AQ52" s="79">
        <v>0</v>
      </c>
      <c r="AR52" s="79">
        <v>0</v>
      </c>
      <c r="AS52" s="79"/>
      <c r="AT52" s="79"/>
      <c r="AU52" s="79"/>
      <c r="AV52" s="79"/>
      <c r="AW52" s="79"/>
      <c r="AX52" s="79"/>
      <c r="AY52" s="79"/>
      <c r="AZ52" s="79"/>
      <c r="BA52">
        <v>4</v>
      </c>
      <c r="BB52" s="78" t="str">
        <f>REPLACE(INDEX(GroupVertices[Group],MATCH(Edges[[#This Row],[Vertex 1]],GroupVertices[Vertex],0)),1,1,"")</f>
        <v>5</v>
      </c>
      <c r="BC52" s="78" t="str">
        <f>REPLACE(INDEX(GroupVertices[Group],MATCH(Edges[[#This Row],[Vertex 2]],GroupVertices[Vertex],0)),1,1,"")</f>
        <v>5</v>
      </c>
      <c r="BD52" s="48">
        <v>0</v>
      </c>
      <c r="BE52" s="49">
        <v>0</v>
      </c>
      <c r="BF52" s="48">
        <v>1</v>
      </c>
      <c r="BG52" s="49">
        <v>4.545454545454546</v>
      </c>
      <c r="BH52" s="48">
        <v>0</v>
      </c>
      <c r="BI52" s="49">
        <v>0</v>
      </c>
      <c r="BJ52" s="48">
        <v>21</v>
      </c>
      <c r="BK52" s="49">
        <v>95.45454545454545</v>
      </c>
      <c r="BL52" s="48">
        <v>22</v>
      </c>
    </row>
    <row r="53" spans="1:64" ht="15">
      <c r="A53" s="64" t="s">
        <v>230</v>
      </c>
      <c r="B53" s="64" t="s">
        <v>249</v>
      </c>
      <c r="C53" s="65" t="s">
        <v>1600</v>
      </c>
      <c r="D53" s="66">
        <v>10</v>
      </c>
      <c r="E53" s="67" t="s">
        <v>136</v>
      </c>
      <c r="F53" s="68">
        <v>12</v>
      </c>
      <c r="G53" s="65"/>
      <c r="H53" s="69"/>
      <c r="I53" s="70"/>
      <c r="J53" s="70"/>
      <c r="K53" s="34" t="s">
        <v>65</v>
      </c>
      <c r="L53" s="77">
        <v>53</v>
      </c>
      <c r="M53" s="77"/>
      <c r="N53" s="72"/>
      <c r="O53" s="79" t="s">
        <v>259</v>
      </c>
      <c r="P53" s="81">
        <v>43684.50009259259</v>
      </c>
      <c r="Q53" s="79" t="s">
        <v>271</v>
      </c>
      <c r="R53" s="83" t="s">
        <v>348</v>
      </c>
      <c r="S53" s="79" t="s">
        <v>414</v>
      </c>
      <c r="T53" s="79" t="s">
        <v>430</v>
      </c>
      <c r="U53" s="79"/>
      <c r="V53" s="83" t="s">
        <v>484</v>
      </c>
      <c r="W53" s="81">
        <v>43684.50009259259</v>
      </c>
      <c r="X53" s="83" t="s">
        <v>521</v>
      </c>
      <c r="Y53" s="79"/>
      <c r="Z53" s="79"/>
      <c r="AA53" s="82" t="s">
        <v>619</v>
      </c>
      <c r="AB53" s="79"/>
      <c r="AC53" s="79" t="b">
        <v>0</v>
      </c>
      <c r="AD53" s="79">
        <v>0</v>
      </c>
      <c r="AE53" s="82" t="s">
        <v>695</v>
      </c>
      <c r="AF53" s="79" t="b">
        <v>0</v>
      </c>
      <c r="AG53" s="79" t="s">
        <v>697</v>
      </c>
      <c r="AH53" s="79"/>
      <c r="AI53" s="82" t="s">
        <v>695</v>
      </c>
      <c r="AJ53" s="79" t="b">
        <v>0</v>
      </c>
      <c r="AK53" s="79">
        <v>0</v>
      </c>
      <c r="AL53" s="82" t="s">
        <v>695</v>
      </c>
      <c r="AM53" s="79" t="s">
        <v>707</v>
      </c>
      <c r="AN53" s="79" t="b">
        <v>0</v>
      </c>
      <c r="AO53" s="82" t="s">
        <v>619</v>
      </c>
      <c r="AP53" s="79" t="s">
        <v>176</v>
      </c>
      <c r="AQ53" s="79">
        <v>0</v>
      </c>
      <c r="AR53" s="79">
        <v>0</v>
      </c>
      <c r="AS53" s="79"/>
      <c r="AT53" s="79"/>
      <c r="AU53" s="79"/>
      <c r="AV53" s="79"/>
      <c r="AW53" s="79"/>
      <c r="AX53" s="79"/>
      <c r="AY53" s="79"/>
      <c r="AZ53" s="79"/>
      <c r="BA53">
        <v>4</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14</v>
      </c>
      <c r="BK53" s="49">
        <v>100</v>
      </c>
      <c r="BL53" s="48">
        <v>14</v>
      </c>
    </row>
    <row r="54" spans="1:64" ht="15">
      <c r="A54" s="64" t="s">
        <v>231</v>
      </c>
      <c r="B54" s="64" t="s">
        <v>231</v>
      </c>
      <c r="C54" s="65" t="s">
        <v>1599</v>
      </c>
      <c r="D54" s="66">
        <v>5.333333333333334</v>
      </c>
      <c r="E54" s="67" t="s">
        <v>136</v>
      </c>
      <c r="F54" s="68">
        <v>27.333333333333332</v>
      </c>
      <c r="G54" s="65"/>
      <c r="H54" s="69"/>
      <c r="I54" s="70"/>
      <c r="J54" s="70"/>
      <c r="K54" s="34" t="s">
        <v>65</v>
      </c>
      <c r="L54" s="77">
        <v>54</v>
      </c>
      <c r="M54" s="77"/>
      <c r="N54" s="72"/>
      <c r="O54" s="79" t="s">
        <v>176</v>
      </c>
      <c r="P54" s="81">
        <v>43684.61324074074</v>
      </c>
      <c r="Q54" s="79" t="s">
        <v>272</v>
      </c>
      <c r="R54" s="83" t="s">
        <v>349</v>
      </c>
      <c r="S54" s="79" t="s">
        <v>415</v>
      </c>
      <c r="T54" s="79" t="s">
        <v>431</v>
      </c>
      <c r="U54" s="83" t="s">
        <v>455</v>
      </c>
      <c r="V54" s="83" t="s">
        <v>455</v>
      </c>
      <c r="W54" s="81">
        <v>43684.61324074074</v>
      </c>
      <c r="X54" s="83" t="s">
        <v>522</v>
      </c>
      <c r="Y54" s="79"/>
      <c r="Z54" s="79"/>
      <c r="AA54" s="82" t="s">
        <v>620</v>
      </c>
      <c r="AB54" s="79"/>
      <c r="AC54" s="79" t="b">
        <v>0</v>
      </c>
      <c r="AD54" s="79">
        <v>2</v>
      </c>
      <c r="AE54" s="82" t="s">
        <v>695</v>
      </c>
      <c r="AF54" s="79" t="b">
        <v>0</v>
      </c>
      <c r="AG54" s="79" t="s">
        <v>696</v>
      </c>
      <c r="AH54" s="79"/>
      <c r="AI54" s="82" t="s">
        <v>695</v>
      </c>
      <c r="AJ54" s="79" t="b">
        <v>0</v>
      </c>
      <c r="AK54" s="79">
        <v>0</v>
      </c>
      <c r="AL54" s="82" t="s">
        <v>695</v>
      </c>
      <c r="AM54" s="79" t="s">
        <v>708</v>
      </c>
      <c r="AN54" s="79" t="b">
        <v>0</v>
      </c>
      <c r="AO54" s="82" t="s">
        <v>620</v>
      </c>
      <c r="AP54" s="79" t="s">
        <v>176</v>
      </c>
      <c r="AQ54" s="79">
        <v>0</v>
      </c>
      <c r="AR54" s="79">
        <v>0</v>
      </c>
      <c r="AS54" s="79"/>
      <c r="AT54" s="79"/>
      <c r="AU54" s="79"/>
      <c r="AV54" s="79"/>
      <c r="AW54" s="79"/>
      <c r="AX54" s="79"/>
      <c r="AY54" s="79"/>
      <c r="AZ54" s="79"/>
      <c r="BA54">
        <v>2</v>
      </c>
      <c r="BB54" s="78" t="str">
        <f>REPLACE(INDEX(GroupVertices[Group],MATCH(Edges[[#This Row],[Vertex 1]],GroupVertices[Vertex],0)),1,1,"")</f>
        <v>6</v>
      </c>
      <c r="BC54" s="78" t="str">
        <f>REPLACE(INDEX(GroupVertices[Group],MATCH(Edges[[#This Row],[Vertex 2]],GroupVertices[Vertex],0)),1,1,"")</f>
        <v>6</v>
      </c>
      <c r="BD54" s="48">
        <v>4</v>
      </c>
      <c r="BE54" s="49">
        <v>14.814814814814815</v>
      </c>
      <c r="BF54" s="48">
        <v>0</v>
      </c>
      <c r="BG54" s="49">
        <v>0</v>
      </c>
      <c r="BH54" s="48">
        <v>0</v>
      </c>
      <c r="BI54" s="49">
        <v>0</v>
      </c>
      <c r="BJ54" s="48">
        <v>23</v>
      </c>
      <c r="BK54" s="49">
        <v>85.18518518518519</v>
      </c>
      <c r="BL54" s="48">
        <v>27</v>
      </c>
    </row>
    <row r="55" spans="1:64" ht="15">
      <c r="A55" s="64" t="s">
        <v>231</v>
      </c>
      <c r="B55" s="64" t="s">
        <v>231</v>
      </c>
      <c r="C55" s="65" t="s">
        <v>1599</v>
      </c>
      <c r="D55" s="66">
        <v>5.333333333333334</v>
      </c>
      <c r="E55" s="67" t="s">
        <v>136</v>
      </c>
      <c r="F55" s="68">
        <v>27.333333333333332</v>
      </c>
      <c r="G55" s="65"/>
      <c r="H55" s="69"/>
      <c r="I55" s="70"/>
      <c r="J55" s="70"/>
      <c r="K55" s="34" t="s">
        <v>65</v>
      </c>
      <c r="L55" s="77">
        <v>55</v>
      </c>
      <c r="M55" s="77"/>
      <c r="N55" s="72"/>
      <c r="O55" s="79" t="s">
        <v>176</v>
      </c>
      <c r="P55" s="81">
        <v>43685.750613425924</v>
      </c>
      <c r="Q55" s="79" t="s">
        <v>273</v>
      </c>
      <c r="R55" s="83" t="s">
        <v>350</v>
      </c>
      <c r="S55" s="79" t="s">
        <v>416</v>
      </c>
      <c r="T55" s="79" t="s">
        <v>432</v>
      </c>
      <c r="U55" s="83" t="s">
        <v>456</v>
      </c>
      <c r="V55" s="83" t="s">
        <v>456</v>
      </c>
      <c r="W55" s="81">
        <v>43685.750613425924</v>
      </c>
      <c r="X55" s="83" t="s">
        <v>523</v>
      </c>
      <c r="Y55" s="79"/>
      <c r="Z55" s="79"/>
      <c r="AA55" s="82" t="s">
        <v>621</v>
      </c>
      <c r="AB55" s="79"/>
      <c r="AC55" s="79" t="b">
        <v>0</v>
      </c>
      <c r="AD55" s="79">
        <v>3</v>
      </c>
      <c r="AE55" s="82" t="s">
        <v>695</v>
      </c>
      <c r="AF55" s="79" t="b">
        <v>0</v>
      </c>
      <c r="AG55" s="79" t="s">
        <v>696</v>
      </c>
      <c r="AH55" s="79"/>
      <c r="AI55" s="82" t="s">
        <v>695</v>
      </c>
      <c r="AJ55" s="79" t="b">
        <v>0</v>
      </c>
      <c r="AK55" s="79">
        <v>0</v>
      </c>
      <c r="AL55" s="82" t="s">
        <v>695</v>
      </c>
      <c r="AM55" s="79" t="s">
        <v>708</v>
      </c>
      <c r="AN55" s="79" t="b">
        <v>0</v>
      </c>
      <c r="AO55" s="82" t="s">
        <v>621</v>
      </c>
      <c r="AP55" s="79" t="s">
        <v>176</v>
      </c>
      <c r="AQ55" s="79">
        <v>0</v>
      </c>
      <c r="AR55" s="79">
        <v>0</v>
      </c>
      <c r="AS55" s="79"/>
      <c r="AT55" s="79"/>
      <c r="AU55" s="79"/>
      <c r="AV55" s="79"/>
      <c r="AW55" s="79"/>
      <c r="AX55" s="79"/>
      <c r="AY55" s="79"/>
      <c r="AZ55" s="79"/>
      <c r="BA55">
        <v>2</v>
      </c>
      <c r="BB55" s="78" t="str">
        <f>REPLACE(INDEX(GroupVertices[Group],MATCH(Edges[[#This Row],[Vertex 1]],GroupVertices[Vertex],0)),1,1,"")</f>
        <v>6</v>
      </c>
      <c r="BC55" s="78" t="str">
        <f>REPLACE(INDEX(GroupVertices[Group],MATCH(Edges[[#This Row],[Vertex 2]],GroupVertices[Vertex],0)),1,1,"")</f>
        <v>6</v>
      </c>
      <c r="BD55" s="48">
        <v>3</v>
      </c>
      <c r="BE55" s="49">
        <v>9.67741935483871</v>
      </c>
      <c r="BF55" s="48">
        <v>0</v>
      </c>
      <c r="BG55" s="49">
        <v>0</v>
      </c>
      <c r="BH55" s="48">
        <v>0</v>
      </c>
      <c r="BI55" s="49">
        <v>0</v>
      </c>
      <c r="BJ55" s="48">
        <v>28</v>
      </c>
      <c r="BK55" s="49">
        <v>90.3225806451613</v>
      </c>
      <c r="BL55" s="48">
        <v>31</v>
      </c>
    </row>
    <row r="56" spans="1:64" ht="15">
      <c r="A56" s="64" t="s">
        <v>232</v>
      </c>
      <c r="B56" s="64" t="s">
        <v>234</v>
      </c>
      <c r="C56" s="65" t="s">
        <v>1598</v>
      </c>
      <c r="D56" s="66">
        <v>3</v>
      </c>
      <c r="E56" s="67" t="s">
        <v>132</v>
      </c>
      <c r="F56" s="68">
        <v>35</v>
      </c>
      <c r="G56" s="65"/>
      <c r="H56" s="69"/>
      <c r="I56" s="70"/>
      <c r="J56" s="70"/>
      <c r="K56" s="34" t="s">
        <v>66</v>
      </c>
      <c r="L56" s="77">
        <v>56</v>
      </c>
      <c r="M56" s="77"/>
      <c r="N56" s="72"/>
      <c r="O56" s="79" t="s">
        <v>259</v>
      </c>
      <c r="P56" s="81">
        <v>43681.282222222224</v>
      </c>
      <c r="Q56" s="79" t="s">
        <v>262</v>
      </c>
      <c r="R56" s="79"/>
      <c r="S56" s="79"/>
      <c r="T56" s="79"/>
      <c r="U56" s="79"/>
      <c r="V56" s="83" t="s">
        <v>485</v>
      </c>
      <c r="W56" s="81">
        <v>43681.282222222224</v>
      </c>
      <c r="X56" s="83" t="s">
        <v>524</v>
      </c>
      <c r="Y56" s="79"/>
      <c r="Z56" s="79"/>
      <c r="AA56" s="82" t="s">
        <v>622</v>
      </c>
      <c r="AB56" s="79"/>
      <c r="AC56" s="79" t="b">
        <v>0</v>
      </c>
      <c r="AD56" s="79">
        <v>0</v>
      </c>
      <c r="AE56" s="82" t="s">
        <v>695</v>
      </c>
      <c r="AF56" s="79" t="b">
        <v>0</v>
      </c>
      <c r="AG56" s="79" t="s">
        <v>696</v>
      </c>
      <c r="AH56" s="79"/>
      <c r="AI56" s="82" t="s">
        <v>695</v>
      </c>
      <c r="AJ56" s="79" t="b">
        <v>0</v>
      </c>
      <c r="AK56" s="79">
        <v>9</v>
      </c>
      <c r="AL56" s="82" t="s">
        <v>625</v>
      </c>
      <c r="AM56" s="79" t="s">
        <v>700</v>
      </c>
      <c r="AN56" s="79" t="b">
        <v>0</v>
      </c>
      <c r="AO56" s="82" t="s">
        <v>625</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232</v>
      </c>
      <c r="B57" s="64" t="s">
        <v>233</v>
      </c>
      <c r="C57" s="65" t="s">
        <v>1598</v>
      </c>
      <c r="D57" s="66">
        <v>3</v>
      </c>
      <c r="E57" s="67" t="s">
        <v>132</v>
      </c>
      <c r="F57" s="68">
        <v>35</v>
      </c>
      <c r="G57" s="65"/>
      <c r="H57" s="69"/>
      <c r="I57" s="70"/>
      <c r="J57" s="70"/>
      <c r="K57" s="34" t="s">
        <v>66</v>
      </c>
      <c r="L57" s="77">
        <v>57</v>
      </c>
      <c r="M57" s="77"/>
      <c r="N57" s="72"/>
      <c r="O57" s="79" t="s">
        <v>259</v>
      </c>
      <c r="P57" s="81">
        <v>43681.282222222224</v>
      </c>
      <c r="Q57" s="79" t="s">
        <v>262</v>
      </c>
      <c r="R57" s="79"/>
      <c r="S57" s="79"/>
      <c r="T57" s="79"/>
      <c r="U57" s="79"/>
      <c r="V57" s="83" t="s">
        <v>485</v>
      </c>
      <c r="W57" s="81">
        <v>43681.282222222224</v>
      </c>
      <c r="X57" s="83" t="s">
        <v>524</v>
      </c>
      <c r="Y57" s="79"/>
      <c r="Z57" s="79"/>
      <c r="AA57" s="82" t="s">
        <v>622</v>
      </c>
      <c r="AB57" s="79"/>
      <c r="AC57" s="79" t="b">
        <v>0</v>
      </c>
      <c r="AD57" s="79">
        <v>0</v>
      </c>
      <c r="AE57" s="82" t="s">
        <v>695</v>
      </c>
      <c r="AF57" s="79" t="b">
        <v>0</v>
      </c>
      <c r="AG57" s="79" t="s">
        <v>696</v>
      </c>
      <c r="AH57" s="79"/>
      <c r="AI57" s="82" t="s">
        <v>695</v>
      </c>
      <c r="AJ57" s="79" t="b">
        <v>0</v>
      </c>
      <c r="AK57" s="79">
        <v>9</v>
      </c>
      <c r="AL57" s="82" t="s">
        <v>625</v>
      </c>
      <c r="AM57" s="79" t="s">
        <v>700</v>
      </c>
      <c r="AN57" s="79" t="b">
        <v>0</v>
      </c>
      <c r="AO57" s="82" t="s">
        <v>625</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232</v>
      </c>
      <c r="B58" s="64" t="s">
        <v>235</v>
      </c>
      <c r="C58" s="65" t="s">
        <v>1598</v>
      </c>
      <c r="D58" s="66">
        <v>3</v>
      </c>
      <c r="E58" s="67" t="s">
        <v>132</v>
      </c>
      <c r="F58" s="68">
        <v>35</v>
      </c>
      <c r="G58" s="65"/>
      <c r="H58" s="69"/>
      <c r="I58" s="70"/>
      <c r="J58" s="70"/>
      <c r="K58" s="34" t="s">
        <v>66</v>
      </c>
      <c r="L58" s="77">
        <v>58</v>
      </c>
      <c r="M58" s="77"/>
      <c r="N58" s="72"/>
      <c r="O58" s="79" t="s">
        <v>259</v>
      </c>
      <c r="P58" s="81">
        <v>43681.282222222224</v>
      </c>
      <c r="Q58" s="79" t="s">
        <v>262</v>
      </c>
      <c r="R58" s="79"/>
      <c r="S58" s="79"/>
      <c r="T58" s="79"/>
      <c r="U58" s="79"/>
      <c r="V58" s="83" t="s">
        <v>485</v>
      </c>
      <c r="W58" s="81">
        <v>43681.282222222224</v>
      </c>
      <c r="X58" s="83" t="s">
        <v>524</v>
      </c>
      <c r="Y58" s="79"/>
      <c r="Z58" s="79"/>
      <c r="AA58" s="82" t="s">
        <v>622</v>
      </c>
      <c r="AB58" s="79"/>
      <c r="AC58" s="79" t="b">
        <v>0</v>
      </c>
      <c r="AD58" s="79">
        <v>0</v>
      </c>
      <c r="AE58" s="82" t="s">
        <v>695</v>
      </c>
      <c r="AF58" s="79" t="b">
        <v>0</v>
      </c>
      <c r="AG58" s="79" t="s">
        <v>696</v>
      </c>
      <c r="AH58" s="79"/>
      <c r="AI58" s="82" t="s">
        <v>695</v>
      </c>
      <c r="AJ58" s="79" t="b">
        <v>0</v>
      </c>
      <c r="AK58" s="79">
        <v>9</v>
      </c>
      <c r="AL58" s="82" t="s">
        <v>625</v>
      </c>
      <c r="AM58" s="79" t="s">
        <v>700</v>
      </c>
      <c r="AN58" s="79" t="b">
        <v>0</v>
      </c>
      <c r="AO58" s="82" t="s">
        <v>625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16</v>
      </c>
      <c r="BK58" s="49">
        <v>100</v>
      </c>
      <c r="BL58" s="48">
        <v>16</v>
      </c>
    </row>
    <row r="59" spans="1:64" ht="15">
      <c r="A59" s="64" t="s">
        <v>233</v>
      </c>
      <c r="B59" s="64" t="s">
        <v>232</v>
      </c>
      <c r="C59" s="65" t="s">
        <v>1598</v>
      </c>
      <c r="D59" s="66">
        <v>3</v>
      </c>
      <c r="E59" s="67" t="s">
        <v>132</v>
      </c>
      <c r="F59" s="68">
        <v>35</v>
      </c>
      <c r="G59" s="65"/>
      <c r="H59" s="69"/>
      <c r="I59" s="70"/>
      <c r="J59" s="70"/>
      <c r="K59" s="34" t="s">
        <v>66</v>
      </c>
      <c r="L59" s="77">
        <v>59</v>
      </c>
      <c r="M59" s="77"/>
      <c r="N59" s="72"/>
      <c r="O59" s="79" t="s">
        <v>259</v>
      </c>
      <c r="P59" s="81">
        <v>43681.54087962963</v>
      </c>
      <c r="Q59" s="79" t="s">
        <v>262</v>
      </c>
      <c r="R59" s="79"/>
      <c r="S59" s="79"/>
      <c r="T59" s="79"/>
      <c r="U59" s="79"/>
      <c r="V59" s="83" t="s">
        <v>486</v>
      </c>
      <c r="W59" s="81">
        <v>43681.54087962963</v>
      </c>
      <c r="X59" s="83" t="s">
        <v>525</v>
      </c>
      <c r="Y59" s="79"/>
      <c r="Z59" s="79"/>
      <c r="AA59" s="82" t="s">
        <v>623</v>
      </c>
      <c r="AB59" s="79"/>
      <c r="AC59" s="79" t="b">
        <v>0</v>
      </c>
      <c r="AD59" s="79">
        <v>0</v>
      </c>
      <c r="AE59" s="82" t="s">
        <v>695</v>
      </c>
      <c r="AF59" s="79" t="b">
        <v>0</v>
      </c>
      <c r="AG59" s="79" t="s">
        <v>696</v>
      </c>
      <c r="AH59" s="79"/>
      <c r="AI59" s="82" t="s">
        <v>695</v>
      </c>
      <c r="AJ59" s="79" t="b">
        <v>0</v>
      </c>
      <c r="AK59" s="79">
        <v>9</v>
      </c>
      <c r="AL59" s="82" t="s">
        <v>625</v>
      </c>
      <c r="AM59" s="79" t="s">
        <v>702</v>
      </c>
      <c r="AN59" s="79" t="b">
        <v>0</v>
      </c>
      <c r="AO59" s="82" t="s">
        <v>625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234</v>
      </c>
      <c r="B60" s="64" t="s">
        <v>232</v>
      </c>
      <c r="C60" s="65" t="s">
        <v>1598</v>
      </c>
      <c r="D60" s="66">
        <v>3</v>
      </c>
      <c r="E60" s="67" t="s">
        <v>132</v>
      </c>
      <c r="F60" s="68">
        <v>35</v>
      </c>
      <c r="G60" s="65"/>
      <c r="H60" s="69"/>
      <c r="I60" s="70"/>
      <c r="J60" s="70"/>
      <c r="K60" s="34" t="s">
        <v>66</v>
      </c>
      <c r="L60" s="77">
        <v>60</v>
      </c>
      <c r="M60" s="77"/>
      <c r="N60" s="72"/>
      <c r="O60" s="79" t="s">
        <v>259</v>
      </c>
      <c r="P60" s="81">
        <v>43682.477106481485</v>
      </c>
      <c r="Q60" s="79" t="s">
        <v>262</v>
      </c>
      <c r="R60" s="79"/>
      <c r="S60" s="79"/>
      <c r="T60" s="79"/>
      <c r="U60" s="79"/>
      <c r="V60" s="83" t="s">
        <v>487</v>
      </c>
      <c r="W60" s="81">
        <v>43682.477106481485</v>
      </c>
      <c r="X60" s="83" t="s">
        <v>526</v>
      </c>
      <c r="Y60" s="79"/>
      <c r="Z60" s="79"/>
      <c r="AA60" s="82" t="s">
        <v>624</v>
      </c>
      <c r="AB60" s="79"/>
      <c r="AC60" s="79" t="b">
        <v>0</v>
      </c>
      <c r="AD60" s="79">
        <v>0</v>
      </c>
      <c r="AE60" s="82" t="s">
        <v>695</v>
      </c>
      <c r="AF60" s="79" t="b">
        <v>0</v>
      </c>
      <c r="AG60" s="79" t="s">
        <v>696</v>
      </c>
      <c r="AH60" s="79"/>
      <c r="AI60" s="82" t="s">
        <v>695</v>
      </c>
      <c r="AJ60" s="79" t="b">
        <v>0</v>
      </c>
      <c r="AK60" s="79">
        <v>12</v>
      </c>
      <c r="AL60" s="82" t="s">
        <v>625</v>
      </c>
      <c r="AM60" s="79" t="s">
        <v>702</v>
      </c>
      <c r="AN60" s="79" t="b">
        <v>0</v>
      </c>
      <c r="AO60" s="82" t="s">
        <v>625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235</v>
      </c>
      <c r="B61" s="64" t="s">
        <v>232</v>
      </c>
      <c r="C61" s="65" t="s">
        <v>1598</v>
      </c>
      <c r="D61" s="66">
        <v>3</v>
      </c>
      <c r="E61" s="67" t="s">
        <v>132</v>
      </c>
      <c r="F61" s="68">
        <v>35</v>
      </c>
      <c r="G61" s="65"/>
      <c r="H61" s="69"/>
      <c r="I61" s="70"/>
      <c r="J61" s="70"/>
      <c r="K61" s="34" t="s">
        <v>66</v>
      </c>
      <c r="L61" s="77">
        <v>61</v>
      </c>
      <c r="M61" s="77"/>
      <c r="N61" s="72"/>
      <c r="O61" s="79" t="s">
        <v>259</v>
      </c>
      <c r="P61" s="81">
        <v>43681.25</v>
      </c>
      <c r="Q61" s="79" t="s">
        <v>274</v>
      </c>
      <c r="R61" s="83" t="s">
        <v>351</v>
      </c>
      <c r="S61" s="79" t="s">
        <v>417</v>
      </c>
      <c r="T61" s="79" t="s">
        <v>433</v>
      </c>
      <c r="U61" s="83" t="s">
        <v>457</v>
      </c>
      <c r="V61" s="83" t="s">
        <v>457</v>
      </c>
      <c r="W61" s="81">
        <v>43681.25</v>
      </c>
      <c r="X61" s="83" t="s">
        <v>527</v>
      </c>
      <c r="Y61" s="79"/>
      <c r="Z61" s="79"/>
      <c r="AA61" s="82" t="s">
        <v>625</v>
      </c>
      <c r="AB61" s="79"/>
      <c r="AC61" s="79" t="b">
        <v>0</v>
      </c>
      <c r="AD61" s="79">
        <v>15</v>
      </c>
      <c r="AE61" s="82" t="s">
        <v>695</v>
      </c>
      <c r="AF61" s="79" t="b">
        <v>0</v>
      </c>
      <c r="AG61" s="79" t="s">
        <v>696</v>
      </c>
      <c r="AH61" s="79"/>
      <c r="AI61" s="82" t="s">
        <v>695</v>
      </c>
      <c r="AJ61" s="79" t="b">
        <v>0</v>
      </c>
      <c r="AK61" s="79">
        <v>9</v>
      </c>
      <c r="AL61" s="82" t="s">
        <v>695</v>
      </c>
      <c r="AM61" s="79" t="s">
        <v>709</v>
      </c>
      <c r="AN61" s="79" t="b">
        <v>0</v>
      </c>
      <c r="AO61" s="82" t="s">
        <v>625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233</v>
      </c>
      <c r="B62" s="64" t="s">
        <v>234</v>
      </c>
      <c r="C62" s="65" t="s">
        <v>1598</v>
      </c>
      <c r="D62" s="66">
        <v>3</v>
      </c>
      <c r="E62" s="67" t="s">
        <v>132</v>
      </c>
      <c r="F62" s="68">
        <v>35</v>
      </c>
      <c r="G62" s="65"/>
      <c r="H62" s="69"/>
      <c r="I62" s="70"/>
      <c r="J62" s="70"/>
      <c r="K62" s="34" t="s">
        <v>66</v>
      </c>
      <c r="L62" s="77">
        <v>62</v>
      </c>
      <c r="M62" s="77"/>
      <c r="N62" s="72"/>
      <c r="O62" s="79" t="s">
        <v>259</v>
      </c>
      <c r="P62" s="81">
        <v>43681.54087962963</v>
      </c>
      <c r="Q62" s="79" t="s">
        <v>262</v>
      </c>
      <c r="R62" s="79"/>
      <c r="S62" s="79"/>
      <c r="T62" s="79"/>
      <c r="U62" s="79"/>
      <c r="V62" s="83" t="s">
        <v>486</v>
      </c>
      <c r="W62" s="81">
        <v>43681.54087962963</v>
      </c>
      <c r="X62" s="83" t="s">
        <v>525</v>
      </c>
      <c r="Y62" s="79"/>
      <c r="Z62" s="79"/>
      <c r="AA62" s="82" t="s">
        <v>623</v>
      </c>
      <c r="AB62" s="79"/>
      <c r="AC62" s="79" t="b">
        <v>0</v>
      </c>
      <c r="AD62" s="79">
        <v>0</v>
      </c>
      <c r="AE62" s="82" t="s">
        <v>695</v>
      </c>
      <c r="AF62" s="79" t="b">
        <v>0</v>
      </c>
      <c r="AG62" s="79" t="s">
        <v>696</v>
      </c>
      <c r="AH62" s="79"/>
      <c r="AI62" s="82" t="s">
        <v>695</v>
      </c>
      <c r="AJ62" s="79" t="b">
        <v>0</v>
      </c>
      <c r="AK62" s="79">
        <v>9</v>
      </c>
      <c r="AL62" s="82" t="s">
        <v>625</v>
      </c>
      <c r="AM62" s="79" t="s">
        <v>702</v>
      </c>
      <c r="AN62" s="79" t="b">
        <v>0</v>
      </c>
      <c r="AO62" s="82" t="s">
        <v>625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234</v>
      </c>
      <c r="B63" s="64" t="s">
        <v>233</v>
      </c>
      <c r="C63" s="65" t="s">
        <v>1598</v>
      </c>
      <c r="D63" s="66">
        <v>3</v>
      </c>
      <c r="E63" s="67" t="s">
        <v>132</v>
      </c>
      <c r="F63" s="68">
        <v>35</v>
      </c>
      <c r="G63" s="65"/>
      <c r="H63" s="69"/>
      <c r="I63" s="70"/>
      <c r="J63" s="70"/>
      <c r="K63" s="34" t="s">
        <v>66</v>
      </c>
      <c r="L63" s="77">
        <v>63</v>
      </c>
      <c r="M63" s="77"/>
      <c r="N63" s="72"/>
      <c r="O63" s="79" t="s">
        <v>259</v>
      </c>
      <c r="P63" s="81">
        <v>43682.477106481485</v>
      </c>
      <c r="Q63" s="79" t="s">
        <v>262</v>
      </c>
      <c r="R63" s="79"/>
      <c r="S63" s="79"/>
      <c r="T63" s="79"/>
      <c r="U63" s="79"/>
      <c r="V63" s="83" t="s">
        <v>487</v>
      </c>
      <c r="W63" s="81">
        <v>43682.477106481485</v>
      </c>
      <c r="X63" s="83" t="s">
        <v>526</v>
      </c>
      <c r="Y63" s="79"/>
      <c r="Z63" s="79"/>
      <c r="AA63" s="82" t="s">
        <v>624</v>
      </c>
      <c r="AB63" s="79"/>
      <c r="AC63" s="79" t="b">
        <v>0</v>
      </c>
      <c r="AD63" s="79">
        <v>0</v>
      </c>
      <c r="AE63" s="82" t="s">
        <v>695</v>
      </c>
      <c r="AF63" s="79" t="b">
        <v>0</v>
      </c>
      <c r="AG63" s="79" t="s">
        <v>696</v>
      </c>
      <c r="AH63" s="79"/>
      <c r="AI63" s="82" t="s">
        <v>695</v>
      </c>
      <c r="AJ63" s="79" t="b">
        <v>0</v>
      </c>
      <c r="AK63" s="79">
        <v>12</v>
      </c>
      <c r="AL63" s="82" t="s">
        <v>625</v>
      </c>
      <c r="AM63" s="79" t="s">
        <v>702</v>
      </c>
      <c r="AN63" s="79" t="b">
        <v>0</v>
      </c>
      <c r="AO63" s="82" t="s">
        <v>625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234</v>
      </c>
      <c r="B64" s="64" t="s">
        <v>235</v>
      </c>
      <c r="C64" s="65" t="s">
        <v>1598</v>
      </c>
      <c r="D64" s="66">
        <v>3</v>
      </c>
      <c r="E64" s="67" t="s">
        <v>132</v>
      </c>
      <c r="F64" s="68">
        <v>35</v>
      </c>
      <c r="G64" s="65"/>
      <c r="H64" s="69"/>
      <c r="I64" s="70"/>
      <c r="J64" s="70"/>
      <c r="K64" s="34" t="s">
        <v>66</v>
      </c>
      <c r="L64" s="77">
        <v>64</v>
      </c>
      <c r="M64" s="77"/>
      <c r="N64" s="72"/>
      <c r="O64" s="79" t="s">
        <v>259</v>
      </c>
      <c r="P64" s="81">
        <v>43682.477106481485</v>
      </c>
      <c r="Q64" s="79" t="s">
        <v>262</v>
      </c>
      <c r="R64" s="79"/>
      <c r="S64" s="79"/>
      <c r="T64" s="79"/>
      <c r="U64" s="79"/>
      <c r="V64" s="83" t="s">
        <v>487</v>
      </c>
      <c r="W64" s="81">
        <v>43682.477106481485</v>
      </c>
      <c r="X64" s="83" t="s">
        <v>526</v>
      </c>
      <c r="Y64" s="79"/>
      <c r="Z64" s="79"/>
      <c r="AA64" s="82" t="s">
        <v>624</v>
      </c>
      <c r="AB64" s="79"/>
      <c r="AC64" s="79" t="b">
        <v>0</v>
      </c>
      <c r="AD64" s="79">
        <v>0</v>
      </c>
      <c r="AE64" s="82" t="s">
        <v>695</v>
      </c>
      <c r="AF64" s="79" t="b">
        <v>0</v>
      </c>
      <c r="AG64" s="79" t="s">
        <v>696</v>
      </c>
      <c r="AH64" s="79"/>
      <c r="AI64" s="82" t="s">
        <v>695</v>
      </c>
      <c r="AJ64" s="79" t="b">
        <v>0</v>
      </c>
      <c r="AK64" s="79">
        <v>12</v>
      </c>
      <c r="AL64" s="82" t="s">
        <v>625</v>
      </c>
      <c r="AM64" s="79" t="s">
        <v>702</v>
      </c>
      <c r="AN64" s="79" t="b">
        <v>0</v>
      </c>
      <c r="AO64" s="82" t="s">
        <v>625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16</v>
      </c>
      <c r="BK64" s="49">
        <v>100</v>
      </c>
      <c r="BL64" s="48">
        <v>16</v>
      </c>
    </row>
    <row r="65" spans="1:64" ht="15">
      <c r="A65" s="64" t="s">
        <v>235</v>
      </c>
      <c r="B65" s="64" t="s">
        <v>234</v>
      </c>
      <c r="C65" s="65" t="s">
        <v>1598</v>
      </c>
      <c r="D65" s="66">
        <v>3</v>
      </c>
      <c r="E65" s="67" t="s">
        <v>132</v>
      </c>
      <c r="F65" s="68">
        <v>35</v>
      </c>
      <c r="G65" s="65"/>
      <c r="H65" s="69"/>
      <c r="I65" s="70"/>
      <c r="J65" s="70"/>
      <c r="K65" s="34" t="s">
        <v>66</v>
      </c>
      <c r="L65" s="77">
        <v>65</v>
      </c>
      <c r="M65" s="77"/>
      <c r="N65" s="72"/>
      <c r="O65" s="79" t="s">
        <v>259</v>
      </c>
      <c r="P65" s="81">
        <v>43681.25</v>
      </c>
      <c r="Q65" s="79" t="s">
        <v>274</v>
      </c>
      <c r="R65" s="83" t="s">
        <v>351</v>
      </c>
      <c r="S65" s="79" t="s">
        <v>417</v>
      </c>
      <c r="T65" s="79" t="s">
        <v>433</v>
      </c>
      <c r="U65" s="83" t="s">
        <v>457</v>
      </c>
      <c r="V65" s="83" t="s">
        <v>457</v>
      </c>
      <c r="W65" s="81">
        <v>43681.25</v>
      </c>
      <c r="X65" s="83" t="s">
        <v>527</v>
      </c>
      <c r="Y65" s="79"/>
      <c r="Z65" s="79"/>
      <c r="AA65" s="82" t="s">
        <v>625</v>
      </c>
      <c r="AB65" s="79"/>
      <c r="AC65" s="79" t="b">
        <v>0</v>
      </c>
      <c r="AD65" s="79">
        <v>15</v>
      </c>
      <c r="AE65" s="82" t="s">
        <v>695</v>
      </c>
      <c r="AF65" s="79" t="b">
        <v>0</v>
      </c>
      <c r="AG65" s="79" t="s">
        <v>696</v>
      </c>
      <c r="AH65" s="79"/>
      <c r="AI65" s="82" t="s">
        <v>695</v>
      </c>
      <c r="AJ65" s="79" t="b">
        <v>0</v>
      </c>
      <c r="AK65" s="79">
        <v>9</v>
      </c>
      <c r="AL65" s="82" t="s">
        <v>695</v>
      </c>
      <c r="AM65" s="79" t="s">
        <v>709</v>
      </c>
      <c r="AN65" s="79" t="b">
        <v>0</v>
      </c>
      <c r="AO65" s="82" t="s">
        <v>625</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235</v>
      </c>
      <c r="C66" s="65" t="s">
        <v>1598</v>
      </c>
      <c r="D66" s="66">
        <v>3</v>
      </c>
      <c r="E66" s="67" t="s">
        <v>132</v>
      </c>
      <c r="F66" s="68">
        <v>35</v>
      </c>
      <c r="G66" s="65"/>
      <c r="H66" s="69"/>
      <c r="I66" s="70"/>
      <c r="J66" s="70"/>
      <c r="K66" s="34" t="s">
        <v>66</v>
      </c>
      <c r="L66" s="77">
        <v>66</v>
      </c>
      <c r="M66" s="77"/>
      <c r="N66" s="72"/>
      <c r="O66" s="79" t="s">
        <v>259</v>
      </c>
      <c r="P66" s="81">
        <v>43681.54087962963</v>
      </c>
      <c r="Q66" s="79" t="s">
        <v>262</v>
      </c>
      <c r="R66" s="79"/>
      <c r="S66" s="79"/>
      <c r="T66" s="79"/>
      <c r="U66" s="79"/>
      <c r="V66" s="83" t="s">
        <v>486</v>
      </c>
      <c r="W66" s="81">
        <v>43681.54087962963</v>
      </c>
      <c r="X66" s="83" t="s">
        <v>525</v>
      </c>
      <c r="Y66" s="79"/>
      <c r="Z66" s="79"/>
      <c r="AA66" s="82" t="s">
        <v>623</v>
      </c>
      <c r="AB66" s="79"/>
      <c r="AC66" s="79" t="b">
        <v>0</v>
      </c>
      <c r="AD66" s="79">
        <v>0</v>
      </c>
      <c r="AE66" s="82" t="s">
        <v>695</v>
      </c>
      <c r="AF66" s="79" t="b">
        <v>0</v>
      </c>
      <c r="AG66" s="79" t="s">
        <v>696</v>
      </c>
      <c r="AH66" s="79"/>
      <c r="AI66" s="82" t="s">
        <v>695</v>
      </c>
      <c r="AJ66" s="79" t="b">
        <v>0</v>
      </c>
      <c r="AK66" s="79">
        <v>9</v>
      </c>
      <c r="AL66" s="82" t="s">
        <v>625</v>
      </c>
      <c r="AM66" s="79" t="s">
        <v>702</v>
      </c>
      <c r="AN66" s="79" t="b">
        <v>0</v>
      </c>
      <c r="AO66" s="82" t="s">
        <v>625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16</v>
      </c>
      <c r="BK66" s="49">
        <v>100</v>
      </c>
      <c r="BL66" s="48">
        <v>16</v>
      </c>
    </row>
    <row r="67" spans="1:64" ht="15">
      <c r="A67" s="64" t="s">
        <v>235</v>
      </c>
      <c r="B67" s="64" t="s">
        <v>233</v>
      </c>
      <c r="C67" s="65" t="s">
        <v>1598</v>
      </c>
      <c r="D67" s="66">
        <v>3</v>
      </c>
      <c r="E67" s="67" t="s">
        <v>132</v>
      </c>
      <c r="F67" s="68">
        <v>35</v>
      </c>
      <c r="G67" s="65"/>
      <c r="H67" s="69"/>
      <c r="I67" s="70"/>
      <c r="J67" s="70"/>
      <c r="K67" s="34" t="s">
        <v>66</v>
      </c>
      <c r="L67" s="77">
        <v>67</v>
      </c>
      <c r="M67" s="77"/>
      <c r="N67" s="72"/>
      <c r="O67" s="79" t="s">
        <v>259</v>
      </c>
      <c r="P67" s="81">
        <v>43681.25</v>
      </c>
      <c r="Q67" s="79" t="s">
        <v>274</v>
      </c>
      <c r="R67" s="83" t="s">
        <v>351</v>
      </c>
      <c r="S67" s="79" t="s">
        <v>417</v>
      </c>
      <c r="T67" s="79" t="s">
        <v>433</v>
      </c>
      <c r="U67" s="83" t="s">
        <v>457</v>
      </c>
      <c r="V67" s="83" t="s">
        <v>457</v>
      </c>
      <c r="W67" s="81">
        <v>43681.25</v>
      </c>
      <c r="X67" s="83" t="s">
        <v>527</v>
      </c>
      <c r="Y67" s="79"/>
      <c r="Z67" s="79"/>
      <c r="AA67" s="82" t="s">
        <v>625</v>
      </c>
      <c r="AB67" s="79"/>
      <c r="AC67" s="79" t="b">
        <v>0</v>
      </c>
      <c r="AD67" s="79">
        <v>15</v>
      </c>
      <c r="AE67" s="82" t="s">
        <v>695</v>
      </c>
      <c r="AF67" s="79" t="b">
        <v>0</v>
      </c>
      <c r="AG67" s="79" t="s">
        <v>696</v>
      </c>
      <c r="AH67" s="79"/>
      <c r="AI67" s="82" t="s">
        <v>695</v>
      </c>
      <c r="AJ67" s="79" t="b">
        <v>0</v>
      </c>
      <c r="AK67" s="79">
        <v>9</v>
      </c>
      <c r="AL67" s="82" t="s">
        <v>695</v>
      </c>
      <c r="AM67" s="79" t="s">
        <v>709</v>
      </c>
      <c r="AN67" s="79" t="b">
        <v>0</v>
      </c>
      <c r="AO67" s="82" t="s">
        <v>625</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35</v>
      </c>
      <c r="BK67" s="49">
        <v>100</v>
      </c>
      <c r="BL67" s="48">
        <v>35</v>
      </c>
    </row>
    <row r="68" spans="1:64" ht="15">
      <c r="A68" s="64" t="s">
        <v>235</v>
      </c>
      <c r="B68" s="64" t="s">
        <v>235</v>
      </c>
      <c r="C68" s="65" t="s">
        <v>1598</v>
      </c>
      <c r="D68" s="66">
        <v>3</v>
      </c>
      <c r="E68" s="67" t="s">
        <v>132</v>
      </c>
      <c r="F68" s="68">
        <v>35</v>
      </c>
      <c r="G68" s="65"/>
      <c r="H68" s="69"/>
      <c r="I68" s="70"/>
      <c r="J68" s="70"/>
      <c r="K68" s="34" t="s">
        <v>65</v>
      </c>
      <c r="L68" s="77">
        <v>68</v>
      </c>
      <c r="M68" s="77"/>
      <c r="N68" s="72"/>
      <c r="O68" s="79" t="s">
        <v>176</v>
      </c>
      <c r="P68" s="81">
        <v>43686.18402777778</v>
      </c>
      <c r="Q68" s="79" t="s">
        <v>275</v>
      </c>
      <c r="R68" s="83" t="s">
        <v>352</v>
      </c>
      <c r="S68" s="79" t="s">
        <v>417</v>
      </c>
      <c r="T68" s="79" t="s">
        <v>434</v>
      </c>
      <c r="U68" s="79"/>
      <c r="V68" s="83" t="s">
        <v>488</v>
      </c>
      <c r="W68" s="81">
        <v>43686.18402777778</v>
      </c>
      <c r="X68" s="83" t="s">
        <v>528</v>
      </c>
      <c r="Y68" s="79"/>
      <c r="Z68" s="79"/>
      <c r="AA68" s="82" t="s">
        <v>626</v>
      </c>
      <c r="AB68" s="79"/>
      <c r="AC68" s="79" t="b">
        <v>0</v>
      </c>
      <c r="AD68" s="79">
        <v>0</v>
      </c>
      <c r="AE68" s="82" t="s">
        <v>695</v>
      </c>
      <c r="AF68" s="79" t="b">
        <v>0</v>
      </c>
      <c r="AG68" s="79" t="s">
        <v>696</v>
      </c>
      <c r="AH68" s="79"/>
      <c r="AI68" s="82" t="s">
        <v>695</v>
      </c>
      <c r="AJ68" s="79" t="b">
        <v>0</v>
      </c>
      <c r="AK68" s="79">
        <v>0</v>
      </c>
      <c r="AL68" s="82" t="s">
        <v>695</v>
      </c>
      <c r="AM68" s="79" t="s">
        <v>709</v>
      </c>
      <c r="AN68" s="79" t="b">
        <v>0</v>
      </c>
      <c r="AO68" s="82" t="s">
        <v>626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2</v>
      </c>
      <c r="BE68" s="49">
        <v>4.3478260869565215</v>
      </c>
      <c r="BF68" s="48">
        <v>0</v>
      </c>
      <c r="BG68" s="49">
        <v>0</v>
      </c>
      <c r="BH68" s="48">
        <v>0</v>
      </c>
      <c r="BI68" s="49">
        <v>0</v>
      </c>
      <c r="BJ68" s="48">
        <v>44</v>
      </c>
      <c r="BK68" s="49">
        <v>95.65217391304348</v>
      </c>
      <c r="BL68" s="48">
        <v>46</v>
      </c>
    </row>
    <row r="69" spans="1:64" ht="15">
      <c r="A69" s="64" t="s">
        <v>236</v>
      </c>
      <c r="B69" s="64" t="s">
        <v>236</v>
      </c>
      <c r="C69" s="65" t="s">
        <v>1601</v>
      </c>
      <c r="D69" s="66">
        <v>7.666666666666667</v>
      </c>
      <c r="E69" s="67" t="s">
        <v>136</v>
      </c>
      <c r="F69" s="68">
        <v>19.666666666666664</v>
      </c>
      <c r="G69" s="65"/>
      <c r="H69" s="69"/>
      <c r="I69" s="70"/>
      <c r="J69" s="70"/>
      <c r="K69" s="34" t="s">
        <v>65</v>
      </c>
      <c r="L69" s="77">
        <v>69</v>
      </c>
      <c r="M69" s="77"/>
      <c r="N69" s="72"/>
      <c r="O69" s="79" t="s">
        <v>176</v>
      </c>
      <c r="P69" s="81">
        <v>43678.292037037034</v>
      </c>
      <c r="Q69" s="82" t="s">
        <v>276</v>
      </c>
      <c r="R69" s="83" t="s">
        <v>353</v>
      </c>
      <c r="S69" s="79" t="s">
        <v>418</v>
      </c>
      <c r="T69" s="79" t="s">
        <v>435</v>
      </c>
      <c r="U69" s="83" t="s">
        <v>458</v>
      </c>
      <c r="V69" s="83" t="s">
        <v>458</v>
      </c>
      <c r="W69" s="81">
        <v>43678.292037037034</v>
      </c>
      <c r="X69" s="83" t="s">
        <v>529</v>
      </c>
      <c r="Y69" s="79"/>
      <c r="Z69" s="79"/>
      <c r="AA69" s="82" t="s">
        <v>627</v>
      </c>
      <c r="AB69" s="79"/>
      <c r="AC69" s="79" t="b">
        <v>0</v>
      </c>
      <c r="AD69" s="79">
        <v>6</v>
      </c>
      <c r="AE69" s="82" t="s">
        <v>695</v>
      </c>
      <c r="AF69" s="79" t="b">
        <v>0</v>
      </c>
      <c r="AG69" s="79" t="s">
        <v>696</v>
      </c>
      <c r="AH69" s="79"/>
      <c r="AI69" s="82" t="s">
        <v>695</v>
      </c>
      <c r="AJ69" s="79" t="b">
        <v>0</v>
      </c>
      <c r="AK69" s="79">
        <v>5</v>
      </c>
      <c r="AL69" s="82" t="s">
        <v>695</v>
      </c>
      <c r="AM69" s="79" t="s">
        <v>701</v>
      </c>
      <c r="AN69" s="79" t="b">
        <v>0</v>
      </c>
      <c r="AO69" s="82" t="s">
        <v>627</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v>2</v>
      </c>
      <c r="BE69" s="49">
        <v>5.882352941176471</v>
      </c>
      <c r="BF69" s="48">
        <v>0</v>
      </c>
      <c r="BG69" s="49">
        <v>0</v>
      </c>
      <c r="BH69" s="48">
        <v>0</v>
      </c>
      <c r="BI69" s="49">
        <v>0</v>
      </c>
      <c r="BJ69" s="48">
        <v>32</v>
      </c>
      <c r="BK69" s="49">
        <v>94.11764705882354</v>
      </c>
      <c r="BL69" s="48">
        <v>34</v>
      </c>
    </row>
    <row r="70" spans="1:64" ht="15">
      <c r="A70" s="64" t="s">
        <v>236</v>
      </c>
      <c r="B70" s="64" t="s">
        <v>236</v>
      </c>
      <c r="C70" s="65" t="s">
        <v>1601</v>
      </c>
      <c r="D70" s="66">
        <v>7.666666666666667</v>
      </c>
      <c r="E70" s="67" t="s">
        <v>136</v>
      </c>
      <c r="F70" s="68">
        <v>19.666666666666664</v>
      </c>
      <c r="G70" s="65"/>
      <c r="H70" s="69"/>
      <c r="I70" s="70"/>
      <c r="J70" s="70"/>
      <c r="K70" s="34" t="s">
        <v>65</v>
      </c>
      <c r="L70" s="77">
        <v>70</v>
      </c>
      <c r="M70" s="77"/>
      <c r="N70" s="72"/>
      <c r="O70" s="79" t="s">
        <v>176</v>
      </c>
      <c r="P70" s="81">
        <v>43679.4590625</v>
      </c>
      <c r="Q70" s="79" t="s">
        <v>277</v>
      </c>
      <c r="R70" s="83" t="s">
        <v>354</v>
      </c>
      <c r="S70" s="79" t="s">
        <v>418</v>
      </c>
      <c r="T70" s="79" t="s">
        <v>436</v>
      </c>
      <c r="U70" s="83" t="s">
        <v>459</v>
      </c>
      <c r="V70" s="83" t="s">
        <v>459</v>
      </c>
      <c r="W70" s="81">
        <v>43679.4590625</v>
      </c>
      <c r="X70" s="83" t="s">
        <v>530</v>
      </c>
      <c r="Y70" s="79"/>
      <c r="Z70" s="79"/>
      <c r="AA70" s="82" t="s">
        <v>628</v>
      </c>
      <c r="AB70" s="79"/>
      <c r="AC70" s="79" t="b">
        <v>0</v>
      </c>
      <c r="AD70" s="79">
        <v>0</v>
      </c>
      <c r="AE70" s="82" t="s">
        <v>695</v>
      </c>
      <c r="AF70" s="79" t="b">
        <v>0</v>
      </c>
      <c r="AG70" s="79" t="s">
        <v>696</v>
      </c>
      <c r="AH70" s="79"/>
      <c r="AI70" s="82" t="s">
        <v>695</v>
      </c>
      <c r="AJ70" s="79" t="b">
        <v>0</v>
      </c>
      <c r="AK70" s="79">
        <v>0</v>
      </c>
      <c r="AL70" s="82" t="s">
        <v>695</v>
      </c>
      <c r="AM70" s="79" t="s">
        <v>701</v>
      </c>
      <c r="AN70" s="79" t="b">
        <v>0</v>
      </c>
      <c r="AO70" s="82" t="s">
        <v>628</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v>1</v>
      </c>
      <c r="BE70" s="49">
        <v>5</v>
      </c>
      <c r="BF70" s="48">
        <v>1</v>
      </c>
      <c r="BG70" s="49">
        <v>5</v>
      </c>
      <c r="BH70" s="48">
        <v>0</v>
      </c>
      <c r="BI70" s="49">
        <v>0</v>
      </c>
      <c r="BJ70" s="48">
        <v>18</v>
      </c>
      <c r="BK70" s="49">
        <v>90</v>
      </c>
      <c r="BL70" s="48">
        <v>20</v>
      </c>
    </row>
    <row r="71" spans="1:64" ht="15">
      <c r="A71" s="64" t="s">
        <v>236</v>
      </c>
      <c r="B71" s="64" t="s">
        <v>236</v>
      </c>
      <c r="C71" s="65" t="s">
        <v>1601</v>
      </c>
      <c r="D71" s="66">
        <v>7.666666666666667</v>
      </c>
      <c r="E71" s="67" t="s">
        <v>136</v>
      </c>
      <c r="F71" s="68">
        <v>19.666666666666664</v>
      </c>
      <c r="G71" s="65"/>
      <c r="H71" s="69"/>
      <c r="I71" s="70"/>
      <c r="J71" s="70"/>
      <c r="K71" s="34" t="s">
        <v>65</v>
      </c>
      <c r="L71" s="77">
        <v>71</v>
      </c>
      <c r="M71" s="77"/>
      <c r="N71" s="72"/>
      <c r="O71" s="79" t="s">
        <v>176</v>
      </c>
      <c r="P71" s="81">
        <v>43684.29225694444</v>
      </c>
      <c r="Q71" s="79" t="s">
        <v>278</v>
      </c>
      <c r="R71" s="83" t="s">
        <v>355</v>
      </c>
      <c r="S71" s="79" t="s">
        <v>418</v>
      </c>
      <c r="T71" s="79" t="s">
        <v>427</v>
      </c>
      <c r="U71" s="83" t="s">
        <v>460</v>
      </c>
      <c r="V71" s="83" t="s">
        <v>460</v>
      </c>
      <c r="W71" s="81">
        <v>43684.29225694444</v>
      </c>
      <c r="X71" s="83" t="s">
        <v>531</v>
      </c>
      <c r="Y71" s="79"/>
      <c r="Z71" s="79"/>
      <c r="AA71" s="82" t="s">
        <v>629</v>
      </c>
      <c r="AB71" s="79"/>
      <c r="AC71" s="79" t="b">
        <v>0</v>
      </c>
      <c r="AD71" s="79">
        <v>0</v>
      </c>
      <c r="AE71" s="82" t="s">
        <v>695</v>
      </c>
      <c r="AF71" s="79" t="b">
        <v>0</v>
      </c>
      <c r="AG71" s="79" t="s">
        <v>696</v>
      </c>
      <c r="AH71" s="79"/>
      <c r="AI71" s="82" t="s">
        <v>695</v>
      </c>
      <c r="AJ71" s="79" t="b">
        <v>0</v>
      </c>
      <c r="AK71" s="79">
        <v>0</v>
      </c>
      <c r="AL71" s="82" t="s">
        <v>695</v>
      </c>
      <c r="AM71" s="79" t="s">
        <v>701</v>
      </c>
      <c r="AN71" s="79" t="b">
        <v>0</v>
      </c>
      <c r="AO71" s="82" t="s">
        <v>629</v>
      </c>
      <c r="AP71" s="79" t="s">
        <v>176</v>
      </c>
      <c r="AQ71" s="79">
        <v>0</v>
      </c>
      <c r="AR71" s="79">
        <v>0</v>
      </c>
      <c r="AS71" s="79"/>
      <c r="AT71" s="79"/>
      <c r="AU71" s="79"/>
      <c r="AV71" s="79"/>
      <c r="AW71" s="79"/>
      <c r="AX71" s="79"/>
      <c r="AY71" s="79"/>
      <c r="AZ71" s="79"/>
      <c r="BA71">
        <v>3</v>
      </c>
      <c r="BB71" s="78" t="str">
        <f>REPLACE(INDEX(GroupVertices[Group],MATCH(Edges[[#This Row],[Vertex 1]],GroupVertices[Vertex],0)),1,1,"")</f>
        <v>3</v>
      </c>
      <c r="BC71" s="78" t="str">
        <f>REPLACE(INDEX(GroupVertices[Group],MATCH(Edges[[#This Row],[Vertex 2]],GroupVertices[Vertex],0)),1,1,"")</f>
        <v>3</v>
      </c>
      <c r="BD71" s="48">
        <v>2</v>
      </c>
      <c r="BE71" s="49">
        <v>4.651162790697675</v>
      </c>
      <c r="BF71" s="48">
        <v>0</v>
      </c>
      <c r="BG71" s="49">
        <v>0</v>
      </c>
      <c r="BH71" s="48">
        <v>0</v>
      </c>
      <c r="BI71" s="49">
        <v>0</v>
      </c>
      <c r="BJ71" s="48">
        <v>41</v>
      </c>
      <c r="BK71" s="49">
        <v>95.34883720930233</v>
      </c>
      <c r="BL71" s="48">
        <v>43</v>
      </c>
    </row>
    <row r="72" spans="1:64" ht="15">
      <c r="A72" s="64" t="s">
        <v>237</v>
      </c>
      <c r="B72" s="64" t="s">
        <v>236</v>
      </c>
      <c r="C72" s="65" t="s">
        <v>1598</v>
      </c>
      <c r="D72" s="66">
        <v>3</v>
      </c>
      <c r="E72" s="67" t="s">
        <v>132</v>
      </c>
      <c r="F72" s="68">
        <v>35</v>
      </c>
      <c r="G72" s="65"/>
      <c r="H72" s="69"/>
      <c r="I72" s="70"/>
      <c r="J72" s="70"/>
      <c r="K72" s="34" t="s">
        <v>65</v>
      </c>
      <c r="L72" s="77">
        <v>72</v>
      </c>
      <c r="M72" s="77"/>
      <c r="N72" s="72"/>
      <c r="O72" s="79" t="s">
        <v>259</v>
      </c>
      <c r="P72" s="81">
        <v>43686.55181712963</v>
      </c>
      <c r="Q72" s="79" t="s">
        <v>260</v>
      </c>
      <c r="R72" s="79"/>
      <c r="S72" s="79"/>
      <c r="T72" s="79"/>
      <c r="U72" s="79"/>
      <c r="V72" s="83" t="s">
        <v>489</v>
      </c>
      <c r="W72" s="81">
        <v>43686.55181712963</v>
      </c>
      <c r="X72" s="83" t="s">
        <v>532</v>
      </c>
      <c r="Y72" s="79"/>
      <c r="Z72" s="79"/>
      <c r="AA72" s="82" t="s">
        <v>630</v>
      </c>
      <c r="AB72" s="79"/>
      <c r="AC72" s="79" t="b">
        <v>0</v>
      </c>
      <c r="AD72" s="79">
        <v>0</v>
      </c>
      <c r="AE72" s="82" t="s">
        <v>695</v>
      </c>
      <c r="AF72" s="79" t="b">
        <v>0</v>
      </c>
      <c r="AG72" s="79" t="s">
        <v>696</v>
      </c>
      <c r="AH72" s="79"/>
      <c r="AI72" s="82" t="s">
        <v>695</v>
      </c>
      <c r="AJ72" s="79" t="b">
        <v>0</v>
      </c>
      <c r="AK72" s="79">
        <v>5</v>
      </c>
      <c r="AL72" s="82" t="s">
        <v>627</v>
      </c>
      <c r="AM72" s="79" t="s">
        <v>702</v>
      </c>
      <c r="AN72" s="79" t="b">
        <v>0</v>
      </c>
      <c r="AO72" s="82" t="s">
        <v>627</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1</v>
      </c>
      <c r="BE72" s="49">
        <v>4.761904761904762</v>
      </c>
      <c r="BF72" s="48">
        <v>0</v>
      </c>
      <c r="BG72" s="49">
        <v>0</v>
      </c>
      <c r="BH72" s="48">
        <v>0</v>
      </c>
      <c r="BI72" s="49">
        <v>0</v>
      </c>
      <c r="BJ72" s="48">
        <v>20</v>
      </c>
      <c r="BK72" s="49">
        <v>95.23809523809524</v>
      </c>
      <c r="BL72" s="48">
        <v>21</v>
      </c>
    </row>
    <row r="73" spans="1:64" ht="15">
      <c r="A73" s="64" t="s">
        <v>238</v>
      </c>
      <c r="B73" s="64" t="s">
        <v>248</v>
      </c>
      <c r="C73" s="65" t="s">
        <v>1599</v>
      </c>
      <c r="D73" s="66">
        <v>5.333333333333334</v>
      </c>
      <c r="E73" s="67" t="s">
        <v>136</v>
      </c>
      <c r="F73" s="68">
        <v>27.333333333333332</v>
      </c>
      <c r="G73" s="65"/>
      <c r="H73" s="69"/>
      <c r="I73" s="70"/>
      <c r="J73" s="70"/>
      <c r="K73" s="34" t="s">
        <v>65</v>
      </c>
      <c r="L73" s="77">
        <v>73</v>
      </c>
      <c r="M73" s="77"/>
      <c r="N73" s="72"/>
      <c r="O73" s="79" t="s">
        <v>259</v>
      </c>
      <c r="P73" s="81">
        <v>43677.97189814815</v>
      </c>
      <c r="Q73" s="79" t="s">
        <v>279</v>
      </c>
      <c r="R73" s="83" t="s">
        <v>356</v>
      </c>
      <c r="S73" s="79" t="s">
        <v>409</v>
      </c>
      <c r="T73" s="79" t="s">
        <v>427</v>
      </c>
      <c r="U73" s="79"/>
      <c r="V73" s="83" t="s">
        <v>490</v>
      </c>
      <c r="W73" s="81">
        <v>43677.97189814815</v>
      </c>
      <c r="X73" s="83" t="s">
        <v>533</v>
      </c>
      <c r="Y73" s="79"/>
      <c r="Z73" s="79"/>
      <c r="AA73" s="82" t="s">
        <v>631</v>
      </c>
      <c r="AB73" s="79"/>
      <c r="AC73" s="79" t="b">
        <v>0</v>
      </c>
      <c r="AD73" s="79">
        <v>0</v>
      </c>
      <c r="AE73" s="82" t="s">
        <v>695</v>
      </c>
      <c r="AF73" s="79" t="b">
        <v>0</v>
      </c>
      <c r="AG73" s="79" t="s">
        <v>696</v>
      </c>
      <c r="AH73" s="79"/>
      <c r="AI73" s="82" t="s">
        <v>695</v>
      </c>
      <c r="AJ73" s="79" t="b">
        <v>0</v>
      </c>
      <c r="AK73" s="79">
        <v>1</v>
      </c>
      <c r="AL73" s="82" t="s">
        <v>655</v>
      </c>
      <c r="AM73" s="79" t="s">
        <v>710</v>
      </c>
      <c r="AN73" s="79" t="b">
        <v>0</v>
      </c>
      <c r="AO73" s="82" t="s">
        <v>655</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1</v>
      </c>
      <c r="BE73" s="49">
        <v>7.6923076923076925</v>
      </c>
      <c r="BF73" s="48">
        <v>0</v>
      </c>
      <c r="BG73" s="49">
        <v>0</v>
      </c>
      <c r="BH73" s="48">
        <v>0</v>
      </c>
      <c r="BI73" s="49">
        <v>0</v>
      </c>
      <c r="BJ73" s="48">
        <v>12</v>
      </c>
      <c r="BK73" s="49">
        <v>92.3076923076923</v>
      </c>
      <c r="BL73" s="48">
        <v>13</v>
      </c>
    </row>
    <row r="74" spans="1:64" ht="15">
      <c r="A74" s="64" t="s">
        <v>238</v>
      </c>
      <c r="B74" s="64" t="s">
        <v>248</v>
      </c>
      <c r="C74" s="65" t="s">
        <v>1599</v>
      </c>
      <c r="D74" s="66">
        <v>5.333333333333334</v>
      </c>
      <c r="E74" s="67" t="s">
        <v>136</v>
      </c>
      <c r="F74" s="68">
        <v>27.333333333333332</v>
      </c>
      <c r="G74" s="65"/>
      <c r="H74" s="69"/>
      <c r="I74" s="70"/>
      <c r="J74" s="70"/>
      <c r="K74" s="34" t="s">
        <v>65</v>
      </c>
      <c r="L74" s="77">
        <v>74</v>
      </c>
      <c r="M74" s="77"/>
      <c r="N74" s="72"/>
      <c r="O74" s="79" t="s">
        <v>259</v>
      </c>
      <c r="P74" s="81">
        <v>43688.22185185185</v>
      </c>
      <c r="Q74" s="79" t="s">
        <v>280</v>
      </c>
      <c r="R74" s="83" t="s">
        <v>356</v>
      </c>
      <c r="S74" s="79" t="s">
        <v>409</v>
      </c>
      <c r="T74" s="79" t="s">
        <v>437</v>
      </c>
      <c r="U74" s="79"/>
      <c r="V74" s="83" t="s">
        <v>490</v>
      </c>
      <c r="W74" s="81">
        <v>43688.22185185185</v>
      </c>
      <c r="X74" s="83" t="s">
        <v>534</v>
      </c>
      <c r="Y74" s="79"/>
      <c r="Z74" s="79"/>
      <c r="AA74" s="82" t="s">
        <v>632</v>
      </c>
      <c r="AB74" s="79"/>
      <c r="AC74" s="79" t="b">
        <v>0</v>
      </c>
      <c r="AD74" s="79">
        <v>0</v>
      </c>
      <c r="AE74" s="82" t="s">
        <v>695</v>
      </c>
      <c r="AF74" s="79" t="b">
        <v>0</v>
      </c>
      <c r="AG74" s="79" t="s">
        <v>696</v>
      </c>
      <c r="AH74" s="79"/>
      <c r="AI74" s="82" t="s">
        <v>695</v>
      </c>
      <c r="AJ74" s="79" t="b">
        <v>0</v>
      </c>
      <c r="AK74" s="79">
        <v>1</v>
      </c>
      <c r="AL74" s="82" t="s">
        <v>685</v>
      </c>
      <c r="AM74" s="79" t="s">
        <v>710</v>
      </c>
      <c r="AN74" s="79" t="b">
        <v>0</v>
      </c>
      <c r="AO74" s="82" t="s">
        <v>685</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1</v>
      </c>
      <c r="BE74" s="49">
        <v>8.333333333333334</v>
      </c>
      <c r="BF74" s="48">
        <v>0</v>
      </c>
      <c r="BG74" s="49">
        <v>0</v>
      </c>
      <c r="BH74" s="48">
        <v>0</v>
      </c>
      <c r="BI74" s="49">
        <v>0</v>
      </c>
      <c r="BJ74" s="48">
        <v>11</v>
      </c>
      <c r="BK74" s="49">
        <v>91.66666666666667</v>
      </c>
      <c r="BL74" s="48">
        <v>12</v>
      </c>
    </row>
    <row r="75" spans="1:64" ht="15">
      <c r="A75" s="64" t="s">
        <v>239</v>
      </c>
      <c r="B75" s="64" t="s">
        <v>248</v>
      </c>
      <c r="C75" s="65" t="s">
        <v>1598</v>
      </c>
      <c r="D75" s="66">
        <v>3</v>
      </c>
      <c r="E75" s="67" t="s">
        <v>132</v>
      </c>
      <c r="F75" s="68">
        <v>35</v>
      </c>
      <c r="G75" s="65"/>
      <c r="H75" s="69"/>
      <c r="I75" s="70"/>
      <c r="J75" s="70"/>
      <c r="K75" s="34" t="s">
        <v>65</v>
      </c>
      <c r="L75" s="77">
        <v>75</v>
      </c>
      <c r="M75" s="77"/>
      <c r="N75" s="72"/>
      <c r="O75" s="79" t="s">
        <v>259</v>
      </c>
      <c r="P75" s="81">
        <v>43689.131157407406</v>
      </c>
      <c r="Q75" s="79" t="s">
        <v>281</v>
      </c>
      <c r="R75" s="83" t="s">
        <v>357</v>
      </c>
      <c r="S75" s="79" t="s">
        <v>409</v>
      </c>
      <c r="T75" s="79" t="s">
        <v>437</v>
      </c>
      <c r="U75" s="79"/>
      <c r="V75" s="83" t="s">
        <v>491</v>
      </c>
      <c r="W75" s="81">
        <v>43689.131157407406</v>
      </c>
      <c r="X75" s="83" t="s">
        <v>535</v>
      </c>
      <c r="Y75" s="79"/>
      <c r="Z75" s="79"/>
      <c r="AA75" s="82" t="s">
        <v>633</v>
      </c>
      <c r="AB75" s="79"/>
      <c r="AC75" s="79" t="b">
        <v>0</v>
      </c>
      <c r="AD75" s="79">
        <v>0</v>
      </c>
      <c r="AE75" s="82" t="s">
        <v>695</v>
      </c>
      <c r="AF75" s="79" t="b">
        <v>0</v>
      </c>
      <c r="AG75" s="79" t="s">
        <v>696</v>
      </c>
      <c r="AH75" s="79"/>
      <c r="AI75" s="82" t="s">
        <v>695</v>
      </c>
      <c r="AJ75" s="79" t="b">
        <v>0</v>
      </c>
      <c r="AK75" s="79">
        <v>1</v>
      </c>
      <c r="AL75" s="82" t="s">
        <v>688</v>
      </c>
      <c r="AM75" s="79" t="s">
        <v>711</v>
      </c>
      <c r="AN75" s="79" t="b">
        <v>0</v>
      </c>
      <c r="AO75" s="82" t="s">
        <v>688</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7.6923076923076925</v>
      </c>
      <c r="BF75" s="48">
        <v>0</v>
      </c>
      <c r="BG75" s="49">
        <v>0</v>
      </c>
      <c r="BH75" s="48">
        <v>0</v>
      </c>
      <c r="BI75" s="49">
        <v>0</v>
      </c>
      <c r="BJ75" s="48">
        <v>12</v>
      </c>
      <c r="BK75" s="49">
        <v>92.3076923076923</v>
      </c>
      <c r="BL75" s="48">
        <v>13</v>
      </c>
    </row>
    <row r="76" spans="1:64" ht="15">
      <c r="A76" s="64" t="s">
        <v>240</v>
      </c>
      <c r="B76" s="64" t="s">
        <v>248</v>
      </c>
      <c r="C76" s="65" t="s">
        <v>1598</v>
      </c>
      <c r="D76" s="66">
        <v>3</v>
      </c>
      <c r="E76" s="67" t="s">
        <v>132</v>
      </c>
      <c r="F76" s="68">
        <v>35</v>
      </c>
      <c r="G76" s="65"/>
      <c r="H76" s="69"/>
      <c r="I76" s="70"/>
      <c r="J76" s="70"/>
      <c r="K76" s="34" t="s">
        <v>65</v>
      </c>
      <c r="L76" s="77">
        <v>76</v>
      </c>
      <c r="M76" s="77"/>
      <c r="N76" s="72"/>
      <c r="O76" s="79" t="s">
        <v>259</v>
      </c>
      <c r="P76" s="81">
        <v>43689.36133101852</v>
      </c>
      <c r="Q76" s="79" t="s">
        <v>280</v>
      </c>
      <c r="R76" s="83" t="s">
        <v>356</v>
      </c>
      <c r="S76" s="79" t="s">
        <v>409</v>
      </c>
      <c r="T76" s="79" t="s">
        <v>437</v>
      </c>
      <c r="U76" s="79"/>
      <c r="V76" s="83" t="s">
        <v>492</v>
      </c>
      <c r="W76" s="81">
        <v>43689.36133101852</v>
      </c>
      <c r="X76" s="83" t="s">
        <v>536</v>
      </c>
      <c r="Y76" s="79"/>
      <c r="Z76" s="79"/>
      <c r="AA76" s="82" t="s">
        <v>634</v>
      </c>
      <c r="AB76" s="79"/>
      <c r="AC76" s="79" t="b">
        <v>0</v>
      </c>
      <c r="AD76" s="79">
        <v>0</v>
      </c>
      <c r="AE76" s="82" t="s">
        <v>695</v>
      </c>
      <c r="AF76" s="79" t="b">
        <v>0</v>
      </c>
      <c r="AG76" s="79" t="s">
        <v>696</v>
      </c>
      <c r="AH76" s="79"/>
      <c r="AI76" s="82" t="s">
        <v>695</v>
      </c>
      <c r="AJ76" s="79" t="b">
        <v>0</v>
      </c>
      <c r="AK76" s="79">
        <v>2</v>
      </c>
      <c r="AL76" s="82" t="s">
        <v>685</v>
      </c>
      <c r="AM76" s="79" t="s">
        <v>712</v>
      </c>
      <c r="AN76" s="79" t="b">
        <v>0</v>
      </c>
      <c r="AO76" s="82" t="s">
        <v>685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8.333333333333334</v>
      </c>
      <c r="BF76" s="48">
        <v>0</v>
      </c>
      <c r="BG76" s="49">
        <v>0</v>
      </c>
      <c r="BH76" s="48">
        <v>0</v>
      </c>
      <c r="BI76" s="49">
        <v>0</v>
      </c>
      <c r="BJ76" s="48">
        <v>11</v>
      </c>
      <c r="BK76" s="49">
        <v>91.66666666666667</v>
      </c>
      <c r="BL76" s="48">
        <v>12</v>
      </c>
    </row>
    <row r="77" spans="1:64" ht="15">
      <c r="A77" s="64" t="s">
        <v>241</v>
      </c>
      <c r="B77" s="64" t="s">
        <v>241</v>
      </c>
      <c r="C77" s="65" t="s">
        <v>1600</v>
      </c>
      <c r="D77" s="66">
        <v>10</v>
      </c>
      <c r="E77" s="67" t="s">
        <v>136</v>
      </c>
      <c r="F77" s="68">
        <v>12</v>
      </c>
      <c r="G77" s="65"/>
      <c r="H77" s="69"/>
      <c r="I77" s="70"/>
      <c r="J77" s="70"/>
      <c r="K77" s="34" t="s">
        <v>65</v>
      </c>
      <c r="L77" s="77">
        <v>77</v>
      </c>
      <c r="M77" s="77"/>
      <c r="N77" s="72"/>
      <c r="O77" s="79" t="s">
        <v>176</v>
      </c>
      <c r="P77" s="81">
        <v>43678.516875</v>
      </c>
      <c r="Q77" s="79" t="s">
        <v>282</v>
      </c>
      <c r="R77" s="83" t="s">
        <v>358</v>
      </c>
      <c r="S77" s="79" t="s">
        <v>419</v>
      </c>
      <c r="T77" s="79" t="s">
        <v>438</v>
      </c>
      <c r="U77" s="83" t="s">
        <v>461</v>
      </c>
      <c r="V77" s="83" t="s">
        <v>461</v>
      </c>
      <c r="W77" s="81">
        <v>43678.516875</v>
      </c>
      <c r="X77" s="83" t="s">
        <v>537</v>
      </c>
      <c r="Y77" s="79"/>
      <c r="Z77" s="79"/>
      <c r="AA77" s="82" t="s">
        <v>635</v>
      </c>
      <c r="AB77" s="79"/>
      <c r="AC77" s="79" t="b">
        <v>0</v>
      </c>
      <c r="AD77" s="79">
        <v>0</v>
      </c>
      <c r="AE77" s="82" t="s">
        <v>695</v>
      </c>
      <c r="AF77" s="79" t="b">
        <v>0</v>
      </c>
      <c r="AG77" s="79" t="s">
        <v>696</v>
      </c>
      <c r="AH77" s="79"/>
      <c r="AI77" s="82" t="s">
        <v>695</v>
      </c>
      <c r="AJ77" s="79" t="b">
        <v>0</v>
      </c>
      <c r="AK77" s="79">
        <v>0</v>
      </c>
      <c r="AL77" s="82" t="s">
        <v>695</v>
      </c>
      <c r="AM77" s="79" t="s">
        <v>709</v>
      </c>
      <c r="AN77" s="79" t="b">
        <v>0</v>
      </c>
      <c r="AO77" s="82" t="s">
        <v>635</v>
      </c>
      <c r="AP77" s="79" t="s">
        <v>176</v>
      </c>
      <c r="AQ77" s="79">
        <v>0</v>
      </c>
      <c r="AR77" s="79">
        <v>0</v>
      </c>
      <c r="AS77" s="79"/>
      <c r="AT77" s="79"/>
      <c r="AU77" s="79"/>
      <c r="AV77" s="79"/>
      <c r="AW77" s="79"/>
      <c r="AX77" s="79"/>
      <c r="AY77" s="79"/>
      <c r="AZ77" s="79"/>
      <c r="BA77">
        <v>4</v>
      </c>
      <c r="BB77" s="78" t="str">
        <f>REPLACE(INDEX(GroupVertices[Group],MATCH(Edges[[#This Row],[Vertex 1]],GroupVertices[Vertex],0)),1,1,"")</f>
        <v>7</v>
      </c>
      <c r="BC77" s="78" t="str">
        <f>REPLACE(INDEX(GroupVertices[Group],MATCH(Edges[[#This Row],[Vertex 2]],GroupVertices[Vertex],0)),1,1,"")</f>
        <v>7</v>
      </c>
      <c r="BD77" s="48">
        <v>0</v>
      </c>
      <c r="BE77" s="49">
        <v>0</v>
      </c>
      <c r="BF77" s="48">
        <v>1</v>
      </c>
      <c r="BG77" s="49">
        <v>2.7777777777777777</v>
      </c>
      <c r="BH77" s="48">
        <v>0</v>
      </c>
      <c r="BI77" s="49">
        <v>0</v>
      </c>
      <c r="BJ77" s="48">
        <v>35</v>
      </c>
      <c r="BK77" s="49">
        <v>97.22222222222223</v>
      </c>
      <c r="BL77" s="48">
        <v>36</v>
      </c>
    </row>
    <row r="78" spans="1:64" ht="15">
      <c r="A78" s="64" t="s">
        <v>241</v>
      </c>
      <c r="B78" s="64" t="s">
        <v>241</v>
      </c>
      <c r="C78" s="65" t="s">
        <v>1600</v>
      </c>
      <c r="D78" s="66">
        <v>10</v>
      </c>
      <c r="E78" s="67" t="s">
        <v>136</v>
      </c>
      <c r="F78" s="68">
        <v>12</v>
      </c>
      <c r="G78" s="65"/>
      <c r="H78" s="69"/>
      <c r="I78" s="70"/>
      <c r="J78" s="70"/>
      <c r="K78" s="34" t="s">
        <v>65</v>
      </c>
      <c r="L78" s="77">
        <v>78</v>
      </c>
      <c r="M78" s="77"/>
      <c r="N78" s="72"/>
      <c r="O78" s="79" t="s">
        <v>176</v>
      </c>
      <c r="P78" s="81">
        <v>43683.45763888889</v>
      </c>
      <c r="Q78" s="79" t="s">
        <v>283</v>
      </c>
      <c r="R78" s="83" t="s">
        <v>359</v>
      </c>
      <c r="S78" s="79" t="s">
        <v>420</v>
      </c>
      <c r="T78" s="79" t="s">
        <v>439</v>
      </c>
      <c r="U78" s="83" t="s">
        <v>462</v>
      </c>
      <c r="V78" s="83" t="s">
        <v>462</v>
      </c>
      <c r="W78" s="81">
        <v>43683.45763888889</v>
      </c>
      <c r="X78" s="83" t="s">
        <v>538</v>
      </c>
      <c r="Y78" s="79"/>
      <c r="Z78" s="79"/>
      <c r="AA78" s="82" t="s">
        <v>636</v>
      </c>
      <c r="AB78" s="79"/>
      <c r="AC78" s="79" t="b">
        <v>0</v>
      </c>
      <c r="AD78" s="79">
        <v>0</v>
      </c>
      <c r="AE78" s="82" t="s">
        <v>695</v>
      </c>
      <c r="AF78" s="79" t="b">
        <v>0</v>
      </c>
      <c r="AG78" s="79" t="s">
        <v>698</v>
      </c>
      <c r="AH78" s="79"/>
      <c r="AI78" s="82" t="s">
        <v>695</v>
      </c>
      <c r="AJ78" s="79" t="b">
        <v>0</v>
      </c>
      <c r="AK78" s="79">
        <v>0</v>
      </c>
      <c r="AL78" s="82" t="s">
        <v>695</v>
      </c>
      <c r="AM78" s="79" t="s">
        <v>709</v>
      </c>
      <c r="AN78" s="79" t="b">
        <v>0</v>
      </c>
      <c r="AO78" s="82" t="s">
        <v>636</v>
      </c>
      <c r="AP78" s="79" t="s">
        <v>176</v>
      </c>
      <c r="AQ78" s="79">
        <v>0</v>
      </c>
      <c r="AR78" s="79">
        <v>0</v>
      </c>
      <c r="AS78" s="79"/>
      <c r="AT78" s="79"/>
      <c r="AU78" s="79"/>
      <c r="AV78" s="79"/>
      <c r="AW78" s="79"/>
      <c r="AX78" s="79"/>
      <c r="AY78" s="79"/>
      <c r="AZ78" s="79"/>
      <c r="BA78">
        <v>4</v>
      </c>
      <c r="BB78" s="78" t="str">
        <f>REPLACE(INDEX(GroupVertices[Group],MATCH(Edges[[#This Row],[Vertex 1]],GroupVertices[Vertex],0)),1,1,"")</f>
        <v>7</v>
      </c>
      <c r="BC78" s="78" t="str">
        <f>REPLACE(INDEX(GroupVertices[Group],MATCH(Edges[[#This Row],[Vertex 2]],GroupVertices[Vertex],0)),1,1,"")</f>
        <v>7</v>
      </c>
      <c r="BD78" s="48">
        <v>0</v>
      </c>
      <c r="BE78" s="49">
        <v>0</v>
      </c>
      <c r="BF78" s="48">
        <v>0</v>
      </c>
      <c r="BG78" s="49">
        <v>0</v>
      </c>
      <c r="BH78" s="48">
        <v>0</v>
      </c>
      <c r="BI78" s="49">
        <v>0</v>
      </c>
      <c r="BJ78" s="48">
        <v>27</v>
      </c>
      <c r="BK78" s="49">
        <v>100</v>
      </c>
      <c r="BL78" s="48">
        <v>27</v>
      </c>
    </row>
    <row r="79" spans="1:64" ht="15">
      <c r="A79" s="64" t="s">
        <v>241</v>
      </c>
      <c r="B79" s="64" t="s">
        <v>241</v>
      </c>
      <c r="C79" s="65" t="s">
        <v>1600</v>
      </c>
      <c r="D79" s="66">
        <v>10</v>
      </c>
      <c r="E79" s="67" t="s">
        <v>136</v>
      </c>
      <c r="F79" s="68">
        <v>12</v>
      </c>
      <c r="G79" s="65"/>
      <c r="H79" s="69"/>
      <c r="I79" s="70"/>
      <c r="J79" s="70"/>
      <c r="K79" s="34" t="s">
        <v>65</v>
      </c>
      <c r="L79" s="77">
        <v>79</v>
      </c>
      <c r="M79" s="77"/>
      <c r="N79" s="72"/>
      <c r="O79" s="79" t="s">
        <v>176</v>
      </c>
      <c r="P79" s="81">
        <v>43685.45763888889</v>
      </c>
      <c r="Q79" s="79" t="s">
        <v>284</v>
      </c>
      <c r="R79" s="83" t="s">
        <v>360</v>
      </c>
      <c r="S79" s="79" t="s">
        <v>420</v>
      </c>
      <c r="T79" s="79" t="s">
        <v>440</v>
      </c>
      <c r="U79" s="83" t="s">
        <v>463</v>
      </c>
      <c r="V79" s="83" t="s">
        <v>463</v>
      </c>
      <c r="W79" s="81">
        <v>43685.45763888889</v>
      </c>
      <c r="X79" s="83" t="s">
        <v>539</v>
      </c>
      <c r="Y79" s="79"/>
      <c r="Z79" s="79"/>
      <c r="AA79" s="82" t="s">
        <v>637</v>
      </c>
      <c r="AB79" s="79"/>
      <c r="AC79" s="79" t="b">
        <v>0</v>
      </c>
      <c r="AD79" s="79">
        <v>0</v>
      </c>
      <c r="AE79" s="82" t="s">
        <v>695</v>
      </c>
      <c r="AF79" s="79" t="b">
        <v>0</v>
      </c>
      <c r="AG79" s="79" t="s">
        <v>696</v>
      </c>
      <c r="AH79" s="79"/>
      <c r="AI79" s="82" t="s">
        <v>695</v>
      </c>
      <c r="AJ79" s="79" t="b">
        <v>0</v>
      </c>
      <c r="AK79" s="79">
        <v>0</v>
      </c>
      <c r="AL79" s="82" t="s">
        <v>695</v>
      </c>
      <c r="AM79" s="79" t="s">
        <v>709</v>
      </c>
      <c r="AN79" s="79" t="b">
        <v>0</v>
      </c>
      <c r="AO79" s="82" t="s">
        <v>637</v>
      </c>
      <c r="AP79" s="79" t="s">
        <v>176</v>
      </c>
      <c r="AQ79" s="79">
        <v>0</v>
      </c>
      <c r="AR79" s="79">
        <v>0</v>
      </c>
      <c r="AS79" s="79"/>
      <c r="AT79" s="79"/>
      <c r="AU79" s="79"/>
      <c r="AV79" s="79"/>
      <c r="AW79" s="79"/>
      <c r="AX79" s="79"/>
      <c r="AY79" s="79"/>
      <c r="AZ79" s="79"/>
      <c r="BA79">
        <v>4</v>
      </c>
      <c r="BB79" s="78" t="str">
        <f>REPLACE(INDEX(GroupVertices[Group],MATCH(Edges[[#This Row],[Vertex 1]],GroupVertices[Vertex],0)),1,1,"")</f>
        <v>7</v>
      </c>
      <c r="BC79" s="78" t="str">
        <f>REPLACE(INDEX(GroupVertices[Group],MATCH(Edges[[#This Row],[Vertex 2]],GroupVertices[Vertex],0)),1,1,"")</f>
        <v>7</v>
      </c>
      <c r="BD79" s="48">
        <v>1</v>
      </c>
      <c r="BE79" s="49">
        <v>2.7027027027027026</v>
      </c>
      <c r="BF79" s="48">
        <v>0</v>
      </c>
      <c r="BG79" s="49">
        <v>0</v>
      </c>
      <c r="BH79" s="48">
        <v>0</v>
      </c>
      <c r="BI79" s="49">
        <v>0</v>
      </c>
      <c r="BJ79" s="48">
        <v>36</v>
      </c>
      <c r="BK79" s="49">
        <v>97.29729729729729</v>
      </c>
      <c r="BL79" s="48">
        <v>37</v>
      </c>
    </row>
    <row r="80" spans="1:64" ht="15">
      <c r="A80" s="64" t="s">
        <v>241</v>
      </c>
      <c r="B80" s="64" t="s">
        <v>241</v>
      </c>
      <c r="C80" s="65" t="s">
        <v>1600</v>
      </c>
      <c r="D80" s="66">
        <v>10</v>
      </c>
      <c r="E80" s="67" t="s">
        <v>136</v>
      </c>
      <c r="F80" s="68">
        <v>12</v>
      </c>
      <c r="G80" s="65"/>
      <c r="H80" s="69"/>
      <c r="I80" s="70"/>
      <c r="J80" s="70"/>
      <c r="K80" s="34" t="s">
        <v>65</v>
      </c>
      <c r="L80" s="77">
        <v>80</v>
      </c>
      <c r="M80" s="77"/>
      <c r="N80" s="72"/>
      <c r="O80" s="79" t="s">
        <v>176</v>
      </c>
      <c r="P80" s="81">
        <v>43689.45763888889</v>
      </c>
      <c r="Q80" s="79" t="s">
        <v>285</v>
      </c>
      <c r="R80" s="83" t="s">
        <v>361</v>
      </c>
      <c r="S80" s="79" t="s">
        <v>420</v>
      </c>
      <c r="T80" s="79" t="s">
        <v>441</v>
      </c>
      <c r="U80" s="83" t="s">
        <v>464</v>
      </c>
      <c r="V80" s="83" t="s">
        <v>464</v>
      </c>
      <c r="W80" s="81">
        <v>43689.45763888889</v>
      </c>
      <c r="X80" s="83" t="s">
        <v>540</v>
      </c>
      <c r="Y80" s="79"/>
      <c r="Z80" s="79"/>
      <c r="AA80" s="82" t="s">
        <v>638</v>
      </c>
      <c r="AB80" s="79"/>
      <c r="AC80" s="79" t="b">
        <v>0</v>
      </c>
      <c r="AD80" s="79">
        <v>0</v>
      </c>
      <c r="AE80" s="82" t="s">
        <v>695</v>
      </c>
      <c r="AF80" s="79" t="b">
        <v>0</v>
      </c>
      <c r="AG80" s="79" t="s">
        <v>696</v>
      </c>
      <c r="AH80" s="79"/>
      <c r="AI80" s="82" t="s">
        <v>695</v>
      </c>
      <c r="AJ80" s="79" t="b">
        <v>0</v>
      </c>
      <c r="AK80" s="79">
        <v>1</v>
      </c>
      <c r="AL80" s="82" t="s">
        <v>695</v>
      </c>
      <c r="AM80" s="79" t="s">
        <v>709</v>
      </c>
      <c r="AN80" s="79" t="b">
        <v>0</v>
      </c>
      <c r="AO80" s="82" t="s">
        <v>638</v>
      </c>
      <c r="AP80" s="79" t="s">
        <v>176</v>
      </c>
      <c r="AQ80" s="79">
        <v>0</v>
      </c>
      <c r="AR80" s="79">
        <v>0</v>
      </c>
      <c r="AS80" s="79"/>
      <c r="AT80" s="79"/>
      <c r="AU80" s="79"/>
      <c r="AV80" s="79"/>
      <c r="AW80" s="79"/>
      <c r="AX80" s="79"/>
      <c r="AY80" s="79"/>
      <c r="AZ80" s="79"/>
      <c r="BA80">
        <v>4</v>
      </c>
      <c r="BB80" s="78" t="str">
        <f>REPLACE(INDEX(GroupVertices[Group],MATCH(Edges[[#This Row],[Vertex 1]],GroupVertices[Vertex],0)),1,1,"")</f>
        <v>7</v>
      </c>
      <c r="BC80" s="78" t="str">
        <f>REPLACE(INDEX(GroupVertices[Group],MATCH(Edges[[#This Row],[Vertex 2]],GroupVertices[Vertex],0)),1,1,"")</f>
        <v>7</v>
      </c>
      <c r="BD80" s="48">
        <v>2</v>
      </c>
      <c r="BE80" s="49">
        <v>8</v>
      </c>
      <c r="BF80" s="48">
        <v>0</v>
      </c>
      <c r="BG80" s="49">
        <v>0</v>
      </c>
      <c r="BH80" s="48">
        <v>0</v>
      </c>
      <c r="BI80" s="49">
        <v>0</v>
      </c>
      <c r="BJ80" s="48">
        <v>23</v>
      </c>
      <c r="BK80" s="49">
        <v>92</v>
      </c>
      <c r="BL80" s="48">
        <v>25</v>
      </c>
    </row>
    <row r="81" spans="1:64" ht="15">
      <c r="A81" s="64" t="s">
        <v>242</v>
      </c>
      <c r="B81" s="64" t="s">
        <v>241</v>
      </c>
      <c r="C81" s="65" t="s">
        <v>1598</v>
      </c>
      <c r="D81" s="66">
        <v>3</v>
      </c>
      <c r="E81" s="67" t="s">
        <v>132</v>
      </c>
      <c r="F81" s="68">
        <v>35</v>
      </c>
      <c r="G81" s="65"/>
      <c r="H81" s="69"/>
      <c r="I81" s="70"/>
      <c r="J81" s="70"/>
      <c r="K81" s="34" t="s">
        <v>65</v>
      </c>
      <c r="L81" s="77">
        <v>81</v>
      </c>
      <c r="M81" s="77"/>
      <c r="N81" s="72"/>
      <c r="O81" s="79" t="s">
        <v>259</v>
      </c>
      <c r="P81" s="81">
        <v>43689.47935185185</v>
      </c>
      <c r="Q81" s="79" t="s">
        <v>286</v>
      </c>
      <c r="R81" s="79"/>
      <c r="S81" s="79"/>
      <c r="T81" s="79"/>
      <c r="U81" s="79"/>
      <c r="V81" s="83" t="s">
        <v>493</v>
      </c>
      <c r="W81" s="81">
        <v>43689.47935185185</v>
      </c>
      <c r="X81" s="83" t="s">
        <v>541</v>
      </c>
      <c r="Y81" s="79"/>
      <c r="Z81" s="79"/>
      <c r="AA81" s="82" t="s">
        <v>639</v>
      </c>
      <c r="AB81" s="79"/>
      <c r="AC81" s="79" t="b">
        <v>0</v>
      </c>
      <c r="AD81" s="79">
        <v>0</v>
      </c>
      <c r="AE81" s="82" t="s">
        <v>695</v>
      </c>
      <c r="AF81" s="79" t="b">
        <v>0</v>
      </c>
      <c r="AG81" s="79" t="s">
        <v>696</v>
      </c>
      <c r="AH81" s="79"/>
      <c r="AI81" s="82" t="s">
        <v>695</v>
      </c>
      <c r="AJ81" s="79" t="b">
        <v>0</v>
      </c>
      <c r="AK81" s="79">
        <v>1</v>
      </c>
      <c r="AL81" s="82" t="s">
        <v>638</v>
      </c>
      <c r="AM81" s="79" t="s">
        <v>700</v>
      </c>
      <c r="AN81" s="79" t="b">
        <v>0</v>
      </c>
      <c r="AO81" s="82" t="s">
        <v>638</v>
      </c>
      <c r="AP81" s="79" t="s">
        <v>176</v>
      </c>
      <c r="AQ81" s="79">
        <v>0</v>
      </c>
      <c r="AR81" s="79">
        <v>0</v>
      </c>
      <c r="AS81" s="79"/>
      <c r="AT81" s="79"/>
      <c r="AU81" s="79"/>
      <c r="AV81" s="79"/>
      <c r="AW81" s="79"/>
      <c r="AX81" s="79"/>
      <c r="AY81" s="79"/>
      <c r="AZ81" s="79"/>
      <c r="BA81">
        <v>1</v>
      </c>
      <c r="BB81" s="78" t="str">
        <f>REPLACE(INDEX(GroupVertices[Group],MATCH(Edges[[#This Row],[Vertex 1]],GroupVertices[Vertex],0)),1,1,"")</f>
        <v>7</v>
      </c>
      <c r="BC81" s="78" t="str">
        <f>REPLACE(INDEX(GroupVertices[Group],MATCH(Edges[[#This Row],[Vertex 2]],GroupVertices[Vertex],0)),1,1,"")</f>
        <v>7</v>
      </c>
      <c r="BD81" s="48">
        <v>1</v>
      </c>
      <c r="BE81" s="49">
        <v>5</v>
      </c>
      <c r="BF81" s="48">
        <v>0</v>
      </c>
      <c r="BG81" s="49">
        <v>0</v>
      </c>
      <c r="BH81" s="48">
        <v>0</v>
      </c>
      <c r="BI81" s="49">
        <v>0</v>
      </c>
      <c r="BJ81" s="48">
        <v>19</v>
      </c>
      <c r="BK81" s="49">
        <v>95</v>
      </c>
      <c r="BL81" s="48">
        <v>20</v>
      </c>
    </row>
    <row r="82" spans="1:64" ht="15">
      <c r="A82" s="64" t="s">
        <v>243</v>
      </c>
      <c r="B82" s="64" t="s">
        <v>243</v>
      </c>
      <c r="C82" s="65" t="s">
        <v>1598</v>
      </c>
      <c r="D82" s="66">
        <v>3</v>
      </c>
      <c r="E82" s="67" t="s">
        <v>132</v>
      </c>
      <c r="F82" s="68">
        <v>35</v>
      </c>
      <c r="G82" s="65"/>
      <c r="H82" s="69"/>
      <c r="I82" s="70"/>
      <c r="J82" s="70"/>
      <c r="K82" s="34" t="s">
        <v>65</v>
      </c>
      <c r="L82" s="77">
        <v>82</v>
      </c>
      <c r="M82" s="77"/>
      <c r="N82" s="72"/>
      <c r="O82" s="79" t="s">
        <v>176</v>
      </c>
      <c r="P82" s="81">
        <v>43690.73732638889</v>
      </c>
      <c r="Q82" s="79" t="s">
        <v>287</v>
      </c>
      <c r="R82" s="83" t="s">
        <v>362</v>
      </c>
      <c r="S82" s="79" t="s">
        <v>421</v>
      </c>
      <c r="T82" s="79" t="s">
        <v>442</v>
      </c>
      <c r="U82" s="79"/>
      <c r="V82" s="83" t="s">
        <v>494</v>
      </c>
      <c r="W82" s="81">
        <v>43690.73732638889</v>
      </c>
      <c r="X82" s="83" t="s">
        <v>542</v>
      </c>
      <c r="Y82" s="79"/>
      <c r="Z82" s="79"/>
      <c r="AA82" s="82" t="s">
        <v>640</v>
      </c>
      <c r="AB82" s="79"/>
      <c r="AC82" s="79" t="b">
        <v>0</v>
      </c>
      <c r="AD82" s="79">
        <v>0</v>
      </c>
      <c r="AE82" s="82" t="s">
        <v>695</v>
      </c>
      <c r="AF82" s="79" t="b">
        <v>1</v>
      </c>
      <c r="AG82" s="79" t="s">
        <v>696</v>
      </c>
      <c r="AH82" s="79"/>
      <c r="AI82" s="82" t="s">
        <v>699</v>
      </c>
      <c r="AJ82" s="79" t="b">
        <v>0</v>
      </c>
      <c r="AK82" s="79">
        <v>0</v>
      </c>
      <c r="AL82" s="82" t="s">
        <v>695</v>
      </c>
      <c r="AM82" s="79" t="s">
        <v>709</v>
      </c>
      <c r="AN82" s="79" t="b">
        <v>0</v>
      </c>
      <c r="AO82" s="82" t="s">
        <v>640</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19</v>
      </c>
      <c r="BK82" s="49">
        <v>100</v>
      </c>
      <c r="BL82" s="48">
        <v>19</v>
      </c>
    </row>
    <row r="83" spans="1:64" ht="15">
      <c r="A83" s="64" t="s">
        <v>244</v>
      </c>
      <c r="B83" s="64" t="s">
        <v>250</v>
      </c>
      <c r="C83" s="65" t="s">
        <v>1598</v>
      </c>
      <c r="D83" s="66">
        <v>3</v>
      </c>
      <c r="E83" s="67" t="s">
        <v>132</v>
      </c>
      <c r="F83" s="68">
        <v>35</v>
      </c>
      <c r="G83" s="65"/>
      <c r="H83" s="69"/>
      <c r="I83" s="70"/>
      <c r="J83" s="70"/>
      <c r="K83" s="34" t="s">
        <v>65</v>
      </c>
      <c r="L83" s="77">
        <v>83</v>
      </c>
      <c r="M83" s="77"/>
      <c r="N83" s="72"/>
      <c r="O83" s="79" t="s">
        <v>259</v>
      </c>
      <c r="P83" s="81">
        <v>43690.789131944446</v>
      </c>
      <c r="Q83" s="79" t="s">
        <v>288</v>
      </c>
      <c r="R83" s="83" t="s">
        <v>363</v>
      </c>
      <c r="S83" s="79" t="s">
        <v>422</v>
      </c>
      <c r="T83" s="79" t="s">
        <v>443</v>
      </c>
      <c r="U83" s="83" t="s">
        <v>465</v>
      </c>
      <c r="V83" s="83" t="s">
        <v>465</v>
      </c>
      <c r="W83" s="81">
        <v>43690.789131944446</v>
      </c>
      <c r="X83" s="83" t="s">
        <v>543</v>
      </c>
      <c r="Y83" s="79"/>
      <c r="Z83" s="79"/>
      <c r="AA83" s="82" t="s">
        <v>641</v>
      </c>
      <c r="AB83" s="79"/>
      <c r="AC83" s="79" t="b">
        <v>0</v>
      </c>
      <c r="AD83" s="79">
        <v>2</v>
      </c>
      <c r="AE83" s="82" t="s">
        <v>695</v>
      </c>
      <c r="AF83" s="79" t="b">
        <v>0</v>
      </c>
      <c r="AG83" s="79" t="s">
        <v>696</v>
      </c>
      <c r="AH83" s="79"/>
      <c r="AI83" s="82" t="s">
        <v>695</v>
      </c>
      <c r="AJ83" s="79" t="b">
        <v>0</v>
      </c>
      <c r="AK83" s="79">
        <v>3</v>
      </c>
      <c r="AL83" s="82" t="s">
        <v>695</v>
      </c>
      <c r="AM83" s="79" t="s">
        <v>702</v>
      </c>
      <c r="AN83" s="79" t="b">
        <v>0</v>
      </c>
      <c r="AO83" s="82" t="s">
        <v>641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245</v>
      </c>
      <c r="B84" s="64" t="s">
        <v>251</v>
      </c>
      <c r="C84" s="65" t="s">
        <v>1598</v>
      </c>
      <c r="D84" s="66">
        <v>3</v>
      </c>
      <c r="E84" s="67" t="s">
        <v>132</v>
      </c>
      <c r="F84" s="68">
        <v>35</v>
      </c>
      <c r="G84" s="65"/>
      <c r="H84" s="69"/>
      <c r="I84" s="70"/>
      <c r="J84" s="70"/>
      <c r="K84" s="34" t="s">
        <v>65</v>
      </c>
      <c r="L84" s="77">
        <v>84</v>
      </c>
      <c r="M84" s="77"/>
      <c r="N84" s="72"/>
      <c r="O84" s="79" t="s">
        <v>259</v>
      </c>
      <c r="P84" s="81">
        <v>43690.78991898148</v>
      </c>
      <c r="Q84" s="79" t="s">
        <v>289</v>
      </c>
      <c r="R84" s="79"/>
      <c r="S84" s="79"/>
      <c r="T84" s="79" t="s">
        <v>444</v>
      </c>
      <c r="U84" s="79"/>
      <c r="V84" s="83" t="s">
        <v>495</v>
      </c>
      <c r="W84" s="81">
        <v>43690.78991898148</v>
      </c>
      <c r="X84" s="83" t="s">
        <v>544</v>
      </c>
      <c r="Y84" s="79"/>
      <c r="Z84" s="79"/>
      <c r="AA84" s="82" t="s">
        <v>642</v>
      </c>
      <c r="AB84" s="79"/>
      <c r="AC84" s="79" t="b">
        <v>0</v>
      </c>
      <c r="AD84" s="79">
        <v>0</v>
      </c>
      <c r="AE84" s="82" t="s">
        <v>695</v>
      </c>
      <c r="AF84" s="79" t="b">
        <v>0</v>
      </c>
      <c r="AG84" s="79" t="s">
        <v>696</v>
      </c>
      <c r="AH84" s="79"/>
      <c r="AI84" s="82" t="s">
        <v>695</v>
      </c>
      <c r="AJ84" s="79" t="b">
        <v>0</v>
      </c>
      <c r="AK84" s="79">
        <v>3</v>
      </c>
      <c r="AL84" s="82" t="s">
        <v>641</v>
      </c>
      <c r="AM84" s="79" t="s">
        <v>702</v>
      </c>
      <c r="AN84" s="79" t="b">
        <v>0</v>
      </c>
      <c r="AO84" s="82" t="s">
        <v>641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0</v>
      </c>
      <c r="BE84" s="49">
        <v>0</v>
      </c>
      <c r="BF84" s="48">
        <v>1</v>
      </c>
      <c r="BG84" s="49">
        <v>4.3478260869565215</v>
      </c>
      <c r="BH84" s="48">
        <v>0</v>
      </c>
      <c r="BI84" s="49">
        <v>0</v>
      </c>
      <c r="BJ84" s="48">
        <v>22</v>
      </c>
      <c r="BK84" s="49">
        <v>95.65217391304348</v>
      </c>
      <c r="BL84" s="48">
        <v>23</v>
      </c>
    </row>
    <row r="85" spans="1:64" ht="15">
      <c r="A85" s="64" t="s">
        <v>245</v>
      </c>
      <c r="B85" s="64" t="s">
        <v>244</v>
      </c>
      <c r="C85" s="65" t="s">
        <v>1598</v>
      </c>
      <c r="D85" s="66">
        <v>3</v>
      </c>
      <c r="E85" s="67" t="s">
        <v>132</v>
      </c>
      <c r="F85" s="68">
        <v>35</v>
      </c>
      <c r="G85" s="65"/>
      <c r="H85" s="69"/>
      <c r="I85" s="70"/>
      <c r="J85" s="70"/>
      <c r="K85" s="34" t="s">
        <v>65</v>
      </c>
      <c r="L85" s="77">
        <v>85</v>
      </c>
      <c r="M85" s="77"/>
      <c r="N85" s="72"/>
      <c r="O85" s="79" t="s">
        <v>259</v>
      </c>
      <c r="P85" s="81">
        <v>43690.78991898148</v>
      </c>
      <c r="Q85" s="79" t="s">
        <v>289</v>
      </c>
      <c r="R85" s="79"/>
      <c r="S85" s="79"/>
      <c r="T85" s="79" t="s">
        <v>444</v>
      </c>
      <c r="U85" s="79"/>
      <c r="V85" s="83" t="s">
        <v>495</v>
      </c>
      <c r="W85" s="81">
        <v>43690.78991898148</v>
      </c>
      <c r="X85" s="83" t="s">
        <v>544</v>
      </c>
      <c r="Y85" s="79"/>
      <c r="Z85" s="79"/>
      <c r="AA85" s="82" t="s">
        <v>642</v>
      </c>
      <c r="AB85" s="79"/>
      <c r="AC85" s="79" t="b">
        <v>0</v>
      </c>
      <c r="AD85" s="79">
        <v>0</v>
      </c>
      <c r="AE85" s="82" t="s">
        <v>695</v>
      </c>
      <c r="AF85" s="79" t="b">
        <v>0</v>
      </c>
      <c r="AG85" s="79" t="s">
        <v>696</v>
      </c>
      <c r="AH85" s="79"/>
      <c r="AI85" s="82" t="s">
        <v>695</v>
      </c>
      <c r="AJ85" s="79" t="b">
        <v>0</v>
      </c>
      <c r="AK85" s="79">
        <v>3</v>
      </c>
      <c r="AL85" s="82" t="s">
        <v>641</v>
      </c>
      <c r="AM85" s="79" t="s">
        <v>702</v>
      </c>
      <c r="AN85" s="79" t="b">
        <v>0</v>
      </c>
      <c r="AO85" s="82" t="s">
        <v>641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251</v>
      </c>
      <c r="C86" s="65" t="s">
        <v>1598</v>
      </c>
      <c r="D86" s="66">
        <v>3</v>
      </c>
      <c r="E86" s="67" t="s">
        <v>132</v>
      </c>
      <c r="F86" s="68">
        <v>35</v>
      </c>
      <c r="G86" s="65"/>
      <c r="H86" s="69"/>
      <c r="I86" s="70"/>
      <c r="J86" s="70"/>
      <c r="K86" s="34" t="s">
        <v>65</v>
      </c>
      <c r="L86" s="77">
        <v>86</v>
      </c>
      <c r="M86" s="77"/>
      <c r="N86" s="72"/>
      <c r="O86" s="79" t="s">
        <v>259</v>
      </c>
      <c r="P86" s="81">
        <v>43690.789131944446</v>
      </c>
      <c r="Q86" s="79" t="s">
        <v>288</v>
      </c>
      <c r="R86" s="83" t="s">
        <v>363</v>
      </c>
      <c r="S86" s="79" t="s">
        <v>422</v>
      </c>
      <c r="T86" s="79" t="s">
        <v>443</v>
      </c>
      <c r="U86" s="83" t="s">
        <v>465</v>
      </c>
      <c r="V86" s="83" t="s">
        <v>465</v>
      </c>
      <c r="W86" s="81">
        <v>43690.789131944446</v>
      </c>
      <c r="X86" s="83" t="s">
        <v>543</v>
      </c>
      <c r="Y86" s="79"/>
      <c r="Z86" s="79"/>
      <c r="AA86" s="82" t="s">
        <v>641</v>
      </c>
      <c r="AB86" s="79"/>
      <c r="AC86" s="79" t="b">
        <v>0</v>
      </c>
      <c r="AD86" s="79">
        <v>2</v>
      </c>
      <c r="AE86" s="82" t="s">
        <v>695</v>
      </c>
      <c r="AF86" s="79" t="b">
        <v>0</v>
      </c>
      <c r="AG86" s="79" t="s">
        <v>696</v>
      </c>
      <c r="AH86" s="79"/>
      <c r="AI86" s="82" t="s">
        <v>695</v>
      </c>
      <c r="AJ86" s="79" t="b">
        <v>0</v>
      </c>
      <c r="AK86" s="79">
        <v>3</v>
      </c>
      <c r="AL86" s="82" t="s">
        <v>695</v>
      </c>
      <c r="AM86" s="79" t="s">
        <v>702</v>
      </c>
      <c r="AN86" s="79" t="b">
        <v>0</v>
      </c>
      <c r="AO86" s="82" t="s">
        <v>641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1</v>
      </c>
      <c r="BE86" s="49">
        <v>3.4482758620689653</v>
      </c>
      <c r="BF86" s="48">
        <v>1</v>
      </c>
      <c r="BG86" s="49">
        <v>3.4482758620689653</v>
      </c>
      <c r="BH86" s="48">
        <v>0</v>
      </c>
      <c r="BI86" s="49">
        <v>0</v>
      </c>
      <c r="BJ86" s="48">
        <v>27</v>
      </c>
      <c r="BK86" s="49">
        <v>93.10344827586206</v>
      </c>
      <c r="BL86" s="48">
        <v>29</v>
      </c>
    </row>
    <row r="87" spans="1:64" ht="15">
      <c r="A87" s="64" t="s">
        <v>246</v>
      </c>
      <c r="B87" s="64" t="s">
        <v>251</v>
      </c>
      <c r="C87" s="65" t="s">
        <v>1598</v>
      </c>
      <c r="D87" s="66">
        <v>3</v>
      </c>
      <c r="E87" s="67" t="s">
        <v>132</v>
      </c>
      <c r="F87" s="68">
        <v>35</v>
      </c>
      <c r="G87" s="65"/>
      <c r="H87" s="69"/>
      <c r="I87" s="70"/>
      <c r="J87" s="70"/>
      <c r="K87" s="34" t="s">
        <v>65</v>
      </c>
      <c r="L87" s="77">
        <v>87</v>
      </c>
      <c r="M87" s="77"/>
      <c r="N87" s="72"/>
      <c r="O87" s="79" t="s">
        <v>259</v>
      </c>
      <c r="P87" s="81">
        <v>43690.808483796296</v>
      </c>
      <c r="Q87" s="79" t="s">
        <v>289</v>
      </c>
      <c r="R87" s="79"/>
      <c r="S87" s="79"/>
      <c r="T87" s="79" t="s">
        <v>444</v>
      </c>
      <c r="U87" s="79"/>
      <c r="V87" s="83" t="s">
        <v>496</v>
      </c>
      <c r="W87" s="81">
        <v>43690.808483796296</v>
      </c>
      <c r="X87" s="83" t="s">
        <v>545</v>
      </c>
      <c r="Y87" s="79"/>
      <c r="Z87" s="79"/>
      <c r="AA87" s="82" t="s">
        <v>643</v>
      </c>
      <c r="AB87" s="79"/>
      <c r="AC87" s="79" t="b">
        <v>0</v>
      </c>
      <c r="AD87" s="79">
        <v>0</v>
      </c>
      <c r="AE87" s="82" t="s">
        <v>695</v>
      </c>
      <c r="AF87" s="79" t="b">
        <v>0</v>
      </c>
      <c r="AG87" s="79" t="s">
        <v>696</v>
      </c>
      <c r="AH87" s="79"/>
      <c r="AI87" s="82" t="s">
        <v>695</v>
      </c>
      <c r="AJ87" s="79" t="b">
        <v>0</v>
      </c>
      <c r="AK87" s="79">
        <v>3</v>
      </c>
      <c r="AL87" s="82" t="s">
        <v>641</v>
      </c>
      <c r="AM87" s="79" t="s">
        <v>702</v>
      </c>
      <c r="AN87" s="79" t="b">
        <v>0</v>
      </c>
      <c r="AO87" s="82" t="s">
        <v>641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246</v>
      </c>
      <c r="B88" s="64" t="s">
        <v>244</v>
      </c>
      <c r="C88" s="65" t="s">
        <v>1598</v>
      </c>
      <c r="D88" s="66">
        <v>3</v>
      </c>
      <c r="E88" s="67" t="s">
        <v>132</v>
      </c>
      <c r="F88" s="68">
        <v>35</v>
      </c>
      <c r="G88" s="65"/>
      <c r="H88" s="69"/>
      <c r="I88" s="70"/>
      <c r="J88" s="70"/>
      <c r="K88" s="34" t="s">
        <v>65</v>
      </c>
      <c r="L88" s="77">
        <v>88</v>
      </c>
      <c r="M88" s="77"/>
      <c r="N88" s="72"/>
      <c r="O88" s="79" t="s">
        <v>259</v>
      </c>
      <c r="P88" s="81">
        <v>43690.808483796296</v>
      </c>
      <c r="Q88" s="79" t="s">
        <v>289</v>
      </c>
      <c r="R88" s="79"/>
      <c r="S88" s="79"/>
      <c r="T88" s="79" t="s">
        <v>444</v>
      </c>
      <c r="U88" s="79"/>
      <c r="V88" s="83" t="s">
        <v>496</v>
      </c>
      <c r="W88" s="81">
        <v>43690.808483796296</v>
      </c>
      <c r="X88" s="83" t="s">
        <v>545</v>
      </c>
      <c r="Y88" s="79"/>
      <c r="Z88" s="79"/>
      <c r="AA88" s="82" t="s">
        <v>643</v>
      </c>
      <c r="AB88" s="79"/>
      <c r="AC88" s="79" t="b">
        <v>0</v>
      </c>
      <c r="AD88" s="79">
        <v>0</v>
      </c>
      <c r="AE88" s="82" t="s">
        <v>695</v>
      </c>
      <c r="AF88" s="79" t="b">
        <v>0</v>
      </c>
      <c r="AG88" s="79" t="s">
        <v>696</v>
      </c>
      <c r="AH88" s="79"/>
      <c r="AI88" s="82" t="s">
        <v>695</v>
      </c>
      <c r="AJ88" s="79" t="b">
        <v>0</v>
      </c>
      <c r="AK88" s="79">
        <v>3</v>
      </c>
      <c r="AL88" s="82" t="s">
        <v>641</v>
      </c>
      <c r="AM88" s="79" t="s">
        <v>702</v>
      </c>
      <c r="AN88" s="79" t="b">
        <v>0</v>
      </c>
      <c r="AO88" s="82" t="s">
        <v>641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1</v>
      </c>
      <c r="BG88" s="49">
        <v>4.3478260869565215</v>
      </c>
      <c r="BH88" s="48">
        <v>0</v>
      </c>
      <c r="BI88" s="49">
        <v>0</v>
      </c>
      <c r="BJ88" s="48">
        <v>22</v>
      </c>
      <c r="BK88" s="49">
        <v>95.65217391304348</v>
      </c>
      <c r="BL88" s="48">
        <v>23</v>
      </c>
    </row>
    <row r="89" spans="1:64" ht="15">
      <c r="A89" s="64" t="s">
        <v>247</v>
      </c>
      <c r="B89" s="64" t="s">
        <v>248</v>
      </c>
      <c r="C89" s="65" t="s">
        <v>1598</v>
      </c>
      <c r="D89" s="66">
        <v>3</v>
      </c>
      <c r="E89" s="67" t="s">
        <v>132</v>
      </c>
      <c r="F89" s="68">
        <v>35</v>
      </c>
      <c r="G89" s="65"/>
      <c r="H89" s="69"/>
      <c r="I89" s="70"/>
      <c r="J89" s="70"/>
      <c r="K89" s="34" t="s">
        <v>66</v>
      </c>
      <c r="L89" s="77">
        <v>89</v>
      </c>
      <c r="M89" s="77"/>
      <c r="N89" s="72"/>
      <c r="O89" s="79" t="s">
        <v>259</v>
      </c>
      <c r="P89" s="81">
        <v>43690.40498842593</v>
      </c>
      <c r="Q89" s="79" t="s">
        <v>290</v>
      </c>
      <c r="R89" s="83" t="s">
        <v>364</v>
      </c>
      <c r="S89" s="79" t="s">
        <v>409</v>
      </c>
      <c r="T89" s="79" t="s">
        <v>427</v>
      </c>
      <c r="U89" s="79"/>
      <c r="V89" s="83" t="s">
        <v>497</v>
      </c>
      <c r="W89" s="81">
        <v>43690.40498842593</v>
      </c>
      <c r="X89" s="83" t="s">
        <v>546</v>
      </c>
      <c r="Y89" s="79"/>
      <c r="Z89" s="79"/>
      <c r="AA89" s="82" t="s">
        <v>644</v>
      </c>
      <c r="AB89" s="79"/>
      <c r="AC89" s="79" t="b">
        <v>0</v>
      </c>
      <c r="AD89" s="79">
        <v>0</v>
      </c>
      <c r="AE89" s="82" t="s">
        <v>695</v>
      </c>
      <c r="AF89" s="79" t="b">
        <v>0</v>
      </c>
      <c r="AG89" s="79" t="s">
        <v>696</v>
      </c>
      <c r="AH89" s="79"/>
      <c r="AI89" s="82" t="s">
        <v>695</v>
      </c>
      <c r="AJ89" s="79" t="b">
        <v>0</v>
      </c>
      <c r="AK89" s="79">
        <v>1</v>
      </c>
      <c r="AL89" s="82" t="s">
        <v>645</v>
      </c>
      <c r="AM89" s="79" t="s">
        <v>702</v>
      </c>
      <c r="AN89" s="79" t="b">
        <v>0</v>
      </c>
      <c r="AO89" s="82" t="s">
        <v>645</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8</v>
      </c>
      <c r="BK89" s="49">
        <v>100</v>
      </c>
      <c r="BL89" s="48">
        <v>8</v>
      </c>
    </row>
    <row r="90" spans="1:64" ht="15">
      <c r="A90" s="64" t="s">
        <v>248</v>
      </c>
      <c r="B90" s="64" t="s">
        <v>247</v>
      </c>
      <c r="C90" s="65" t="s">
        <v>1598</v>
      </c>
      <c r="D90" s="66">
        <v>3</v>
      </c>
      <c r="E90" s="67" t="s">
        <v>132</v>
      </c>
      <c r="F90" s="68">
        <v>35</v>
      </c>
      <c r="G90" s="65"/>
      <c r="H90" s="69"/>
      <c r="I90" s="70"/>
      <c r="J90" s="70"/>
      <c r="K90" s="34" t="s">
        <v>66</v>
      </c>
      <c r="L90" s="77">
        <v>90</v>
      </c>
      <c r="M90" s="77"/>
      <c r="N90" s="72"/>
      <c r="O90" s="79" t="s">
        <v>259</v>
      </c>
      <c r="P90" s="81">
        <v>43680.04861111111</v>
      </c>
      <c r="Q90" s="79" t="s">
        <v>291</v>
      </c>
      <c r="R90" s="83" t="s">
        <v>364</v>
      </c>
      <c r="S90" s="79" t="s">
        <v>409</v>
      </c>
      <c r="T90" s="79" t="s">
        <v>427</v>
      </c>
      <c r="U90" s="79"/>
      <c r="V90" s="83" t="s">
        <v>498</v>
      </c>
      <c r="W90" s="81">
        <v>43680.04861111111</v>
      </c>
      <c r="X90" s="83" t="s">
        <v>547</v>
      </c>
      <c r="Y90" s="79"/>
      <c r="Z90" s="79"/>
      <c r="AA90" s="82" t="s">
        <v>645</v>
      </c>
      <c r="AB90" s="79"/>
      <c r="AC90" s="79" t="b">
        <v>0</v>
      </c>
      <c r="AD90" s="79">
        <v>0</v>
      </c>
      <c r="AE90" s="82" t="s">
        <v>695</v>
      </c>
      <c r="AF90" s="79" t="b">
        <v>0</v>
      </c>
      <c r="AG90" s="79" t="s">
        <v>696</v>
      </c>
      <c r="AH90" s="79"/>
      <c r="AI90" s="82" t="s">
        <v>695</v>
      </c>
      <c r="AJ90" s="79" t="b">
        <v>0</v>
      </c>
      <c r="AK90" s="79">
        <v>0</v>
      </c>
      <c r="AL90" s="82" t="s">
        <v>695</v>
      </c>
      <c r="AM90" s="79" t="s">
        <v>713</v>
      </c>
      <c r="AN90" s="79" t="b">
        <v>0</v>
      </c>
      <c r="AO90" s="82" t="s">
        <v>645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v>
      </c>
      <c r="BK90" s="49">
        <v>100</v>
      </c>
      <c r="BL90" s="48">
        <v>6</v>
      </c>
    </row>
    <row r="91" spans="1:64" ht="15">
      <c r="A91" s="64" t="s">
        <v>248</v>
      </c>
      <c r="B91" s="64" t="s">
        <v>252</v>
      </c>
      <c r="C91" s="65" t="s">
        <v>1598</v>
      </c>
      <c r="D91" s="66">
        <v>3</v>
      </c>
      <c r="E91" s="67" t="s">
        <v>132</v>
      </c>
      <c r="F91" s="68">
        <v>35</v>
      </c>
      <c r="G91" s="65"/>
      <c r="H91" s="69"/>
      <c r="I91" s="70"/>
      <c r="J91" s="70"/>
      <c r="K91" s="34" t="s">
        <v>65</v>
      </c>
      <c r="L91" s="77">
        <v>91</v>
      </c>
      <c r="M91" s="77"/>
      <c r="N91" s="72"/>
      <c r="O91" s="79" t="s">
        <v>259</v>
      </c>
      <c r="P91" s="81">
        <v>43680.9653587963</v>
      </c>
      <c r="Q91" s="79" t="s">
        <v>292</v>
      </c>
      <c r="R91" s="83" t="s">
        <v>365</v>
      </c>
      <c r="S91" s="79" t="s">
        <v>409</v>
      </c>
      <c r="T91" s="79" t="s">
        <v>427</v>
      </c>
      <c r="U91" s="79"/>
      <c r="V91" s="83" t="s">
        <v>498</v>
      </c>
      <c r="W91" s="81">
        <v>43680.9653587963</v>
      </c>
      <c r="X91" s="83" t="s">
        <v>548</v>
      </c>
      <c r="Y91" s="79"/>
      <c r="Z91" s="79"/>
      <c r="AA91" s="82" t="s">
        <v>646</v>
      </c>
      <c r="AB91" s="79"/>
      <c r="AC91" s="79" t="b">
        <v>0</v>
      </c>
      <c r="AD91" s="79">
        <v>0</v>
      </c>
      <c r="AE91" s="82" t="s">
        <v>695</v>
      </c>
      <c r="AF91" s="79" t="b">
        <v>0</v>
      </c>
      <c r="AG91" s="79" t="s">
        <v>696</v>
      </c>
      <c r="AH91" s="79"/>
      <c r="AI91" s="82" t="s">
        <v>695</v>
      </c>
      <c r="AJ91" s="79" t="b">
        <v>0</v>
      </c>
      <c r="AK91" s="79">
        <v>0</v>
      </c>
      <c r="AL91" s="82" t="s">
        <v>695</v>
      </c>
      <c r="AM91" s="79" t="s">
        <v>713</v>
      </c>
      <c r="AN91" s="79" t="b">
        <v>0</v>
      </c>
      <c r="AO91" s="82" t="s">
        <v>646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9</v>
      </c>
      <c r="BK91" s="49">
        <v>100</v>
      </c>
      <c r="BL91" s="48">
        <v>9</v>
      </c>
    </row>
    <row r="92" spans="1:64" ht="15">
      <c r="A92" s="64" t="s">
        <v>248</v>
      </c>
      <c r="B92" s="64" t="s">
        <v>253</v>
      </c>
      <c r="C92" s="65" t="s">
        <v>1598</v>
      </c>
      <c r="D92" s="66">
        <v>3</v>
      </c>
      <c r="E92" s="67" t="s">
        <v>132</v>
      </c>
      <c r="F92" s="68">
        <v>35</v>
      </c>
      <c r="G92" s="65"/>
      <c r="H92" s="69"/>
      <c r="I92" s="70"/>
      <c r="J92" s="70"/>
      <c r="K92" s="34" t="s">
        <v>65</v>
      </c>
      <c r="L92" s="77">
        <v>92</v>
      </c>
      <c r="M92" s="77"/>
      <c r="N92" s="72"/>
      <c r="O92" s="79" t="s">
        <v>259</v>
      </c>
      <c r="P92" s="81">
        <v>43682.175162037034</v>
      </c>
      <c r="Q92" s="79" t="s">
        <v>293</v>
      </c>
      <c r="R92" s="83" t="s">
        <v>366</v>
      </c>
      <c r="S92" s="79" t="s">
        <v>409</v>
      </c>
      <c r="T92" s="79" t="s">
        <v>445</v>
      </c>
      <c r="U92" s="79"/>
      <c r="V92" s="83" t="s">
        <v>498</v>
      </c>
      <c r="W92" s="81">
        <v>43682.175162037034</v>
      </c>
      <c r="X92" s="83" t="s">
        <v>549</v>
      </c>
      <c r="Y92" s="79"/>
      <c r="Z92" s="79"/>
      <c r="AA92" s="82" t="s">
        <v>647</v>
      </c>
      <c r="AB92" s="79"/>
      <c r="AC92" s="79" t="b">
        <v>0</v>
      </c>
      <c r="AD92" s="79">
        <v>0</v>
      </c>
      <c r="AE92" s="82" t="s">
        <v>695</v>
      </c>
      <c r="AF92" s="79" t="b">
        <v>0</v>
      </c>
      <c r="AG92" s="79" t="s">
        <v>696</v>
      </c>
      <c r="AH92" s="79"/>
      <c r="AI92" s="82" t="s">
        <v>695</v>
      </c>
      <c r="AJ92" s="79" t="b">
        <v>0</v>
      </c>
      <c r="AK92" s="79">
        <v>0</v>
      </c>
      <c r="AL92" s="82" t="s">
        <v>695</v>
      </c>
      <c r="AM92" s="79" t="s">
        <v>713</v>
      </c>
      <c r="AN92" s="79" t="b">
        <v>0</v>
      </c>
      <c r="AO92" s="82" t="s">
        <v>647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14.285714285714286</v>
      </c>
      <c r="BF92" s="48">
        <v>0</v>
      </c>
      <c r="BG92" s="49">
        <v>0</v>
      </c>
      <c r="BH92" s="48">
        <v>0</v>
      </c>
      <c r="BI92" s="49">
        <v>0</v>
      </c>
      <c r="BJ92" s="48">
        <v>6</v>
      </c>
      <c r="BK92" s="49">
        <v>85.71428571428571</v>
      </c>
      <c r="BL92" s="48">
        <v>7</v>
      </c>
    </row>
    <row r="93" spans="1:64" ht="15">
      <c r="A93" s="64" t="s">
        <v>248</v>
      </c>
      <c r="B93" s="64" t="s">
        <v>254</v>
      </c>
      <c r="C93" s="65" t="s">
        <v>1599</v>
      </c>
      <c r="D93" s="66">
        <v>5.333333333333334</v>
      </c>
      <c r="E93" s="67" t="s">
        <v>136</v>
      </c>
      <c r="F93" s="68">
        <v>27.333333333333332</v>
      </c>
      <c r="G93" s="65"/>
      <c r="H93" s="69"/>
      <c r="I93" s="70"/>
      <c r="J93" s="70"/>
      <c r="K93" s="34" t="s">
        <v>65</v>
      </c>
      <c r="L93" s="77">
        <v>93</v>
      </c>
      <c r="M93" s="77"/>
      <c r="N93" s="72"/>
      <c r="O93" s="79" t="s">
        <v>259</v>
      </c>
      <c r="P93" s="81">
        <v>43678.88185185185</v>
      </c>
      <c r="Q93" s="79" t="s">
        <v>294</v>
      </c>
      <c r="R93" s="83" t="s">
        <v>367</v>
      </c>
      <c r="S93" s="79" t="s">
        <v>409</v>
      </c>
      <c r="T93" s="79" t="s">
        <v>423</v>
      </c>
      <c r="U93" s="79"/>
      <c r="V93" s="83" t="s">
        <v>498</v>
      </c>
      <c r="W93" s="81">
        <v>43678.88185185185</v>
      </c>
      <c r="X93" s="83" t="s">
        <v>550</v>
      </c>
      <c r="Y93" s="79"/>
      <c r="Z93" s="79"/>
      <c r="AA93" s="82" t="s">
        <v>648</v>
      </c>
      <c r="AB93" s="79"/>
      <c r="AC93" s="79" t="b">
        <v>0</v>
      </c>
      <c r="AD93" s="79">
        <v>0</v>
      </c>
      <c r="AE93" s="82" t="s">
        <v>695</v>
      </c>
      <c r="AF93" s="79" t="b">
        <v>0</v>
      </c>
      <c r="AG93" s="79" t="s">
        <v>696</v>
      </c>
      <c r="AH93" s="79"/>
      <c r="AI93" s="82" t="s">
        <v>695</v>
      </c>
      <c r="AJ93" s="79" t="b">
        <v>0</v>
      </c>
      <c r="AK93" s="79">
        <v>0</v>
      </c>
      <c r="AL93" s="82" t="s">
        <v>695</v>
      </c>
      <c r="AM93" s="79" t="s">
        <v>713</v>
      </c>
      <c r="AN93" s="79" t="b">
        <v>0</v>
      </c>
      <c r="AO93" s="82" t="s">
        <v>648</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1</v>
      </c>
      <c r="BE93" s="49">
        <v>14.285714285714286</v>
      </c>
      <c r="BF93" s="48">
        <v>0</v>
      </c>
      <c r="BG93" s="49">
        <v>0</v>
      </c>
      <c r="BH93" s="48">
        <v>0</v>
      </c>
      <c r="BI93" s="49">
        <v>0</v>
      </c>
      <c r="BJ93" s="48">
        <v>6</v>
      </c>
      <c r="BK93" s="49">
        <v>85.71428571428571</v>
      </c>
      <c r="BL93" s="48">
        <v>7</v>
      </c>
    </row>
    <row r="94" spans="1:64" ht="15">
      <c r="A94" s="64" t="s">
        <v>248</v>
      </c>
      <c r="B94" s="64" t="s">
        <v>254</v>
      </c>
      <c r="C94" s="65" t="s">
        <v>1599</v>
      </c>
      <c r="D94" s="66">
        <v>5.333333333333334</v>
      </c>
      <c r="E94" s="67" t="s">
        <v>136</v>
      </c>
      <c r="F94" s="68">
        <v>27.333333333333332</v>
      </c>
      <c r="G94" s="65"/>
      <c r="H94" s="69"/>
      <c r="I94" s="70"/>
      <c r="J94" s="70"/>
      <c r="K94" s="34" t="s">
        <v>65</v>
      </c>
      <c r="L94" s="77">
        <v>94</v>
      </c>
      <c r="M94" s="77"/>
      <c r="N94" s="72"/>
      <c r="O94" s="79" t="s">
        <v>259</v>
      </c>
      <c r="P94" s="81">
        <v>43683.72670138889</v>
      </c>
      <c r="Q94" s="79" t="s">
        <v>295</v>
      </c>
      <c r="R94" s="83" t="s">
        <v>368</v>
      </c>
      <c r="S94" s="79" t="s">
        <v>409</v>
      </c>
      <c r="T94" s="79" t="s">
        <v>446</v>
      </c>
      <c r="U94" s="79"/>
      <c r="V94" s="83" t="s">
        <v>498</v>
      </c>
      <c r="W94" s="81">
        <v>43683.72670138889</v>
      </c>
      <c r="X94" s="83" t="s">
        <v>551</v>
      </c>
      <c r="Y94" s="79"/>
      <c r="Z94" s="79"/>
      <c r="AA94" s="82" t="s">
        <v>649</v>
      </c>
      <c r="AB94" s="79"/>
      <c r="AC94" s="79" t="b">
        <v>0</v>
      </c>
      <c r="AD94" s="79">
        <v>0</v>
      </c>
      <c r="AE94" s="82" t="s">
        <v>695</v>
      </c>
      <c r="AF94" s="79" t="b">
        <v>0</v>
      </c>
      <c r="AG94" s="79" t="s">
        <v>696</v>
      </c>
      <c r="AH94" s="79"/>
      <c r="AI94" s="82" t="s">
        <v>695</v>
      </c>
      <c r="AJ94" s="79" t="b">
        <v>0</v>
      </c>
      <c r="AK94" s="79">
        <v>0</v>
      </c>
      <c r="AL94" s="82" t="s">
        <v>695</v>
      </c>
      <c r="AM94" s="79" t="s">
        <v>713</v>
      </c>
      <c r="AN94" s="79" t="b">
        <v>0</v>
      </c>
      <c r="AO94" s="82" t="s">
        <v>649</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1</v>
      </c>
      <c r="BE94" s="49">
        <v>14.285714285714286</v>
      </c>
      <c r="BF94" s="48">
        <v>0</v>
      </c>
      <c r="BG94" s="49">
        <v>0</v>
      </c>
      <c r="BH94" s="48">
        <v>0</v>
      </c>
      <c r="BI94" s="49">
        <v>0</v>
      </c>
      <c r="BJ94" s="48">
        <v>6</v>
      </c>
      <c r="BK94" s="49">
        <v>85.71428571428571</v>
      </c>
      <c r="BL94" s="48">
        <v>7</v>
      </c>
    </row>
    <row r="95" spans="1:64" ht="15">
      <c r="A95" s="64" t="s">
        <v>248</v>
      </c>
      <c r="B95" s="64" t="s">
        <v>255</v>
      </c>
      <c r="C95" s="65" t="s">
        <v>1598</v>
      </c>
      <c r="D95" s="66">
        <v>3</v>
      </c>
      <c r="E95" s="67" t="s">
        <v>132</v>
      </c>
      <c r="F95" s="68">
        <v>35</v>
      </c>
      <c r="G95" s="65"/>
      <c r="H95" s="69"/>
      <c r="I95" s="70"/>
      <c r="J95" s="70"/>
      <c r="K95" s="34" t="s">
        <v>65</v>
      </c>
      <c r="L95" s="77">
        <v>95</v>
      </c>
      <c r="M95" s="77"/>
      <c r="N95" s="72"/>
      <c r="O95" s="79" t="s">
        <v>259</v>
      </c>
      <c r="P95" s="81">
        <v>43685.382372685184</v>
      </c>
      <c r="Q95" s="79" t="s">
        <v>296</v>
      </c>
      <c r="R95" s="83" t="s">
        <v>369</v>
      </c>
      <c r="S95" s="79" t="s">
        <v>409</v>
      </c>
      <c r="T95" s="79" t="s">
        <v>447</v>
      </c>
      <c r="U95" s="79"/>
      <c r="V95" s="83" t="s">
        <v>498</v>
      </c>
      <c r="W95" s="81">
        <v>43685.382372685184</v>
      </c>
      <c r="X95" s="83" t="s">
        <v>552</v>
      </c>
      <c r="Y95" s="79"/>
      <c r="Z95" s="79"/>
      <c r="AA95" s="82" t="s">
        <v>650</v>
      </c>
      <c r="AB95" s="79"/>
      <c r="AC95" s="79" t="b">
        <v>0</v>
      </c>
      <c r="AD95" s="79">
        <v>0</v>
      </c>
      <c r="AE95" s="82" t="s">
        <v>695</v>
      </c>
      <c r="AF95" s="79" t="b">
        <v>0</v>
      </c>
      <c r="AG95" s="79" t="s">
        <v>696</v>
      </c>
      <c r="AH95" s="79"/>
      <c r="AI95" s="82" t="s">
        <v>695</v>
      </c>
      <c r="AJ95" s="79" t="b">
        <v>0</v>
      </c>
      <c r="AK95" s="79">
        <v>0</v>
      </c>
      <c r="AL95" s="82" t="s">
        <v>695</v>
      </c>
      <c r="AM95" s="79" t="s">
        <v>713</v>
      </c>
      <c r="AN95" s="79" t="b">
        <v>0</v>
      </c>
      <c r="AO95" s="82" t="s">
        <v>650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12.5</v>
      </c>
      <c r="BF95" s="48">
        <v>0</v>
      </c>
      <c r="BG95" s="49">
        <v>0</v>
      </c>
      <c r="BH95" s="48">
        <v>0</v>
      </c>
      <c r="BI95" s="49">
        <v>0</v>
      </c>
      <c r="BJ95" s="48">
        <v>7</v>
      </c>
      <c r="BK95" s="49">
        <v>87.5</v>
      </c>
      <c r="BL95" s="48">
        <v>8</v>
      </c>
    </row>
    <row r="96" spans="1:64" ht="15">
      <c r="A96" s="64" t="s">
        <v>248</v>
      </c>
      <c r="B96" s="64" t="s">
        <v>256</v>
      </c>
      <c r="C96" s="65" t="s">
        <v>1598</v>
      </c>
      <c r="D96" s="66">
        <v>3</v>
      </c>
      <c r="E96" s="67" t="s">
        <v>132</v>
      </c>
      <c r="F96" s="68">
        <v>35</v>
      </c>
      <c r="G96" s="65"/>
      <c r="H96" s="69"/>
      <c r="I96" s="70"/>
      <c r="J96" s="70"/>
      <c r="K96" s="34" t="s">
        <v>65</v>
      </c>
      <c r="L96" s="77">
        <v>96</v>
      </c>
      <c r="M96" s="77"/>
      <c r="N96" s="72"/>
      <c r="O96" s="79" t="s">
        <v>259</v>
      </c>
      <c r="P96" s="81">
        <v>43685.965729166666</v>
      </c>
      <c r="Q96" s="79" t="s">
        <v>297</v>
      </c>
      <c r="R96" s="83" t="s">
        <v>370</v>
      </c>
      <c r="S96" s="79" t="s">
        <v>409</v>
      </c>
      <c r="T96" s="79" t="s">
        <v>427</v>
      </c>
      <c r="U96" s="79"/>
      <c r="V96" s="83" t="s">
        <v>498</v>
      </c>
      <c r="W96" s="81">
        <v>43685.965729166666</v>
      </c>
      <c r="X96" s="83" t="s">
        <v>553</v>
      </c>
      <c r="Y96" s="79"/>
      <c r="Z96" s="79"/>
      <c r="AA96" s="82" t="s">
        <v>651</v>
      </c>
      <c r="AB96" s="79"/>
      <c r="AC96" s="79" t="b">
        <v>0</v>
      </c>
      <c r="AD96" s="79">
        <v>0</v>
      </c>
      <c r="AE96" s="82" t="s">
        <v>695</v>
      </c>
      <c r="AF96" s="79" t="b">
        <v>0</v>
      </c>
      <c r="AG96" s="79" t="s">
        <v>696</v>
      </c>
      <c r="AH96" s="79"/>
      <c r="AI96" s="82" t="s">
        <v>695</v>
      </c>
      <c r="AJ96" s="79" t="b">
        <v>0</v>
      </c>
      <c r="AK96" s="79">
        <v>0</v>
      </c>
      <c r="AL96" s="82" t="s">
        <v>695</v>
      </c>
      <c r="AM96" s="79" t="s">
        <v>713</v>
      </c>
      <c r="AN96" s="79" t="b">
        <v>0</v>
      </c>
      <c r="AO96" s="82" t="s">
        <v>651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6</v>
      </c>
      <c r="BK96" s="49">
        <v>100</v>
      </c>
      <c r="BL96" s="48">
        <v>6</v>
      </c>
    </row>
    <row r="97" spans="1:64" ht="15">
      <c r="A97" s="64" t="s">
        <v>248</v>
      </c>
      <c r="B97" s="64" t="s">
        <v>257</v>
      </c>
      <c r="C97" s="65" t="s">
        <v>1598</v>
      </c>
      <c r="D97" s="66">
        <v>3</v>
      </c>
      <c r="E97" s="67" t="s">
        <v>132</v>
      </c>
      <c r="F97" s="68">
        <v>35</v>
      </c>
      <c r="G97" s="65"/>
      <c r="H97" s="69"/>
      <c r="I97" s="70"/>
      <c r="J97" s="70"/>
      <c r="K97" s="34" t="s">
        <v>65</v>
      </c>
      <c r="L97" s="77">
        <v>97</v>
      </c>
      <c r="M97" s="77"/>
      <c r="N97" s="72"/>
      <c r="O97" s="79" t="s">
        <v>259</v>
      </c>
      <c r="P97" s="81">
        <v>43687.72699074074</v>
      </c>
      <c r="Q97" s="79" t="s">
        <v>298</v>
      </c>
      <c r="R97" s="83" t="s">
        <v>371</v>
      </c>
      <c r="S97" s="79" t="s">
        <v>409</v>
      </c>
      <c r="T97" s="79" t="s">
        <v>427</v>
      </c>
      <c r="U97" s="79"/>
      <c r="V97" s="83" t="s">
        <v>498</v>
      </c>
      <c r="W97" s="81">
        <v>43687.72699074074</v>
      </c>
      <c r="X97" s="83" t="s">
        <v>554</v>
      </c>
      <c r="Y97" s="79"/>
      <c r="Z97" s="79"/>
      <c r="AA97" s="82" t="s">
        <v>652</v>
      </c>
      <c r="AB97" s="79"/>
      <c r="AC97" s="79" t="b">
        <v>0</v>
      </c>
      <c r="AD97" s="79">
        <v>0</v>
      </c>
      <c r="AE97" s="82" t="s">
        <v>695</v>
      </c>
      <c r="AF97" s="79" t="b">
        <v>0</v>
      </c>
      <c r="AG97" s="79" t="s">
        <v>696</v>
      </c>
      <c r="AH97" s="79"/>
      <c r="AI97" s="82" t="s">
        <v>695</v>
      </c>
      <c r="AJ97" s="79" t="b">
        <v>0</v>
      </c>
      <c r="AK97" s="79">
        <v>0</v>
      </c>
      <c r="AL97" s="82" t="s">
        <v>695</v>
      </c>
      <c r="AM97" s="79" t="s">
        <v>713</v>
      </c>
      <c r="AN97" s="79" t="b">
        <v>0</v>
      </c>
      <c r="AO97" s="82" t="s">
        <v>652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6</v>
      </c>
      <c r="BK97" s="49">
        <v>100</v>
      </c>
      <c r="BL97" s="48">
        <v>6</v>
      </c>
    </row>
    <row r="98" spans="1:64" ht="15">
      <c r="A98" s="64" t="s">
        <v>248</v>
      </c>
      <c r="B98" s="64" t="s">
        <v>258</v>
      </c>
      <c r="C98" s="65" t="s">
        <v>1598</v>
      </c>
      <c r="D98" s="66">
        <v>3</v>
      </c>
      <c r="E98" s="67" t="s">
        <v>132</v>
      </c>
      <c r="F98" s="68">
        <v>35</v>
      </c>
      <c r="G98" s="65"/>
      <c r="H98" s="69"/>
      <c r="I98" s="70"/>
      <c r="J98" s="70"/>
      <c r="K98" s="34" t="s">
        <v>65</v>
      </c>
      <c r="L98" s="77">
        <v>98</v>
      </c>
      <c r="M98" s="77"/>
      <c r="N98" s="72"/>
      <c r="O98" s="79" t="s">
        <v>259</v>
      </c>
      <c r="P98" s="81">
        <v>43689.96604166667</v>
      </c>
      <c r="Q98" s="79" t="s">
        <v>299</v>
      </c>
      <c r="R98" s="83" t="s">
        <v>372</v>
      </c>
      <c r="S98" s="79" t="s">
        <v>409</v>
      </c>
      <c r="T98" s="79" t="s">
        <v>448</v>
      </c>
      <c r="U98" s="79"/>
      <c r="V98" s="83" t="s">
        <v>498</v>
      </c>
      <c r="W98" s="81">
        <v>43689.96604166667</v>
      </c>
      <c r="X98" s="83" t="s">
        <v>555</v>
      </c>
      <c r="Y98" s="79"/>
      <c r="Z98" s="79"/>
      <c r="AA98" s="82" t="s">
        <v>653</v>
      </c>
      <c r="AB98" s="79"/>
      <c r="AC98" s="79" t="b">
        <v>0</v>
      </c>
      <c r="AD98" s="79">
        <v>0</v>
      </c>
      <c r="AE98" s="82" t="s">
        <v>695</v>
      </c>
      <c r="AF98" s="79" t="b">
        <v>0</v>
      </c>
      <c r="AG98" s="79" t="s">
        <v>696</v>
      </c>
      <c r="AH98" s="79"/>
      <c r="AI98" s="82" t="s">
        <v>695</v>
      </c>
      <c r="AJ98" s="79" t="b">
        <v>0</v>
      </c>
      <c r="AK98" s="79">
        <v>0</v>
      </c>
      <c r="AL98" s="82" t="s">
        <v>695</v>
      </c>
      <c r="AM98" s="79" t="s">
        <v>713</v>
      </c>
      <c r="AN98" s="79" t="b">
        <v>0</v>
      </c>
      <c r="AO98" s="82" t="s">
        <v>653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14.285714285714286</v>
      </c>
      <c r="BF98" s="48">
        <v>0</v>
      </c>
      <c r="BG98" s="49">
        <v>0</v>
      </c>
      <c r="BH98" s="48">
        <v>0</v>
      </c>
      <c r="BI98" s="49">
        <v>0</v>
      </c>
      <c r="BJ98" s="48">
        <v>6</v>
      </c>
      <c r="BK98" s="49">
        <v>85.71428571428571</v>
      </c>
      <c r="BL98" s="48">
        <v>7</v>
      </c>
    </row>
    <row r="99" spans="1:64" ht="15">
      <c r="A99" s="64" t="s">
        <v>248</v>
      </c>
      <c r="B99" s="64" t="s">
        <v>248</v>
      </c>
      <c r="C99" s="65" t="s">
        <v>1600</v>
      </c>
      <c r="D99" s="66">
        <v>10</v>
      </c>
      <c r="E99" s="67" t="s">
        <v>136</v>
      </c>
      <c r="F99" s="68">
        <v>12</v>
      </c>
      <c r="G99" s="65"/>
      <c r="H99" s="69"/>
      <c r="I99" s="70"/>
      <c r="J99" s="70"/>
      <c r="K99" s="34" t="s">
        <v>65</v>
      </c>
      <c r="L99" s="77">
        <v>99</v>
      </c>
      <c r="M99" s="77"/>
      <c r="N99" s="72"/>
      <c r="O99" s="79" t="s">
        <v>176</v>
      </c>
      <c r="P99" s="81">
        <v>43677.83603009259</v>
      </c>
      <c r="Q99" s="79" t="s">
        <v>300</v>
      </c>
      <c r="R99" s="83" t="s">
        <v>373</v>
      </c>
      <c r="S99" s="79" t="s">
        <v>409</v>
      </c>
      <c r="T99" s="79" t="s">
        <v>427</v>
      </c>
      <c r="U99" s="79"/>
      <c r="V99" s="83" t="s">
        <v>498</v>
      </c>
      <c r="W99" s="81">
        <v>43677.83603009259</v>
      </c>
      <c r="X99" s="83" t="s">
        <v>556</v>
      </c>
      <c r="Y99" s="79"/>
      <c r="Z99" s="79"/>
      <c r="AA99" s="82" t="s">
        <v>654</v>
      </c>
      <c r="AB99" s="79"/>
      <c r="AC99" s="79" t="b">
        <v>0</v>
      </c>
      <c r="AD99" s="79">
        <v>0</v>
      </c>
      <c r="AE99" s="82" t="s">
        <v>695</v>
      </c>
      <c r="AF99" s="79" t="b">
        <v>0</v>
      </c>
      <c r="AG99" s="79" t="s">
        <v>696</v>
      </c>
      <c r="AH99" s="79"/>
      <c r="AI99" s="82" t="s">
        <v>695</v>
      </c>
      <c r="AJ99" s="79" t="b">
        <v>0</v>
      </c>
      <c r="AK99" s="79">
        <v>0</v>
      </c>
      <c r="AL99" s="82" t="s">
        <v>695</v>
      </c>
      <c r="AM99" s="79" t="s">
        <v>713</v>
      </c>
      <c r="AN99" s="79" t="b">
        <v>0</v>
      </c>
      <c r="AO99" s="82" t="s">
        <v>654</v>
      </c>
      <c r="AP99" s="79" t="s">
        <v>176</v>
      </c>
      <c r="AQ99" s="79">
        <v>0</v>
      </c>
      <c r="AR99" s="79">
        <v>0</v>
      </c>
      <c r="AS99" s="79"/>
      <c r="AT99" s="79"/>
      <c r="AU99" s="79"/>
      <c r="AV99" s="79"/>
      <c r="AW99" s="79"/>
      <c r="AX99" s="79"/>
      <c r="AY99" s="79"/>
      <c r="AZ99" s="79"/>
      <c r="BA99">
        <v>41</v>
      </c>
      <c r="BB99" s="78" t="str">
        <f>REPLACE(INDEX(GroupVertices[Group],MATCH(Edges[[#This Row],[Vertex 1]],GroupVertices[Vertex],0)),1,1,"")</f>
        <v>1</v>
      </c>
      <c r="BC99" s="78" t="str">
        <f>REPLACE(INDEX(GroupVertices[Group],MATCH(Edges[[#This Row],[Vertex 2]],GroupVertices[Vertex],0)),1,1,"")</f>
        <v>1</v>
      </c>
      <c r="BD99" s="48">
        <v>1</v>
      </c>
      <c r="BE99" s="49">
        <v>10</v>
      </c>
      <c r="BF99" s="48">
        <v>0</v>
      </c>
      <c r="BG99" s="49">
        <v>0</v>
      </c>
      <c r="BH99" s="48">
        <v>0</v>
      </c>
      <c r="BI99" s="49">
        <v>0</v>
      </c>
      <c r="BJ99" s="48">
        <v>9</v>
      </c>
      <c r="BK99" s="49">
        <v>90</v>
      </c>
      <c r="BL99" s="48">
        <v>10</v>
      </c>
    </row>
    <row r="100" spans="1:64" ht="15">
      <c r="A100" s="64" t="s">
        <v>248</v>
      </c>
      <c r="B100" s="64" t="s">
        <v>248</v>
      </c>
      <c r="C100" s="65" t="s">
        <v>1600</v>
      </c>
      <c r="D100" s="66">
        <v>10</v>
      </c>
      <c r="E100" s="67" t="s">
        <v>136</v>
      </c>
      <c r="F100" s="68">
        <v>12</v>
      </c>
      <c r="G100" s="65"/>
      <c r="H100" s="69"/>
      <c r="I100" s="70"/>
      <c r="J100" s="70"/>
      <c r="K100" s="34" t="s">
        <v>65</v>
      </c>
      <c r="L100" s="77">
        <v>100</v>
      </c>
      <c r="M100" s="77"/>
      <c r="N100" s="72"/>
      <c r="O100" s="79" t="s">
        <v>176</v>
      </c>
      <c r="P100" s="81">
        <v>43677.96517361111</v>
      </c>
      <c r="Q100" s="79" t="s">
        <v>301</v>
      </c>
      <c r="R100" s="83" t="s">
        <v>356</v>
      </c>
      <c r="S100" s="79" t="s">
        <v>409</v>
      </c>
      <c r="T100" s="79" t="s">
        <v>427</v>
      </c>
      <c r="U100" s="79"/>
      <c r="V100" s="83" t="s">
        <v>498</v>
      </c>
      <c r="W100" s="81">
        <v>43677.96517361111</v>
      </c>
      <c r="X100" s="83" t="s">
        <v>557</v>
      </c>
      <c r="Y100" s="79"/>
      <c r="Z100" s="79"/>
      <c r="AA100" s="82" t="s">
        <v>655</v>
      </c>
      <c r="AB100" s="79"/>
      <c r="AC100" s="79" t="b">
        <v>0</v>
      </c>
      <c r="AD100" s="79">
        <v>0</v>
      </c>
      <c r="AE100" s="82" t="s">
        <v>695</v>
      </c>
      <c r="AF100" s="79" t="b">
        <v>0</v>
      </c>
      <c r="AG100" s="79" t="s">
        <v>696</v>
      </c>
      <c r="AH100" s="79"/>
      <c r="AI100" s="82" t="s">
        <v>695</v>
      </c>
      <c r="AJ100" s="79" t="b">
        <v>0</v>
      </c>
      <c r="AK100" s="79">
        <v>1</v>
      </c>
      <c r="AL100" s="82" t="s">
        <v>695</v>
      </c>
      <c r="AM100" s="79" t="s">
        <v>713</v>
      </c>
      <c r="AN100" s="79" t="b">
        <v>0</v>
      </c>
      <c r="AO100" s="82" t="s">
        <v>655</v>
      </c>
      <c r="AP100" s="79" t="s">
        <v>176</v>
      </c>
      <c r="AQ100" s="79">
        <v>0</v>
      </c>
      <c r="AR100" s="79">
        <v>0</v>
      </c>
      <c r="AS100" s="79"/>
      <c r="AT100" s="79"/>
      <c r="AU100" s="79"/>
      <c r="AV100" s="79"/>
      <c r="AW100" s="79"/>
      <c r="AX100" s="79"/>
      <c r="AY100" s="79"/>
      <c r="AZ100" s="79"/>
      <c r="BA100">
        <v>41</v>
      </c>
      <c r="BB100" s="78" t="str">
        <f>REPLACE(INDEX(GroupVertices[Group],MATCH(Edges[[#This Row],[Vertex 1]],GroupVertices[Vertex],0)),1,1,"")</f>
        <v>1</v>
      </c>
      <c r="BC100" s="78" t="str">
        <f>REPLACE(INDEX(GroupVertices[Group],MATCH(Edges[[#This Row],[Vertex 2]],GroupVertices[Vertex],0)),1,1,"")</f>
        <v>1</v>
      </c>
      <c r="BD100" s="48">
        <v>1</v>
      </c>
      <c r="BE100" s="49">
        <v>9.090909090909092</v>
      </c>
      <c r="BF100" s="48">
        <v>0</v>
      </c>
      <c r="BG100" s="49">
        <v>0</v>
      </c>
      <c r="BH100" s="48">
        <v>0</v>
      </c>
      <c r="BI100" s="49">
        <v>0</v>
      </c>
      <c r="BJ100" s="48">
        <v>10</v>
      </c>
      <c r="BK100" s="49">
        <v>90.9090909090909</v>
      </c>
      <c r="BL100" s="48">
        <v>11</v>
      </c>
    </row>
    <row r="101" spans="1:64" ht="15">
      <c r="A101" s="64" t="s">
        <v>248</v>
      </c>
      <c r="B101" s="64" t="s">
        <v>248</v>
      </c>
      <c r="C101" s="65" t="s">
        <v>1600</v>
      </c>
      <c r="D101" s="66">
        <v>10</v>
      </c>
      <c r="E101" s="67" t="s">
        <v>136</v>
      </c>
      <c r="F101" s="68">
        <v>12</v>
      </c>
      <c r="G101" s="65"/>
      <c r="H101" s="69"/>
      <c r="I101" s="70"/>
      <c r="J101" s="70"/>
      <c r="K101" s="34" t="s">
        <v>65</v>
      </c>
      <c r="L101" s="77">
        <v>101</v>
      </c>
      <c r="M101" s="77"/>
      <c r="N101" s="72"/>
      <c r="O101" s="79" t="s">
        <v>176</v>
      </c>
      <c r="P101" s="81">
        <v>43678.50268518519</v>
      </c>
      <c r="Q101" s="79" t="s">
        <v>302</v>
      </c>
      <c r="R101" s="83" t="s">
        <v>374</v>
      </c>
      <c r="S101" s="79" t="s">
        <v>409</v>
      </c>
      <c r="T101" s="79" t="s">
        <v>427</v>
      </c>
      <c r="U101" s="79"/>
      <c r="V101" s="83" t="s">
        <v>498</v>
      </c>
      <c r="W101" s="81">
        <v>43678.50268518519</v>
      </c>
      <c r="X101" s="83" t="s">
        <v>558</v>
      </c>
      <c r="Y101" s="79"/>
      <c r="Z101" s="79"/>
      <c r="AA101" s="82" t="s">
        <v>656</v>
      </c>
      <c r="AB101" s="79"/>
      <c r="AC101" s="79" t="b">
        <v>0</v>
      </c>
      <c r="AD101" s="79">
        <v>0</v>
      </c>
      <c r="AE101" s="82" t="s">
        <v>695</v>
      </c>
      <c r="AF101" s="79" t="b">
        <v>0</v>
      </c>
      <c r="AG101" s="79" t="s">
        <v>696</v>
      </c>
      <c r="AH101" s="79"/>
      <c r="AI101" s="82" t="s">
        <v>695</v>
      </c>
      <c r="AJ101" s="79" t="b">
        <v>0</v>
      </c>
      <c r="AK101" s="79">
        <v>0</v>
      </c>
      <c r="AL101" s="82" t="s">
        <v>695</v>
      </c>
      <c r="AM101" s="79" t="s">
        <v>713</v>
      </c>
      <c r="AN101" s="79" t="b">
        <v>0</v>
      </c>
      <c r="AO101" s="82" t="s">
        <v>656</v>
      </c>
      <c r="AP101" s="79" t="s">
        <v>176</v>
      </c>
      <c r="AQ101" s="79">
        <v>0</v>
      </c>
      <c r="AR101" s="79">
        <v>0</v>
      </c>
      <c r="AS101" s="79"/>
      <c r="AT101" s="79"/>
      <c r="AU101" s="79"/>
      <c r="AV101" s="79"/>
      <c r="AW101" s="79"/>
      <c r="AX101" s="79"/>
      <c r="AY101" s="79"/>
      <c r="AZ101" s="79"/>
      <c r="BA101">
        <v>41</v>
      </c>
      <c r="BB101" s="78" t="str">
        <f>REPLACE(INDEX(GroupVertices[Group],MATCH(Edges[[#This Row],[Vertex 1]],GroupVertices[Vertex],0)),1,1,"")</f>
        <v>1</v>
      </c>
      <c r="BC101" s="78" t="str">
        <f>REPLACE(INDEX(GroupVertices[Group],MATCH(Edges[[#This Row],[Vertex 2]],GroupVertices[Vertex],0)),1,1,"")</f>
        <v>1</v>
      </c>
      <c r="BD101" s="48">
        <v>2</v>
      </c>
      <c r="BE101" s="49">
        <v>25</v>
      </c>
      <c r="BF101" s="48">
        <v>0</v>
      </c>
      <c r="BG101" s="49">
        <v>0</v>
      </c>
      <c r="BH101" s="48">
        <v>0</v>
      </c>
      <c r="BI101" s="49">
        <v>0</v>
      </c>
      <c r="BJ101" s="48">
        <v>6</v>
      </c>
      <c r="BK101" s="49">
        <v>75</v>
      </c>
      <c r="BL101" s="48">
        <v>8</v>
      </c>
    </row>
    <row r="102" spans="1:64" ht="15">
      <c r="A102" s="64" t="s">
        <v>248</v>
      </c>
      <c r="B102" s="64" t="s">
        <v>248</v>
      </c>
      <c r="C102" s="65" t="s">
        <v>1600</v>
      </c>
      <c r="D102" s="66">
        <v>10</v>
      </c>
      <c r="E102" s="67" t="s">
        <v>136</v>
      </c>
      <c r="F102" s="68">
        <v>12</v>
      </c>
      <c r="G102" s="65"/>
      <c r="H102" s="69"/>
      <c r="I102" s="70"/>
      <c r="J102" s="70"/>
      <c r="K102" s="34" t="s">
        <v>65</v>
      </c>
      <c r="L102" s="77">
        <v>102</v>
      </c>
      <c r="M102" s="77"/>
      <c r="N102" s="72"/>
      <c r="O102" s="79" t="s">
        <v>176</v>
      </c>
      <c r="P102" s="81">
        <v>43678.67350694445</v>
      </c>
      <c r="Q102" s="79" t="s">
        <v>303</v>
      </c>
      <c r="R102" s="83" t="s">
        <v>375</v>
      </c>
      <c r="S102" s="79" t="s">
        <v>409</v>
      </c>
      <c r="T102" s="79" t="s">
        <v>427</v>
      </c>
      <c r="U102" s="79"/>
      <c r="V102" s="83" t="s">
        <v>498</v>
      </c>
      <c r="W102" s="81">
        <v>43678.67350694445</v>
      </c>
      <c r="X102" s="83" t="s">
        <v>559</v>
      </c>
      <c r="Y102" s="79"/>
      <c r="Z102" s="79"/>
      <c r="AA102" s="82" t="s">
        <v>657</v>
      </c>
      <c r="AB102" s="79"/>
      <c r="AC102" s="79" t="b">
        <v>0</v>
      </c>
      <c r="AD102" s="79">
        <v>0</v>
      </c>
      <c r="AE102" s="82" t="s">
        <v>695</v>
      </c>
      <c r="AF102" s="79" t="b">
        <v>0</v>
      </c>
      <c r="AG102" s="79" t="s">
        <v>696</v>
      </c>
      <c r="AH102" s="79"/>
      <c r="AI102" s="82" t="s">
        <v>695</v>
      </c>
      <c r="AJ102" s="79" t="b">
        <v>0</v>
      </c>
      <c r="AK102" s="79">
        <v>0</v>
      </c>
      <c r="AL102" s="82" t="s">
        <v>695</v>
      </c>
      <c r="AM102" s="79" t="s">
        <v>713</v>
      </c>
      <c r="AN102" s="79" t="b">
        <v>0</v>
      </c>
      <c r="AO102" s="82" t="s">
        <v>657</v>
      </c>
      <c r="AP102" s="79" t="s">
        <v>176</v>
      </c>
      <c r="AQ102" s="79">
        <v>0</v>
      </c>
      <c r="AR102" s="79">
        <v>0</v>
      </c>
      <c r="AS102" s="79"/>
      <c r="AT102" s="79"/>
      <c r="AU102" s="79"/>
      <c r="AV102" s="79"/>
      <c r="AW102" s="79"/>
      <c r="AX102" s="79"/>
      <c r="AY102" s="79"/>
      <c r="AZ102" s="79"/>
      <c r="BA102">
        <v>41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10</v>
      </c>
      <c r="BK102" s="49">
        <v>100</v>
      </c>
      <c r="BL102" s="48">
        <v>10</v>
      </c>
    </row>
    <row r="103" spans="1:64" ht="15">
      <c r="A103" s="64" t="s">
        <v>248</v>
      </c>
      <c r="B103" s="64" t="s">
        <v>248</v>
      </c>
      <c r="C103" s="65" t="s">
        <v>1600</v>
      </c>
      <c r="D103" s="66">
        <v>10</v>
      </c>
      <c r="E103" s="67" t="s">
        <v>136</v>
      </c>
      <c r="F103" s="68">
        <v>12</v>
      </c>
      <c r="G103" s="65"/>
      <c r="H103" s="69"/>
      <c r="I103" s="70"/>
      <c r="J103" s="70"/>
      <c r="K103" s="34" t="s">
        <v>65</v>
      </c>
      <c r="L103" s="77">
        <v>103</v>
      </c>
      <c r="M103" s="77"/>
      <c r="N103" s="72"/>
      <c r="O103" s="79" t="s">
        <v>176</v>
      </c>
      <c r="P103" s="81">
        <v>43678.72628472222</v>
      </c>
      <c r="Q103" s="79" t="s">
        <v>304</v>
      </c>
      <c r="R103" s="83" t="s">
        <v>376</v>
      </c>
      <c r="S103" s="79" t="s">
        <v>409</v>
      </c>
      <c r="T103" s="79" t="s">
        <v>427</v>
      </c>
      <c r="U103" s="79"/>
      <c r="V103" s="83" t="s">
        <v>498</v>
      </c>
      <c r="W103" s="81">
        <v>43678.72628472222</v>
      </c>
      <c r="X103" s="83" t="s">
        <v>560</v>
      </c>
      <c r="Y103" s="79"/>
      <c r="Z103" s="79"/>
      <c r="AA103" s="82" t="s">
        <v>658</v>
      </c>
      <c r="AB103" s="79"/>
      <c r="AC103" s="79" t="b">
        <v>0</v>
      </c>
      <c r="AD103" s="79">
        <v>0</v>
      </c>
      <c r="AE103" s="82" t="s">
        <v>695</v>
      </c>
      <c r="AF103" s="79" t="b">
        <v>0</v>
      </c>
      <c r="AG103" s="79" t="s">
        <v>696</v>
      </c>
      <c r="AH103" s="79"/>
      <c r="AI103" s="82" t="s">
        <v>695</v>
      </c>
      <c r="AJ103" s="79" t="b">
        <v>0</v>
      </c>
      <c r="AK103" s="79">
        <v>0</v>
      </c>
      <c r="AL103" s="82" t="s">
        <v>695</v>
      </c>
      <c r="AM103" s="79" t="s">
        <v>713</v>
      </c>
      <c r="AN103" s="79" t="b">
        <v>0</v>
      </c>
      <c r="AO103" s="82" t="s">
        <v>658</v>
      </c>
      <c r="AP103" s="79" t="s">
        <v>176</v>
      </c>
      <c r="AQ103" s="79">
        <v>0</v>
      </c>
      <c r="AR103" s="79">
        <v>0</v>
      </c>
      <c r="AS103" s="79"/>
      <c r="AT103" s="79"/>
      <c r="AU103" s="79"/>
      <c r="AV103" s="79"/>
      <c r="AW103" s="79"/>
      <c r="AX103" s="79"/>
      <c r="AY103" s="79"/>
      <c r="AZ103" s="79"/>
      <c r="BA103">
        <v>41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8</v>
      </c>
      <c r="BK103" s="49">
        <v>100</v>
      </c>
      <c r="BL103" s="48">
        <v>8</v>
      </c>
    </row>
    <row r="104" spans="1:64" ht="15">
      <c r="A104" s="64" t="s">
        <v>248</v>
      </c>
      <c r="B104" s="64" t="s">
        <v>248</v>
      </c>
      <c r="C104" s="65" t="s">
        <v>1600</v>
      </c>
      <c r="D104" s="66">
        <v>10</v>
      </c>
      <c r="E104" s="67" t="s">
        <v>136</v>
      </c>
      <c r="F104" s="68">
        <v>12</v>
      </c>
      <c r="G104" s="65"/>
      <c r="H104" s="69"/>
      <c r="I104" s="70"/>
      <c r="J104" s="70"/>
      <c r="K104" s="34" t="s">
        <v>65</v>
      </c>
      <c r="L104" s="77">
        <v>104</v>
      </c>
      <c r="M104" s="77"/>
      <c r="N104" s="72"/>
      <c r="O104" s="79" t="s">
        <v>176</v>
      </c>
      <c r="P104" s="81">
        <v>43678.75824074074</v>
      </c>
      <c r="Q104" s="79" t="s">
        <v>305</v>
      </c>
      <c r="R104" s="83" t="s">
        <v>341</v>
      </c>
      <c r="S104" s="79" t="s">
        <v>409</v>
      </c>
      <c r="T104" s="79" t="s">
        <v>423</v>
      </c>
      <c r="U104" s="79"/>
      <c r="V104" s="83" t="s">
        <v>498</v>
      </c>
      <c r="W104" s="81">
        <v>43678.75824074074</v>
      </c>
      <c r="X104" s="83" t="s">
        <v>561</v>
      </c>
      <c r="Y104" s="79"/>
      <c r="Z104" s="79"/>
      <c r="AA104" s="82" t="s">
        <v>659</v>
      </c>
      <c r="AB104" s="79"/>
      <c r="AC104" s="79" t="b">
        <v>0</v>
      </c>
      <c r="AD104" s="79">
        <v>1</v>
      </c>
      <c r="AE104" s="82" t="s">
        <v>695</v>
      </c>
      <c r="AF104" s="79" t="b">
        <v>0</v>
      </c>
      <c r="AG104" s="79" t="s">
        <v>696</v>
      </c>
      <c r="AH104" s="79"/>
      <c r="AI104" s="82" t="s">
        <v>695</v>
      </c>
      <c r="AJ104" s="79" t="b">
        <v>0</v>
      </c>
      <c r="AK104" s="79">
        <v>1</v>
      </c>
      <c r="AL104" s="82" t="s">
        <v>695</v>
      </c>
      <c r="AM104" s="79" t="s">
        <v>713</v>
      </c>
      <c r="AN104" s="79" t="b">
        <v>0</v>
      </c>
      <c r="AO104" s="82" t="s">
        <v>659</v>
      </c>
      <c r="AP104" s="79" t="s">
        <v>176</v>
      </c>
      <c r="AQ104" s="79">
        <v>0</v>
      </c>
      <c r="AR104" s="79">
        <v>0</v>
      </c>
      <c r="AS104" s="79"/>
      <c r="AT104" s="79"/>
      <c r="AU104" s="79"/>
      <c r="AV104" s="79"/>
      <c r="AW104" s="79"/>
      <c r="AX104" s="79"/>
      <c r="AY104" s="79"/>
      <c r="AZ104" s="79"/>
      <c r="BA104">
        <v>41</v>
      </c>
      <c r="BB104" s="78" t="str">
        <f>REPLACE(INDEX(GroupVertices[Group],MATCH(Edges[[#This Row],[Vertex 1]],GroupVertices[Vertex],0)),1,1,"")</f>
        <v>1</v>
      </c>
      <c r="BC104" s="78" t="str">
        <f>REPLACE(INDEX(GroupVertices[Group],MATCH(Edges[[#This Row],[Vertex 2]],GroupVertices[Vertex],0)),1,1,"")</f>
        <v>1</v>
      </c>
      <c r="BD104" s="48">
        <v>1</v>
      </c>
      <c r="BE104" s="49">
        <v>8.333333333333334</v>
      </c>
      <c r="BF104" s="48">
        <v>0</v>
      </c>
      <c r="BG104" s="49">
        <v>0</v>
      </c>
      <c r="BH104" s="48">
        <v>0</v>
      </c>
      <c r="BI104" s="49">
        <v>0</v>
      </c>
      <c r="BJ104" s="48">
        <v>11</v>
      </c>
      <c r="BK104" s="49">
        <v>91.66666666666667</v>
      </c>
      <c r="BL104" s="48">
        <v>12</v>
      </c>
    </row>
    <row r="105" spans="1:64" ht="15">
      <c r="A105" s="64" t="s">
        <v>248</v>
      </c>
      <c r="B105" s="64" t="s">
        <v>248</v>
      </c>
      <c r="C105" s="65" t="s">
        <v>1600</v>
      </c>
      <c r="D105" s="66">
        <v>10</v>
      </c>
      <c r="E105" s="67" t="s">
        <v>136</v>
      </c>
      <c r="F105" s="68">
        <v>12</v>
      </c>
      <c r="G105" s="65"/>
      <c r="H105" s="69"/>
      <c r="I105" s="70"/>
      <c r="J105" s="70"/>
      <c r="K105" s="34" t="s">
        <v>65</v>
      </c>
      <c r="L105" s="77">
        <v>105</v>
      </c>
      <c r="M105" s="77"/>
      <c r="N105" s="72"/>
      <c r="O105" s="79" t="s">
        <v>176</v>
      </c>
      <c r="P105" s="81">
        <v>43678.96519675926</v>
      </c>
      <c r="Q105" s="79" t="s">
        <v>306</v>
      </c>
      <c r="R105" s="83" t="s">
        <v>377</v>
      </c>
      <c r="S105" s="79" t="s">
        <v>409</v>
      </c>
      <c r="T105" s="79" t="s">
        <v>427</v>
      </c>
      <c r="U105" s="79"/>
      <c r="V105" s="83" t="s">
        <v>498</v>
      </c>
      <c r="W105" s="81">
        <v>43678.96519675926</v>
      </c>
      <c r="X105" s="83" t="s">
        <v>562</v>
      </c>
      <c r="Y105" s="79"/>
      <c r="Z105" s="79"/>
      <c r="AA105" s="82" t="s">
        <v>660</v>
      </c>
      <c r="AB105" s="79"/>
      <c r="AC105" s="79" t="b">
        <v>0</v>
      </c>
      <c r="AD105" s="79">
        <v>0</v>
      </c>
      <c r="AE105" s="82" t="s">
        <v>695</v>
      </c>
      <c r="AF105" s="79" t="b">
        <v>0</v>
      </c>
      <c r="AG105" s="79" t="s">
        <v>696</v>
      </c>
      <c r="AH105" s="79"/>
      <c r="AI105" s="82" t="s">
        <v>695</v>
      </c>
      <c r="AJ105" s="79" t="b">
        <v>0</v>
      </c>
      <c r="AK105" s="79">
        <v>0</v>
      </c>
      <c r="AL105" s="82" t="s">
        <v>695</v>
      </c>
      <c r="AM105" s="79" t="s">
        <v>713</v>
      </c>
      <c r="AN105" s="79" t="b">
        <v>0</v>
      </c>
      <c r="AO105" s="82" t="s">
        <v>660</v>
      </c>
      <c r="AP105" s="79" t="s">
        <v>176</v>
      </c>
      <c r="AQ105" s="79">
        <v>0</v>
      </c>
      <c r="AR105" s="79">
        <v>0</v>
      </c>
      <c r="AS105" s="79"/>
      <c r="AT105" s="79"/>
      <c r="AU105" s="79"/>
      <c r="AV105" s="79"/>
      <c r="AW105" s="79"/>
      <c r="AX105" s="79"/>
      <c r="AY105" s="79"/>
      <c r="AZ105" s="79"/>
      <c r="BA105">
        <v>41</v>
      </c>
      <c r="BB105" s="78" t="str">
        <f>REPLACE(INDEX(GroupVertices[Group],MATCH(Edges[[#This Row],[Vertex 1]],GroupVertices[Vertex],0)),1,1,"")</f>
        <v>1</v>
      </c>
      <c r="BC105" s="78" t="str">
        <f>REPLACE(INDEX(GroupVertices[Group],MATCH(Edges[[#This Row],[Vertex 2]],GroupVertices[Vertex],0)),1,1,"")</f>
        <v>1</v>
      </c>
      <c r="BD105" s="48">
        <v>1</v>
      </c>
      <c r="BE105" s="49">
        <v>12.5</v>
      </c>
      <c r="BF105" s="48">
        <v>0</v>
      </c>
      <c r="BG105" s="49">
        <v>0</v>
      </c>
      <c r="BH105" s="48">
        <v>0</v>
      </c>
      <c r="BI105" s="49">
        <v>0</v>
      </c>
      <c r="BJ105" s="48">
        <v>7</v>
      </c>
      <c r="BK105" s="49">
        <v>87.5</v>
      </c>
      <c r="BL105" s="48">
        <v>8</v>
      </c>
    </row>
    <row r="106" spans="1:64" ht="15">
      <c r="A106" s="64" t="s">
        <v>248</v>
      </c>
      <c r="B106" s="64" t="s">
        <v>248</v>
      </c>
      <c r="C106" s="65" t="s">
        <v>1600</v>
      </c>
      <c r="D106" s="66">
        <v>10</v>
      </c>
      <c r="E106" s="67" t="s">
        <v>136</v>
      </c>
      <c r="F106" s="68">
        <v>12</v>
      </c>
      <c r="G106" s="65"/>
      <c r="H106" s="69"/>
      <c r="I106" s="70"/>
      <c r="J106" s="70"/>
      <c r="K106" s="34" t="s">
        <v>65</v>
      </c>
      <c r="L106" s="77">
        <v>106</v>
      </c>
      <c r="M106" s="77"/>
      <c r="N106" s="72"/>
      <c r="O106" s="79" t="s">
        <v>176</v>
      </c>
      <c r="P106" s="81">
        <v>43679.26799768519</v>
      </c>
      <c r="Q106" s="79" t="s">
        <v>307</v>
      </c>
      <c r="R106" s="83" t="s">
        <v>378</v>
      </c>
      <c r="S106" s="79" t="s">
        <v>409</v>
      </c>
      <c r="T106" s="79" t="s">
        <v>427</v>
      </c>
      <c r="U106" s="79"/>
      <c r="V106" s="83" t="s">
        <v>498</v>
      </c>
      <c r="W106" s="81">
        <v>43679.26799768519</v>
      </c>
      <c r="X106" s="83" t="s">
        <v>563</v>
      </c>
      <c r="Y106" s="79"/>
      <c r="Z106" s="79"/>
      <c r="AA106" s="82" t="s">
        <v>661</v>
      </c>
      <c r="AB106" s="79"/>
      <c r="AC106" s="79" t="b">
        <v>0</v>
      </c>
      <c r="AD106" s="79">
        <v>0</v>
      </c>
      <c r="AE106" s="82" t="s">
        <v>695</v>
      </c>
      <c r="AF106" s="79" t="b">
        <v>0</v>
      </c>
      <c r="AG106" s="79" t="s">
        <v>696</v>
      </c>
      <c r="AH106" s="79"/>
      <c r="AI106" s="82" t="s">
        <v>695</v>
      </c>
      <c r="AJ106" s="79" t="b">
        <v>0</v>
      </c>
      <c r="AK106" s="79">
        <v>0</v>
      </c>
      <c r="AL106" s="82" t="s">
        <v>695</v>
      </c>
      <c r="AM106" s="79" t="s">
        <v>713</v>
      </c>
      <c r="AN106" s="79" t="b">
        <v>0</v>
      </c>
      <c r="AO106" s="82" t="s">
        <v>661</v>
      </c>
      <c r="AP106" s="79" t="s">
        <v>176</v>
      </c>
      <c r="AQ106" s="79">
        <v>0</v>
      </c>
      <c r="AR106" s="79">
        <v>0</v>
      </c>
      <c r="AS106" s="79"/>
      <c r="AT106" s="79"/>
      <c r="AU106" s="79"/>
      <c r="AV106" s="79"/>
      <c r="AW106" s="79"/>
      <c r="AX106" s="79"/>
      <c r="AY106" s="79"/>
      <c r="AZ106" s="79"/>
      <c r="BA106">
        <v>41</v>
      </c>
      <c r="BB106" s="78" t="str">
        <f>REPLACE(INDEX(GroupVertices[Group],MATCH(Edges[[#This Row],[Vertex 1]],GroupVertices[Vertex],0)),1,1,"")</f>
        <v>1</v>
      </c>
      <c r="BC106" s="78" t="str">
        <f>REPLACE(INDEX(GroupVertices[Group],MATCH(Edges[[#This Row],[Vertex 2]],GroupVertices[Vertex],0)),1,1,"")</f>
        <v>1</v>
      </c>
      <c r="BD106" s="48">
        <v>2</v>
      </c>
      <c r="BE106" s="49">
        <v>18.181818181818183</v>
      </c>
      <c r="BF106" s="48">
        <v>0</v>
      </c>
      <c r="BG106" s="49">
        <v>0</v>
      </c>
      <c r="BH106" s="48">
        <v>0</v>
      </c>
      <c r="BI106" s="49">
        <v>0</v>
      </c>
      <c r="BJ106" s="48">
        <v>9</v>
      </c>
      <c r="BK106" s="49">
        <v>81.81818181818181</v>
      </c>
      <c r="BL106" s="48">
        <v>11</v>
      </c>
    </row>
    <row r="107" spans="1:64" ht="15">
      <c r="A107" s="64" t="s">
        <v>248</v>
      </c>
      <c r="B107" s="64" t="s">
        <v>248</v>
      </c>
      <c r="C107" s="65" t="s">
        <v>1600</v>
      </c>
      <c r="D107" s="66">
        <v>10</v>
      </c>
      <c r="E107" s="67" t="s">
        <v>136</v>
      </c>
      <c r="F107" s="68">
        <v>12</v>
      </c>
      <c r="G107" s="65"/>
      <c r="H107" s="69"/>
      <c r="I107" s="70"/>
      <c r="J107" s="70"/>
      <c r="K107" s="34" t="s">
        <v>65</v>
      </c>
      <c r="L107" s="77">
        <v>107</v>
      </c>
      <c r="M107" s="77"/>
      <c r="N107" s="72"/>
      <c r="O107" s="79" t="s">
        <v>176</v>
      </c>
      <c r="P107" s="81">
        <v>43679.41940972222</v>
      </c>
      <c r="Q107" s="79" t="s">
        <v>308</v>
      </c>
      <c r="R107" s="83" t="s">
        <v>379</v>
      </c>
      <c r="S107" s="79" t="s">
        <v>409</v>
      </c>
      <c r="T107" s="79" t="s">
        <v>427</v>
      </c>
      <c r="U107" s="79"/>
      <c r="V107" s="83" t="s">
        <v>498</v>
      </c>
      <c r="W107" s="81">
        <v>43679.41940972222</v>
      </c>
      <c r="X107" s="83" t="s">
        <v>564</v>
      </c>
      <c r="Y107" s="79"/>
      <c r="Z107" s="79"/>
      <c r="AA107" s="82" t="s">
        <v>662</v>
      </c>
      <c r="AB107" s="79"/>
      <c r="AC107" s="79" t="b">
        <v>0</v>
      </c>
      <c r="AD107" s="79">
        <v>0</v>
      </c>
      <c r="AE107" s="82" t="s">
        <v>695</v>
      </c>
      <c r="AF107" s="79" t="b">
        <v>0</v>
      </c>
      <c r="AG107" s="79" t="s">
        <v>696</v>
      </c>
      <c r="AH107" s="79"/>
      <c r="AI107" s="82" t="s">
        <v>695</v>
      </c>
      <c r="AJ107" s="79" t="b">
        <v>0</v>
      </c>
      <c r="AK107" s="79">
        <v>0</v>
      </c>
      <c r="AL107" s="82" t="s">
        <v>695</v>
      </c>
      <c r="AM107" s="79" t="s">
        <v>713</v>
      </c>
      <c r="AN107" s="79" t="b">
        <v>0</v>
      </c>
      <c r="AO107" s="82" t="s">
        <v>662</v>
      </c>
      <c r="AP107" s="79" t="s">
        <v>176</v>
      </c>
      <c r="AQ107" s="79">
        <v>0</v>
      </c>
      <c r="AR107" s="79">
        <v>0</v>
      </c>
      <c r="AS107" s="79"/>
      <c r="AT107" s="79"/>
      <c r="AU107" s="79"/>
      <c r="AV107" s="79"/>
      <c r="AW107" s="79"/>
      <c r="AX107" s="79"/>
      <c r="AY107" s="79"/>
      <c r="AZ107" s="79"/>
      <c r="BA107">
        <v>41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7</v>
      </c>
      <c r="BK107" s="49">
        <v>100</v>
      </c>
      <c r="BL107" s="48">
        <v>7</v>
      </c>
    </row>
    <row r="108" spans="1:64" ht="15">
      <c r="A108" s="64" t="s">
        <v>248</v>
      </c>
      <c r="B108" s="64" t="s">
        <v>248</v>
      </c>
      <c r="C108" s="65" t="s">
        <v>1600</v>
      </c>
      <c r="D108" s="66">
        <v>10</v>
      </c>
      <c r="E108" s="67" t="s">
        <v>136</v>
      </c>
      <c r="F108" s="68">
        <v>12</v>
      </c>
      <c r="G108" s="65"/>
      <c r="H108" s="69"/>
      <c r="I108" s="70"/>
      <c r="J108" s="70"/>
      <c r="K108" s="34" t="s">
        <v>65</v>
      </c>
      <c r="L108" s="77">
        <v>108</v>
      </c>
      <c r="M108" s="77"/>
      <c r="N108" s="72"/>
      <c r="O108" s="79" t="s">
        <v>176</v>
      </c>
      <c r="P108" s="81">
        <v>43680.216678240744</v>
      </c>
      <c r="Q108" s="79" t="s">
        <v>309</v>
      </c>
      <c r="R108" s="83" t="s">
        <v>380</v>
      </c>
      <c r="S108" s="79" t="s">
        <v>409</v>
      </c>
      <c r="T108" s="79" t="s">
        <v>427</v>
      </c>
      <c r="U108" s="79"/>
      <c r="V108" s="83" t="s">
        <v>498</v>
      </c>
      <c r="W108" s="81">
        <v>43680.216678240744</v>
      </c>
      <c r="X108" s="83" t="s">
        <v>565</v>
      </c>
      <c r="Y108" s="79"/>
      <c r="Z108" s="79"/>
      <c r="AA108" s="82" t="s">
        <v>663</v>
      </c>
      <c r="AB108" s="79"/>
      <c r="AC108" s="79" t="b">
        <v>0</v>
      </c>
      <c r="AD108" s="79">
        <v>0</v>
      </c>
      <c r="AE108" s="82" t="s">
        <v>695</v>
      </c>
      <c r="AF108" s="79" t="b">
        <v>0</v>
      </c>
      <c r="AG108" s="79" t="s">
        <v>696</v>
      </c>
      <c r="AH108" s="79"/>
      <c r="AI108" s="82" t="s">
        <v>695</v>
      </c>
      <c r="AJ108" s="79" t="b">
        <v>0</v>
      </c>
      <c r="AK108" s="79">
        <v>0</v>
      </c>
      <c r="AL108" s="82" t="s">
        <v>695</v>
      </c>
      <c r="AM108" s="79" t="s">
        <v>713</v>
      </c>
      <c r="AN108" s="79" t="b">
        <v>0</v>
      </c>
      <c r="AO108" s="82" t="s">
        <v>663</v>
      </c>
      <c r="AP108" s="79" t="s">
        <v>176</v>
      </c>
      <c r="AQ108" s="79">
        <v>0</v>
      </c>
      <c r="AR108" s="79">
        <v>0</v>
      </c>
      <c r="AS108" s="79"/>
      <c r="AT108" s="79"/>
      <c r="AU108" s="79"/>
      <c r="AV108" s="79"/>
      <c r="AW108" s="79"/>
      <c r="AX108" s="79"/>
      <c r="AY108" s="79"/>
      <c r="AZ108" s="79"/>
      <c r="BA108">
        <v>41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10</v>
      </c>
      <c r="BK108" s="49">
        <v>100</v>
      </c>
      <c r="BL108" s="48">
        <v>10</v>
      </c>
    </row>
    <row r="109" spans="1:64" ht="15">
      <c r="A109" s="64" t="s">
        <v>248</v>
      </c>
      <c r="B109" s="64" t="s">
        <v>248</v>
      </c>
      <c r="C109" s="65" t="s">
        <v>1600</v>
      </c>
      <c r="D109" s="66">
        <v>10</v>
      </c>
      <c r="E109" s="67" t="s">
        <v>136</v>
      </c>
      <c r="F109" s="68">
        <v>12</v>
      </c>
      <c r="G109" s="65"/>
      <c r="H109" s="69"/>
      <c r="I109" s="70"/>
      <c r="J109" s="70"/>
      <c r="K109" s="34" t="s">
        <v>65</v>
      </c>
      <c r="L109" s="77">
        <v>109</v>
      </c>
      <c r="M109" s="77"/>
      <c r="N109" s="72"/>
      <c r="O109" s="79" t="s">
        <v>176</v>
      </c>
      <c r="P109" s="81">
        <v>43680.26806712963</v>
      </c>
      <c r="Q109" s="79" t="s">
        <v>310</v>
      </c>
      <c r="R109" s="83" t="s">
        <v>381</v>
      </c>
      <c r="S109" s="79" t="s">
        <v>409</v>
      </c>
      <c r="T109" s="79" t="s">
        <v>427</v>
      </c>
      <c r="U109" s="79"/>
      <c r="V109" s="83" t="s">
        <v>498</v>
      </c>
      <c r="W109" s="81">
        <v>43680.26806712963</v>
      </c>
      <c r="X109" s="83" t="s">
        <v>566</v>
      </c>
      <c r="Y109" s="79"/>
      <c r="Z109" s="79"/>
      <c r="AA109" s="82" t="s">
        <v>664</v>
      </c>
      <c r="AB109" s="79"/>
      <c r="AC109" s="79" t="b">
        <v>0</v>
      </c>
      <c r="AD109" s="79">
        <v>0</v>
      </c>
      <c r="AE109" s="82" t="s">
        <v>695</v>
      </c>
      <c r="AF109" s="79" t="b">
        <v>0</v>
      </c>
      <c r="AG109" s="79" t="s">
        <v>696</v>
      </c>
      <c r="AH109" s="79"/>
      <c r="AI109" s="82" t="s">
        <v>695</v>
      </c>
      <c r="AJ109" s="79" t="b">
        <v>0</v>
      </c>
      <c r="AK109" s="79">
        <v>0</v>
      </c>
      <c r="AL109" s="82" t="s">
        <v>695</v>
      </c>
      <c r="AM109" s="79" t="s">
        <v>713</v>
      </c>
      <c r="AN109" s="79" t="b">
        <v>0</v>
      </c>
      <c r="AO109" s="82" t="s">
        <v>664</v>
      </c>
      <c r="AP109" s="79" t="s">
        <v>176</v>
      </c>
      <c r="AQ109" s="79">
        <v>0</v>
      </c>
      <c r="AR109" s="79">
        <v>0</v>
      </c>
      <c r="AS109" s="79"/>
      <c r="AT109" s="79"/>
      <c r="AU109" s="79"/>
      <c r="AV109" s="79"/>
      <c r="AW109" s="79"/>
      <c r="AX109" s="79"/>
      <c r="AY109" s="79"/>
      <c r="AZ109" s="79"/>
      <c r="BA109">
        <v>41</v>
      </c>
      <c r="BB109" s="78" t="str">
        <f>REPLACE(INDEX(GroupVertices[Group],MATCH(Edges[[#This Row],[Vertex 1]],GroupVertices[Vertex],0)),1,1,"")</f>
        <v>1</v>
      </c>
      <c r="BC109" s="78" t="str">
        <f>REPLACE(INDEX(GroupVertices[Group],MATCH(Edges[[#This Row],[Vertex 2]],GroupVertices[Vertex],0)),1,1,"")</f>
        <v>1</v>
      </c>
      <c r="BD109" s="48">
        <v>2</v>
      </c>
      <c r="BE109" s="49">
        <v>18.181818181818183</v>
      </c>
      <c r="BF109" s="48">
        <v>0</v>
      </c>
      <c r="BG109" s="49">
        <v>0</v>
      </c>
      <c r="BH109" s="48">
        <v>0</v>
      </c>
      <c r="BI109" s="49">
        <v>0</v>
      </c>
      <c r="BJ109" s="48">
        <v>9</v>
      </c>
      <c r="BK109" s="49">
        <v>81.81818181818181</v>
      </c>
      <c r="BL109" s="48">
        <v>11</v>
      </c>
    </row>
    <row r="110" spans="1:64" ht="15">
      <c r="A110" s="64" t="s">
        <v>248</v>
      </c>
      <c r="B110" s="64" t="s">
        <v>248</v>
      </c>
      <c r="C110" s="65" t="s">
        <v>1600</v>
      </c>
      <c r="D110" s="66">
        <v>10</v>
      </c>
      <c r="E110" s="67" t="s">
        <v>136</v>
      </c>
      <c r="F110" s="68">
        <v>12</v>
      </c>
      <c r="G110" s="65"/>
      <c r="H110" s="69"/>
      <c r="I110" s="70"/>
      <c r="J110" s="70"/>
      <c r="K110" s="34" t="s">
        <v>65</v>
      </c>
      <c r="L110" s="77">
        <v>110</v>
      </c>
      <c r="M110" s="77"/>
      <c r="N110" s="72"/>
      <c r="O110" s="79" t="s">
        <v>176</v>
      </c>
      <c r="P110" s="81">
        <v>43680.38196759259</v>
      </c>
      <c r="Q110" s="79" t="s">
        <v>311</v>
      </c>
      <c r="R110" s="83" t="s">
        <v>382</v>
      </c>
      <c r="S110" s="79" t="s">
        <v>409</v>
      </c>
      <c r="T110" s="79" t="s">
        <v>427</v>
      </c>
      <c r="U110" s="79"/>
      <c r="V110" s="83" t="s">
        <v>498</v>
      </c>
      <c r="W110" s="81">
        <v>43680.38196759259</v>
      </c>
      <c r="X110" s="83" t="s">
        <v>567</v>
      </c>
      <c r="Y110" s="79"/>
      <c r="Z110" s="79"/>
      <c r="AA110" s="82" t="s">
        <v>665</v>
      </c>
      <c r="AB110" s="79"/>
      <c r="AC110" s="79" t="b">
        <v>0</v>
      </c>
      <c r="AD110" s="79">
        <v>0</v>
      </c>
      <c r="AE110" s="82" t="s">
        <v>695</v>
      </c>
      <c r="AF110" s="79" t="b">
        <v>0</v>
      </c>
      <c r="AG110" s="79" t="s">
        <v>696</v>
      </c>
      <c r="AH110" s="79"/>
      <c r="AI110" s="82" t="s">
        <v>695</v>
      </c>
      <c r="AJ110" s="79" t="b">
        <v>0</v>
      </c>
      <c r="AK110" s="79">
        <v>0</v>
      </c>
      <c r="AL110" s="82" t="s">
        <v>695</v>
      </c>
      <c r="AM110" s="79" t="s">
        <v>713</v>
      </c>
      <c r="AN110" s="79" t="b">
        <v>0</v>
      </c>
      <c r="AO110" s="82" t="s">
        <v>665</v>
      </c>
      <c r="AP110" s="79" t="s">
        <v>176</v>
      </c>
      <c r="AQ110" s="79">
        <v>0</v>
      </c>
      <c r="AR110" s="79">
        <v>0</v>
      </c>
      <c r="AS110" s="79"/>
      <c r="AT110" s="79"/>
      <c r="AU110" s="79"/>
      <c r="AV110" s="79"/>
      <c r="AW110" s="79"/>
      <c r="AX110" s="79"/>
      <c r="AY110" s="79"/>
      <c r="AZ110" s="79"/>
      <c r="BA110">
        <v>41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12</v>
      </c>
      <c r="BK110" s="49">
        <v>100</v>
      </c>
      <c r="BL110" s="48">
        <v>12</v>
      </c>
    </row>
    <row r="111" spans="1:64" ht="15">
      <c r="A111" s="64" t="s">
        <v>248</v>
      </c>
      <c r="B111" s="64" t="s">
        <v>248</v>
      </c>
      <c r="C111" s="65" t="s">
        <v>1600</v>
      </c>
      <c r="D111" s="66">
        <v>10</v>
      </c>
      <c r="E111" s="67" t="s">
        <v>136</v>
      </c>
      <c r="F111" s="68">
        <v>12</v>
      </c>
      <c r="G111" s="65"/>
      <c r="H111" s="69"/>
      <c r="I111" s="70"/>
      <c r="J111" s="70"/>
      <c r="K111" s="34" t="s">
        <v>65</v>
      </c>
      <c r="L111" s="77">
        <v>111</v>
      </c>
      <c r="M111" s="77"/>
      <c r="N111" s="72"/>
      <c r="O111" s="79" t="s">
        <v>176</v>
      </c>
      <c r="P111" s="81">
        <v>43681.41957175926</v>
      </c>
      <c r="Q111" s="79" t="s">
        <v>312</v>
      </c>
      <c r="R111" s="83" t="s">
        <v>383</v>
      </c>
      <c r="S111" s="79" t="s">
        <v>409</v>
      </c>
      <c r="T111" s="79" t="s">
        <v>427</v>
      </c>
      <c r="U111" s="79"/>
      <c r="V111" s="83" t="s">
        <v>498</v>
      </c>
      <c r="W111" s="81">
        <v>43681.41957175926</v>
      </c>
      <c r="X111" s="83" t="s">
        <v>568</v>
      </c>
      <c r="Y111" s="79"/>
      <c r="Z111" s="79"/>
      <c r="AA111" s="82" t="s">
        <v>666</v>
      </c>
      <c r="AB111" s="79"/>
      <c r="AC111" s="79" t="b">
        <v>0</v>
      </c>
      <c r="AD111" s="79">
        <v>0</v>
      </c>
      <c r="AE111" s="82" t="s">
        <v>695</v>
      </c>
      <c r="AF111" s="79" t="b">
        <v>0</v>
      </c>
      <c r="AG111" s="79" t="s">
        <v>696</v>
      </c>
      <c r="AH111" s="79"/>
      <c r="AI111" s="82" t="s">
        <v>695</v>
      </c>
      <c r="AJ111" s="79" t="b">
        <v>0</v>
      </c>
      <c r="AK111" s="79">
        <v>0</v>
      </c>
      <c r="AL111" s="82" t="s">
        <v>695</v>
      </c>
      <c r="AM111" s="79" t="s">
        <v>713</v>
      </c>
      <c r="AN111" s="79" t="b">
        <v>0</v>
      </c>
      <c r="AO111" s="82" t="s">
        <v>666</v>
      </c>
      <c r="AP111" s="79" t="s">
        <v>176</v>
      </c>
      <c r="AQ111" s="79">
        <v>0</v>
      </c>
      <c r="AR111" s="79">
        <v>0</v>
      </c>
      <c r="AS111" s="79"/>
      <c r="AT111" s="79"/>
      <c r="AU111" s="79"/>
      <c r="AV111" s="79"/>
      <c r="AW111" s="79"/>
      <c r="AX111" s="79"/>
      <c r="AY111" s="79"/>
      <c r="AZ111" s="79"/>
      <c r="BA111">
        <v>41</v>
      </c>
      <c r="BB111" s="78" t="str">
        <f>REPLACE(INDEX(GroupVertices[Group],MATCH(Edges[[#This Row],[Vertex 1]],GroupVertices[Vertex],0)),1,1,"")</f>
        <v>1</v>
      </c>
      <c r="BC111" s="78" t="str">
        <f>REPLACE(INDEX(GroupVertices[Group],MATCH(Edges[[#This Row],[Vertex 2]],GroupVertices[Vertex],0)),1,1,"")</f>
        <v>1</v>
      </c>
      <c r="BD111" s="48">
        <v>3</v>
      </c>
      <c r="BE111" s="49">
        <v>33.333333333333336</v>
      </c>
      <c r="BF111" s="48">
        <v>0</v>
      </c>
      <c r="BG111" s="49">
        <v>0</v>
      </c>
      <c r="BH111" s="48">
        <v>0</v>
      </c>
      <c r="BI111" s="49">
        <v>0</v>
      </c>
      <c r="BJ111" s="48">
        <v>6</v>
      </c>
      <c r="BK111" s="49">
        <v>66.66666666666667</v>
      </c>
      <c r="BL111" s="48">
        <v>9</v>
      </c>
    </row>
    <row r="112" spans="1:64" ht="15">
      <c r="A112" s="64" t="s">
        <v>248</v>
      </c>
      <c r="B112" s="64" t="s">
        <v>248</v>
      </c>
      <c r="C112" s="65" t="s">
        <v>1600</v>
      </c>
      <c r="D112" s="66">
        <v>10</v>
      </c>
      <c r="E112" s="67" t="s">
        <v>136</v>
      </c>
      <c r="F112" s="68">
        <v>12</v>
      </c>
      <c r="G112" s="65"/>
      <c r="H112" s="69"/>
      <c r="I112" s="70"/>
      <c r="J112" s="70"/>
      <c r="K112" s="34" t="s">
        <v>65</v>
      </c>
      <c r="L112" s="77">
        <v>112</v>
      </c>
      <c r="M112" s="77"/>
      <c r="N112" s="72"/>
      <c r="O112" s="79" t="s">
        <v>176</v>
      </c>
      <c r="P112" s="81">
        <v>43681.92513888889</v>
      </c>
      <c r="Q112" s="79" t="s">
        <v>313</v>
      </c>
      <c r="R112" s="83" t="s">
        <v>384</v>
      </c>
      <c r="S112" s="79" t="s">
        <v>409</v>
      </c>
      <c r="T112" s="79" t="s">
        <v>423</v>
      </c>
      <c r="U112" s="79"/>
      <c r="V112" s="83" t="s">
        <v>498</v>
      </c>
      <c r="W112" s="81">
        <v>43681.92513888889</v>
      </c>
      <c r="X112" s="83" t="s">
        <v>569</v>
      </c>
      <c r="Y112" s="79"/>
      <c r="Z112" s="79"/>
      <c r="AA112" s="82" t="s">
        <v>667</v>
      </c>
      <c r="AB112" s="79"/>
      <c r="AC112" s="79" t="b">
        <v>0</v>
      </c>
      <c r="AD112" s="79">
        <v>1</v>
      </c>
      <c r="AE112" s="82" t="s">
        <v>695</v>
      </c>
      <c r="AF112" s="79" t="b">
        <v>0</v>
      </c>
      <c r="AG112" s="79" t="s">
        <v>696</v>
      </c>
      <c r="AH112" s="79"/>
      <c r="AI112" s="82" t="s">
        <v>695</v>
      </c>
      <c r="AJ112" s="79" t="b">
        <v>0</v>
      </c>
      <c r="AK112" s="79">
        <v>0</v>
      </c>
      <c r="AL112" s="82" t="s">
        <v>695</v>
      </c>
      <c r="AM112" s="79" t="s">
        <v>713</v>
      </c>
      <c r="AN112" s="79" t="b">
        <v>0</v>
      </c>
      <c r="AO112" s="82" t="s">
        <v>667</v>
      </c>
      <c r="AP112" s="79" t="s">
        <v>176</v>
      </c>
      <c r="AQ112" s="79">
        <v>0</v>
      </c>
      <c r="AR112" s="79">
        <v>0</v>
      </c>
      <c r="AS112" s="79"/>
      <c r="AT112" s="79"/>
      <c r="AU112" s="79"/>
      <c r="AV112" s="79"/>
      <c r="AW112" s="79"/>
      <c r="AX112" s="79"/>
      <c r="AY112" s="79"/>
      <c r="AZ112" s="79"/>
      <c r="BA112">
        <v>41</v>
      </c>
      <c r="BB112" s="78" t="str">
        <f>REPLACE(INDEX(GroupVertices[Group],MATCH(Edges[[#This Row],[Vertex 1]],GroupVertices[Vertex],0)),1,1,"")</f>
        <v>1</v>
      </c>
      <c r="BC112" s="78" t="str">
        <f>REPLACE(INDEX(GroupVertices[Group],MATCH(Edges[[#This Row],[Vertex 2]],GroupVertices[Vertex],0)),1,1,"")</f>
        <v>1</v>
      </c>
      <c r="BD112" s="48">
        <v>1</v>
      </c>
      <c r="BE112" s="49">
        <v>10</v>
      </c>
      <c r="BF112" s="48">
        <v>0</v>
      </c>
      <c r="BG112" s="49">
        <v>0</v>
      </c>
      <c r="BH112" s="48">
        <v>0</v>
      </c>
      <c r="BI112" s="49">
        <v>0</v>
      </c>
      <c r="BJ112" s="48">
        <v>9</v>
      </c>
      <c r="BK112" s="49">
        <v>90</v>
      </c>
      <c r="BL112" s="48">
        <v>10</v>
      </c>
    </row>
    <row r="113" spans="1:64" ht="15">
      <c r="A113" s="64" t="s">
        <v>248</v>
      </c>
      <c r="B113" s="64" t="s">
        <v>248</v>
      </c>
      <c r="C113" s="65" t="s">
        <v>1600</v>
      </c>
      <c r="D113" s="66">
        <v>10</v>
      </c>
      <c r="E113" s="67" t="s">
        <v>136</v>
      </c>
      <c r="F113" s="68">
        <v>12</v>
      </c>
      <c r="G113" s="65"/>
      <c r="H113" s="69"/>
      <c r="I113" s="70"/>
      <c r="J113" s="70"/>
      <c r="K113" s="34" t="s">
        <v>65</v>
      </c>
      <c r="L113" s="77">
        <v>113</v>
      </c>
      <c r="M113" s="77"/>
      <c r="N113" s="72"/>
      <c r="O113" s="79" t="s">
        <v>176</v>
      </c>
      <c r="P113" s="81">
        <v>43681.96542824074</v>
      </c>
      <c r="Q113" s="79" t="s">
        <v>314</v>
      </c>
      <c r="R113" s="83" t="s">
        <v>342</v>
      </c>
      <c r="S113" s="79" t="s">
        <v>409</v>
      </c>
      <c r="T113" s="79" t="s">
        <v>424</v>
      </c>
      <c r="U113" s="79"/>
      <c r="V113" s="83" t="s">
        <v>498</v>
      </c>
      <c r="W113" s="81">
        <v>43681.96542824074</v>
      </c>
      <c r="X113" s="83" t="s">
        <v>570</v>
      </c>
      <c r="Y113" s="79"/>
      <c r="Z113" s="79"/>
      <c r="AA113" s="82" t="s">
        <v>668</v>
      </c>
      <c r="AB113" s="79"/>
      <c r="AC113" s="79" t="b">
        <v>0</v>
      </c>
      <c r="AD113" s="79">
        <v>0</v>
      </c>
      <c r="AE113" s="82" t="s">
        <v>695</v>
      </c>
      <c r="AF113" s="79" t="b">
        <v>0</v>
      </c>
      <c r="AG113" s="79" t="s">
        <v>696</v>
      </c>
      <c r="AH113" s="79"/>
      <c r="AI113" s="82" t="s">
        <v>695</v>
      </c>
      <c r="AJ113" s="79" t="b">
        <v>0</v>
      </c>
      <c r="AK113" s="79">
        <v>1</v>
      </c>
      <c r="AL113" s="82" t="s">
        <v>695</v>
      </c>
      <c r="AM113" s="79" t="s">
        <v>713</v>
      </c>
      <c r="AN113" s="79" t="b">
        <v>0</v>
      </c>
      <c r="AO113" s="82" t="s">
        <v>668</v>
      </c>
      <c r="AP113" s="79" t="s">
        <v>176</v>
      </c>
      <c r="AQ113" s="79">
        <v>0</v>
      </c>
      <c r="AR113" s="79">
        <v>0</v>
      </c>
      <c r="AS113" s="79"/>
      <c r="AT113" s="79"/>
      <c r="AU113" s="79"/>
      <c r="AV113" s="79"/>
      <c r="AW113" s="79"/>
      <c r="AX113" s="79"/>
      <c r="AY113" s="79"/>
      <c r="AZ113" s="79"/>
      <c r="BA113">
        <v>41</v>
      </c>
      <c r="BB113" s="78" t="str">
        <f>REPLACE(INDEX(GroupVertices[Group],MATCH(Edges[[#This Row],[Vertex 1]],GroupVertices[Vertex],0)),1,1,"")</f>
        <v>1</v>
      </c>
      <c r="BC113" s="78" t="str">
        <f>REPLACE(INDEX(GroupVertices[Group],MATCH(Edges[[#This Row],[Vertex 2]],GroupVertices[Vertex],0)),1,1,"")</f>
        <v>1</v>
      </c>
      <c r="BD113" s="48">
        <v>2</v>
      </c>
      <c r="BE113" s="49">
        <v>16.666666666666668</v>
      </c>
      <c r="BF113" s="48">
        <v>0</v>
      </c>
      <c r="BG113" s="49">
        <v>0</v>
      </c>
      <c r="BH113" s="48">
        <v>0</v>
      </c>
      <c r="BI113" s="49">
        <v>0</v>
      </c>
      <c r="BJ113" s="48">
        <v>10</v>
      </c>
      <c r="BK113" s="49">
        <v>83.33333333333333</v>
      </c>
      <c r="BL113" s="48">
        <v>12</v>
      </c>
    </row>
    <row r="114" spans="1:64" ht="15">
      <c r="A114" s="64" t="s">
        <v>248</v>
      </c>
      <c r="B114" s="64" t="s">
        <v>248</v>
      </c>
      <c r="C114" s="65" t="s">
        <v>1600</v>
      </c>
      <c r="D114" s="66">
        <v>10</v>
      </c>
      <c r="E114" s="67" t="s">
        <v>136</v>
      </c>
      <c r="F114" s="68">
        <v>12</v>
      </c>
      <c r="G114" s="65"/>
      <c r="H114" s="69"/>
      <c r="I114" s="70"/>
      <c r="J114" s="70"/>
      <c r="K114" s="34" t="s">
        <v>65</v>
      </c>
      <c r="L114" s="77">
        <v>114</v>
      </c>
      <c r="M114" s="77"/>
      <c r="N114" s="72"/>
      <c r="O114" s="79" t="s">
        <v>176</v>
      </c>
      <c r="P114" s="81">
        <v>43682.127962962964</v>
      </c>
      <c r="Q114" s="79" t="s">
        <v>315</v>
      </c>
      <c r="R114" s="83" t="s">
        <v>385</v>
      </c>
      <c r="S114" s="79" t="s">
        <v>409</v>
      </c>
      <c r="T114" s="79" t="s">
        <v>427</v>
      </c>
      <c r="U114" s="79"/>
      <c r="V114" s="83" t="s">
        <v>498</v>
      </c>
      <c r="W114" s="81">
        <v>43682.127962962964</v>
      </c>
      <c r="X114" s="83" t="s">
        <v>571</v>
      </c>
      <c r="Y114" s="79"/>
      <c r="Z114" s="79"/>
      <c r="AA114" s="82" t="s">
        <v>669</v>
      </c>
      <c r="AB114" s="79"/>
      <c r="AC114" s="79" t="b">
        <v>0</v>
      </c>
      <c r="AD114" s="79">
        <v>0</v>
      </c>
      <c r="AE114" s="82" t="s">
        <v>695</v>
      </c>
      <c r="AF114" s="79" t="b">
        <v>0</v>
      </c>
      <c r="AG114" s="79" t="s">
        <v>696</v>
      </c>
      <c r="AH114" s="79"/>
      <c r="AI114" s="82" t="s">
        <v>695</v>
      </c>
      <c r="AJ114" s="79" t="b">
        <v>0</v>
      </c>
      <c r="AK114" s="79">
        <v>0</v>
      </c>
      <c r="AL114" s="82" t="s">
        <v>695</v>
      </c>
      <c r="AM114" s="79" t="s">
        <v>713</v>
      </c>
      <c r="AN114" s="79" t="b">
        <v>0</v>
      </c>
      <c r="AO114" s="82" t="s">
        <v>669</v>
      </c>
      <c r="AP114" s="79" t="s">
        <v>176</v>
      </c>
      <c r="AQ114" s="79">
        <v>0</v>
      </c>
      <c r="AR114" s="79">
        <v>0</v>
      </c>
      <c r="AS114" s="79"/>
      <c r="AT114" s="79"/>
      <c r="AU114" s="79"/>
      <c r="AV114" s="79"/>
      <c r="AW114" s="79"/>
      <c r="AX114" s="79"/>
      <c r="AY114" s="79"/>
      <c r="AZ114" s="79"/>
      <c r="BA114">
        <v>41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11</v>
      </c>
      <c r="BK114" s="49">
        <v>100</v>
      </c>
      <c r="BL114" s="48">
        <v>11</v>
      </c>
    </row>
    <row r="115" spans="1:64" ht="15">
      <c r="A115" s="64" t="s">
        <v>248</v>
      </c>
      <c r="B115" s="64" t="s">
        <v>248</v>
      </c>
      <c r="C115" s="65" t="s">
        <v>1600</v>
      </c>
      <c r="D115" s="66">
        <v>10</v>
      </c>
      <c r="E115" s="67" t="s">
        <v>136</v>
      </c>
      <c r="F115" s="68">
        <v>12</v>
      </c>
      <c r="G115" s="65"/>
      <c r="H115" s="69"/>
      <c r="I115" s="70"/>
      <c r="J115" s="70"/>
      <c r="K115" s="34" t="s">
        <v>65</v>
      </c>
      <c r="L115" s="77">
        <v>115</v>
      </c>
      <c r="M115" s="77"/>
      <c r="N115" s="72"/>
      <c r="O115" s="79" t="s">
        <v>176</v>
      </c>
      <c r="P115" s="81">
        <v>43682.465462962966</v>
      </c>
      <c r="Q115" s="79" t="s">
        <v>316</v>
      </c>
      <c r="R115" s="83" t="s">
        <v>386</v>
      </c>
      <c r="S115" s="79" t="s">
        <v>409</v>
      </c>
      <c r="T115" s="79" t="s">
        <v>427</v>
      </c>
      <c r="U115" s="79"/>
      <c r="V115" s="83" t="s">
        <v>498</v>
      </c>
      <c r="W115" s="81">
        <v>43682.465462962966</v>
      </c>
      <c r="X115" s="83" t="s">
        <v>572</v>
      </c>
      <c r="Y115" s="79"/>
      <c r="Z115" s="79"/>
      <c r="AA115" s="82" t="s">
        <v>670</v>
      </c>
      <c r="AB115" s="79"/>
      <c r="AC115" s="79" t="b">
        <v>0</v>
      </c>
      <c r="AD115" s="79">
        <v>0</v>
      </c>
      <c r="AE115" s="82" t="s">
        <v>695</v>
      </c>
      <c r="AF115" s="79" t="b">
        <v>0</v>
      </c>
      <c r="AG115" s="79" t="s">
        <v>696</v>
      </c>
      <c r="AH115" s="79"/>
      <c r="AI115" s="82" t="s">
        <v>695</v>
      </c>
      <c r="AJ115" s="79" t="b">
        <v>0</v>
      </c>
      <c r="AK115" s="79">
        <v>0</v>
      </c>
      <c r="AL115" s="82" t="s">
        <v>695</v>
      </c>
      <c r="AM115" s="79" t="s">
        <v>713</v>
      </c>
      <c r="AN115" s="79" t="b">
        <v>0</v>
      </c>
      <c r="AO115" s="82" t="s">
        <v>670</v>
      </c>
      <c r="AP115" s="79" t="s">
        <v>176</v>
      </c>
      <c r="AQ115" s="79">
        <v>0</v>
      </c>
      <c r="AR115" s="79">
        <v>0</v>
      </c>
      <c r="AS115" s="79"/>
      <c r="AT115" s="79"/>
      <c r="AU115" s="79"/>
      <c r="AV115" s="79"/>
      <c r="AW115" s="79"/>
      <c r="AX115" s="79"/>
      <c r="AY115" s="79"/>
      <c r="AZ115" s="79"/>
      <c r="BA115">
        <v>41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248</v>
      </c>
      <c r="B116" s="64" t="s">
        <v>248</v>
      </c>
      <c r="C116" s="65" t="s">
        <v>1600</v>
      </c>
      <c r="D116" s="66">
        <v>10</v>
      </c>
      <c r="E116" s="67" t="s">
        <v>136</v>
      </c>
      <c r="F116" s="68">
        <v>12</v>
      </c>
      <c r="G116" s="65"/>
      <c r="H116" s="69"/>
      <c r="I116" s="70"/>
      <c r="J116" s="70"/>
      <c r="K116" s="34" t="s">
        <v>65</v>
      </c>
      <c r="L116" s="77">
        <v>116</v>
      </c>
      <c r="M116" s="77"/>
      <c r="N116" s="72"/>
      <c r="O116" s="79" t="s">
        <v>176</v>
      </c>
      <c r="P116" s="81">
        <v>43682.88216435185</v>
      </c>
      <c r="Q116" s="79" t="s">
        <v>317</v>
      </c>
      <c r="R116" s="83" t="s">
        <v>387</v>
      </c>
      <c r="S116" s="79" t="s">
        <v>409</v>
      </c>
      <c r="T116" s="79" t="s">
        <v>449</v>
      </c>
      <c r="U116" s="79"/>
      <c r="V116" s="83" t="s">
        <v>498</v>
      </c>
      <c r="W116" s="81">
        <v>43682.88216435185</v>
      </c>
      <c r="X116" s="83" t="s">
        <v>573</v>
      </c>
      <c r="Y116" s="79"/>
      <c r="Z116" s="79"/>
      <c r="AA116" s="82" t="s">
        <v>671</v>
      </c>
      <c r="AB116" s="79"/>
      <c r="AC116" s="79" t="b">
        <v>0</v>
      </c>
      <c r="AD116" s="79">
        <v>0</v>
      </c>
      <c r="AE116" s="82" t="s">
        <v>695</v>
      </c>
      <c r="AF116" s="79" t="b">
        <v>0</v>
      </c>
      <c r="AG116" s="79" t="s">
        <v>696</v>
      </c>
      <c r="AH116" s="79"/>
      <c r="AI116" s="82" t="s">
        <v>695</v>
      </c>
      <c r="AJ116" s="79" t="b">
        <v>0</v>
      </c>
      <c r="AK116" s="79">
        <v>0</v>
      </c>
      <c r="AL116" s="82" t="s">
        <v>695</v>
      </c>
      <c r="AM116" s="79" t="s">
        <v>713</v>
      </c>
      <c r="AN116" s="79" t="b">
        <v>0</v>
      </c>
      <c r="AO116" s="82" t="s">
        <v>671</v>
      </c>
      <c r="AP116" s="79" t="s">
        <v>176</v>
      </c>
      <c r="AQ116" s="79">
        <v>0</v>
      </c>
      <c r="AR116" s="79">
        <v>0</v>
      </c>
      <c r="AS116" s="79"/>
      <c r="AT116" s="79"/>
      <c r="AU116" s="79"/>
      <c r="AV116" s="79"/>
      <c r="AW116" s="79"/>
      <c r="AX116" s="79"/>
      <c r="AY116" s="79"/>
      <c r="AZ116" s="79"/>
      <c r="BA116">
        <v>41</v>
      </c>
      <c r="BB116" s="78" t="str">
        <f>REPLACE(INDEX(GroupVertices[Group],MATCH(Edges[[#This Row],[Vertex 1]],GroupVertices[Vertex],0)),1,1,"")</f>
        <v>1</v>
      </c>
      <c r="BC116" s="78" t="str">
        <f>REPLACE(INDEX(GroupVertices[Group],MATCH(Edges[[#This Row],[Vertex 2]],GroupVertices[Vertex],0)),1,1,"")</f>
        <v>1</v>
      </c>
      <c r="BD116" s="48">
        <v>1</v>
      </c>
      <c r="BE116" s="49">
        <v>10</v>
      </c>
      <c r="BF116" s="48">
        <v>0</v>
      </c>
      <c r="BG116" s="49">
        <v>0</v>
      </c>
      <c r="BH116" s="48">
        <v>0</v>
      </c>
      <c r="BI116" s="49">
        <v>0</v>
      </c>
      <c r="BJ116" s="48">
        <v>9</v>
      </c>
      <c r="BK116" s="49">
        <v>90</v>
      </c>
      <c r="BL116" s="48">
        <v>10</v>
      </c>
    </row>
    <row r="117" spans="1:64" ht="15">
      <c r="A117" s="64" t="s">
        <v>248</v>
      </c>
      <c r="B117" s="64" t="s">
        <v>248</v>
      </c>
      <c r="C117" s="65" t="s">
        <v>1600</v>
      </c>
      <c r="D117" s="66">
        <v>10</v>
      </c>
      <c r="E117" s="67" t="s">
        <v>136</v>
      </c>
      <c r="F117" s="68">
        <v>12</v>
      </c>
      <c r="G117" s="65"/>
      <c r="H117" s="69"/>
      <c r="I117" s="70"/>
      <c r="J117" s="70"/>
      <c r="K117" s="34" t="s">
        <v>65</v>
      </c>
      <c r="L117" s="77">
        <v>117</v>
      </c>
      <c r="M117" s="77"/>
      <c r="N117" s="72"/>
      <c r="O117" s="79" t="s">
        <v>176</v>
      </c>
      <c r="P117" s="81">
        <v>43683.21690972222</v>
      </c>
      <c r="Q117" s="79" t="s">
        <v>318</v>
      </c>
      <c r="R117" s="83" t="s">
        <v>388</v>
      </c>
      <c r="S117" s="79" t="s">
        <v>409</v>
      </c>
      <c r="T117" s="79" t="s">
        <v>427</v>
      </c>
      <c r="U117" s="79"/>
      <c r="V117" s="83" t="s">
        <v>498</v>
      </c>
      <c r="W117" s="81">
        <v>43683.21690972222</v>
      </c>
      <c r="X117" s="83" t="s">
        <v>574</v>
      </c>
      <c r="Y117" s="79"/>
      <c r="Z117" s="79"/>
      <c r="AA117" s="82" t="s">
        <v>672</v>
      </c>
      <c r="AB117" s="79"/>
      <c r="AC117" s="79" t="b">
        <v>0</v>
      </c>
      <c r="AD117" s="79">
        <v>1</v>
      </c>
      <c r="AE117" s="82" t="s">
        <v>695</v>
      </c>
      <c r="AF117" s="79" t="b">
        <v>0</v>
      </c>
      <c r="AG117" s="79" t="s">
        <v>696</v>
      </c>
      <c r="AH117" s="79"/>
      <c r="AI117" s="82" t="s">
        <v>695</v>
      </c>
      <c r="AJ117" s="79" t="b">
        <v>0</v>
      </c>
      <c r="AK117" s="79">
        <v>0</v>
      </c>
      <c r="AL117" s="82" t="s">
        <v>695</v>
      </c>
      <c r="AM117" s="79" t="s">
        <v>713</v>
      </c>
      <c r="AN117" s="79" t="b">
        <v>0</v>
      </c>
      <c r="AO117" s="82" t="s">
        <v>672</v>
      </c>
      <c r="AP117" s="79" t="s">
        <v>176</v>
      </c>
      <c r="AQ117" s="79">
        <v>0</v>
      </c>
      <c r="AR117" s="79">
        <v>0</v>
      </c>
      <c r="AS117" s="79"/>
      <c r="AT117" s="79"/>
      <c r="AU117" s="79"/>
      <c r="AV117" s="79"/>
      <c r="AW117" s="79"/>
      <c r="AX117" s="79"/>
      <c r="AY117" s="79"/>
      <c r="AZ117" s="79"/>
      <c r="BA117">
        <v>41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8</v>
      </c>
      <c r="BK117" s="49">
        <v>100</v>
      </c>
      <c r="BL117" s="48">
        <v>8</v>
      </c>
    </row>
    <row r="118" spans="1:64" ht="15">
      <c r="A118" s="64" t="s">
        <v>248</v>
      </c>
      <c r="B118" s="64" t="s">
        <v>248</v>
      </c>
      <c r="C118" s="65" t="s">
        <v>1600</v>
      </c>
      <c r="D118" s="66">
        <v>10</v>
      </c>
      <c r="E118" s="67" t="s">
        <v>136</v>
      </c>
      <c r="F118" s="68">
        <v>12</v>
      </c>
      <c r="G118" s="65"/>
      <c r="H118" s="69"/>
      <c r="I118" s="70"/>
      <c r="J118" s="70"/>
      <c r="K118" s="34" t="s">
        <v>65</v>
      </c>
      <c r="L118" s="77">
        <v>118</v>
      </c>
      <c r="M118" s="77"/>
      <c r="N118" s="72"/>
      <c r="O118" s="79" t="s">
        <v>176</v>
      </c>
      <c r="P118" s="81">
        <v>43683.382199074076</v>
      </c>
      <c r="Q118" s="79" t="s">
        <v>319</v>
      </c>
      <c r="R118" s="83" t="s">
        <v>389</v>
      </c>
      <c r="S118" s="79" t="s">
        <v>409</v>
      </c>
      <c r="T118" s="79" t="s">
        <v>427</v>
      </c>
      <c r="U118" s="79"/>
      <c r="V118" s="83" t="s">
        <v>498</v>
      </c>
      <c r="W118" s="81">
        <v>43683.382199074076</v>
      </c>
      <c r="X118" s="83" t="s">
        <v>575</v>
      </c>
      <c r="Y118" s="79"/>
      <c r="Z118" s="79"/>
      <c r="AA118" s="82" t="s">
        <v>673</v>
      </c>
      <c r="AB118" s="79"/>
      <c r="AC118" s="79" t="b">
        <v>0</v>
      </c>
      <c r="AD118" s="79">
        <v>0</v>
      </c>
      <c r="AE118" s="82" t="s">
        <v>695</v>
      </c>
      <c r="AF118" s="79" t="b">
        <v>0</v>
      </c>
      <c r="AG118" s="79" t="s">
        <v>696</v>
      </c>
      <c r="AH118" s="79"/>
      <c r="AI118" s="82" t="s">
        <v>695</v>
      </c>
      <c r="AJ118" s="79" t="b">
        <v>0</v>
      </c>
      <c r="AK118" s="79">
        <v>0</v>
      </c>
      <c r="AL118" s="82" t="s">
        <v>695</v>
      </c>
      <c r="AM118" s="79" t="s">
        <v>713</v>
      </c>
      <c r="AN118" s="79" t="b">
        <v>0</v>
      </c>
      <c r="AO118" s="82" t="s">
        <v>673</v>
      </c>
      <c r="AP118" s="79" t="s">
        <v>176</v>
      </c>
      <c r="AQ118" s="79">
        <v>0</v>
      </c>
      <c r="AR118" s="79">
        <v>0</v>
      </c>
      <c r="AS118" s="79"/>
      <c r="AT118" s="79"/>
      <c r="AU118" s="79"/>
      <c r="AV118" s="79"/>
      <c r="AW118" s="79"/>
      <c r="AX118" s="79"/>
      <c r="AY118" s="79"/>
      <c r="AZ118" s="79"/>
      <c r="BA118">
        <v>41</v>
      </c>
      <c r="BB118" s="78" t="str">
        <f>REPLACE(INDEX(GroupVertices[Group],MATCH(Edges[[#This Row],[Vertex 1]],GroupVertices[Vertex],0)),1,1,"")</f>
        <v>1</v>
      </c>
      <c r="BC118" s="78" t="str">
        <f>REPLACE(INDEX(GroupVertices[Group],MATCH(Edges[[#This Row],[Vertex 2]],GroupVertices[Vertex],0)),1,1,"")</f>
        <v>1</v>
      </c>
      <c r="BD118" s="48">
        <v>1</v>
      </c>
      <c r="BE118" s="49">
        <v>9.090909090909092</v>
      </c>
      <c r="BF118" s="48">
        <v>0</v>
      </c>
      <c r="BG118" s="49">
        <v>0</v>
      </c>
      <c r="BH118" s="48">
        <v>0</v>
      </c>
      <c r="BI118" s="49">
        <v>0</v>
      </c>
      <c r="BJ118" s="48">
        <v>10</v>
      </c>
      <c r="BK118" s="49">
        <v>90.9090909090909</v>
      </c>
      <c r="BL118" s="48">
        <v>11</v>
      </c>
    </row>
    <row r="119" spans="1:64" ht="15">
      <c r="A119" s="64" t="s">
        <v>248</v>
      </c>
      <c r="B119" s="64" t="s">
        <v>248</v>
      </c>
      <c r="C119" s="65" t="s">
        <v>1600</v>
      </c>
      <c r="D119" s="66">
        <v>10</v>
      </c>
      <c r="E119" s="67" t="s">
        <v>136</v>
      </c>
      <c r="F119" s="68">
        <v>12</v>
      </c>
      <c r="G119" s="65"/>
      <c r="H119" s="69"/>
      <c r="I119" s="70"/>
      <c r="J119" s="70"/>
      <c r="K119" s="34" t="s">
        <v>65</v>
      </c>
      <c r="L119" s="77">
        <v>119</v>
      </c>
      <c r="M119" s="77"/>
      <c r="N119" s="72"/>
      <c r="O119" s="79" t="s">
        <v>176</v>
      </c>
      <c r="P119" s="81">
        <v>43683.62810185185</v>
      </c>
      <c r="Q119" s="79" t="s">
        <v>320</v>
      </c>
      <c r="R119" s="83" t="s">
        <v>390</v>
      </c>
      <c r="S119" s="79" t="s">
        <v>409</v>
      </c>
      <c r="T119" s="79" t="s">
        <v>427</v>
      </c>
      <c r="U119" s="79"/>
      <c r="V119" s="83" t="s">
        <v>498</v>
      </c>
      <c r="W119" s="81">
        <v>43683.62810185185</v>
      </c>
      <c r="X119" s="83" t="s">
        <v>576</v>
      </c>
      <c r="Y119" s="79"/>
      <c r="Z119" s="79"/>
      <c r="AA119" s="82" t="s">
        <v>674</v>
      </c>
      <c r="AB119" s="79"/>
      <c r="AC119" s="79" t="b">
        <v>0</v>
      </c>
      <c r="AD119" s="79">
        <v>0</v>
      </c>
      <c r="AE119" s="82" t="s">
        <v>695</v>
      </c>
      <c r="AF119" s="79" t="b">
        <v>0</v>
      </c>
      <c r="AG119" s="79" t="s">
        <v>696</v>
      </c>
      <c r="AH119" s="79"/>
      <c r="AI119" s="82" t="s">
        <v>695</v>
      </c>
      <c r="AJ119" s="79" t="b">
        <v>0</v>
      </c>
      <c r="AK119" s="79">
        <v>0</v>
      </c>
      <c r="AL119" s="82" t="s">
        <v>695</v>
      </c>
      <c r="AM119" s="79" t="s">
        <v>713</v>
      </c>
      <c r="AN119" s="79" t="b">
        <v>0</v>
      </c>
      <c r="AO119" s="82" t="s">
        <v>674</v>
      </c>
      <c r="AP119" s="79" t="s">
        <v>176</v>
      </c>
      <c r="AQ119" s="79">
        <v>0</v>
      </c>
      <c r="AR119" s="79">
        <v>0</v>
      </c>
      <c r="AS119" s="79"/>
      <c r="AT119" s="79"/>
      <c r="AU119" s="79"/>
      <c r="AV119" s="79"/>
      <c r="AW119" s="79"/>
      <c r="AX119" s="79"/>
      <c r="AY119" s="79"/>
      <c r="AZ119" s="79"/>
      <c r="BA119">
        <v>41</v>
      </c>
      <c r="BB119" s="78" t="str">
        <f>REPLACE(INDEX(GroupVertices[Group],MATCH(Edges[[#This Row],[Vertex 1]],GroupVertices[Vertex],0)),1,1,"")</f>
        <v>1</v>
      </c>
      <c r="BC119" s="78" t="str">
        <f>REPLACE(INDEX(GroupVertices[Group],MATCH(Edges[[#This Row],[Vertex 2]],GroupVertices[Vertex],0)),1,1,"")</f>
        <v>1</v>
      </c>
      <c r="BD119" s="48">
        <v>2</v>
      </c>
      <c r="BE119" s="49">
        <v>18.181818181818183</v>
      </c>
      <c r="BF119" s="48">
        <v>0</v>
      </c>
      <c r="BG119" s="49">
        <v>0</v>
      </c>
      <c r="BH119" s="48">
        <v>0</v>
      </c>
      <c r="BI119" s="49">
        <v>0</v>
      </c>
      <c r="BJ119" s="48">
        <v>9</v>
      </c>
      <c r="BK119" s="49">
        <v>81.81818181818181</v>
      </c>
      <c r="BL119" s="48">
        <v>11</v>
      </c>
    </row>
    <row r="120" spans="1:64" ht="15">
      <c r="A120" s="64" t="s">
        <v>248</v>
      </c>
      <c r="B120" s="64" t="s">
        <v>248</v>
      </c>
      <c r="C120" s="65" t="s">
        <v>1600</v>
      </c>
      <c r="D120" s="66">
        <v>10</v>
      </c>
      <c r="E120" s="67" t="s">
        <v>136</v>
      </c>
      <c r="F120" s="68">
        <v>12</v>
      </c>
      <c r="G120" s="65"/>
      <c r="H120" s="69"/>
      <c r="I120" s="70"/>
      <c r="J120" s="70"/>
      <c r="K120" s="34" t="s">
        <v>65</v>
      </c>
      <c r="L120" s="77">
        <v>120</v>
      </c>
      <c r="M120" s="77"/>
      <c r="N120" s="72"/>
      <c r="O120" s="79" t="s">
        <v>176</v>
      </c>
      <c r="P120" s="81">
        <v>43684.35175925926</v>
      </c>
      <c r="Q120" s="79" t="s">
        <v>321</v>
      </c>
      <c r="R120" s="83" t="s">
        <v>391</v>
      </c>
      <c r="S120" s="79" t="s">
        <v>409</v>
      </c>
      <c r="T120" s="79" t="s">
        <v>450</v>
      </c>
      <c r="U120" s="79"/>
      <c r="V120" s="83" t="s">
        <v>498</v>
      </c>
      <c r="W120" s="81">
        <v>43684.35175925926</v>
      </c>
      <c r="X120" s="83" t="s">
        <v>577</v>
      </c>
      <c r="Y120" s="79"/>
      <c r="Z120" s="79"/>
      <c r="AA120" s="82" t="s">
        <v>675</v>
      </c>
      <c r="AB120" s="79"/>
      <c r="AC120" s="79" t="b">
        <v>0</v>
      </c>
      <c r="AD120" s="79">
        <v>0</v>
      </c>
      <c r="AE120" s="82" t="s">
        <v>695</v>
      </c>
      <c r="AF120" s="79" t="b">
        <v>0</v>
      </c>
      <c r="AG120" s="79" t="s">
        <v>696</v>
      </c>
      <c r="AH120" s="79"/>
      <c r="AI120" s="82" t="s">
        <v>695</v>
      </c>
      <c r="AJ120" s="79" t="b">
        <v>0</v>
      </c>
      <c r="AK120" s="79">
        <v>0</v>
      </c>
      <c r="AL120" s="82" t="s">
        <v>695</v>
      </c>
      <c r="AM120" s="79" t="s">
        <v>713</v>
      </c>
      <c r="AN120" s="79" t="b">
        <v>0</v>
      </c>
      <c r="AO120" s="82" t="s">
        <v>675</v>
      </c>
      <c r="AP120" s="79" t="s">
        <v>176</v>
      </c>
      <c r="AQ120" s="79">
        <v>0</v>
      </c>
      <c r="AR120" s="79">
        <v>0</v>
      </c>
      <c r="AS120" s="79"/>
      <c r="AT120" s="79"/>
      <c r="AU120" s="79"/>
      <c r="AV120" s="79"/>
      <c r="AW120" s="79"/>
      <c r="AX120" s="79"/>
      <c r="AY120" s="79"/>
      <c r="AZ120" s="79"/>
      <c r="BA120">
        <v>41</v>
      </c>
      <c r="BB120" s="78" t="str">
        <f>REPLACE(INDEX(GroupVertices[Group],MATCH(Edges[[#This Row],[Vertex 1]],GroupVertices[Vertex],0)),1,1,"")</f>
        <v>1</v>
      </c>
      <c r="BC120" s="78" t="str">
        <f>REPLACE(INDEX(GroupVertices[Group],MATCH(Edges[[#This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248</v>
      </c>
      <c r="B121" s="64" t="s">
        <v>248</v>
      </c>
      <c r="C121" s="65" t="s">
        <v>1600</v>
      </c>
      <c r="D121" s="66">
        <v>10</v>
      </c>
      <c r="E121" s="67" t="s">
        <v>136</v>
      </c>
      <c r="F121" s="68">
        <v>12</v>
      </c>
      <c r="G121" s="65"/>
      <c r="H121" s="69"/>
      <c r="I121" s="70"/>
      <c r="J121" s="70"/>
      <c r="K121" s="34" t="s">
        <v>65</v>
      </c>
      <c r="L121" s="77">
        <v>121</v>
      </c>
      <c r="M121" s="77"/>
      <c r="N121" s="72"/>
      <c r="O121" s="79" t="s">
        <v>176</v>
      </c>
      <c r="P121" s="81">
        <v>43684.465636574074</v>
      </c>
      <c r="Q121" s="79" t="s">
        <v>322</v>
      </c>
      <c r="R121" s="83" t="s">
        <v>392</v>
      </c>
      <c r="S121" s="79" t="s">
        <v>409</v>
      </c>
      <c r="T121" s="79" t="s">
        <v>450</v>
      </c>
      <c r="U121" s="79"/>
      <c r="V121" s="83" t="s">
        <v>498</v>
      </c>
      <c r="W121" s="81">
        <v>43684.465636574074</v>
      </c>
      <c r="X121" s="83" t="s">
        <v>578</v>
      </c>
      <c r="Y121" s="79"/>
      <c r="Z121" s="79"/>
      <c r="AA121" s="82" t="s">
        <v>676</v>
      </c>
      <c r="AB121" s="79"/>
      <c r="AC121" s="79" t="b">
        <v>0</v>
      </c>
      <c r="AD121" s="79">
        <v>0</v>
      </c>
      <c r="AE121" s="82" t="s">
        <v>695</v>
      </c>
      <c r="AF121" s="79" t="b">
        <v>0</v>
      </c>
      <c r="AG121" s="79" t="s">
        <v>696</v>
      </c>
      <c r="AH121" s="79"/>
      <c r="AI121" s="82" t="s">
        <v>695</v>
      </c>
      <c r="AJ121" s="79" t="b">
        <v>0</v>
      </c>
      <c r="AK121" s="79">
        <v>0</v>
      </c>
      <c r="AL121" s="82" t="s">
        <v>695</v>
      </c>
      <c r="AM121" s="79" t="s">
        <v>713</v>
      </c>
      <c r="AN121" s="79" t="b">
        <v>0</v>
      </c>
      <c r="AO121" s="82" t="s">
        <v>676</v>
      </c>
      <c r="AP121" s="79" t="s">
        <v>176</v>
      </c>
      <c r="AQ121" s="79">
        <v>0</v>
      </c>
      <c r="AR121" s="79">
        <v>0</v>
      </c>
      <c r="AS121" s="79"/>
      <c r="AT121" s="79"/>
      <c r="AU121" s="79"/>
      <c r="AV121" s="79"/>
      <c r="AW121" s="79"/>
      <c r="AX121" s="79"/>
      <c r="AY121" s="79"/>
      <c r="AZ121" s="79"/>
      <c r="BA121">
        <v>41</v>
      </c>
      <c r="BB121" s="78" t="str">
        <f>REPLACE(INDEX(GroupVertices[Group],MATCH(Edges[[#This Row],[Vertex 1]],GroupVertices[Vertex],0)),1,1,"")</f>
        <v>1</v>
      </c>
      <c r="BC121" s="78" t="str">
        <f>REPLACE(INDEX(GroupVertices[Group],MATCH(Edges[[#This Row],[Vertex 2]],GroupVertices[Vertex],0)),1,1,"")</f>
        <v>1</v>
      </c>
      <c r="BD121" s="48">
        <v>1</v>
      </c>
      <c r="BE121" s="49">
        <v>10</v>
      </c>
      <c r="BF121" s="48">
        <v>0</v>
      </c>
      <c r="BG121" s="49">
        <v>0</v>
      </c>
      <c r="BH121" s="48">
        <v>0</v>
      </c>
      <c r="BI121" s="49">
        <v>0</v>
      </c>
      <c r="BJ121" s="48">
        <v>9</v>
      </c>
      <c r="BK121" s="49">
        <v>90</v>
      </c>
      <c r="BL121" s="48">
        <v>10</v>
      </c>
    </row>
    <row r="122" spans="1:64" ht="15">
      <c r="A122" s="64" t="s">
        <v>248</v>
      </c>
      <c r="B122" s="64" t="s">
        <v>248</v>
      </c>
      <c r="C122" s="65" t="s">
        <v>1600</v>
      </c>
      <c r="D122" s="66">
        <v>10</v>
      </c>
      <c r="E122" s="67" t="s">
        <v>136</v>
      </c>
      <c r="F122" s="68">
        <v>12</v>
      </c>
      <c r="G122" s="65"/>
      <c r="H122" s="69"/>
      <c r="I122" s="70"/>
      <c r="J122" s="70"/>
      <c r="K122" s="34" t="s">
        <v>65</v>
      </c>
      <c r="L122" s="77">
        <v>122</v>
      </c>
      <c r="M122" s="77"/>
      <c r="N122" s="72"/>
      <c r="O122" s="79" t="s">
        <v>176</v>
      </c>
      <c r="P122" s="81">
        <v>43684.72677083333</v>
      </c>
      <c r="Q122" s="79" t="s">
        <v>323</v>
      </c>
      <c r="R122" s="83" t="s">
        <v>393</v>
      </c>
      <c r="S122" s="79" t="s">
        <v>409</v>
      </c>
      <c r="T122" s="79" t="s">
        <v>427</v>
      </c>
      <c r="U122" s="79"/>
      <c r="V122" s="83" t="s">
        <v>498</v>
      </c>
      <c r="W122" s="81">
        <v>43684.72677083333</v>
      </c>
      <c r="X122" s="83" t="s">
        <v>579</v>
      </c>
      <c r="Y122" s="79"/>
      <c r="Z122" s="79"/>
      <c r="AA122" s="82" t="s">
        <v>677</v>
      </c>
      <c r="AB122" s="79"/>
      <c r="AC122" s="79" t="b">
        <v>0</v>
      </c>
      <c r="AD122" s="79">
        <v>0</v>
      </c>
      <c r="AE122" s="82" t="s">
        <v>695</v>
      </c>
      <c r="AF122" s="79" t="b">
        <v>0</v>
      </c>
      <c r="AG122" s="79" t="s">
        <v>696</v>
      </c>
      <c r="AH122" s="79"/>
      <c r="AI122" s="82" t="s">
        <v>695</v>
      </c>
      <c r="AJ122" s="79" t="b">
        <v>0</v>
      </c>
      <c r="AK122" s="79">
        <v>0</v>
      </c>
      <c r="AL122" s="82" t="s">
        <v>695</v>
      </c>
      <c r="AM122" s="79" t="s">
        <v>713</v>
      </c>
      <c r="AN122" s="79" t="b">
        <v>0</v>
      </c>
      <c r="AO122" s="82" t="s">
        <v>677</v>
      </c>
      <c r="AP122" s="79" t="s">
        <v>176</v>
      </c>
      <c r="AQ122" s="79">
        <v>0</v>
      </c>
      <c r="AR122" s="79">
        <v>0</v>
      </c>
      <c r="AS122" s="79"/>
      <c r="AT122" s="79"/>
      <c r="AU122" s="79"/>
      <c r="AV122" s="79"/>
      <c r="AW122" s="79"/>
      <c r="AX122" s="79"/>
      <c r="AY122" s="79"/>
      <c r="AZ122" s="79"/>
      <c r="BA122">
        <v>41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248</v>
      </c>
      <c r="B123" s="64" t="s">
        <v>248</v>
      </c>
      <c r="C123" s="65" t="s">
        <v>1600</v>
      </c>
      <c r="D123" s="66">
        <v>10</v>
      </c>
      <c r="E123" s="67" t="s">
        <v>136</v>
      </c>
      <c r="F123" s="68">
        <v>12</v>
      </c>
      <c r="G123" s="65"/>
      <c r="H123" s="69"/>
      <c r="I123" s="70"/>
      <c r="J123" s="70"/>
      <c r="K123" s="34" t="s">
        <v>65</v>
      </c>
      <c r="L123" s="77">
        <v>123</v>
      </c>
      <c r="M123" s="77"/>
      <c r="N123" s="72"/>
      <c r="O123" s="79" t="s">
        <v>176</v>
      </c>
      <c r="P123" s="81">
        <v>43685.04900462963</v>
      </c>
      <c r="Q123" s="79" t="s">
        <v>324</v>
      </c>
      <c r="R123" s="83" t="s">
        <v>394</v>
      </c>
      <c r="S123" s="79" t="s">
        <v>409</v>
      </c>
      <c r="T123" s="79" t="s">
        <v>427</v>
      </c>
      <c r="U123" s="79"/>
      <c r="V123" s="83" t="s">
        <v>498</v>
      </c>
      <c r="W123" s="81">
        <v>43685.04900462963</v>
      </c>
      <c r="X123" s="83" t="s">
        <v>580</v>
      </c>
      <c r="Y123" s="79"/>
      <c r="Z123" s="79"/>
      <c r="AA123" s="82" t="s">
        <v>678</v>
      </c>
      <c r="AB123" s="79"/>
      <c r="AC123" s="79" t="b">
        <v>0</v>
      </c>
      <c r="AD123" s="79">
        <v>0</v>
      </c>
      <c r="AE123" s="82" t="s">
        <v>695</v>
      </c>
      <c r="AF123" s="79" t="b">
        <v>0</v>
      </c>
      <c r="AG123" s="79" t="s">
        <v>696</v>
      </c>
      <c r="AH123" s="79"/>
      <c r="AI123" s="82" t="s">
        <v>695</v>
      </c>
      <c r="AJ123" s="79" t="b">
        <v>0</v>
      </c>
      <c r="AK123" s="79">
        <v>0</v>
      </c>
      <c r="AL123" s="82" t="s">
        <v>695</v>
      </c>
      <c r="AM123" s="79" t="s">
        <v>713</v>
      </c>
      <c r="AN123" s="79" t="b">
        <v>0</v>
      </c>
      <c r="AO123" s="82" t="s">
        <v>678</v>
      </c>
      <c r="AP123" s="79" t="s">
        <v>176</v>
      </c>
      <c r="AQ123" s="79">
        <v>0</v>
      </c>
      <c r="AR123" s="79">
        <v>0</v>
      </c>
      <c r="AS123" s="79"/>
      <c r="AT123" s="79"/>
      <c r="AU123" s="79"/>
      <c r="AV123" s="79"/>
      <c r="AW123" s="79"/>
      <c r="AX123" s="79"/>
      <c r="AY123" s="79"/>
      <c r="AZ123" s="79"/>
      <c r="BA123">
        <v>41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v>
      </c>
      <c r="BK123" s="49">
        <v>100</v>
      </c>
      <c r="BL123" s="48">
        <v>9</v>
      </c>
    </row>
    <row r="124" spans="1:64" ht="15">
      <c r="A124" s="64" t="s">
        <v>248</v>
      </c>
      <c r="B124" s="64" t="s">
        <v>248</v>
      </c>
      <c r="C124" s="65" t="s">
        <v>1600</v>
      </c>
      <c r="D124" s="66">
        <v>10</v>
      </c>
      <c r="E124" s="67" t="s">
        <v>136</v>
      </c>
      <c r="F124" s="68">
        <v>12</v>
      </c>
      <c r="G124" s="65"/>
      <c r="H124" s="69"/>
      <c r="I124" s="70"/>
      <c r="J124" s="70"/>
      <c r="K124" s="34" t="s">
        <v>65</v>
      </c>
      <c r="L124" s="77">
        <v>124</v>
      </c>
      <c r="M124" s="77"/>
      <c r="N124" s="72"/>
      <c r="O124" s="79" t="s">
        <v>176</v>
      </c>
      <c r="P124" s="81">
        <v>43686.175474537034</v>
      </c>
      <c r="Q124" s="79" t="s">
        <v>325</v>
      </c>
      <c r="R124" s="83" t="s">
        <v>395</v>
      </c>
      <c r="S124" s="79" t="s">
        <v>409</v>
      </c>
      <c r="T124" s="79" t="s">
        <v>450</v>
      </c>
      <c r="U124" s="79"/>
      <c r="V124" s="83" t="s">
        <v>498</v>
      </c>
      <c r="W124" s="81">
        <v>43686.175474537034</v>
      </c>
      <c r="X124" s="83" t="s">
        <v>581</v>
      </c>
      <c r="Y124" s="79"/>
      <c r="Z124" s="79"/>
      <c r="AA124" s="82" t="s">
        <v>679</v>
      </c>
      <c r="AB124" s="79"/>
      <c r="AC124" s="79" t="b">
        <v>0</v>
      </c>
      <c r="AD124" s="79">
        <v>0</v>
      </c>
      <c r="AE124" s="82" t="s">
        <v>695</v>
      </c>
      <c r="AF124" s="79" t="b">
        <v>0</v>
      </c>
      <c r="AG124" s="79" t="s">
        <v>696</v>
      </c>
      <c r="AH124" s="79"/>
      <c r="AI124" s="82" t="s">
        <v>695</v>
      </c>
      <c r="AJ124" s="79" t="b">
        <v>0</v>
      </c>
      <c r="AK124" s="79">
        <v>0</v>
      </c>
      <c r="AL124" s="82" t="s">
        <v>695</v>
      </c>
      <c r="AM124" s="79" t="s">
        <v>713</v>
      </c>
      <c r="AN124" s="79" t="b">
        <v>0</v>
      </c>
      <c r="AO124" s="82" t="s">
        <v>679</v>
      </c>
      <c r="AP124" s="79" t="s">
        <v>176</v>
      </c>
      <c r="AQ124" s="79">
        <v>0</v>
      </c>
      <c r="AR124" s="79">
        <v>0</v>
      </c>
      <c r="AS124" s="79"/>
      <c r="AT124" s="79"/>
      <c r="AU124" s="79"/>
      <c r="AV124" s="79"/>
      <c r="AW124" s="79"/>
      <c r="AX124" s="79"/>
      <c r="AY124" s="79"/>
      <c r="AZ124" s="79"/>
      <c r="BA124">
        <v>41</v>
      </c>
      <c r="BB124" s="78" t="str">
        <f>REPLACE(INDEX(GroupVertices[Group],MATCH(Edges[[#This Row],[Vertex 1]],GroupVertices[Vertex],0)),1,1,"")</f>
        <v>1</v>
      </c>
      <c r="BC124" s="78" t="str">
        <f>REPLACE(INDEX(GroupVertices[Group],MATCH(Edges[[#This Row],[Vertex 2]],GroupVertices[Vertex],0)),1,1,"")</f>
        <v>1</v>
      </c>
      <c r="BD124" s="48">
        <v>1</v>
      </c>
      <c r="BE124" s="49">
        <v>10</v>
      </c>
      <c r="BF124" s="48">
        <v>0</v>
      </c>
      <c r="BG124" s="49">
        <v>0</v>
      </c>
      <c r="BH124" s="48">
        <v>0</v>
      </c>
      <c r="BI124" s="49">
        <v>0</v>
      </c>
      <c r="BJ124" s="48">
        <v>9</v>
      </c>
      <c r="BK124" s="49">
        <v>90</v>
      </c>
      <c r="BL124" s="48">
        <v>10</v>
      </c>
    </row>
    <row r="125" spans="1:64" ht="15">
      <c r="A125" s="64" t="s">
        <v>248</v>
      </c>
      <c r="B125" s="64" t="s">
        <v>248</v>
      </c>
      <c r="C125" s="65" t="s">
        <v>1600</v>
      </c>
      <c r="D125" s="66">
        <v>10</v>
      </c>
      <c r="E125" s="67" t="s">
        <v>136</v>
      </c>
      <c r="F125" s="68">
        <v>12</v>
      </c>
      <c r="G125" s="65"/>
      <c r="H125" s="69"/>
      <c r="I125" s="70"/>
      <c r="J125" s="70"/>
      <c r="K125" s="34" t="s">
        <v>65</v>
      </c>
      <c r="L125" s="77">
        <v>125</v>
      </c>
      <c r="M125" s="77"/>
      <c r="N125" s="72"/>
      <c r="O125" s="79" t="s">
        <v>176</v>
      </c>
      <c r="P125" s="81">
        <v>43686.351875</v>
      </c>
      <c r="Q125" s="79" t="s">
        <v>326</v>
      </c>
      <c r="R125" s="83" t="s">
        <v>396</v>
      </c>
      <c r="S125" s="79" t="s">
        <v>409</v>
      </c>
      <c r="T125" s="79" t="s">
        <v>427</v>
      </c>
      <c r="U125" s="79"/>
      <c r="V125" s="83" t="s">
        <v>498</v>
      </c>
      <c r="W125" s="81">
        <v>43686.351875</v>
      </c>
      <c r="X125" s="83" t="s">
        <v>582</v>
      </c>
      <c r="Y125" s="79"/>
      <c r="Z125" s="79"/>
      <c r="AA125" s="82" t="s">
        <v>680</v>
      </c>
      <c r="AB125" s="79"/>
      <c r="AC125" s="79" t="b">
        <v>0</v>
      </c>
      <c r="AD125" s="79">
        <v>0</v>
      </c>
      <c r="AE125" s="82" t="s">
        <v>695</v>
      </c>
      <c r="AF125" s="79" t="b">
        <v>0</v>
      </c>
      <c r="AG125" s="79" t="s">
        <v>696</v>
      </c>
      <c r="AH125" s="79"/>
      <c r="AI125" s="82" t="s">
        <v>695</v>
      </c>
      <c r="AJ125" s="79" t="b">
        <v>0</v>
      </c>
      <c r="AK125" s="79">
        <v>0</v>
      </c>
      <c r="AL125" s="82" t="s">
        <v>695</v>
      </c>
      <c r="AM125" s="79" t="s">
        <v>713</v>
      </c>
      <c r="AN125" s="79" t="b">
        <v>0</v>
      </c>
      <c r="AO125" s="82" t="s">
        <v>680</v>
      </c>
      <c r="AP125" s="79" t="s">
        <v>176</v>
      </c>
      <c r="AQ125" s="79">
        <v>0</v>
      </c>
      <c r="AR125" s="79">
        <v>0</v>
      </c>
      <c r="AS125" s="79"/>
      <c r="AT125" s="79"/>
      <c r="AU125" s="79"/>
      <c r="AV125" s="79"/>
      <c r="AW125" s="79"/>
      <c r="AX125" s="79"/>
      <c r="AY125" s="79"/>
      <c r="AZ125" s="79"/>
      <c r="BA125">
        <v>41</v>
      </c>
      <c r="BB125" s="78" t="str">
        <f>REPLACE(INDEX(GroupVertices[Group],MATCH(Edges[[#This Row],[Vertex 1]],GroupVertices[Vertex],0)),1,1,"")</f>
        <v>1</v>
      </c>
      <c r="BC125" s="78" t="str">
        <f>REPLACE(INDEX(GroupVertices[Group],MATCH(Edges[[#This Row],[Vertex 2]],GroupVertices[Vertex],0)),1,1,"")</f>
        <v>1</v>
      </c>
      <c r="BD125" s="48">
        <v>1</v>
      </c>
      <c r="BE125" s="49">
        <v>10</v>
      </c>
      <c r="BF125" s="48">
        <v>0</v>
      </c>
      <c r="BG125" s="49">
        <v>0</v>
      </c>
      <c r="BH125" s="48">
        <v>0</v>
      </c>
      <c r="BI125" s="49">
        <v>0</v>
      </c>
      <c r="BJ125" s="48">
        <v>9</v>
      </c>
      <c r="BK125" s="49">
        <v>90</v>
      </c>
      <c r="BL125" s="48">
        <v>10</v>
      </c>
    </row>
    <row r="126" spans="1:64" ht="15">
      <c r="A126" s="64" t="s">
        <v>248</v>
      </c>
      <c r="B126" s="64" t="s">
        <v>248</v>
      </c>
      <c r="C126" s="65" t="s">
        <v>1600</v>
      </c>
      <c r="D126" s="66">
        <v>10</v>
      </c>
      <c r="E126" s="67" t="s">
        <v>136</v>
      </c>
      <c r="F126" s="68">
        <v>12</v>
      </c>
      <c r="G126" s="65"/>
      <c r="H126" s="69"/>
      <c r="I126" s="70"/>
      <c r="J126" s="70"/>
      <c r="K126" s="34" t="s">
        <v>65</v>
      </c>
      <c r="L126" s="77">
        <v>126</v>
      </c>
      <c r="M126" s="77"/>
      <c r="N126" s="72"/>
      <c r="O126" s="79" t="s">
        <v>176</v>
      </c>
      <c r="P126" s="81">
        <v>43686.88247685185</v>
      </c>
      <c r="Q126" s="79" t="s">
        <v>327</v>
      </c>
      <c r="R126" s="83" t="s">
        <v>397</v>
      </c>
      <c r="S126" s="79" t="s">
        <v>409</v>
      </c>
      <c r="T126" s="79" t="s">
        <v>427</v>
      </c>
      <c r="U126" s="79"/>
      <c r="V126" s="83" t="s">
        <v>498</v>
      </c>
      <c r="W126" s="81">
        <v>43686.88247685185</v>
      </c>
      <c r="X126" s="83" t="s">
        <v>583</v>
      </c>
      <c r="Y126" s="79"/>
      <c r="Z126" s="79"/>
      <c r="AA126" s="82" t="s">
        <v>681</v>
      </c>
      <c r="AB126" s="79"/>
      <c r="AC126" s="79" t="b">
        <v>0</v>
      </c>
      <c r="AD126" s="79">
        <v>0</v>
      </c>
      <c r="AE126" s="82" t="s">
        <v>695</v>
      </c>
      <c r="AF126" s="79" t="b">
        <v>0</v>
      </c>
      <c r="AG126" s="79" t="s">
        <v>696</v>
      </c>
      <c r="AH126" s="79"/>
      <c r="AI126" s="82" t="s">
        <v>695</v>
      </c>
      <c r="AJ126" s="79" t="b">
        <v>0</v>
      </c>
      <c r="AK126" s="79">
        <v>0</v>
      </c>
      <c r="AL126" s="82" t="s">
        <v>695</v>
      </c>
      <c r="AM126" s="79" t="s">
        <v>713</v>
      </c>
      <c r="AN126" s="79" t="b">
        <v>0</v>
      </c>
      <c r="AO126" s="82" t="s">
        <v>681</v>
      </c>
      <c r="AP126" s="79" t="s">
        <v>176</v>
      </c>
      <c r="AQ126" s="79">
        <v>0</v>
      </c>
      <c r="AR126" s="79">
        <v>0</v>
      </c>
      <c r="AS126" s="79"/>
      <c r="AT126" s="79"/>
      <c r="AU126" s="79"/>
      <c r="AV126" s="79"/>
      <c r="AW126" s="79"/>
      <c r="AX126" s="79"/>
      <c r="AY126" s="79"/>
      <c r="AZ126" s="79"/>
      <c r="BA126">
        <v>41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9</v>
      </c>
      <c r="BK126" s="49">
        <v>100</v>
      </c>
      <c r="BL126" s="48">
        <v>9</v>
      </c>
    </row>
    <row r="127" spans="1:64" ht="15">
      <c r="A127" s="64" t="s">
        <v>248</v>
      </c>
      <c r="B127" s="64" t="s">
        <v>248</v>
      </c>
      <c r="C127" s="65" t="s">
        <v>1600</v>
      </c>
      <c r="D127" s="66">
        <v>10</v>
      </c>
      <c r="E127" s="67" t="s">
        <v>136</v>
      </c>
      <c r="F127" s="68">
        <v>12</v>
      </c>
      <c r="G127" s="65"/>
      <c r="H127" s="69"/>
      <c r="I127" s="70"/>
      <c r="J127" s="70"/>
      <c r="K127" s="34" t="s">
        <v>65</v>
      </c>
      <c r="L127" s="77">
        <v>127</v>
      </c>
      <c r="M127" s="77"/>
      <c r="N127" s="72"/>
      <c r="O127" s="79" t="s">
        <v>176</v>
      </c>
      <c r="P127" s="81">
        <v>43686.96581018518</v>
      </c>
      <c r="Q127" s="79" t="s">
        <v>328</v>
      </c>
      <c r="R127" s="83" t="s">
        <v>398</v>
      </c>
      <c r="S127" s="79" t="s">
        <v>409</v>
      </c>
      <c r="T127" s="79" t="s">
        <v>423</v>
      </c>
      <c r="U127" s="79"/>
      <c r="V127" s="83" t="s">
        <v>498</v>
      </c>
      <c r="W127" s="81">
        <v>43686.96581018518</v>
      </c>
      <c r="X127" s="83" t="s">
        <v>584</v>
      </c>
      <c r="Y127" s="79"/>
      <c r="Z127" s="79"/>
      <c r="AA127" s="82" t="s">
        <v>682</v>
      </c>
      <c r="AB127" s="79"/>
      <c r="AC127" s="79" t="b">
        <v>0</v>
      </c>
      <c r="AD127" s="79">
        <v>0</v>
      </c>
      <c r="AE127" s="82" t="s">
        <v>695</v>
      </c>
      <c r="AF127" s="79" t="b">
        <v>0</v>
      </c>
      <c r="AG127" s="79" t="s">
        <v>696</v>
      </c>
      <c r="AH127" s="79"/>
      <c r="AI127" s="82" t="s">
        <v>695</v>
      </c>
      <c r="AJ127" s="79" t="b">
        <v>0</v>
      </c>
      <c r="AK127" s="79">
        <v>0</v>
      </c>
      <c r="AL127" s="82" t="s">
        <v>695</v>
      </c>
      <c r="AM127" s="79" t="s">
        <v>713</v>
      </c>
      <c r="AN127" s="79" t="b">
        <v>0</v>
      </c>
      <c r="AO127" s="82" t="s">
        <v>682</v>
      </c>
      <c r="AP127" s="79" t="s">
        <v>176</v>
      </c>
      <c r="AQ127" s="79">
        <v>0</v>
      </c>
      <c r="AR127" s="79">
        <v>0</v>
      </c>
      <c r="AS127" s="79"/>
      <c r="AT127" s="79"/>
      <c r="AU127" s="79"/>
      <c r="AV127" s="79"/>
      <c r="AW127" s="79"/>
      <c r="AX127" s="79"/>
      <c r="AY127" s="79"/>
      <c r="AZ127" s="79"/>
      <c r="BA127">
        <v>41</v>
      </c>
      <c r="BB127" s="78" t="str">
        <f>REPLACE(INDEX(GroupVertices[Group],MATCH(Edges[[#This Row],[Vertex 1]],GroupVertices[Vertex],0)),1,1,"")</f>
        <v>1</v>
      </c>
      <c r="BC127" s="78" t="str">
        <f>REPLACE(INDEX(GroupVertices[Group],MATCH(Edges[[#This Row],[Vertex 2]],GroupVertices[Vertex],0)),1,1,"")</f>
        <v>1</v>
      </c>
      <c r="BD127" s="48">
        <v>1</v>
      </c>
      <c r="BE127" s="49">
        <v>11.11111111111111</v>
      </c>
      <c r="BF127" s="48">
        <v>0</v>
      </c>
      <c r="BG127" s="49">
        <v>0</v>
      </c>
      <c r="BH127" s="48">
        <v>0</v>
      </c>
      <c r="BI127" s="49">
        <v>0</v>
      </c>
      <c r="BJ127" s="48">
        <v>8</v>
      </c>
      <c r="BK127" s="49">
        <v>88.88888888888889</v>
      </c>
      <c r="BL127" s="48">
        <v>9</v>
      </c>
    </row>
    <row r="128" spans="1:64" ht="15">
      <c r="A128" s="64" t="s">
        <v>248</v>
      </c>
      <c r="B128" s="64" t="s">
        <v>248</v>
      </c>
      <c r="C128" s="65" t="s">
        <v>1600</v>
      </c>
      <c r="D128" s="66">
        <v>10</v>
      </c>
      <c r="E128" s="67" t="s">
        <v>136</v>
      </c>
      <c r="F128" s="68">
        <v>12</v>
      </c>
      <c r="G128" s="65"/>
      <c r="H128" s="69"/>
      <c r="I128" s="70"/>
      <c r="J128" s="70"/>
      <c r="K128" s="34" t="s">
        <v>65</v>
      </c>
      <c r="L128" s="77">
        <v>128</v>
      </c>
      <c r="M128" s="77"/>
      <c r="N128" s="72"/>
      <c r="O128" s="79" t="s">
        <v>176</v>
      </c>
      <c r="P128" s="81">
        <v>43687.12834490741</v>
      </c>
      <c r="Q128" s="79" t="s">
        <v>329</v>
      </c>
      <c r="R128" s="83" t="s">
        <v>399</v>
      </c>
      <c r="S128" s="79" t="s">
        <v>409</v>
      </c>
      <c r="T128" s="79" t="s">
        <v>427</v>
      </c>
      <c r="U128" s="79"/>
      <c r="V128" s="83" t="s">
        <v>498</v>
      </c>
      <c r="W128" s="81">
        <v>43687.12834490741</v>
      </c>
      <c r="X128" s="83" t="s">
        <v>585</v>
      </c>
      <c r="Y128" s="79"/>
      <c r="Z128" s="79"/>
      <c r="AA128" s="82" t="s">
        <v>683</v>
      </c>
      <c r="AB128" s="79"/>
      <c r="AC128" s="79" t="b">
        <v>0</v>
      </c>
      <c r="AD128" s="79">
        <v>0</v>
      </c>
      <c r="AE128" s="82" t="s">
        <v>695</v>
      </c>
      <c r="AF128" s="79" t="b">
        <v>0</v>
      </c>
      <c r="AG128" s="79" t="s">
        <v>696</v>
      </c>
      <c r="AH128" s="79"/>
      <c r="AI128" s="82" t="s">
        <v>695</v>
      </c>
      <c r="AJ128" s="79" t="b">
        <v>0</v>
      </c>
      <c r="AK128" s="79">
        <v>0</v>
      </c>
      <c r="AL128" s="82" t="s">
        <v>695</v>
      </c>
      <c r="AM128" s="79" t="s">
        <v>713</v>
      </c>
      <c r="AN128" s="79" t="b">
        <v>0</v>
      </c>
      <c r="AO128" s="82" t="s">
        <v>683</v>
      </c>
      <c r="AP128" s="79" t="s">
        <v>176</v>
      </c>
      <c r="AQ128" s="79">
        <v>0</v>
      </c>
      <c r="AR128" s="79">
        <v>0</v>
      </c>
      <c r="AS128" s="79"/>
      <c r="AT128" s="79"/>
      <c r="AU128" s="79"/>
      <c r="AV128" s="79"/>
      <c r="AW128" s="79"/>
      <c r="AX128" s="79"/>
      <c r="AY128" s="79"/>
      <c r="AZ128" s="79"/>
      <c r="BA128">
        <v>41</v>
      </c>
      <c r="BB128" s="78" t="str">
        <f>REPLACE(INDEX(GroupVertices[Group],MATCH(Edges[[#This Row],[Vertex 1]],GroupVertices[Vertex],0)),1,1,"")</f>
        <v>1</v>
      </c>
      <c r="BC128" s="78" t="str">
        <f>REPLACE(INDEX(GroupVertices[Group],MATCH(Edges[[#This Row],[Vertex 2]],GroupVertices[Vertex],0)),1,1,"")</f>
        <v>1</v>
      </c>
      <c r="BD128" s="48">
        <v>1</v>
      </c>
      <c r="BE128" s="49">
        <v>11.11111111111111</v>
      </c>
      <c r="BF128" s="48">
        <v>0</v>
      </c>
      <c r="BG128" s="49">
        <v>0</v>
      </c>
      <c r="BH128" s="48">
        <v>0</v>
      </c>
      <c r="BI128" s="49">
        <v>0</v>
      </c>
      <c r="BJ128" s="48">
        <v>8</v>
      </c>
      <c r="BK128" s="49">
        <v>88.88888888888889</v>
      </c>
      <c r="BL128" s="48">
        <v>9</v>
      </c>
    </row>
    <row r="129" spans="1:64" ht="15">
      <c r="A129" s="64" t="s">
        <v>248</v>
      </c>
      <c r="B129" s="64" t="s">
        <v>248</v>
      </c>
      <c r="C129" s="65" t="s">
        <v>1600</v>
      </c>
      <c r="D129" s="66">
        <v>10</v>
      </c>
      <c r="E129" s="67" t="s">
        <v>136</v>
      </c>
      <c r="F129" s="68">
        <v>12</v>
      </c>
      <c r="G129" s="65"/>
      <c r="H129" s="69"/>
      <c r="I129" s="70"/>
      <c r="J129" s="70"/>
      <c r="K129" s="34" t="s">
        <v>65</v>
      </c>
      <c r="L129" s="77">
        <v>129</v>
      </c>
      <c r="M129" s="77"/>
      <c r="N129" s="72"/>
      <c r="O129" s="79" t="s">
        <v>176</v>
      </c>
      <c r="P129" s="81">
        <v>43687.42003472222</v>
      </c>
      <c r="Q129" s="79" t="s">
        <v>330</v>
      </c>
      <c r="R129" s="83" t="s">
        <v>400</v>
      </c>
      <c r="S129" s="79" t="s">
        <v>409</v>
      </c>
      <c r="T129" s="79" t="s">
        <v>427</v>
      </c>
      <c r="U129" s="79"/>
      <c r="V129" s="83" t="s">
        <v>498</v>
      </c>
      <c r="W129" s="81">
        <v>43687.42003472222</v>
      </c>
      <c r="X129" s="83" t="s">
        <v>586</v>
      </c>
      <c r="Y129" s="79"/>
      <c r="Z129" s="79"/>
      <c r="AA129" s="82" t="s">
        <v>684</v>
      </c>
      <c r="AB129" s="79"/>
      <c r="AC129" s="79" t="b">
        <v>0</v>
      </c>
      <c r="AD129" s="79">
        <v>0</v>
      </c>
      <c r="AE129" s="82" t="s">
        <v>695</v>
      </c>
      <c r="AF129" s="79" t="b">
        <v>0</v>
      </c>
      <c r="AG129" s="79" t="s">
        <v>696</v>
      </c>
      <c r="AH129" s="79"/>
      <c r="AI129" s="82" t="s">
        <v>695</v>
      </c>
      <c r="AJ129" s="79" t="b">
        <v>0</v>
      </c>
      <c r="AK129" s="79">
        <v>0</v>
      </c>
      <c r="AL129" s="82" t="s">
        <v>695</v>
      </c>
      <c r="AM129" s="79" t="s">
        <v>713</v>
      </c>
      <c r="AN129" s="79" t="b">
        <v>0</v>
      </c>
      <c r="AO129" s="82" t="s">
        <v>684</v>
      </c>
      <c r="AP129" s="79" t="s">
        <v>176</v>
      </c>
      <c r="AQ129" s="79">
        <v>0</v>
      </c>
      <c r="AR129" s="79">
        <v>0</v>
      </c>
      <c r="AS129" s="79"/>
      <c r="AT129" s="79"/>
      <c r="AU129" s="79"/>
      <c r="AV129" s="79"/>
      <c r="AW129" s="79"/>
      <c r="AX129" s="79"/>
      <c r="AY129" s="79"/>
      <c r="AZ129" s="79"/>
      <c r="BA129">
        <v>41</v>
      </c>
      <c r="BB129" s="78" t="str">
        <f>REPLACE(INDEX(GroupVertices[Group],MATCH(Edges[[#This Row],[Vertex 1]],GroupVertices[Vertex],0)),1,1,"")</f>
        <v>1</v>
      </c>
      <c r="BC129" s="78" t="str">
        <f>REPLACE(INDEX(GroupVertices[Group],MATCH(Edges[[#This Row],[Vertex 2]],GroupVertices[Vertex],0)),1,1,"")</f>
        <v>1</v>
      </c>
      <c r="BD129" s="48">
        <v>1</v>
      </c>
      <c r="BE129" s="49">
        <v>11.11111111111111</v>
      </c>
      <c r="BF129" s="48">
        <v>0</v>
      </c>
      <c r="BG129" s="49">
        <v>0</v>
      </c>
      <c r="BH129" s="48">
        <v>0</v>
      </c>
      <c r="BI129" s="49">
        <v>0</v>
      </c>
      <c r="BJ129" s="48">
        <v>8</v>
      </c>
      <c r="BK129" s="49">
        <v>88.88888888888889</v>
      </c>
      <c r="BL129" s="48">
        <v>9</v>
      </c>
    </row>
    <row r="130" spans="1:64" ht="15">
      <c r="A130" s="64" t="s">
        <v>248</v>
      </c>
      <c r="B130" s="64" t="s">
        <v>248</v>
      </c>
      <c r="C130" s="65" t="s">
        <v>1600</v>
      </c>
      <c r="D130" s="66">
        <v>10</v>
      </c>
      <c r="E130" s="67" t="s">
        <v>136</v>
      </c>
      <c r="F130" s="68">
        <v>12</v>
      </c>
      <c r="G130" s="65"/>
      <c r="H130" s="69"/>
      <c r="I130" s="70"/>
      <c r="J130" s="70"/>
      <c r="K130" s="34" t="s">
        <v>65</v>
      </c>
      <c r="L130" s="77">
        <v>130</v>
      </c>
      <c r="M130" s="77"/>
      <c r="N130" s="72"/>
      <c r="O130" s="79" t="s">
        <v>176</v>
      </c>
      <c r="P130" s="81">
        <v>43688.21729166667</v>
      </c>
      <c r="Q130" s="79" t="s">
        <v>331</v>
      </c>
      <c r="R130" s="83" t="s">
        <v>356</v>
      </c>
      <c r="S130" s="79" t="s">
        <v>409</v>
      </c>
      <c r="T130" s="79" t="s">
        <v>437</v>
      </c>
      <c r="U130" s="79"/>
      <c r="V130" s="83" t="s">
        <v>498</v>
      </c>
      <c r="W130" s="81">
        <v>43688.21729166667</v>
      </c>
      <c r="X130" s="83" t="s">
        <v>587</v>
      </c>
      <c r="Y130" s="79"/>
      <c r="Z130" s="79"/>
      <c r="AA130" s="82" t="s">
        <v>685</v>
      </c>
      <c r="AB130" s="79"/>
      <c r="AC130" s="79" t="b">
        <v>0</v>
      </c>
      <c r="AD130" s="79">
        <v>0</v>
      </c>
      <c r="AE130" s="82" t="s">
        <v>695</v>
      </c>
      <c r="AF130" s="79" t="b">
        <v>0</v>
      </c>
      <c r="AG130" s="79" t="s">
        <v>696</v>
      </c>
      <c r="AH130" s="79"/>
      <c r="AI130" s="82" t="s">
        <v>695</v>
      </c>
      <c r="AJ130" s="79" t="b">
        <v>0</v>
      </c>
      <c r="AK130" s="79">
        <v>1</v>
      </c>
      <c r="AL130" s="82" t="s">
        <v>695</v>
      </c>
      <c r="AM130" s="79" t="s">
        <v>713</v>
      </c>
      <c r="AN130" s="79" t="b">
        <v>0</v>
      </c>
      <c r="AO130" s="82" t="s">
        <v>685</v>
      </c>
      <c r="AP130" s="79" t="s">
        <v>176</v>
      </c>
      <c r="AQ130" s="79">
        <v>0</v>
      </c>
      <c r="AR130" s="79">
        <v>0</v>
      </c>
      <c r="AS130" s="79"/>
      <c r="AT130" s="79"/>
      <c r="AU130" s="79"/>
      <c r="AV130" s="79"/>
      <c r="AW130" s="79"/>
      <c r="AX130" s="79"/>
      <c r="AY130" s="79"/>
      <c r="AZ130" s="79"/>
      <c r="BA130">
        <v>41</v>
      </c>
      <c r="BB130" s="78" t="str">
        <f>REPLACE(INDEX(GroupVertices[Group],MATCH(Edges[[#This Row],[Vertex 1]],GroupVertices[Vertex],0)),1,1,"")</f>
        <v>1</v>
      </c>
      <c r="BC130" s="78" t="str">
        <f>REPLACE(INDEX(GroupVertices[Group],MATCH(Edges[[#This Row],[Vertex 2]],GroupVertices[Vertex],0)),1,1,"")</f>
        <v>1</v>
      </c>
      <c r="BD130" s="48">
        <v>1</v>
      </c>
      <c r="BE130" s="49">
        <v>10</v>
      </c>
      <c r="BF130" s="48">
        <v>0</v>
      </c>
      <c r="BG130" s="49">
        <v>0</v>
      </c>
      <c r="BH130" s="48">
        <v>0</v>
      </c>
      <c r="BI130" s="49">
        <v>0</v>
      </c>
      <c r="BJ130" s="48">
        <v>9</v>
      </c>
      <c r="BK130" s="49">
        <v>90</v>
      </c>
      <c r="BL130" s="48">
        <v>10</v>
      </c>
    </row>
    <row r="131" spans="1:64" ht="15">
      <c r="A131" s="64" t="s">
        <v>248</v>
      </c>
      <c r="B131" s="64" t="s">
        <v>248</v>
      </c>
      <c r="C131" s="65" t="s">
        <v>1600</v>
      </c>
      <c r="D131" s="66">
        <v>10</v>
      </c>
      <c r="E131" s="67" t="s">
        <v>136</v>
      </c>
      <c r="F131" s="68">
        <v>12</v>
      </c>
      <c r="G131" s="65"/>
      <c r="H131" s="69"/>
      <c r="I131" s="70"/>
      <c r="J131" s="70"/>
      <c r="K131" s="34" t="s">
        <v>65</v>
      </c>
      <c r="L131" s="77">
        <v>131</v>
      </c>
      <c r="M131" s="77"/>
      <c r="N131" s="72"/>
      <c r="O131" s="79" t="s">
        <v>176</v>
      </c>
      <c r="P131" s="81">
        <v>43688.35202546296</v>
      </c>
      <c r="Q131" s="79" t="s">
        <v>332</v>
      </c>
      <c r="R131" s="83" t="s">
        <v>401</v>
      </c>
      <c r="S131" s="79" t="s">
        <v>409</v>
      </c>
      <c r="T131" s="79" t="s">
        <v>451</v>
      </c>
      <c r="U131" s="79"/>
      <c r="V131" s="83" t="s">
        <v>498</v>
      </c>
      <c r="W131" s="81">
        <v>43688.35202546296</v>
      </c>
      <c r="X131" s="83" t="s">
        <v>588</v>
      </c>
      <c r="Y131" s="79"/>
      <c r="Z131" s="79"/>
      <c r="AA131" s="82" t="s">
        <v>686</v>
      </c>
      <c r="AB131" s="79"/>
      <c r="AC131" s="79" t="b">
        <v>0</v>
      </c>
      <c r="AD131" s="79">
        <v>0</v>
      </c>
      <c r="AE131" s="82" t="s">
        <v>695</v>
      </c>
      <c r="AF131" s="79" t="b">
        <v>0</v>
      </c>
      <c r="AG131" s="79" t="s">
        <v>696</v>
      </c>
      <c r="AH131" s="79"/>
      <c r="AI131" s="82" t="s">
        <v>695</v>
      </c>
      <c r="AJ131" s="79" t="b">
        <v>0</v>
      </c>
      <c r="AK131" s="79">
        <v>0</v>
      </c>
      <c r="AL131" s="82" t="s">
        <v>695</v>
      </c>
      <c r="AM131" s="79" t="s">
        <v>713</v>
      </c>
      <c r="AN131" s="79" t="b">
        <v>0</v>
      </c>
      <c r="AO131" s="82" t="s">
        <v>686</v>
      </c>
      <c r="AP131" s="79" t="s">
        <v>176</v>
      </c>
      <c r="AQ131" s="79">
        <v>0</v>
      </c>
      <c r="AR131" s="79">
        <v>0</v>
      </c>
      <c r="AS131" s="79"/>
      <c r="AT131" s="79"/>
      <c r="AU131" s="79"/>
      <c r="AV131" s="79"/>
      <c r="AW131" s="79"/>
      <c r="AX131" s="79"/>
      <c r="AY131" s="79"/>
      <c r="AZ131" s="79"/>
      <c r="BA131">
        <v>41</v>
      </c>
      <c r="BB131" s="78" t="str">
        <f>REPLACE(INDEX(GroupVertices[Group],MATCH(Edges[[#This Row],[Vertex 1]],GroupVertices[Vertex],0)),1,1,"")</f>
        <v>1</v>
      </c>
      <c r="BC131" s="78" t="str">
        <f>REPLACE(INDEX(GroupVertices[Group],MATCH(Edges[[#This Row],[Vertex 2]],GroupVertices[Vertex],0)),1,1,"")</f>
        <v>1</v>
      </c>
      <c r="BD131" s="48">
        <v>1</v>
      </c>
      <c r="BE131" s="49">
        <v>8.333333333333334</v>
      </c>
      <c r="BF131" s="48">
        <v>0</v>
      </c>
      <c r="BG131" s="49">
        <v>0</v>
      </c>
      <c r="BH131" s="48">
        <v>0</v>
      </c>
      <c r="BI131" s="49">
        <v>0</v>
      </c>
      <c r="BJ131" s="48">
        <v>11</v>
      </c>
      <c r="BK131" s="49">
        <v>91.66666666666667</v>
      </c>
      <c r="BL131" s="48">
        <v>12</v>
      </c>
    </row>
    <row r="132" spans="1:64" ht="15">
      <c r="A132" s="64" t="s">
        <v>248</v>
      </c>
      <c r="B132" s="64" t="s">
        <v>248</v>
      </c>
      <c r="C132" s="65" t="s">
        <v>1600</v>
      </c>
      <c r="D132" s="66">
        <v>10</v>
      </c>
      <c r="E132" s="67" t="s">
        <v>136</v>
      </c>
      <c r="F132" s="68">
        <v>12</v>
      </c>
      <c r="G132" s="65"/>
      <c r="H132" s="69"/>
      <c r="I132" s="70"/>
      <c r="J132" s="70"/>
      <c r="K132" s="34" t="s">
        <v>65</v>
      </c>
      <c r="L132" s="77">
        <v>132</v>
      </c>
      <c r="M132" s="77"/>
      <c r="N132" s="72"/>
      <c r="O132" s="79" t="s">
        <v>176</v>
      </c>
      <c r="P132" s="81">
        <v>43688.81039351852</v>
      </c>
      <c r="Q132" s="79" t="s">
        <v>333</v>
      </c>
      <c r="R132" s="83" t="s">
        <v>402</v>
      </c>
      <c r="S132" s="79" t="s">
        <v>409</v>
      </c>
      <c r="T132" s="79" t="s">
        <v>452</v>
      </c>
      <c r="U132" s="79"/>
      <c r="V132" s="83" t="s">
        <v>498</v>
      </c>
      <c r="W132" s="81">
        <v>43688.81039351852</v>
      </c>
      <c r="X132" s="83" t="s">
        <v>589</v>
      </c>
      <c r="Y132" s="79"/>
      <c r="Z132" s="79"/>
      <c r="AA132" s="82" t="s">
        <v>687</v>
      </c>
      <c r="AB132" s="79"/>
      <c r="AC132" s="79" t="b">
        <v>0</v>
      </c>
      <c r="AD132" s="79">
        <v>0</v>
      </c>
      <c r="AE132" s="82" t="s">
        <v>695</v>
      </c>
      <c r="AF132" s="79" t="b">
        <v>0</v>
      </c>
      <c r="AG132" s="79" t="s">
        <v>696</v>
      </c>
      <c r="AH132" s="79"/>
      <c r="AI132" s="82" t="s">
        <v>695</v>
      </c>
      <c r="AJ132" s="79" t="b">
        <v>0</v>
      </c>
      <c r="AK132" s="79">
        <v>0</v>
      </c>
      <c r="AL132" s="82" t="s">
        <v>695</v>
      </c>
      <c r="AM132" s="79" t="s">
        <v>713</v>
      </c>
      <c r="AN132" s="79" t="b">
        <v>0</v>
      </c>
      <c r="AO132" s="82" t="s">
        <v>687</v>
      </c>
      <c r="AP132" s="79" t="s">
        <v>176</v>
      </c>
      <c r="AQ132" s="79">
        <v>0</v>
      </c>
      <c r="AR132" s="79">
        <v>0</v>
      </c>
      <c r="AS132" s="79"/>
      <c r="AT132" s="79"/>
      <c r="AU132" s="79"/>
      <c r="AV132" s="79"/>
      <c r="AW132" s="79"/>
      <c r="AX132" s="79"/>
      <c r="AY132" s="79"/>
      <c r="AZ132" s="79"/>
      <c r="BA132">
        <v>41</v>
      </c>
      <c r="BB132" s="78" t="str">
        <f>REPLACE(INDEX(GroupVertices[Group],MATCH(Edges[[#This Row],[Vertex 1]],GroupVertices[Vertex],0)),1,1,"")</f>
        <v>1</v>
      </c>
      <c r="BC132" s="78" t="str">
        <f>REPLACE(INDEX(GroupVertices[Group],MATCH(Edges[[#This Row],[Vertex 2]],GroupVertices[Vertex],0)),1,1,"")</f>
        <v>1</v>
      </c>
      <c r="BD132" s="48">
        <v>1</v>
      </c>
      <c r="BE132" s="49">
        <v>9.090909090909092</v>
      </c>
      <c r="BF132" s="48">
        <v>0</v>
      </c>
      <c r="BG132" s="49">
        <v>0</v>
      </c>
      <c r="BH132" s="48">
        <v>0</v>
      </c>
      <c r="BI132" s="49">
        <v>0</v>
      </c>
      <c r="BJ132" s="48">
        <v>10</v>
      </c>
      <c r="BK132" s="49">
        <v>90.9090909090909</v>
      </c>
      <c r="BL132" s="48">
        <v>11</v>
      </c>
    </row>
    <row r="133" spans="1:64" ht="15">
      <c r="A133" s="64" t="s">
        <v>248</v>
      </c>
      <c r="B133" s="64" t="s">
        <v>248</v>
      </c>
      <c r="C133" s="65" t="s">
        <v>1600</v>
      </c>
      <c r="D133" s="66">
        <v>10</v>
      </c>
      <c r="E133" s="67" t="s">
        <v>136</v>
      </c>
      <c r="F133" s="68">
        <v>12</v>
      </c>
      <c r="G133" s="65"/>
      <c r="H133" s="69"/>
      <c r="I133" s="70"/>
      <c r="J133" s="70"/>
      <c r="K133" s="34" t="s">
        <v>65</v>
      </c>
      <c r="L133" s="77">
        <v>133</v>
      </c>
      <c r="M133" s="77"/>
      <c r="N133" s="72"/>
      <c r="O133" s="79" t="s">
        <v>176</v>
      </c>
      <c r="P133" s="81">
        <v>43689.09237268518</v>
      </c>
      <c r="Q133" s="79" t="s">
        <v>334</v>
      </c>
      <c r="R133" s="83" t="s">
        <v>357</v>
      </c>
      <c r="S133" s="79" t="s">
        <v>409</v>
      </c>
      <c r="T133" s="79" t="s">
        <v>437</v>
      </c>
      <c r="U133" s="79"/>
      <c r="V133" s="83" t="s">
        <v>498</v>
      </c>
      <c r="W133" s="81">
        <v>43689.09237268518</v>
      </c>
      <c r="X133" s="83" t="s">
        <v>590</v>
      </c>
      <c r="Y133" s="79"/>
      <c r="Z133" s="79"/>
      <c r="AA133" s="82" t="s">
        <v>688</v>
      </c>
      <c r="AB133" s="79"/>
      <c r="AC133" s="79" t="b">
        <v>0</v>
      </c>
      <c r="AD133" s="79">
        <v>0</v>
      </c>
      <c r="AE133" s="82" t="s">
        <v>695</v>
      </c>
      <c r="AF133" s="79" t="b">
        <v>0</v>
      </c>
      <c r="AG133" s="79" t="s">
        <v>696</v>
      </c>
      <c r="AH133" s="79"/>
      <c r="AI133" s="82" t="s">
        <v>695</v>
      </c>
      <c r="AJ133" s="79" t="b">
        <v>0</v>
      </c>
      <c r="AK133" s="79">
        <v>1</v>
      </c>
      <c r="AL133" s="82" t="s">
        <v>695</v>
      </c>
      <c r="AM133" s="79" t="s">
        <v>713</v>
      </c>
      <c r="AN133" s="79" t="b">
        <v>0</v>
      </c>
      <c r="AO133" s="82" t="s">
        <v>688</v>
      </c>
      <c r="AP133" s="79" t="s">
        <v>176</v>
      </c>
      <c r="AQ133" s="79">
        <v>0</v>
      </c>
      <c r="AR133" s="79">
        <v>0</v>
      </c>
      <c r="AS133" s="79"/>
      <c r="AT133" s="79"/>
      <c r="AU133" s="79"/>
      <c r="AV133" s="79"/>
      <c r="AW133" s="79"/>
      <c r="AX133" s="79"/>
      <c r="AY133" s="79"/>
      <c r="AZ133" s="79"/>
      <c r="BA133">
        <v>41</v>
      </c>
      <c r="BB133" s="78" t="str">
        <f>REPLACE(INDEX(GroupVertices[Group],MATCH(Edges[[#This Row],[Vertex 1]],GroupVertices[Vertex],0)),1,1,"")</f>
        <v>1</v>
      </c>
      <c r="BC133" s="78" t="str">
        <f>REPLACE(INDEX(GroupVertices[Group],MATCH(Edges[[#This Row],[Vertex 2]],GroupVertices[Vertex],0)),1,1,"")</f>
        <v>1</v>
      </c>
      <c r="BD133" s="48">
        <v>1</v>
      </c>
      <c r="BE133" s="49">
        <v>9.090909090909092</v>
      </c>
      <c r="BF133" s="48">
        <v>0</v>
      </c>
      <c r="BG133" s="49">
        <v>0</v>
      </c>
      <c r="BH133" s="48">
        <v>0</v>
      </c>
      <c r="BI133" s="49">
        <v>0</v>
      </c>
      <c r="BJ133" s="48">
        <v>10</v>
      </c>
      <c r="BK133" s="49">
        <v>90.9090909090909</v>
      </c>
      <c r="BL133" s="48">
        <v>11</v>
      </c>
    </row>
    <row r="134" spans="1:64" ht="15">
      <c r="A134" s="64" t="s">
        <v>248</v>
      </c>
      <c r="B134" s="64" t="s">
        <v>248</v>
      </c>
      <c r="C134" s="65" t="s">
        <v>1600</v>
      </c>
      <c r="D134" s="66">
        <v>10</v>
      </c>
      <c r="E134" s="67" t="s">
        <v>136</v>
      </c>
      <c r="F134" s="68">
        <v>12</v>
      </c>
      <c r="G134" s="65"/>
      <c r="H134" s="69"/>
      <c r="I134" s="70"/>
      <c r="J134" s="70"/>
      <c r="K134" s="34" t="s">
        <v>65</v>
      </c>
      <c r="L134" s="77">
        <v>134</v>
      </c>
      <c r="M134" s="77"/>
      <c r="N134" s="72"/>
      <c r="O134" s="79" t="s">
        <v>176</v>
      </c>
      <c r="P134" s="81">
        <v>43689.12849537037</v>
      </c>
      <c r="Q134" s="79" t="s">
        <v>335</v>
      </c>
      <c r="R134" s="83" t="s">
        <v>403</v>
      </c>
      <c r="S134" s="79" t="s">
        <v>409</v>
      </c>
      <c r="T134" s="79" t="s">
        <v>427</v>
      </c>
      <c r="U134" s="79"/>
      <c r="V134" s="83" t="s">
        <v>498</v>
      </c>
      <c r="W134" s="81">
        <v>43689.12849537037</v>
      </c>
      <c r="X134" s="83" t="s">
        <v>591</v>
      </c>
      <c r="Y134" s="79"/>
      <c r="Z134" s="79"/>
      <c r="AA134" s="82" t="s">
        <v>689</v>
      </c>
      <c r="AB134" s="79"/>
      <c r="AC134" s="79" t="b">
        <v>0</v>
      </c>
      <c r="AD134" s="79">
        <v>0</v>
      </c>
      <c r="AE134" s="82" t="s">
        <v>695</v>
      </c>
      <c r="AF134" s="79" t="b">
        <v>0</v>
      </c>
      <c r="AG134" s="79" t="s">
        <v>696</v>
      </c>
      <c r="AH134" s="79"/>
      <c r="AI134" s="82" t="s">
        <v>695</v>
      </c>
      <c r="AJ134" s="79" t="b">
        <v>0</v>
      </c>
      <c r="AK134" s="79">
        <v>0</v>
      </c>
      <c r="AL134" s="82" t="s">
        <v>695</v>
      </c>
      <c r="AM134" s="79" t="s">
        <v>713</v>
      </c>
      <c r="AN134" s="79" t="b">
        <v>0</v>
      </c>
      <c r="AO134" s="82" t="s">
        <v>689</v>
      </c>
      <c r="AP134" s="79" t="s">
        <v>176</v>
      </c>
      <c r="AQ134" s="79">
        <v>0</v>
      </c>
      <c r="AR134" s="79">
        <v>0</v>
      </c>
      <c r="AS134" s="79"/>
      <c r="AT134" s="79"/>
      <c r="AU134" s="79"/>
      <c r="AV134" s="79"/>
      <c r="AW134" s="79"/>
      <c r="AX134" s="79"/>
      <c r="AY134" s="79"/>
      <c r="AZ134" s="79"/>
      <c r="BA134">
        <v>41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10</v>
      </c>
      <c r="BK134" s="49">
        <v>100</v>
      </c>
      <c r="BL134" s="48">
        <v>10</v>
      </c>
    </row>
    <row r="135" spans="1:64" ht="15">
      <c r="A135" s="64" t="s">
        <v>248</v>
      </c>
      <c r="B135" s="64" t="s">
        <v>248</v>
      </c>
      <c r="C135" s="65" t="s">
        <v>1600</v>
      </c>
      <c r="D135" s="66">
        <v>10</v>
      </c>
      <c r="E135" s="67" t="s">
        <v>136</v>
      </c>
      <c r="F135" s="68">
        <v>12</v>
      </c>
      <c r="G135" s="65"/>
      <c r="H135" s="69"/>
      <c r="I135" s="70"/>
      <c r="J135" s="70"/>
      <c r="K135" s="34" t="s">
        <v>65</v>
      </c>
      <c r="L135" s="77">
        <v>135</v>
      </c>
      <c r="M135" s="77"/>
      <c r="N135" s="72"/>
      <c r="O135" s="79" t="s">
        <v>176</v>
      </c>
      <c r="P135" s="81">
        <v>43689.75907407407</v>
      </c>
      <c r="Q135" s="79" t="s">
        <v>336</v>
      </c>
      <c r="R135" s="83" t="s">
        <v>404</v>
      </c>
      <c r="S135" s="79" t="s">
        <v>409</v>
      </c>
      <c r="T135" s="79" t="s">
        <v>427</v>
      </c>
      <c r="U135" s="79"/>
      <c r="V135" s="83" t="s">
        <v>498</v>
      </c>
      <c r="W135" s="81">
        <v>43689.75907407407</v>
      </c>
      <c r="X135" s="83" t="s">
        <v>592</v>
      </c>
      <c r="Y135" s="79"/>
      <c r="Z135" s="79"/>
      <c r="AA135" s="82" t="s">
        <v>690</v>
      </c>
      <c r="AB135" s="79"/>
      <c r="AC135" s="79" t="b">
        <v>0</v>
      </c>
      <c r="AD135" s="79">
        <v>0</v>
      </c>
      <c r="AE135" s="82" t="s">
        <v>695</v>
      </c>
      <c r="AF135" s="79" t="b">
        <v>0</v>
      </c>
      <c r="AG135" s="79" t="s">
        <v>696</v>
      </c>
      <c r="AH135" s="79"/>
      <c r="AI135" s="82" t="s">
        <v>695</v>
      </c>
      <c r="AJ135" s="79" t="b">
        <v>0</v>
      </c>
      <c r="AK135" s="79">
        <v>0</v>
      </c>
      <c r="AL135" s="82" t="s">
        <v>695</v>
      </c>
      <c r="AM135" s="79" t="s">
        <v>713</v>
      </c>
      <c r="AN135" s="79" t="b">
        <v>0</v>
      </c>
      <c r="AO135" s="82" t="s">
        <v>690</v>
      </c>
      <c r="AP135" s="79" t="s">
        <v>176</v>
      </c>
      <c r="AQ135" s="79">
        <v>0</v>
      </c>
      <c r="AR135" s="79">
        <v>0</v>
      </c>
      <c r="AS135" s="79"/>
      <c r="AT135" s="79"/>
      <c r="AU135" s="79"/>
      <c r="AV135" s="79"/>
      <c r="AW135" s="79"/>
      <c r="AX135" s="79"/>
      <c r="AY135" s="79"/>
      <c r="AZ135" s="79"/>
      <c r="BA135">
        <v>41</v>
      </c>
      <c r="BB135" s="78" t="str">
        <f>REPLACE(INDEX(GroupVertices[Group],MATCH(Edges[[#This Row],[Vertex 1]],GroupVertices[Vertex],0)),1,1,"")</f>
        <v>1</v>
      </c>
      <c r="BC135" s="78" t="str">
        <f>REPLACE(INDEX(GroupVertices[Group],MATCH(Edges[[#This Row],[Vertex 2]],GroupVertices[Vertex],0)),1,1,"")</f>
        <v>1</v>
      </c>
      <c r="BD135" s="48">
        <v>2</v>
      </c>
      <c r="BE135" s="49">
        <v>20</v>
      </c>
      <c r="BF135" s="48">
        <v>0</v>
      </c>
      <c r="BG135" s="49">
        <v>0</v>
      </c>
      <c r="BH135" s="48">
        <v>0</v>
      </c>
      <c r="BI135" s="49">
        <v>0</v>
      </c>
      <c r="BJ135" s="48">
        <v>8</v>
      </c>
      <c r="BK135" s="49">
        <v>80</v>
      </c>
      <c r="BL135" s="48">
        <v>10</v>
      </c>
    </row>
    <row r="136" spans="1:64" ht="15">
      <c r="A136" s="64" t="s">
        <v>248</v>
      </c>
      <c r="B136" s="64" t="s">
        <v>248</v>
      </c>
      <c r="C136" s="65" t="s">
        <v>1600</v>
      </c>
      <c r="D136" s="66">
        <v>10</v>
      </c>
      <c r="E136" s="67" t="s">
        <v>136</v>
      </c>
      <c r="F136" s="68">
        <v>12</v>
      </c>
      <c r="G136" s="65"/>
      <c r="H136" s="69"/>
      <c r="I136" s="70"/>
      <c r="J136" s="70"/>
      <c r="K136" s="34" t="s">
        <v>65</v>
      </c>
      <c r="L136" s="77">
        <v>136</v>
      </c>
      <c r="M136" s="77"/>
      <c r="N136" s="72"/>
      <c r="O136" s="79" t="s">
        <v>176</v>
      </c>
      <c r="P136" s="81">
        <v>43689.81047453704</v>
      </c>
      <c r="Q136" s="79" t="s">
        <v>337</v>
      </c>
      <c r="R136" s="83" t="s">
        <v>405</v>
      </c>
      <c r="S136" s="79" t="s">
        <v>409</v>
      </c>
      <c r="T136" s="79" t="s">
        <v>427</v>
      </c>
      <c r="U136" s="79"/>
      <c r="V136" s="83" t="s">
        <v>498</v>
      </c>
      <c r="W136" s="81">
        <v>43689.81047453704</v>
      </c>
      <c r="X136" s="83" t="s">
        <v>593</v>
      </c>
      <c r="Y136" s="79"/>
      <c r="Z136" s="79"/>
      <c r="AA136" s="82" t="s">
        <v>691</v>
      </c>
      <c r="AB136" s="79"/>
      <c r="AC136" s="79" t="b">
        <v>0</v>
      </c>
      <c r="AD136" s="79">
        <v>0</v>
      </c>
      <c r="AE136" s="82" t="s">
        <v>695</v>
      </c>
      <c r="AF136" s="79" t="b">
        <v>0</v>
      </c>
      <c r="AG136" s="79" t="s">
        <v>696</v>
      </c>
      <c r="AH136" s="79"/>
      <c r="AI136" s="82" t="s">
        <v>695</v>
      </c>
      <c r="AJ136" s="79" t="b">
        <v>0</v>
      </c>
      <c r="AK136" s="79">
        <v>0</v>
      </c>
      <c r="AL136" s="82" t="s">
        <v>695</v>
      </c>
      <c r="AM136" s="79" t="s">
        <v>713</v>
      </c>
      <c r="AN136" s="79" t="b">
        <v>0</v>
      </c>
      <c r="AO136" s="82" t="s">
        <v>691</v>
      </c>
      <c r="AP136" s="79" t="s">
        <v>176</v>
      </c>
      <c r="AQ136" s="79">
        <v>0</v>
      </c>
      <c r="AR136" s="79">
        <v>0</v>
      </c>
      <c r="AS136" s="79"/>
      <c r="AT136" s="79"/>
      <c r="AU136" s="79"/>
      <c r="AV136" s="79"/>
      <c r="AW136" s="79"/>
      <c r="AX136" s="79"/>
      <c r="AY136" s="79"/>
      <c r="AZ136" s="79"/>
      <c r="BA136">
        <v>41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12</v>
      </c>
      <c r="BK136" s="49">
        <v>100</v>
      </c>
      <c r="BL136" s="48">
        <v>12</v>
      </c>
    </row>
    <row r="137" spans="1:64" ht="15">
      <c r="A137" s="64" t="s">
        <v>248</v>
      </c>
      <c r="B137" s="64" t="s">
        <v>248</v>
      </c>
      <c r="C137" s="65" t="s">
        <v>1600</v>
      </c>
      <c r="D137" s="66">
        <v>10</v>
      </c>
      <c r="E137" s="67" t="s">
        <v>136</v>
      </c>
      <c r="F137" s="68">
        <v>12</v>
      </c>
      <c r="G137" s="65"/>
      <c r="H137" s="69"/>
      <c r="I137" s="70"/>
      <c r="J137" s="70"/>
      <c r="K137" s="34" t="s">
        <v>65</v>
      </c>
      <c r="L137" s="77">
        <v>137</v>
      </c>
      <c r="M137" s="77"/>
      <c r="N137" s="72"/>
      <c r="O137" s="79" t="s">
        <v>176</v>
      </c>
      <c r="P137" s="81">
        <v>43690.382743055554</v>
      </c>
      <c r="Q137" s="79" t="s">
        <v>338</v>
      </c>
      <c r="R137" s="83" t="s">
        <v>406</v>
      </c>
      <c r="S137" s="79" t="s">
        <v>409</v>
      </c>
      <c r="T137" s="79" t="s">
        <v>453</v>
      </c>
      <c r="U137" s="79"/>
      <c r="V137" s="83" t="s">
        <v>498</v>
      </c>
      <c r="W137" s="81">
        <v>43690.382743055554</v>
      </c>
      <c r="X137" s="83" t="s">
        <v>594</v>
      </c>
      <c r="Y137" s="79"/>
      <c r="Z137" s="79"/>
      <c r="AA137" s="82" t="s">
        <v>692</v>
      </c>
      <c r="AB137" s="79"/>
      <c r="AC137" s="79" t="b">
        <v>0</v>
      </c>
      <c r="AD137" s="79">
        <v>0</v>
      </c>
      <c r="AE137" s="82" t="s">
        <v>695</v>
      </c>
      <c r="AF137" s="79" t="b">
        <v>0</v>
      </c>
      <c r="AG137" s="79" t="s">
        <v>696</v>
      </c>
      <c r="AH137" s="79"/>
      <c r="AI137" s="82" t="s">
        <v>695</v>
      </c>
      <c r="AJ137" s="79" t="b">
        <v>0</v>
      </c>
      <c r="AK137" s="79">
        <v>0</v>
      </c>
      <c r="AL137" s="82" t="s">
        <v>695</v>
      </c>
      <c r="AM137" s="79" t="s">
        <v>713</v>
      </c>
      <c r="AN137" s="79" t="b">
        <v>0</v>
      </c>
      <c r="AO137" s="82" t="s">
        <v>692</v>
      </c>
      <c r="AP137" s="79" t="s">
        <v>176</v>
      </c>
      <c r="AQ137" s="79">
        <v>0</v>
      </c>
      <c r="AR137" s="79">
        <v>0</v>
      </c>
      <c r="AS137" s="79"/>
      <c r="AT137" s="79"/>
      <c r="AU137" s="79"/>
      <c r="AV137" s="79"/>
      <c r="AW137" s="79"/>
      <c r="AX137" s="79"/>
      <c r="AY137" s="79"/>
      <c r="AZ137" s="79"/>
      <c r="BA137">
        <v>41</v>
      </c>
      <c r="BB137" s="78" t="str">
        <f>REPLACE(INDEX(GroupVertices[Group],MATCH(Edges[[#This Row],[Vertex 1]],GroupVertices[Vertex],0)),1,1,"")</f>
        <v>1</v>
      </c>
      <c r="BC137" s="78" t="str">
        <f>REPLACE(INDEX(GroupVertices[Group],MATCH(Edges[[#This Row],[Vertex 2]],GroupVertices[Vertex],0)),1,1,"")</f>
        <v>1</v>
      </c>
      <c r="BD137" s="48">
        <v>1</v>
      </c>
      <c r="BE137" s="49">
        <v>8.333333333333334</v>
      </c>
      <c r="BF137" s="48">
        <v>0</v>
      </c>
      <c r="BG137" s="49">
        <v>0</v>
      </c>
      <c r="BH137" s="48">
        <v>0</v>
      </c>
      <c r="BI137" s="49">
        <v>0</v>
      </c>
      <c r="BJ137" s="48">
        <v>11</v>
      </c>
      <c r="BK137" s="49">
        <v>91.66666666666667</v>
      </c>
      <c r="BL137" s="48">
        <v>12</v>
      </c>
    </row>
    <row r="138" spans="1:64" ht="15">
      <c r="A138" s="64" t="s">
        <v>248</v>
      </c>
      <c r="B138" s="64" t="s">
        <v>248</v>
      </c>
      <c r="C138" s="65" t="s">
        <v>1600</v>
      </c>
      <c r="D138" s="66">
        <v>10</v>
      </c>
      <c r="E138" s="67" t="s">
        <v>136</v>
      </c>
      <c r="F138" s="68">
        <v>12</v>
      </c>
      <c r="G138" s="65"/>
      <c r="H138" s="69"/>
      <c r="I138" s="70"/>
      <c r="J138" s="70"/>
      <c r="K138" s="34" t="s">
        <v>65</v>
      </c>
      <c r="L138" s="77">
        <v>138</v>
      </c>
      <c r="M138" s="77"/>
      <c r="N138" s="72"/>
      <c r="O138" s="79" t="s">
        <v>176</v>
      </c>
      <c r="P138" s="81">
        <v>43690.503599537034</v>
      </c>
      <c r="Q138" s="79" t="s">
        <v>339</v>
      </c>
      <c r="R138" s="83" t="s">
        <v>407</v>
      </c>
      <c r="S138" s="79" t="s">
        <v>409</v>
      </c>
      <c r="T138" s="79" t="s">
        <v>427</v>
      </c>
      <c r="U138" s="79"/>
      <c r="V138" s="83" t="s">
        <v>498</v>
      </c>
      <c r="W138" s="81">
        <v>43690.503599537034</v>
      </c>
      <c r="X138" s="83" t="s">
        <v>595</v>
      </c>
      <c r="Y138" s="79"/>
      <c r="Z138" s="79"/>
      <c r="AA138" s="82" t="s">
        <v>693</v>
      </c>
      <c r="AB138" s="79"/>
      <c r="AC138" s="79" t="b">
        <v>0</v>
      </c>
      <c r="AD138" s="79">
        <v>0</v>
      </c>
      <c r="AE138" s="82" t="s">
        <v>695</v>
      </c>
      <c r="AF138" s="79" t="b">
        <v>0</v>
      </c>
      <c r="AG138" s="79" t="s">
        <v>696</v>
      </c>
      <c r="AH138" s="79"/>
      <c r="AI138" s="82" t="s">
        <v>695</v>
      </c>
      <c r="AJ138" s="79" t="b">
        <v>0</v>
      </c>
      <c r="AK138" s="79">
        <v>0</v>
      </c>
      <c r="AL138" s="82" t="s">
        <v>695</v>
      </c>
      <c r="AM138" s="79" t="s">
        <v>713</v>
      </c>
      <c r="AN138" s="79" t="b">
        <v>0</v>
      </c>
      <c r="AO138" s="82" t="s">
        <v>693</v>
      </c>
      <c r="AP138" s="79" t="s">
        <v>176</v>
      </c>
      <c r="AQ138" s="79">
        <v>0</v>
      </c>
      <c r="AR138" s="79">
        <v>0</v>
      </c>
      <c r="AS138" s="79"/>
      <c r="AT138" s="79"/>
      <c r="AU138" s="79"/>
      <c r="AV138" s="79"/>
      <c r="AW138" s="79"/>
      <c r="AX138" s="79"/>
      <c r="AY138" s="79"/>
      <c r="AZ138" s="79"/>
      <c r="BA138">
        <v>41</v>
      </c>
      <c r="BB138" s="78" t="str">
        <f>REPLACE(INDEX(GroupVertices[Group],MATCH(Edges[[#This Row],[Vertex 1]],GroupVertices[Vertex],0)),1,1,"")</f>
        <v>1</v>
      </c>
      <c r="BC138" s="78" t="str">
        <f>REPLACE(INDEX(GroupVertices[Group],MATCH(Edges[[#This Row],[Vertex 2]],GroupVertices[Vertex],0)),1,1,"")</f>
        <v>1</v>
      </c>
      <c r="BD138" s="48">
        <v>1</v>
      </c>
      <c r="BE138" s="49">
        <v>7.142857142857143</v>
      </c>
      <c r="BF138" s="48">
        <v>1</v>
      </c>
      <c r="BG138" s="49">
        <v>7.142857142857143</v>
      </c>
      <c r="BH138" s="48">
        <v>0</v>
      </c>
      <c r="BI138" s="49">
        <v>0</v>
      </c>
      <c r="BJ138" s="48">
        <v>12</v>
      </c>
      <c r="BK138" s="49">
        <v>85.71428571428571</v>
      </c>
      <c r="BL138" s="48">
        <v>14</v>
      </c>
    </row>
    <row r="139" spans="1:64" ht="15">
      <c r="A139" s="64" t="s">
        <v>248</v>
      </c>
      <c r="B139" s="64" t="s">
        <v>248</v>
      </c>
      <c r="C139" s="65" t="s">
        <v>1600</v>
      </c>
      <c r="D139" s="66">
        <v>10</v>
      </c>
      <c r="E139" s="67" t="s">
        <v>136</v>
      </c>
      <c r="F139" s="68">
        <v>12</v>
      </c>
      <c r="G139" s="65"/>
      <c r="H139" s="69"/>
      <c r="I139" s="70"/>
      <c r="J139" s="70"/>
      <c r="K139" s="34" t="s">
        <v>65</v>
      </c>
      <c r="L139" s="77">
        <v>139</v>
      </c>
      <c r="M139" s="77"/>
      <c r="N139" s="72"/>
      <c r="O139" s="79" t="s">
        <v>176</v>
      </c>
      <c r="P139" s="81">
        <v>43690.88277777778</v>
      </c>
      <c r="Q139" s="79" t="s">
        <v>340</v>
      </c>
      <c r="R139" s="83" t="s">
        <v>408</v>
      </c>
      <c r="S139" s="79" t="s">
        <v>409</v>
      </c>
      <c r="T139" s="79" t="s">
        <v>427</v>
      </c>
      <c r="U139" s="79"/>
      <c r="V139" s="83" t="s">
        <v>498</v>
      </c>
      <c r="W139" s="81">
        <v>43690.88277777778</v>
      </c>
      <c r="X139" s="83" t="s">
        <v>596</v>
      </c>
      <c r="Y139" s="79"/>
      <c r="Z139" s="79"/>
      <c r="AA139" s="82" t="s">
        <v>694</v>
      </c>
      <c r="AB139" s="79"/>
      <c r="AC139" s="79" t="b">
        <v>0</v>
      </c>
      <c r="AD139" s="79">
        <v>0</v>
      </c>
      <c r="AE139" s="82" t="s">
        <v>695</v>
      </c>
      <c r="AF139" s="79" t="b">
        <v>0</v>
      </c>
      <c r="AG139" s="79" t="s">
        <v>696</v>
      </c>
      <c r="AH139" s="79"/>
      <c r="AI139" s="82" t="s">
        <v>695</v>
      </c>
      <c r="AJ139" s="79" t="b">
        <v>0</v>
      </c>
      <c r="AK139" s="79">
        <v>0</v>
      </c>
      <c r="AL139" s="82" t="s">
        <v>695</v>
      </c>
      <c r="AM139" s="79" t="s">
        <v>713</v>
      </c>
      <c r="AN139" s="79" t="b">
        <v>0</v>
      </c>
      <c r="AO139" s="82" t="s">
        <v>694</v>
      </c>
      <c r="AP139" s="79" t="s">
        <v>176</v>
      </c>
      <c r="AQ139" s="79">
        <v>0</v>
      </c>
      <c r="AR139" s="79">
        <v>0</v>
      </c>
      <c r="AS139" s="79"/>
      <c r="AT139" s="79"/>
      <c r="AU139" s="79"/>
      <c r="AV139" s="79"/>
      <c r="AW139" s="79"/>
      <c r="AX139" s="79"/>
      <c r="AY139" s="79"/>
      <c r="AZ139" s="79"/>
      <c r="BA139">
        <v>41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8</v>
      </c>
      <c r="BK139" s="49">
        <v>100</v>
      </c>
      <c r="BL139"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hyperlinks>
    <hyperlink ref="R5" r:id="rId1" display="http://po.st/scms/OrMCe04Lcp0lOFmbAka8Um6V2jAD7SYdZTjvhHbnYZ0lOA/wDPara"/>
    <hyperlink ref="R36" r:id="rId2" display="http://po.st/scms/OrMCe04Lcp0lOFmbAka8Um6V2jAD7SYdZTjvhHbnYZ0lOA/90436v"/>
    <hyperlink ref="R45" r:id="rId3" display="https://www.mckinsey.com/business-functions/organization/our-insights/five-fifty-lost-in-translation"/>
    <hyperlink ref="R46" r:id="rId4" display="https://www.mckinsey.com/business-functions/organization/our-insights/five-fifty-lost-in-translation"/>
    <hyperlink ref="R47" r:id="rId5" display="https://www.mckinsey.com/business-functions/organization/our-insights/five-fifty-lost-in-translation"/>
    <hyperlink ref="R48" r:id="rId6" display="https://www.uniconexed.org/resources/about-unicon/?utm_source=twitter&amp;utm_medium=sasocial&amp;utm_campaign=unicon"/>
    <hyperlink ref="R49" r:id="rId7" display="https://www.uniconexed.org/unicon-white-paper-exec-ed-framing-and-making-strategic-choices-saunders-ryan-2018/?utm_source=twitter&amp;utm_medium=sasocial&amp;utm_campaign=unicon"/>
    <hyperlink ref="R50" r:id="rId8" display="https://www.mckinsey.com/business-functions/organization/our-insights/five-fifty-lost-in-translation"/>
    <hyperlink ref="R51" r:id="rId9" display="https://app.amazingcontent.io/best-content/monthly/ThJeanjean/2019/july"/>
    <hyperlink ref="R52" r:id="rId10" display="https://www.parlonsrh.com/comment-les-francais-percoivent-ils-la-formation-en-2019/"/>
    <hyperlink ref="R53" r:id="rId11" display="https://solutions.lesechos.fr/equipe-management/c/ia-travail-en-pleine-mutation-17957/"/>
    <hyperlink ref="R54" r:id="rId12" display="https://www.linkedin.com/company/2661808/admin/"/>
    <hyperlink ref="R55" r:id="rId13" display="https://www.smu.ca/academics/sobey/for-business-training-and-development.html?utm_source=Twitter&amp;utm_medium=social&amp;utm_campaign=execed&amp;utm_content=BVad"/>
    <hyperlink ref="R61" r:id="rId14" display="https://www.entrepreneur.com/article/337578"/>
    <hyperlink ref="R65" r:id="rId15" display="https://www.entrepreneur.com/article/337578"/>
    <hyperlink ref="R67" r:id="rId16" display="https://www.entrepreneur.com/article/337578"/>
    <hyperlink ref="R68" r:id="rId17" display="https://www.entrepreneur.com/article/337275"/>
    <hyperlink ref="R69" r:id="rId18" display="https://www.hult.edu/en/executive-education/insights/new-speaking-truth-to-power/?utm_source=twitter&amp;utm_medium=social&amp;utm_campaign=organicsocialtwitter&amp;utm_content=speakingtruth_research"/>
    <hyperlink ref="R70" r:id="rId19" display="https://www.hult.edu/en/executive-education/events/?utm_source=twitter&amp;utm_medium=social&amp;utm_campaign=organicsocialtwitter&amp;utm_content=generic_events"/>
    <hyperlink ref="R71" r:id="rId20" display="https://www.hult.edu/en/executive-education/events/speaking-truth-london-17-sept/?utm_source=twitter&amp;utm_medium=social&amp;utm_campaign=organicsocialtwitter&amp;utm_content=ash_ev_190917_speakingtruth"/>
    <hyperlink ref="R73" r:id="rId21" display="http://po.st/scms/OrMCe04Lcp0lOFmbAka8Um6V2jAD7SYdZTjvhHbnYZ0lOA/PNr4iq"/>
    <hyperlink ref="R74" r:id="rId22" display="http://po.st/scms/OrMCe04Lcp0lOFmbAka8Um6V2jAD7SYdZTjvhHbnYZ0lOA/PNr4iq"/>
    <hyperlink ref="R75" r:id="rId23" display="http://po.st/scms/OrMCe04Lcp0lOFmbAka8Um6V2jAD7SYdZTjvhHbnYZ0lOA/4Vygqh"/>
    <hyperlink ref="R76" r:id="rId24" display="http://po.st/scms/OrMCe04Lcp0lOFmbAka8Um6V2jAD7SYdZTjvhHbnYZ0lOA/PNr4iq"/>
    <hyperlink ref="R77" r:id="rId25" display="https://go.headspringexecutive.com/AIReport"/>
    <hyperlink ref="R78" r:id="rId26" display="https://www.ie.edu/exponential-learning/blog/finance/los-5-aspectos-clave-de-las-finanzas-corporativas/?utm_source=Twitter&amp;utm_medium=social&amp;utm_campaign=60819-blogspot&amp;utm_content=FinanzasCorporativas"/>
    <hyperlink ref="R79" r:id="rId27" display="https://www.ie.edu/insights/articles/communication-substance-and-form/"/>
    <hyperlink ref="R80" r:id="rId28" display="https://www.ie.edu/insights/articles/strategies-from-words-to-deeds-thanks-to-pmos/"/>
    <hyperlink ref="R82" r:id="rId29" display="https://twitter.com/HarvardNPLI/status/1160244418110218242"/>
    <hyperlink ref="R83" r:id="rId30" display="https://executiveeducation.wharton.upenn.edu/for-individuals/all-programs/customer-analytics-for-growth-using-machine-learning-ai-and-big-data/?utm_source=wcai&amp;utm_medium=display&amp;utm_content=baev&amp;utm_campaign=wcaide20baev"/>
    <hyperlink ref="R86" r:id="rId31" display="https://executiveeducation.wharton.upenn.edu/for-individuals/all-programs/customer-analytics-for-growth-using-machine-learning-ai-and-big-data/?utm_source=wcai&amp;utm_medium=display&amp;utm_content=baev&amp;utm_campaign=wcaide20baev"/>
    <hyperlink ref="R89" r:id="rId32" display="http://po.st/scms/OrMCe04Lcp0lOFmbAka8Um6V2jAD7SYdZTjvhHbnYZ0lOA/HJcZwb"/>
    <hyperlink ref="R90" r:id="rId33" display="http://po.st/scms/OrMCe04Lcp0lOFmbAka8Um6V2jAD7SYdZTjvhHbnYZ0lOA/HJcZwb"/>
    <hyperlink ref="R91" r:id="rId34" display="http://po.st/scms/OrMCe04Lcp0lOFmbAka8Um6V2jAD7SYdZTjvhHbnYZ0lOA/7duwum"/>
    <hyperlink ref="R92" r:id="rId35" display="http://po.st/scms/OrMCe04Lcp0lOFmbAka8Um6V2jAD7SYdZTjvhHbnYZ0lOA/aJmkB2"/>
    <hyperlink ref="R93" r:id="rId36" display="http://po.st/scms/OrMCe04Lcp0lOFmbAka8Um6V2jAD7SYdZTjvhHbnYZ0lOA/fts9PQ"/>
    <hyperlink ref="R94" r:id="rId37" display="http://po.st/scms/OrMCe04Lcp0lOFmbAka8Um6V2jAD7SYdZTjvhHbnYZ0lOA/ITJ3AK"/>
    <hyperlink ref="R95" r:id="rId38" display="http://po.st/scms/OrMCe04Lcp0lOFmbAka8Um6V2jAD7SYdZTjvhHbnYZ0lOA/ILEEKv"/>
    <hyperlink ref="R96" r:id="rId39" display="http://po.st/scms/OrMCe04Lcp0lOFmbAka8Um6V2jAD7SYdZTjvhHbnYZ0lOA/p29olp"/>
    <hyperlink ref="R97" r:id="rId40" display="http://po.st/scms/OrMCe04Lcp0lOFmbAka8Um6V2jAD7SYdZTjvhHbnYZ0lOA/5TJgj9"/>
    <hyperlink ref="R98" r:id="rId41" display="http://po.st/scms/OrMCe04Lcp0lOFmbAka8Um6V2jAD7SYdZTjvhHbnYZ0lOA/zb5T2F"/>
    <hyperlink ref="R99" r:id="rId42" display="http://po.st/scms/OrMCe04Lcp0lOFmbAka8Um6V2jAD7SYdZTjvhHbnYZ0lOA/OopEA3"/>
    <hyperlink ref="R100" r:id="rId43" display="http://po.st/scms/OrMCe04Lcp0lOFmbAka8Um6V2jAD7SYdZTjvhHbnYZ0lOA/PNr4iq"/>
    <hyperlink ref="R101" r:id="rId44" display="http://po.st/scms/OrMCe04Lcp0lOFmbAka8Um6V2jAD7SYdZTjvhHbnYZ0lOA/FSAs4U"/>
    <hyperlink ref="R102" r:id="rId45" display="http://po.st/scms/OrMCe04Lcp0lOFmbAka8Um6V2jAD7SYdZTjvhHbnYZ0lOA/uSyVqI"/>
    <hyperlink ref="R103" r:id="rId46" display="http://po.st/scms/OrMCe04Lcp0lOFmbAka8Um6V2jAD7SYdZTjvhHbnYZ0lOA/odCeoy"/>
    <hyperlink ref="R104" r:id="rId47" display="http://po.st/scms/OrMCe04Lcp0lOFmbAka8Um6V2jAD7SYdZTjvhHbnYZ0lOA/wDPara"/>
    <hyperlink ref="R105" r:id="rId48" display="http://po.st/scms/OrMCe04Lcp0lOFmbAka8Um6V2jAD7SYdZTjvhHbnYZ0lOA/IhrxSg"/>
    <hyperlink ref="R106" r:id="rId49" display="http://po.st/scms/OrMCe04Lcp0lOFmbAka8Um6V2jAD7SYdZTjvhHbnYZ0lOA/iyO79R"/>
    <hyperlink ref="R107" r:id="rId50" display="http://po.st/scms/OrMCe04Lcp0lOFmbAka8Um6V2jAD7SYdZTjvhHbnYZ0lOA/uldsuC"/>
    <hyperlink ref="R108" r:id="rId51" display="http://po.st/scms/OrMCe04Lcp0lOFmbAka8Um6V2jAD7SYdZTjvhHbnYZ0lOA/QOVc5j"/>
    <hyperlink ref="R109" r:id="rId52" display="http://po.st/scms/OrMCe04Lcp0lOFmbAka8Um6V2jAD7SYdZTjvhHbnYZ0lOA/w7BIM1"/>
    <hyperlink ref="R110" r:id="rId53" display="http://po.st/scms/OrMCe04Lcp0lOFmbAka8Um6V2jAD7SYdZTjvhHbnYZ0lOA/bgADwn"/>
    <hyperlink ref="R111" r:id="rId54" display="http://po.st/scms/OrMCe04Lcp0lOFmbAka8Um6V2jAD7SYdZTjvhHbnYZ0lOA/xw059G"/>
    <hyperlink ref="R112" r:id="rId55" display="http://po.st/scms/OrMCe04Lcp0lOFmbAka8Um6V2jAD7SYdZTjvhHbnYZ0lOA/OPBmuP"/>
    <hyperlink ref="R113" r:id="rId56" display="http://po.st/scms/OrMCe04Lcp0lOFmbAka8Um6V2jAD7SYdZTjvhHbnYZ0lOA/90436v"/>
    <hyperlink ref="R114" r:id="rId57" display="http://po.st/scms/OrMCe04Lcp0lOFmbAka8Um6V2jAD7SYdZTjvhHbnYZ0lOA/mfkRap"/>
    <hyperlink ref="R115" r:id="rId58" display="http://po.st/scms/OrMCe04Lcp0lOFmbAka8Um6V2jAD7SYdZTjvhHbnYZ0lOA/fZR2tg"/>
    <hyperlink ref="R116" r:id="rId59" display="http://po.st/scms/OrMCe04Lcp0lOFmbAka8Um6V2jAD7SYdZTjvhHbnYZ0lOA/TYM9cp"/>
    <hyperlink ref="R117" r:id="rId60" display="http://po.st/scms/OrMCe04Lcp0lOFmbAka8Um6V2jAD7SYdZTjvhHbnYZ0lOA/KQEfDY"/>
    <hyperlink ref="R118" r:id="rId61" display="http://po.st/scms/OrMCe04Lcp0lOFmbAka8Um6V2jAD7SYdZTjvhHbnYZ0lOA/xBg3ul"/>
    <hyperlink ref="R119" r:id="rId62" display="http://po.st/scms/OrMCe04Lcp0lOFmbAka8Um6V2jAD7SYdZTjvhHbnYZ0lOA/ByrTKc"/>
    <hyperlink ref="R120" r:id="rId63" display="http://po.st/scms/OrMCe04Lcp0lOFmbAka8Um6V2jAD7SYdZTjvhHbnYZ0lOA/MA79gI"/>
    <hyperlink ref="R121" r:id="rId64" display="http://po.st/scms/OrMCe04Lcp0lOFmbAka8Um6V2jAD7SYdZTjvhHbnYZ0lOA/NqYfgf"/>
    <hyperlink ref="R122" r:id="rId65" display="http://po.st/scms/OrMCe04Lcp0lOFmbAka8Um6V2jAD7SYdZTjvhHbnYZ0lOA/otSuY7"/>
    <hyperlink ref="R123" r:id="rId66" display="http://po.st/scms/OrMCe04Lcp0lOFmbAka8Um6V2jAD7SYdZTjvhHbnYZ0lOA/6PVWA1"/>
    <hyperlink ref="R124" r:id="rId67" display="http://po.st/scms/OrMCe04Lcp0lOFmbAka8Um6V2jAD7SYdZTjvhHbnYZ0lOA/z4A5NN"/>
    <hyperlink ref="R125" r:id="rId68" display="http://po.st/scms/OrMCe04Lcp0lOFmbAka8Um6V2jAD7SYdZTjvhHbnYZ0lOA/a3g72o"/>
    <hyperlink ref="R126" r:id="rId69" display="http://po.st/scms/OrMCe04Lcp0lOFmbAka8Um6V2jAD7SYdZTjvhHbnYZ0lOA/6pTZ5M"/>
    <hyperlink ref="R127" r:id="rId70" display="http://po.st/scms/OrMCe04Lcp0lOFmbAka8Um6V2jAD7SYdZTjvhHbnYZ0lOA/5Wm7Or"/>
    <hyperlink ref="R128" r:id="rId71" display="http://po.st/scms/OrMCe04Lcp0lOFmbAka8Um6V2jAD7SYdZTjvhHbnYZ0lOA/qJ7MNr"/>
    <hyperlink ref="R129" r:id="rId72" display="http://po.st/scms/OrMCe04Lcp0lOFmbAka8Um6V2jAD7SYdZTjvhHbnYZ0lOA/q2AiAl"/>
    <hyperlink ref="R130" r:id="rId73" display="http://po.st/scms/OrMCe04Lcp0lOFmbAka8Um6V2jAD7SYdZTjvhHbnYZ0lOA/PNr4iq"/>
    <hyperlink ref="R131" r:id="rId74" display="http://po.st/scms/OrMCe04Lcp0lOFmbAka8Um6V2jAD7SYdZTjvhHbnYZ0lOA/wLviLD"/>
    <hyperlink ref="R132" r:id="rId75" display="http://po.st/scms/OrMCe04Lcp0lOFmbAka8Um6V2jAD7SYdZTjvhHbnYZ0lOA/DBuxK1"/>
    <hyperlink ref="R133" r:id="rId76" display="http://po.st/scms/OrMCe04Lcp0lOFmbAka8Um6V2jAD7SYdZTjvhHbnYZ0lOA/4Vygqh"/>
    <hyperlink ref="R134" r:id="rId77" display="http://po.st/scms/OrMCe04Lcp0lOFmbAka8Um6V2jAD7SYdZTjvhHbnYZ0lOA/KG99fL"/>
    <hyperlink ref="R135" r:id="rId78" display="http://po.st/scms/OrMCe04Lcp0lOFmbAka8Um6V2jAD7SYdZTjvhHbnYZ0lOA/uQOqkB"/>
    <hyperlink ref="R136" r:id="rId79" display="http://po.st/scms/OrMCe04Lcp0lOFmbAka8Um6V2jAD7SYdZTjvhHbnYZ0lOA/NWrIUq"/>
    <hyperlink ref="R137" r:id="rId80" display="http://po.st/scms/OrMCe04Lcp0lOFmbAka8Um6V2jAD7SYdZTjvhHbnYZ0lOA/8WCCVZ"/>
    <hyperlink ref="R138" r:id="rId81" display="http://po.st/scms/OrMCe04Lcp0lOFmbAka8Um6V2jAD7SYdZTjvhHbnYZ0lOA/HGMbXH"/>
    <hyperlink ref="R139" r:id="rId82" display="http://po.st/scms/OrMCe04Lcp0lOFmbAka8Um6V2jAD7SYdZTjvhHbnYZ0lOA/8DUK5F"/>
    <hyperlink ref="U49" r:id="rId83" display="https://pbs.twimg.com/media/EBOLFbUW4AAdD1t.jpg"/>
    <hyperlink ref="U54" r:id="rId84" display="https://pbs.twimg.com/media/EBX-4ihXoAAUnz4.jpg"/>
    <hyperlink ref="U55" r:id="rId85" display="https://pbs.twimg.com/media/EBd1v8AXUAAdppw.jpg"/>
    <hyperlink ref="U61" r:id="rId86" display="https://pbs.twimg.com/media/EBGiPmHXoAA4dnp.jpg"/>
    <hyperlink ref="U65" r:id="rId87" display="https://pbs.twimg.com/media/EBGiPmHXoAA4dnp.jpg"/>
    <hyperlink ref="U67" r:id="rId88" display="https://pbs.twimg.com/media/EBGiPmHXoAA4dnp.jpg"/>
    <hyperlink ref="U69" r:id="rId89" display="https://pbs.twimg.com/media/EA3beu7X4AAGWjE.jpg"/>
    <hyperlink ref="U70" r:id="rId90" display="https://pbs.twimg.com/media/EA9cHrqWsAEJF4w.jpg"/>
    <hyperlink ref="U71" r:id="rId91" display="https://pbs.twimg.com/media/EBWVFvrXkAAWCRh.jpg"/>
    <hyperlink ref="U77" r:id="rId92" display="https://pbs.twimg.com/media/EA4ljy2XsAEfB46.jpg"/>
    <hyperlink ref="U78" r:id="rId93" display="https://pbs.twimg.com/media/EBRQdPnWkAAlEf8.jpg"/>
    <hyperlink ref="U79" r:id="rId94" display="https://pbs.twimg.com/media/EBbmn2NW4AArIjx.jpg"/>
    <hyperlink ref="U80" r:id="rId95" display="https://pbs.twimg.com/media/EBwL4FPX4AA30Ho.jpg"/>
    <hyperlink ref="U83" r:id="rId96" display="https://pbs.twimg.com/media/EB3yY3ZU8AAk_lJ.jpg"/>
    <hyperlink ref="U86" r:id="rId97" display="https://pbs.twimg.com/media/EB3yY3ZU8AAk_lJ.jpg"/>
    <hyperlink ref="V3" r:id="rId98" display="http://pbs.twimg.com/profile_images/830188614080360448/8Tuj4G5l_normal.jpg"/>
    <hyperlink ref="V4" r:id="rId99" display="http://pbs.twimg.com/profile_images/1688746030/LT2012nodate180x180_normal.jpg"/>
    <hyperlink ref="V5" r:id="rId100" display="http://pbs.twimg.com/profile_images/3566631514/7c199066d3a2f78f78f6ad9fe3dd7cbf_normal.jpeg"/>
    <hyperlink ref="V6" r:id="rId101" display="http://pbs.twimg.com/profile_images/1064564762535780352/AvDSca9P_normal.jpg"/>
    <hyperlink ref="V7" r:id="rId102" display="http://pbs.twimg.com/profile_images/1121485584608972800/aIEXkBA0_normal.jpg"/>
    <hyperlink ref="V8" r:id="rId103" display="http://pbs.twimg.com/profile_images/963304190624845824/sYtyY8g2_normal.jpg"/>
    <hyperlink ref="V9" r:id="rId104" display="http://pbs.twimg.com/profile_images/963304190624845824/sYtyY8g2_normal.jpg"/>
    <hyperlink ref="V10" r:id="rId105" display="http://pbs.twimg.com/profile_images/963304190624845824/sYtyY8g2_normal.jpg"/>
    <hyperlink ref="V11" r:id="rId106" display="http://pbs.twimg.com/profile_images/963304190624845824/sYtyY8g2_normal.jpg"/>
    <hyperlink ref="V12" r:id="rId107" display="http://pbs.twimg.com/profile_images/1062923096993206273/kpksbc66_normal.jpg"/>
    <hyperlink ref="V13" r:id="rId108" display="http://pbs.twimg.com/profile_images/1062923096993206273/kpksbc66_normal.jpg"/>
    <hyperlink ref="V14" r:id="rId109" display="http://pbs.twimg.com/profile_images/1062923096993206273/kpksbc66_normal.jpg"/>
    <hyperlink ref="V15" r:id="rId110" display="http://pbs.twimg.com/profile_images/1062923096993206273/kpksbc66_normal.jpg"/>
    <hyperlink ref="V16" r:id="rId111" display="http://pbs.twimg.com/profile_images/1148521371670065152/ovn0_mS8_normal.png"/>
    <hyperlink ref="V17" r:id="rId112" display="http://pbs.twimg.com/profile_images/1148521371670065152/ovn0_mS8_normal.png"/>
    <hyperlink ref="V18" r:id="rId113" display="http://pbs.twimg.com/profile_images/1148521371670065152/ovn0_mS8_normal.png"/>
    <hyperlink ref="V19" r:id="rId114" display="http://pbs.twimg.com/profile_images/1148521371670065152/ovn0_mS8_normal.png"/>
    <hyperlink ref="V20" r:id="rId115" display="http://pbs.twimg.com/profile_images/1106475989192925184/LUyln1pQ_normal.jpg"/>
    <hyperlink ref="V21" r:id="rId116" display="http://pbs.twimg.com/profile_images/1106475989192925184/LUyln1pQ_normal.jpg"/>
    <hyperlink ref="V22" r:id="rId117" display="http://pbs.twimg.com/profile_images/1106475989192925184/LUyln1pQ_normal.jpg"/>
    <hyperlink ref="V23" r:id="rId118" display="http://pbs.twimg.com/profile_images/1106475989192925184/LUyln1pQ_normal.jpg"/>
    <hyperlink ref="V24" r:id="rId119" display="http://pbs.twimg.com/profile_images/919727331719118848/B8HBxz4V_normal.jpg"/>
    <hyperlink ref="V25" r:id="rId120" display="http://pbs.twimg.com/profile_images/919727331719118848/B8HBxz4V_normal.jpg"/>
    <hyperlink ref="V26" r:id="rId121" display="http://pbs.twimg.com/profile_images/919727331719118848/B8HBxz4V_normal.jpg"/>
    <hyperlink ref="V27" r:id="rId122" display="http://pbs.twimg.com/profile_images/919727331719118848/B8HBxz4V_normal.jpg"/>
    <hyperlink ref="V28" r:id="rId123" display="http://pbs.twimg.com/profile_images/603660404582060032/saJUnBwF_normal.png"/>
    <hyperlink ref="V29" r:id="rId124" display="http://pbs.twimg.com/profile_images/603660404582060032/saJUnBwF_normal.png"/>
    <hyperlink ref="V30" r:id="rId125" display="http://pbs.twimg.com/profile_images/603660404582060032/saJUnBwF_normal.png"/>
    <hyperlink ref="V31" r:id="rId126" display="http://pbs.twimg.com/profile_images/603660404582060032/saJUnBwF_normal.png"/>
    <hyperlink ref="V32" r:id="rId127" display="http://pbs.twimg.com/profile_images/1142430162333655044/H8K6DzM-_normal.jpg"/>
    <hyperlink ref="V33" r:id="rId128" display="http://pbs.twimg.com/profile_images/1142430162333655044/H8K6DzM-_normal.jpg"/>
    <hyperlink ref="V34" r:id="rId129" display="http://pbs.twimg.com/profile_images/1142430162333655044/H8K6DzM-_normal.jpg"/>
    <hyperlink ref="V35" r:id="rId130" display="http://pbs.twimg.com/profile_images/1142430162333655044/H8K6DzM-_normal.jpg"/>
    <hyperlink ref="V36" r:id="rId131" display="http://pbs.twimg.com/profile_images/950780066912440321/qgsBFrMg_normal.jpg"/>
    <hyperlink ref="V37" r:id="rId132" display="http://pbs.twimg.com/profile_images/2360108126/mtnnh05sapdo9j4rus9o_normal.jpeg"/>
    <hyperlink ref="V38" r:id="rId133" display="http://pbs.twimg.com/profile_images/2360108126/mtnnh05sapdo9j4rus9o_normal.jpeg"/>
    <hyperlink ref="V39" r:id="rId134" display="http://pbs.twimg.com/profile_images/2360108126/mtnnh05sapdo9j4rus9o_normal.jpeg"/>
    <hyperlink ref="V40" r:id="rId135" display="http://pbs.twimg.com/profile_images/2360108126/mtnnh05sapdo9j4rus9o_normal.jpeg"/>
    <hyperlink ref="V41" r:id="rId136" display="http://pbs.twimg.com/profile_images/966632580157263872/02kUOhqf_normal.jpg"/>
    <hyperlink ref="V42" r:id="rId137" display="http://pbs.twimg.com/profile_images/966632580157263872/02kUOhqf_normal.jpg"/>
    <hyperlink ref="V43" r:id="rId138" display="http://pbs.twimg.com/profile_images/966632580157263872/02kUOhqf_normal.jpg"/>
    <hyperlink ref="V44" r:id="rId139" display="http://pbs.twimg.com/profile_images/966632580157263872/02kUOhqf_normal.jpg"/>
    <hyperlink ref="V45" r:id="rId140" display="http://pbs.twimg.com/profile_images/1159808794412670977/8MhCCQpn_normal.jpg"/>
    <hyperlink ref="V46" r:id="rId141" display="http://pbs.twimg.com/profile_images/1159808794412670977/8MhCCQpn_normal.jpg"/>
    <hyperlink ref="V47" r:id="rId142" display="http://pbs.twimg.com/profile_images/860595028896382976/r4FkYjgH_normal.jpg"/>
    <hyperlink ref="V48" r:id="rId143" display="http://pbs.twimg.com/profile_images/738061544819429376/KxngvD6F_normal.jpg"/>
    <hyperlink ref="V49" r:id="rId144" display="https://pbs.twimg.com/media/EBOLFbUW4AAdD1t.jpg"/>
    <hyperlink ref="V50" r:id="rId145" display="http://pbs.twimg.com/profile_images/608703287471120385/k7MVslch_normal.jpg"/>
    <hyperlink ref="V51" r:id="rId146" display="http://pbs.twimg.com/profile_images/608703287471120385/k7MVslch_normal.jpg"/>
    <hyperlink ref="V52" r:id="rId147" display="http://pbs.twimg.com/profile_images/608703287471120385/k7MVslch_normal.jpg"/>
    <hyperlink ref="V53" r:id="rId148" display="http://pbs.twimg.com/profile_images/608703287471120385/k7MVslch_normal.jpg"/>
    <hyperlink ref="V54" r:id="rId149" display="https://pbs.twimg.com/media/EBX-4ihXoAAUnz4.jpg"/>
    <hyperlink ref="V55" r:id="rId150" display="https://pbs.twimg.com/media/EBd1v8AXUAAdppw.jpg"/>
    <hyperlink ref="V56" r:id="rId151" display="http://pbs.twimg.com/profile_images/565736223579193346/t8TysxCO_normal.png"/>
    <hyperlink ref="V57" r:id="rId152" display="http://pbs.twimg.com/profile_images/565736223579193346/t8TysxCO_normal.png"/>
    <hyperlink ref="V58" r:id="rId153" display="http://pbs.twimg.com/profile_images/565736223579193346/t8TysxCO_normal.png"/>
    <hyperlink ref="V59" r:id="rId154" display="http://pbs.twimg.com/profile_images/1153318675065315328/mM230ly6_normal.png"/>
    <hyperlink ref="V60" r:id="rId155" display="http://pbs.twimg.com/profile_images/793713070996586496/tdhpOKzt_normal.jpg"/>
    <hyperlink ref="V61" r:id="rId156" display="https://pbs.twimg.com/media/EBGiPmHXoAA4dnp.jpg"/>
    <hyperlink ref="V62" r:id="rId157" display="http://pbs.twimg.com/profile_images/1153318675065315328/mM230ly6_normal.png"/>
    <hyperlink ref="V63" r:id="rId158" display="http://pbs.twimg.com/profile_images/793713070996586496/tdhpOKzt_normal.jpg"/>
    <hyperlink ref="V64" r:id="rId159" display="http://pbs.twimg.com/profile_images/793713070996586496/tdhpOKzt_normal.jpg"/>
    <hyperlink ref="V65" r:id="rId160" display="https://pbs.twimg.com/media/EBGiPmHXoAA4dnp.jpg"/>
    <hyperlink ref="V66" r:id="rId161" display="http://pbs.twimg.com/profile_images/1153318675065315328/mM230ly6_normal.png"/>
    <hyperlink ref="V67" r:id="rId162" display="https://pbs.twimg.com/media/EBGiPmHXoAA4dnp.jpg"/>
    <hyperlink ref="V68" r:id="rId163" display="http://pbs.twimg.com/profile_images/1093073004450537472/JNb8TxAi_normal.jpg"/>
    <hyperlink ref="V69" r:id="rId164" display="https://pbs.twimg.com/media/EA3beu7X4AAGWjE.jpg"/>
    <hyperlink ref="V70" r:id="rId165" display="https://pbs.twimg.com/media/EA9cHrqWsAEJF4w.jpg"/>
    <hyperlink ref="V71" r:id="rId166" display="https://pbs.twimg.com/media/EBWVFvrXkAAWCRh.jpg"/>
    <hyperlink ref="V72" r:id="rId167" display="http://pbs.twimg.com/profile_images/996501145639116800/uxObekHS_normal.jpg"/>
    <hyperlink ref="V73" r:id="rId168" display="http://pbs.twimg.com/profile_images/1064235369665835008/Ey7qsA0I_normal.jpg"/>
    <hyperlink ref="V74" r:id="rId169" display="http://pbs.twimg.com/profile_images/1064235369665835008/Ey7qsA0I_normal.jpg"/>
    <hyperlink ref="V75" r:id="rId170" display="http://pbs.twimg.com/profile_images/1064709504393072641/pI0lZvUw_normal.jpg"/>
    <hyperlink ref="V76" r:id="rId171" display="http://pbs.twimg.com/profile_images/773909130352402432/XKlKwdPG_normal.jpg"/>
    <hyperlink ref="V77" r:id="rId172" display="https://pbs.twimg.com/media/EA4ljy2XsAEfB46.jpg"/>
    <hyperlink ref="V78" r:id="rId173" display="https://pbs.twimg.com/media/EBRQdPnWkAAlEf8.jpg"/>
    <hyperlink ref="V79" r:id="rId174" display="https://pbs.twimg.com/media/EBbmn2NW4AArIjx.jpg"/>
    <hyperlink ref="V80" r:id="rId175" display="https://pbs.twimg.com/media/EBwL4FPX4AA30Ho.jpg"/>
    <hyperlink ref="V81" r:id="rId176" display="http://pbs.twimg.com/profile_images/1056070310196400129/5RSnKwhv_normal.jpg"/>
    <hyperlink ref="V82" r:id="rId177" display="http://pbs.twimg.com/profile_images/578573926370009088/TdxmQgH0_normal.png"/>
    <hyperlink ref="V83" r:id="rId178" display="https://pbs.twimg.com/media/EB3yY3ZU8AAk_lJ.jpg"/>
    <hyperlink ref="V84" r:id="rId179" display="http://pbs.twimg.com/profile_images/1123667394067599363/LKAVk5qV_normal.png"/>
    <hyperlink ref="V85" r:id="rId180" display="http://pbs.twimg.com/profile_images/1123667394067599363/LKAVk5qV_normal.png"/>
    <hyperlink ref="V86" r:id="rId181" display="https://pbs.twimg.com/media/EB3yY3ZU8AAk_lJ.jpg"/>
    <hyperlink ref="V87" r:id="rId182" display="http://pbs.twimg.com/profile_images/464232281708560384/LdYtreCd_normal.jpeg"/>
    <hyperlink ref="V88" r:id="rId183" display="http://pbs.twimg.com/profile_images/464232281708560384/LdYtreCd_normal.jpeg"/>
    <hyperlink ref="V89" r:id="rId184" display="http://pbs.twimg.com/profile_images/973565434581733376/idIuhkwm_normal.jpg"/>
    <hyperlink ref="V90" r:id="rId185" display="http://pbs.twimg.com/profile_images/720701486418784257/ScrgFKdc_normal.jpg"/>
    <hyperlink ref="V91" r:id="rId186" display="http://pbs.twimg.com/profile_images/720701486418784257/ScrgFKdc_normal.jpg"/>
    <hyperlink ref="V92" r:id="rId187" display="http://pbs.twimg.com/profile_images/720701486418784257/ScrgFKdc_normal.jpg"/>
    <hyperlink ref="V93" r:id="rId188" display="http://pbs.twimg.com/profile_images/720701486418784257/ScrgFKdc_normal.jpg"/>
    <hyperlink ref="V94" r:id="rId189" display="http://pbs.twimg.com/profile_images/720701486418784257/ScrgFKdc_normal.jpg"/>
    <hyperlink ref="V95" r:id="rId190" display="http://pbs.twimg.com/profile_images/720701486418784257/ScrgFKdc_normal.jpg"/>
    <hyperlink ref="V96" r:id="rId191" display="http://pbs.twimg.com/profile_images/720701486418784257/ScrgFKdc_normal.jpg"/>
    <hyperlink ref="V97" r:id="rId192" display="http://pbs.twimg.com/profile_images/720701486418784257/ScrgFKdc_normal.jpg"/>
    <hyperlink ref="V98" r:id="rId193" display="http://pbs.twimg.com/profile_images/720701486418784257/ScrgFKdc_normal.jpg"/>
    <hyperlink ref="V99" r:id="rId194" display="http://pbs.twimg.com/profile_images/720701486418784257/ScrgFKdc_normal.jpg"/>
    <hyperlink ref="V100" r:id="rId195" display="http://pbs.twimg.com/profile_images/720701486418784257/ScrgFKdc_normal.jpg"/>
    <hyperlink ref="V101" r:id="rId196" display="http://pbs.twimg.com/profile_images/720701486418784257/ScrgFKdc_normal.jpg"/>
    <hyperlink ref="V102" r:id="rId197" display="http://pbs.twimg.com/profile_images/720701486418784257/ScrgFKdc_normal.jpg"/>
    <hyperlink ref="V103" r:id="rId198" display="http://pbs.twimg.com/profile_images/720701486418784257/ScrgFKdc_normal.jpg"/>
    <hyperlink ref="V104" r:id="rId199" display="http://pbs.twimg.com/profile_images/720701486418784257/ScrgFKdc_normal.jpg"/>
    <hyperlink ref="V105" r:id="rId200" display="http://pbs.twimg.com/profile_images/720701486418784257/ScrgFKdc_normal.jpg"/>
    <hyperlink ref="V106" r:id="rId201" display="http://pbs.twimg.com/profile_images/720701486418784257/ScrgFKdc_normal.jpg"/>
    <hyperlink ref="V107" r:id="rId202" display="http://pbs.twimg.com/profile_images/720701486418784257/ScrgFKdc_normal.jpg"/>
    <hyperlink ref="V108" r:id="rId203" display="http://pbs.twimg.com/profile_images/720701486418784257/ScrgFKdc_normal.jpg"/>
    <hyperlink ref="V109" r:id="rId204" display="http://pbs.twimg.com/profile_images/720701486418784257/ScrgFKdc_normal.jpg"/>
    <hyperlink ref="V110" r:id="rId205" display="http://pbs.twimg.com/profile_images/720701486418784257/ScrgFKdc_normal.jpg"/>
    <hyperlink ref="V111" r:id="rId206" display="http://pbs.twimg.com/profile_images/720701486418784257/ScrgFKdc_normal.jpg"/>
    <hyperlink ref="V112" r:id="rId207" display="http://pbs.twimg.com/profile_images/720701486418784257/ScrgFKdc_normal.jpg"/>
    <hyperlink ref="V113" r:id="rId208" display="http://pbs.twimg.com/profile_images/720701486418784257/ScrgFKdc_normal.jpg"/>
    <hyperlink ref="V114" r:id="rId209" display="http://pbs.twimg.com/profile_images/720701486418784257/ScrgFKdc_normal.jpg"/>
    <hyperlink ref="V115" r:id="rId210" display="http://pbs.twimg.com/profile_images/720701486418784257/ScrgFKdc_normal.jpg"/>
    <hyperlink ref="V116" r:id="rId211" display="http://pbs.twimg.com/profile_images/720701486418784257/ScrgFKdc_normal.jpg"/>
    <hyperlink ref="V117" r:id="rId212" display="http://pbs.twimg.com/profile_images/720701486418784257/ScrgFKdc_normal.jpg"/>
    <hyperlink ref="V118" r:id="rId213" display="http://pbs.twimg.com/profile_images/720701486418784257/ScrgFKdc_normal.jpg"/>
    <hyperlink ref="V119" r:id="rId214" display="http://pbs.twimg.com/profile_images/720701486418784257/ScrgFKdc_normal.jpg"/>
    <hyperlink ref="V120" r:id="rId215" display="http://pbs.twimg.com/profile_images/720701486418784257/ScrgFKdc_normal.jpg"/>
    <hyperlink ref="V121" r:id="rId216" display="http://pbs.twimg.com/profile_images/720701486418784257/ScrgFKdc_normal.jpg"/>
    <hyperlink ref="V122" r:id="rId217" display="http://pbs.twimg.com/profile_images/720701486418784257/ScrgFKdc_normal.jpg"/>
    <hyperlink ref="V123" r:id="rId218" display="http://pbs.twimg.com/profile_images/720701486418784257/ScrgFKdc_normal.jpg"/>
    <hyperlink ref="V124" r:id="rId219" display="http://pbs.twimg.com/profile_images/720701486418784257/ScrgFKdc_normal.jpg"/>
    <hyperlink ref="V125" r:id="rId220" display="http://pbs.twimg.com/profile_images/720701486418784257/ScrgFKdc_normal.jpg"/>
    <hyperlink ref="V126" r:id="rId221" display="http://pbs.twimg.com/profile_images/720701486418784257/ScrgFKdc_normal.jpg"/>
    <hyperlink ref="V127" r:id="rId222" display="http://pbs.twimg.com/profile_images/720701486418784257/ScrgFKdc_normal.jpg"/>
    <hyperlink ref="V128" r:id="rId223" display="http://pbs.twimg.com/profile_images/720701486418784257/ScrgFKdc_normal.jpg"/>
    <hyperlink ref="V129" r:id="rId224" display="http://pbs.twimg.com/profile_images/720701486418784257/ScrgFKdc_normal.jpg"/>
    <hyperlink ref="V130" r:id="rId225" display="http://pbs.twimg.com/profile_images/720701486418784257/ScrgFKdc_normal.jpg"/>
    <hyperlink ref="V131" r:id="rId226" display="http://pbs.twimg.com/profile_images/720701486418784257/ScrgFKdc_normal.jpg"/>
    <hyperlink ref="V132" r:id="rId227" display="http://pbs.twimg.com/profile_images/720701486418784257/ScrgFKdc_normal.jpg"/>
    <hyperlink ref="V133" r:id="rId228" display="http://pbs.twimg.com/profile_images/720701486418784257/ScrgFKdc_normal.jpg"/>
    <hyperlink ref="V134" r:id="rId229" display="http://pbs.twimg.com/profile_images/720701486418784257/ScrgFKdc_normal.jpg"/>
    <hyperlink ref="V135" r:id="rId230" display="http://pbs.twimg.com/profile_images/720701486418784257/ScrgFKdc_normal.jpg"/>
    <hyperlink ref="V136" r:id="rId231" display="http://pbs.twimg.com/profile_images/720701486418784257/ScrgFKdc_normal.jpg"/>
    <hyperlink ref="V137" r:id="rId232" display="http://pbs.twimg.com/profile_images/720701486418784257/ScrgFKdc_normal.jpg"/>
    <hyperlink ref="V138" r:id="rId233" display="http://pbs.twimg.com/profile_images/720701486418784257/ScrgFKdc_normal.jpg"/>
    <hyperlink ref="V139" r:id="rId234" display="http://pbs.twimg.com/profile_images/720701486418784257/ScrgFKdc_normal.jpg"/>
    <hyperlink ref="X3" r:id="rId235" display="https://twitter.com/#!/talentadvisors/status/1156839063132897280"/>
    <hyperlink ref="X4" r:id="rId236" display="https://twitter.com/#!/lt19uk/status/1156851224282578944"/>
    <hyperlink ref="X5" r:id="rId237" display="https://twitter.com/#!/henryzino22/status/1156994097426718720"/>
    <hyperlink ref="X6" r:id="rId238" display="https://twitter.com/#!/donny_rob/status/1157189809640747009"/>
    <hyperlink ref="X7" r:id="rId239" display="https://twitter.com/#!/petegordon68/status/1157311190386843649"/>
    <hyperlink ref="X8" r:id="rId240" display="https://twitter.com/#!/imanbenchaibah/status/1157894349834924039"/>
    <hyperlink ref="X9" r:id="rId241" display="https://twitter.com/#!/imanbenchaibah/status/1157894349834924039"/>
    <hyperlink ref="X10" r:id="rId242" display="https://twitter.com/#!/imanbenchaibah/status/1157894349834924039"/>
    <hyperlink ref="X11" r:id="rId243" display="https://twitter.com/#!/imanbenchaibah/status/1157894349834924039"/>
    <hyperlink ref="X12" r:id="rId244" display="https://twitter.com/#!/tashapupic/status/1157905535573864448"/>
    <hyperlink ref="X13" r:id="rId245" display="https://twitter.com/#!/tashapupic/status/1157905535573864448"/>
    <hyperlink ref="X14" r:id="rId246" display="https://twitter.com/#!/tashapupic/status/1157905535573864448"/>
    <hyperlink ref="X15" r:id="rId247" display="https://twitter.com/#!/tashapupic/status/1157905535573864448"/>
    <hyperlink ref="X16" r:id="rId248" display="https://twitter.com/#!/heyjunaidseraj/status/1157905744802603008"/>
    <hyperlink ref="X17" r:id="rId249" display="https://twitter.com/#!/heyjunaidseraj/status/1157905744802603008"/>
    <hyperlink ref="X18" r:id="rId250" display="https://twitter.com/#!/heyjunaidseraj/status/1157905744802603008"/>
    <hyperlink ref="X19" r:id="rId251" display="https://twitter.com/#!/heyjunaidseraj/status/1157905744802603008"/>
    <hyperlink ref="X20" r:id="rId252" display="https://twitter.com/#!/thisisaby/status/1157906986522075137"/>
    <hyperlink ref="X21" r:id="rId253" display="https://twitter.com/#!/thisisaby/status/1157906986522075137"/>
    <hyperlink ref="X22" r:id="rId254" display="https://twitter.com/#!/thisisaby/status/1157906986522075137"/>
    <hyperlink ref="X23" r:id="rId255" display="https://twitter.com/#!/thisisaby/status/1157906986522075137"/>
    <hyperlink ref="X24" r:id="rId256" display="https://twitter.com/#!/jeanetteimpia/status/1157914498860298241"/>
    <hyperlink ref="X25" r:id="rId257" display="https://twitter.com/#!/jeanetteimpia/status/1157914498860298241"/>
    <hyperlink ref="X26" r:id="rId258" display="https://twitter.com/#!/jeanetteimpia/status/1157914498860298241"/>
    <hyperlink ref="X27" r:id="rId259" display="https://twitter.com/#!/jeanetteimpia/status/1157914498860298241"/>
    <hyperlink ref="X28" r:id="rId260" display="https://twitter.com/#!/odette_h/status/1157953449549582338"/>
    <hyperlink ref="X29" r:id="rId261" display="https://twitter.com/#!/odette_h/status/1157953449549582338"/>
    <hyperlink ref="X30" r:id="rId262" display="https://twitter.com/#!/odette_h/status/1157953449549582338"/>
    <hyperlink ref="X31" r:id="rId263" display="https://twitter.com/#!/odette_h/status/1157953449549582338"/>
    <hyperlink ref="X32" r:id="rId264" display="https://twitter.com/#!/adelabouhaidar/status/1158025803860520963"/>
    <hyperlink ref="X33" r:id="rId265" display="https://twitter.com/#!/adelabouhaidar/status/1158025803860520963"/>
    <hyperlink ref="X34" r:id="rId266" display="https://twitter.com/#!/adelabouhaidar/status/1158025803860520963"/>
    <hyperlink ref="X35" r:id="rId267" display="https://twitter.com/#!/adelabouhaidar/status/1158025803860520963"/>
    <hyperlink ref="X36" r:id="rId268" display="https://twitter.com/#!/technojederbig/status/1158154045246377985"/>
    <hyperlink ref="X37" r:id="rId269" display="https://twitter.com/#!/marketbuzzpr/status/1158220499706687488"/>
    <hyperlink ref="X38" r:id="rId270" display="https://twitter.com/#!/marketbuzzpr/status/1158220499706687488"/>
    <hyperlink ref="X39" r:id="rId271" display="https://twitter.com/#!/marketbuzzpr/status/1158220499706687488"/>
    <hyperlink ref="X40" r:id="rId272" display="https://twitter.com/#!/marketbuzzpr/status/1158220499706687488"/>
    <hyperlink ref="X41" r:id="rId273" display="https://twitter.com/#!/traveljunkied/status/1158223437112008704"/>
    <hyperlink ref="X42" r:id="rId274" display="https://twitter.com/#!/traveljunkied/status/1158223437112008704"/>
    <hyperlink ref="X43" r:id="rId275" display="https://twitter.com/#!/traveljunkied/status/1158223437112008704"/>
    <hyperlink ref="X44" r:id="rId276" display="https://twitter.com/#!/traveljunkied/status/1158223437112008704"/>
    <hyperlink ref="X45" r:id="rId277" display="https://twitter.com/#!/esthete_detache/status/1158301763864342535"/>
    <hyperlink ref="X46" r:id="rId278" display="https://twitter.com/#!/esthete_detache/status/1158301763864342535"/>
    <hyperlink ref="X47" r:id="rId279" display="https://twitter.com/#!/bigdatabatman/status/1158333854006034434"/>
    <hyperlink ref="X48" r:id="rId280" display="https://twitter.com/#!/uniconexed/status/1157025750672990212"/>
    <hyperlink ref="X49" r:id="rId281" display="https://twitter.com/#!/uniconexed/status/1158422458833281026"/>
    <hyperlink ref="X50" r:id="rId282" display="https://twitter.com/#!/thjeanjean/status/1158301651452776448"/>
    <hyperlink ref="X51" r:id="rId283" display="https://twitter.com/#!/thjeanjean/status/1158346962825093121"/>
    <hyperlink ref="X52" r:id="rId284" display="https://twitter.com/#!/thjeanjean/status/1159026441889222656"/>
    <hyperlink ref="X53" r:id="rId285" display="https://twitter.com/#!/thjeanjean/status/1159071724920561664"/>
    <hyperlink ref="X54" r:id="rId286" display="https://twitter.com/#!/sobeyschool_smu/status/1159112728595836928"/>
    <hyperlink ref="X55" r:id="rId287" display="https://twitter.com/#!/sobeyschool_smu/status/1159524900358545413"/>
    <hyperlink ref="X56" r:id="rId288" display="https://twitter.com/#!/wissamyounane/status/1157905606583476224"/>
    <hyperlink ref="X57" r:id="rId289" display="https://twitter.com/#!/wissamyounane/status/1157905606583476224"/>
    <hyperlink ref="X58" r:id="rId290" display="https://twitter.com/#!/wissamyounane/status/1157905606583476224"/>
    <hyperlink ref="X59" r:id="rId291" display="https://twitter.com/#!/dandrewschmidt/status/1157999340532707328"/>
    <hyperlink ref="X60" r:id="rId292" display="https://twitter.com/#!/audubai/status/1158338620807405568"/>
    <hyperlink ref="X61" r:id="rId293" display="https://twitter.com/#!/entmagazineme/status/1157893931213950976"/>
    <hyperlink ref="X62" r:id="rId294" display="https://twitter.com/#!/dandrewschmidt/status/1157999340532707328"/>
    <hyperlink ref="X63" r:id="rId295" display="https://twitter.com/#!/audubai/status/1158338620807405568"/>
    <hyperlink ref="X64" r:id="rId296" display="https://twitter.com/#!/audubai/status/1158338620807405568"/>
    <hyperlink ref="X65" r:id="rId297" display="https://twitter.com/#!/entmagazineme/status/1157893931213950976"/>
    <hyperlink ref="X66" r:id="rId298" display="https://twitter.com/#!/dandrewschmidt/status/1157999340532707328"/>
    <hyperlink ref="X67" r:id="rId299" display="https://twitter.com/#!/entmagazineme/status/1157893931213950976"/>
    <hyperlink ref="X68" r:id="rId300" display="https://twitter.com/#!/entmagazineme/status/1159681962006724608"/>
    <hyperlink ref="X69" r:id="rId301" display="https://twitter.com/#!/ashridge_biz/status/1156822001790672896"/>
    <hyperlink ref="X70" r:id="rId302" display="https://twitter.com/#!/ashridge_biz/status/1157244917841846272"/>
    <hyperlink ref="X71" r:id="rId303" display="https://twitter.com/#!/ashridge_biz/status/1158996406503399424"/>
    <hyperlink ref="X72" r:id="rId304" display="https://twitter.com/#!/julia_parnaby/status/1159815244438548481"/>
    <hyperlink ref="X73" r:id="rId305" display="https://twitter.com/#!/digitaltransf11/status/1156705985777557505"/>
    <hyperlink ref="X74" r:id="rId306" display="https://twitter.com/#!/digitaltransf11/status/1160420444639498240"/>
    <hyperlink ref="X75" r:id="rId307" display="https://twitter.com/#!/mba_buddy/status/1160749968010993664"/>
    <hyperlink ref="X76" r:id="rId308" display="https://twitter.com/#!/nicochan33/status/1160833377303482368"/>
    <hyperlink ref="X77" r:id="rId309" display="https://twitter.com/#!/ieexeceducation/status/1156903480847687680"/>
    <hyperlink ref="X78" r:id="rId310" display="https://twitter.com/#!/ieexeceducation/status/1158693951760506880"/>
    <hyperlink ref="X79" r:id="rId311" display="https://twitter.com/#!/ieexeceducation/status/1159418727592579072"/>
    <hyperlink ref="X80" r:id="rId312" display="https://twitter.com/#!/ieexeceducation/status/1160868278937554944"/>
    <hyperlink ref="X81" r:id="rId313" display="https://twitter.com/#!/tripgiu5/status/1160876146671665152"/>
    <hyperlink ref="X82" r:id="rId314" display="https://twitter.com/#!/harvardnpli/status/1161332021274087424"/>
    <hyperlink ref="X83" r:id="rId315" display="https://twitter.com/#!/whartoncai/status/1161350795394031616"/>
    <hyperlink ref="X84" r:id="rId316" display="https://twitter.com/#!/warrencntrpenn/status/1161351080208297984"/>
    <hyperlink ref="X85" r:id="rId317" display="https://twitter.com/#!/warrencntrpenn/status/1161351080208297984"/>
    <hyperlink ref="X86" r:id="rId318" display="https://twitter.com/#!/whartoncai/status/1161350795394031616"/>
    <hyperlink ref="X87" r:id="rId319" display="https://twitter.com/#!/valerieblassey/status/1161357809738342400"/>
    <hyperlink ref="X88" r:id="rId320" display="https://twitter.com/#!/valerieblassey/status/1161357809738342400"/>
    <hyperlink ref="X89" r:id="rId321" display="https://twitter.com/#!/thegcsp/status/1161211588298383361"/>
    <hyperlink ref="X90" r:id="rId322" display="https://twitter.com/#!/execedcourses/status/1157458564476104704"/>
    <hyperlink ref="X91" r:id="rId323" display="https://twitter.com/#!/execedcourses/status/1157790778875236352"/>
    <hyperlink ref="X92" r:id="rId324" display="https://twitter.com/#!/execedcourses/status/1158229198244204544"/>
    <hyperlink ref="X93" r:id="rId325" display="https://twitter.com/#!/execedcourses/status/1157035744218603520"/>
    <hyperlink ref="X94" r:id="rId326" display="https://twitter.com/#!/execedcourses/status/1158791457085374464"/>
    <hyperlink ref="X95" r:id="rId327" display="https://twitter.com/#!/execedcourses/status/1159391451186229248"/>
    <hyperlink ref="X96" r:id="rId328" display="https://twitter.com/#!/execedcourses/status/1159602855939960832"/>
    <hyperlink ref="X97" r:id="rId329" display="https://twitter.com/#!/execedcourses/status/1160241112184868865"/>
    <hyperlink ref="X98" r:id="rId330" display="https://twitter.com/#!/execedcourses/status/1161052518442340355"/>
    <hyperlink ref="X99" r:id="rId331" display="https://twitter.com/#!/execedcourses/status/1156656749715136514"/>
    <hyperlink ref="X100" r:id="rId332" display="https://twitter.com/#!/execedcourses/status/1156703550979706880"/>
    <hyperlink ref="X101" r:id="rId333" display="https://twitter.com/#!/execedcourses/status/1156898336336515075"/>
    <hyperlink ref="X102" r:id="rId334" display="https://twitter.com/#!/execedcourses/status/1156960242044772352"/>
    <hyperlink ref="X103" r:id="rId335" display="https://twitter.com/#!/execedcourses/status/1156979366150017024"/>
    <hyperlink ref="X104" r:id="rId336" display="https://twitter.com/#!/execedcourses/status/1156990946766028800"/>
    <hyperlink ref="X105" r:id="rId337" display="https://twitter.com/#!/execedcourses/status/1157065946223149056"/>
    <hyperlink ref="X106" r:id="rId338" display="https://twitter.com/#!/execedcourses/status/1157175678283812864"/>
    <hyperlink ref="X107" r:id="rId339" display="https://twitter.com/#!/execedcourses/status/1157230549339009024"/>
    <hyperlink ref="X108" r:id="rId340" display="https://twitter.com/#!/execedcourses/status/1157519468697755648"/>
    <hyperlink ref="X109" r:id="rId341" display="https://twitter.com/#!/execedcourses/status/1157538090925228032"/>
    <hyperlink ref="X110" r:id="rId342" display="https://twitter.com/#!/execedcourses/status/1157579368777936896"/>
    <hyperlink ref="X111" r:id="rId343" display="https://twitter.com/#!/execedcourses/status/1157955381261262849"/>
    <hyperlink ref="X112" r:id="rId344" display="https://twitter.com/#!/execedcourses/status/1158138595296739329"/>
    <hyperlink ref="X113" r:id="rId345" display="https://twitter.com/#!/execedcourses/status/1158153194519724032"/>
    <hyperlink ref="X114" r:id="rId346" display="https://twitter.com/#!/execedcourses/status/1158212092316405761"/>
    <hyperlink ref="X115" r:id="rId347" display="https://twitter.com/#!/execedcourses/status/1158334400024547328"/>
    <hyperlink ref="X116" r:id="rId348" display="https://twitter.com/#!/execedcourses/status/1158485407404711936"/>
    <hyperlink ref="X117" r:id="rId349" display="https://twitter.com/#!/execedcourses/status/1158606715048173568"/>
    <hyperlink ref="X118" r:id="rId350" display="https://twitter.com/#!/execedcourses/status/1158666615342297088"/>
    <hyperlink ref="X119" r:id="rId351" display="https://twitter.com/#!/execedcourses/status/1158755725599920129"/>
    <hyperlink ref="X120" r:id="rId352" display="https://twitter.com/#!/execedcourses/status/1159017970267348992"/>
    <hyperlink ref="X121" r:id="rId353" display="https://twitter.com/#!/execedcourses/status/1159059239177842689"/>
    <hyperlink ref="X122" r:id="rId354" display="https://twitter.com/#!/execedcourses/status/1159153872905965568"/>
    <hyperlink ref="X123" r:id="rId355" display="https://twitter.com/#!/execedcourses/status/1159270644246122496"/>
    <hyperlink ref="X124" r:id="rId356" display="https://twitter.com/#!/execedcourses/status/1159678862529159168"/>
    <hyperlink ref="X125" r:id="rId357" display="https://twitter.com/#!/execedcourses/status/1159742788704985088"/>
    <hyperlink ref="X126" r:id="rId358" display="https://twitter.com/#!/execedcourses/status/1159935071601586176"/>
    <hyperlink ref="X127" r:id="rId359" display="https://twitter.com/#!/execedcourses/status/1159965270040907776"/>
    <hyperlink ref="X128" r:id="rId360" display="https://twitter.com/#!/execedcourses/status/1160024170706563072"/>
    <hyperlink ref="X129" r:id="rId361" display="https://twitter.com/#!/execedcourses/status/1160129876512296960"/>
    <hyperlink ref="X130" r:id="rId362" display="https://twitter.com/#!/execedcourses/status/1160418793262157825"/>
    <hyperlink ref="X131" r:id="rId363" display="https://twitter.com/#!/execedcourses/status/1160467618525958146"/>
    <hyperlink ref="X132" r:id="rId364" display="https://twitter.com/#!/execedcourses/status/1160633725857624066"/>
    <hyperlink ref="X133" r:id="rId365" display="https://twitter.com/#!/execedcourses/status/1160735909991469061"/>
    <hyperlink ref="X134" r:id="rId366" display="https://twitter.com/#!/execedcourses/status/1160749000800124928"/>
    <hyperlink ref="X135" r:id="rId367" display="https://twitter.com/#!/execedcourses/status/1160977517139783680"/>
    <hyperlink ref="X136" r:id="rId368" display="https://twitter.com/#!/execedcourses/status/1160996143871848448"/>
    <hyperlink ref="X137" r:id="rId369" display="https://twitter.com/#!/execedcourses/status/1161203525390651392"/>
    <hyperlink ref="X138" r:id="rId370" display="https://twitter.com/#!/execedcourses/status/1161247325118853120"/>
    <hyperlink ref="X139" r:id="rId371" display="https://twitter.com/#!/execedcourses/status/1161384733143552000"/>
  </hyperlinks>
  <printOptions/>
  <pageMargins left="0.7" right="0.7" top="0.75" bottom="0.75" header="0.3" footer="0.3"/>
  <pageSetup horizontalDpi="600" verticalDpi="600" orientation="portrait" r:id="rId375"/>
  <legacyDrawing r:id="rId373"/>
  <tableParts>
    <tablePart r:id="rId3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1514</v>
      </c>
      <c r="B1" s="13" t="s">
        <v>1515</v>
      </c>
      <c r="C1" s="13" t="s">
        <v>1508</v>
      </c>
      <c r="D1" s="13" t="s">
        <v>1509</v>
      </c>
      <c r="E1" s="13" t="s">
        <v>1516</v>
      </c>
      <c r="F1" s="13" t="s">
        <v>144</v>
      </c>
      <c r="G1" s="13" t="s">
        <v>1517</v>
      </c>
      <c r="H1" s="13" t="s">
        <v>1518</v>
      </c>
      <c r="I1" s="13" t="s">
        <v>1519</v>
      </c>
      <c r="J1" s="13" t="s">
        <v>1520</v>
      </c>
      <c r="K1" s="13" t="s">
        <v>1521</v>
      </c>
      <c r="L1" s="13" t="s">
        <v>1522</v>
      </c>
    </row>
    <row r="2" spans="1:12" ht="15">
      <c r="A2" s="85" t="s">
        <v>1190</v>
      </c>
      <c r="B2" s="85" t="s">
        <v>1188</v>
      </c>
      <c r="C2" s="85">
        <v>23</v>
      </c>
      <c r="D2" s="118">
        <v>0.01318621084929212</v>
      </c>
      <c r="E2" s="118">
        <v>1.0716932246550748</v>
      </c>
      <c r="F2" s="85" t="s">
        <v>1510</v>
      </c>
      <c r="G2" s="85" t="b">
        <v>1</v>
      </c>
      <c r="H2" s="85" t="b">
        <v>0</v>
      </c>
      <c r="I2" s="85" t="b">
        <v>0</v>
      </c>
      <c r="J2" s="85" t="b">
        <v>0</v>
      </c>
      <c r="K2" s="85" t="b">
        <v>0</v>
      </c>
      <c r="L2" s="85" t="b">
        <v>0</v>
      </c>
    </row>
    <row r="3" spans="1:12" ht="15">
      <c r="A3" s="85" t="s">
        <v>1188</v>
      </c>
      <c r="B3" s="85" t="s">
        <v>1189</v>
      </c>
      <c r="C3" s="85">
        <v>23</v>
      </c>
      <c r="D3" s="118">
        <v>0.01318621084929212</v>
      </c>
      <c r="E3" s="118">
        <v>0.9930691236253659</v>
      </c>
      <c r="F3" s="85" t="s">
        <v>1510</v>
      </c>
      <c r="G3" s="85" t="b">
        <v>0</v>
      </c>
      <c r="H3" s="85" t="b">
        <v>0</v>
      </c>
      <c r="I3" s="85" t="b">
        <v>0</v>
      </c>
      <c r="J3" s="85" t="b">
        <v>0</v>
      </c>
      <c r="K3" s="85" t="b">
        <v>0</v>
      </c>
      <c r="L3" s="85" t="b">
        <v>0</v>
      </c>
    </row>
    <row r="4" spans="1:12" ht="15">
      <c r="A4" s="85" t="s">
        <v>1193</v>
      </c>
      <c r="B4" s="85" t="s">
        <v>1188</v>
      </c>
      <c r="C4" s="85">
        <v>18</v>
      </c>
      <c r="D4" s="118">
        <v>0.012064812632609652</v>
      </c>
      <c r="E4" s="118">
        <v>1.0844243014599966</v>
      </c>
      <c r="F4" s="85" t="s">
        <v>1510</v>
      </c>
      <c r="G4" s="85" t="b">
        <v>0</v>
      </c>
      <c r="H4" s="85" t="b">
        <v>0</v>
      </c>
      <c r="I4" s="85" t="b">
        <v>0</v>
      </c>
      <c r="J4" s="85" t="b">
        <v>0</v>
      </c>
      <c r="K4" s="85" t="b">
        <v>0</v>
      </c>
      <c r="L4" s="85" t="b">
        <v>0</v>
      </c>
    </row>
    <row r="5" spans="1:12" ht="15">
      <c r="A5" s="85" t="s">
        <v>1195</v>
      </c>
      <c r="B5" s="85" t="s">
        <v>1196</v>
      </c>
      <c r="C5" s="85">
        <v>16</v>
      </c>
      <c r="D5" s="118">
        <v>0.011469669843884445</v>
      </c>
      <c r="E5" s="118">
        <v>1.7958800173440752</v>
      </c>
      <c r="F5" s="85" t="s">
        <v>1510</v>
      </c>
      <c r="G5" s="85" t="b">
        <v>0</v>
      </c>
      <c r="H5" s="85" t="b">
        <v>0</v>
      </c>
      <c r="I5" s="85" t="b">
        <v>0</v>
      </c>
      <c r="J5" s="85" t="b">
        <v>0</v>
      </c>
      <c r="K5" s="85" t="b">
        <v>0</v>
      </c>
      <c r="L5" s="85" t="b">
        <v>0</v>
      </c>
    </row>
    <row r="6" spans="1:12" ht="15">
      <c r="A6" s="85" t="s">
        <v>233</v>
      </c>
      <c r="B6" s="85" t="s">
        <v>1198</v>
      </c>
      <c r="C6" s="85">
        <v>13</v>
      </c>
      <c r="D6" s="118">
        <v>0.010386771770504148</v>
      </c>
      <c r="E6" s="118">
        <v>1.8860566476931633</v>
      </c>
      <c r="F6" s="85" t="s">
        <v>1510</v>
      </c>
      <c r="G6" s="85" t="b">
        <v>0</v>
      </c>
      <c r="H6" s="85" t="b">
        <v>0</v>
      </c>
      <c r="I6" s="85" t="b">
        <v>0</v>
      </c>
      <c r="J6" s="85" t="b">
        <v>0</v>
      </c>
      <c r="K6" s="85" t="b">
        <v>0</v>
      </c>
      <c r="L6" s="85" t="b">
        <v>0</v>
      </c>
    </row>
    <row r="7" spans="1:12" ht="15">
      <c r="A7" s="85" t="s">
        <v>1198</v>
      </c>
      <c r="B7" s="85" t="s">
        <v>234</v>
      </c>
      <c r="C7" s="85">
        <v>13</v>
      </c>
      <c r="D7" s="118">
        <v>0.010386771770504148</v>
      </c>
      <c r="E7" s="118">
        <v>1.8860566476931633</v>
      </c>
      <c r="F7" s="85" t="s">
        <v>1510</v>
      </c>
      <c r="G7" s="85" t="b">
        <v>0</v>
      </c>
      <c r="H7" s="85" t="b">
        <v>0</v>
      </c>
      <c r="I7" s="85" t="b">
        <v>0</v>
      </c>
      <c r="J7" s="85" t="b">
        <v>0</v>
      </c>
      <c r="K7" s="85" t="b">
        <v>0</v>
      </c>
      <c r="L7" s="85" t="b">
        <v>0</v>
      </c>
    </row>
    <row r="8" spans="1:12" ht="15">
      <c r="A8" s="85" t="s">
        <v>234</v>
      </c>
      <c r="B8" s="85" t="s">
        <v>232</v>
      </c>
      <c r="C8" s="85">
        <v>13</v>
      </c>
      <c r="D8" s="118">
        <v>0.010386771770504148</v>
      </c>
      <c r="E8" s="118">
        <v>1.8860566476931633</v>
      </c>
      <c r="F8" s="85" t="s">
        <v>1510</v>
      </c>
      <c r="G8" s="85" t="b">
        <v>0</v>
      </c>
      <c r="H8" s="85" t="b">
        <v>0</v>
      </c>
      <c r="I8" s="85" t="b">
        <v>0</v>
      </c>
      <c r="J8" s="85" t="b">
        <v>0</v>
      </c>
      <c r="K8" s="85" t="b">
        <v>0</v>
      </c>
      <c r="L8" s="85" t="b">
        <v>0</v>
      </c>
    </row>
    <row r="9" spans="1:12" ht="15">
      <c r="A9" s="85" t="s">
        <v>232</v>
      </c>
      <c r="B9" s="85" t="s">
        <v>1199</v>
      </c>
      <c r="C9" s="85">
        <v>13</v>
      </c>
      <c r="D9" s="118">
        <v>0.010386771770504148</v>
      </c>
      <c r="E9" s="118">
        <v>1.8860566476931633</v>
      </c>
      <c r="F9" s="85" t="s">
        <v>1510</v>
      </c>
      <c r="G9" s="85" t="b">
        <v>0</v>
      </c>
      <c r="H9" s="85" t="b">
        <v>0</v>
      </c>
      <c r="I9" s="85" t="b">
        <v>0</v>
      </c>
      <c r="J9" s="85" t="b">
        <v>0</v>
      </c>
      <c r="K9" s="85" t="b">
        <v>0</v>
      </c>
      <c r="L9" s="85" t="b">
        <v>0</v>
      </c>
    </row>
    <row r="10" spans="1:12" ht="15">
      <c r="A10" s="85" t="s">
        <v>1199</v>
      </c>
      <c r="B10" s="85" t="s">
        <v>1200</v>
      </c>
      <c r="C10" s="85">
        <v>13</v>
      </c>
      <c r="D10" s="118">
        <v>0.010386771770504148</v>
      </c>
      <c r="E10" s="118">
        <v>1.8860566476931633</v>
      </c>
      <c r="F10" s="85" t="s">
        <v>1510</v>
      </c>
      <c r="G10" s="85" t="b">
        <v>0</v>
      </c>
      <c r="H10" s="85" t="b">
        <v>0</v>
      </c>
      <c r="I10" s="85" t="b">
        <v>0</v>
      </c>
      <c r="J10" s="85" t="b">
        <v>0</v>
      </c>
      <c r="K10" s="85" t="b">
        <v>0</v>
      </c>
      <c r="L10" s="85" t="b">
        <v>0</v>
      </c>
    </row>
    <row r="11" spans="1:12" ht="15">
      <c r="A11" s="85" t="s">
        <v>1200</v>
      </c>
      <c r="B11" s="85" t="s">
        <v>1201</v>
      </c>
      <c r="C11" s="85">
        <v>13</v>
      </c>
      <c r="D11" s="118">
        <v>0.010386771770504148</v>
      </c>
      <c r="E11" s="118">
        <v>1.8860566476931633</v>
      </c>
      <c r="F11" s="85" t="s">
        <v>1510</v>
      </c>
      <c r="G11" s="85" t="b">
        <v>0</v>
      </c>
      <c r="H11" s="85" t="b">
        <v>0</v>
      </c>
      <c r="I11" s="85" t="b">
        <v>0</v>
      </c>
      <c r="J11" s="85" t="b">
        <v>0</v>
      </c>
      <c r="K11" s="85" t="b">
        <v>0</v>
      </c>
      <c r="L11" s="85" t="b">
        <v>0</v>
      </c>
    </row>
    <row r="12" spans="1:12" ht="15">
      <c r="A12" s="85" t="s">
        <v>1201</v>
      </c>
      <c r="B12" s="85" t="s">
        <v>1202</v>
      </c>
      <c r="C12" s="85">
        <v>13</v>
      </c>
      <c r="D12" s="118">
        <v>0.010386771770504148</v>
      </c>
      <c r="E12" s="118">
        <v>1.8860566476931633</v>
      </c>
      <c r="F12" s="85" t="s">
        <v>1510</v>
      </c>
      <c r="G12" s="85" t="b">
        <v>0</v>
      </c>
      <c r="H12" s="85" t="b">
        <v>0</v>
      </c>
      <c r="I12" s="85" t="b">
        <v>0</v>
      </c>
      <c r="J12" s="85" t="b">
        <v>0</v>
      </c>
      <c r="K12" s="85" t="b">
        <v>0</v>
      </c>
      <c r="L12" s="85" t="b">
        <v>0</v>
      </c>
    </row>
    <row r="13" spans="1:12" ht="15">
      <c r="A13" s="85" t="s">
        <v>1202</v>
      </c>
      <c r="B13" s="85" t="s">
        <v>1203</v>
      </c>
      <c r="C13" s="85">
        <v>13</v>
      </c>
      <c r="D13" s="118">
        <v>0.010386771770504148</v>
      </c>
      <c r="E13" s="118">
        <v>1.8860566476931633</v>
      </c>
      <c r="F13" s="85" t="s">
        <v>1510</v>
      </c>
      <c r="G13" s="85" t="b">
        <v>0</v>
      </c>
      <c r="H13" s="85" t="b">
        <v>0</v>
      </c>
      <c r="I13" s="85" t="b">
        <v>0</v>
      </c>
      <c r="J13" s="85" t="b">
        <v>0</v>
      </c>
      <c r="K13" s="85" t="b">
        <v>0</v>
      </c>
      <c r="L13" s="85" t="b">
        <v>0</v>
      </c>
    </row>
    <row r="14" spans="1:12" ht="15">
      <c r="A14" s="85" t="s">
        <v>1203</v>
      </c>
      <c r="B14" s="85" t="s">
        <v>1452</v>
      </c>
      <c r="C14" s="85">
        <v>13</v>
      </c>
      <c r="D14" s="118">
        <v>0.010386771770504148</v>
      </c>
      <c r="E14" s="118">
        <v>1.8860566476931633</v>
      </c>
      <c r="F14" s="85" t="s">
        <v>1510</v>
      </c>
      <c r="G14" s="85" t="b">
        <v>0</v>
      </c>
      <c r="H14" s="85" t="b">
        <v>0</v>
      </c>
      <c r="I14" s="85" t="b">
        <v>0</v>
      </c>
      <c r="J14" s="85" t="b">
        <v>0</v>
      </c>
      <c r="K14" s="85" t="b">
        <v>0</v>
      </c>
      <c r="L14" s="85" t="b">
        <v>0</v>
      </c>
    </row>
    <row r="15" spans="1:12" ht="15">
      <c r="A15" s="85" t="s">
        <v>1452</v>
      </c>
      <c r="B15" s="85" t="s">
        <v>235</v>
      </c>
      <c r="C15" s="85">
        <v>13</v>
      </c>
      <c r="D15" s="118">
        <v>0.010386771770504148</v>
      </c>
      <c r="E15" s="118">
        <v>1.8860566476931633</v>
      </c>
      <c r="F15" s="85" t="s">
        <v>1510</v>
      </c>
      <c r="G15" s="85" t="b">
        <v>0</v>
      </c>
      <c r="H15" s="85" t="b">
        <v>0</v>
      </c>
      <c r="I15" s="85" t="b">
        <v>0</v>
      </c>
      <c r="J15" s="85" t="b">
        <v>0</v>
      </c>
      <c r="K15" s="85" t="b">
        <v>0</v>
      </c>
      <c r="L15" s="85" t="b">
        <v>0</v>
      </c>
    </row>
    <row r="16" spans="1:12" ht="15">
      <c r="A16" s="85" t="s">
        <v>235</v>
      </c>
      <c r="B16" s="85" t="s">
        <v>233</v>
      </c>
      <c r="C16" s="85">
        <v>12</v>
      </c>
      <c r="D16" s="118">
        <v>0.009967703056228088</v>
      </c>
      <c r="E16" s="118">
        <v>1.6020599913279623</v>
      </c>
      <c r="F16" s="85" t="s">
        <v>1510</v>
      </c>
      <c r="G16" s="85" t="b">
        <v>0</v>
      </c>
      <c r="H16" s="85" t="b">
        <v>0</v>
      </c>
      <c r="I16" s="85" t="b">
        <v>0</v>
      </c>
      <c r="J16" s="85" t="b">
        <v>0</v>
      </c>
      <c r="K16" s="85" t="b">
        <v>0</v>
      </c>
      <c r="L16" s="85" t="b">
        <v>0</v>
      </c>
    </row>
    <row r="17" spans="1:12" ht="15">
      <c r="A17" s="85" t="s">
        <v>235</v>
      </c>
      <c r="B17" s="85" t="s">
        <v>1453</v>
      </c>
      <c r="C17" s="85">
        <v>12</v>
      </c>
      <c r="D17" s="118">
        <v>0.009967703056228088</v>
      </c>
      <c r="E17" s="118">
        <v>1.6020599913279623</v>
      </c>
      <c r="F17" s="85" t="s">
        <v>1510</v>
      </c>
      <c r="G17" s="85" t="b">
        <v>0</v>
      </c>
      <c r="H17" s="85" t="b">
        <v>0</v>
      </c>
      <c r="I17" s="85" t="b">
        <v>0</v>
      </c>
      <c r="J17" s="85" t="b">
        <v>0</v>
      </c>
      <c r="K17" s="85" t="b">
        <v>0</v>
      </c>
      <c r="L17" s="85" t="b">
        <v>0</v>
      </c>
    </row>
    <row r="18" spans="1:12" ht="15">
      <c r="A18" s="85" t="s">
        <v>1241</v>
      </c>
      <c r="B18" s="85" t="s">
        <v>1141</v>
      </c>
      <c r="C18" s="85">
        <v>8</v>
      </c>
      <c r="D18" s="118">
        <v>0.008838432242687442</v>
      </c>
      <c r="E18" s="118">
        <v>1.408935392973501</v>
      </c>
      <c r="F18" s="85" t="s">
        <v>1510</v>
      </c>
      <c r="G18" s="85" t="b">
        <v>0</v>
      </c>
      <c r="H18" s="85" t="b">
        <v>0</v>
      </c>
      <c r="I18" s="85" t="b">
        <v>0</v>
      </c>
      <c r="J18" s="85" t="b">
        <v>0</v>
      </c>
      <c r="K18" s="85" t="b">
        <v>0</v>
      </c>
      <c r="L18" s="85" t="b">
        <v>0</v>
      </c>
    </row>
    <row r="19" spans="1:12" ht="15">
      <c r="A19" s="85" t="s">
        <v>1205</v>
      </c>
      <c r="B19" s="85" t="s">
        <v>1206</v>
      </c>
      <c r="C19" s="85">
        <v>7</v>
      </c>
      <c r="D19" s="118">
        <v>0.007306827185562538</v>
      </c>
      <c r="E19" s="118">
        <v>2.154901959985743</v>
      </c>
      <c r="F19" s="85" t="s">
        <v>1510</v>
      </c>
      <c r="G19" s="85" t="b">
        <v>0</v>
      </c>
      <c r="H19" s="85" t="b">
        <v>0</v>
      </c>
      <c r="I19" s="85" t="b">
        <v>0</v>
      </c>
      <c r="J19" s="85" t="b">
        <v>0</v>
      </c>
      <c r="K19" s="85" t="b">
        <v>0</v>
      </c>
      <c r="L19" s="85" t="b">
        <v>0</v>
      </c>
    </row>
    <row r="20" spans="1:12" ht="15">
      <c r="A20" s="85" t="s">
        <v>1207</v>
      </c>
      <c r="B20" s="85" t="s">
        <v>1208</v>
      </c>
      <c r="C20" s="85">
        <v>7</v>
      </c>
      <c r="D20" s="118">
        <v>0.007306827185562538</v>
      </c>
      <c r="E20" s="118">
        <v>2.154901959985743</v>
      </c>
      <c r="F20" s="85" t="s">
        <v>1510</v>
      </c>
      <c r="G20" s="85" t="b">
        <v>0</v>
      </c>
      <c r="H20" s="85" t="b">
        <v>0</v>
      </c>
      <c r="I20" s="85" t="b">
        <v>0</v>
      </c>
      <c r="J20" s="85" t="b">
        <v>0</v>
      </c>
      <c r="K20" s="85" t="b">
        <v>0</v>
      </c>
      <c r="L20" s="85" t="b">
        <v>0</v>
      </c>
    </row>
    <row r="21" spans="1:12" ht="15">
      <c r="A21" s="85" t="s">
        <v>1209</v>
      </c>
      <c r="B21" s="85" t="s">
        <v>1210</v>
      </c>
      <c r="C21" s="85">
        <v>7</v>
      </c>
      <c r="D21" s="118">
        <v>0.007306827185562538</v>
      </c>
      <c r="E21" s="118">
        <v>2.154901959985743</v>
      </c>
      <c r="F21" s="85" t="s">
        <v>1510</v>
      </c>
      <c r="G21" s="85" t="b">
        <v>0</v>
      </c>
      <c r="H21" s="85" t="b">
        <v>0</v>
      </c>
      <c r="I21" s="85" t="b">
        <v>0</v>
      </c>
      <c r="J21" s="85" t="b">
        <v>0</v>
      </c>
      <c r="K21" s="85" t="b">
        <v>0</v>
      </c>
      <c r="L21" s="85" t="b">
        <v>0</v>
      </c>
    </row>
    <row r="22" spans="1:12" ht="15">
      <c r="A22" s="85" t="s">
        <v>1210</v>
      </c>
      <c r="B22" s="85" t="s">
        <v>1211</v>
      </c>
      <c r="C22" s="85">
        <v>7</v>
      </c>
      <c r="D22" s="118">
        <v>0.007306827185562538</v>
      </c>
      <c r="E22" s="118">
        <v>2.154901959985743</v>
      </c>
      <c r="F22" s="85" t="s">
        <v>1510</v>
      </c>
      <c r="G22" s="85" t="b">
        <v>0</v>
      </c>
      <c r="H22" s="85" t="b">
        <v>0</v>
      </c>
      <c r="I22" s="85" t="b">
        <v>0</v>
      </c>
      <c r="J22" s="85" t="b">
        <v>0</v>
      </c>
      <c r="K22" s="85" t="b">
        <v>0</v>
      </c>
      <c r="L22" s="85" t="b">
        <v>0</v>
      </c>
    </row>
    <row r="23" spans="1:12" ht="15">
      <c r="A23" s="85" t="s">
        <v>1143</v>
      </c>
      <c r="B23" s="85" t="s">
        <v>1192</v>
      </c>
      <c r="C23" s="85">
        <v>6</v>
      </c>
      <c r="D23" s="118">
        <v>0.006628824182015581</v>
      </c>
      <c r="E23" s="118">
        <v>1.1771783546968955</v>
      </c>
      <c r="F23" s="85" t="s">
        <v>1510</v>
      </c>
      <c r="G23" s="85" t="b">
        <v>0</v>
      </c>
      <c r="H23" s="85" t="b">
        <v>0</v>
      </c>
      <c r="I23" s="85" t="b">
        <v>0</v>
      </c>
      <c r="J23" s="85" t="b">
        <v>0</v>
      </c>
      <c r="K23" s="85" t="b">
        <v>0</v>
      </c>
      <c r="L23" s="85" t="b">
        <v>0</v>
      </c>
    </row>
    <row r="24" spans="1:12" ht="15">
      <c r="A24" s="85" t="s">
        <v>1192</v>
      </c>
      <c r="B24" s="85" t="s">
        <v>1141</v>
      </c>
      <c r="C24" s="85">
        <v>6</v>
      </c>
      <c r="D24" s="118">
        <v>0.006628824182015581</v>
      </c>
      <c r="E24" s="118">
        <v>1.1079053973095196</v>
      </c>
      <c r="F24" s="85" t="s">
        <v>1510</v>
      </c>
      <c r="G24" s="85" t="b">
        <v>0</v>
      </c>
      <c r="H24" s="85" t="b">
        <v>0</v>
      </c>
      <c r="I24" s="85" t="b">
        <v>0</v>
      </c>
      <c r="J24" s="85" t="b">
        <v>0</v>
      </c>
      <c r="K24" s="85" t="b">
        <v>0</v>
      </c>
      <c r="L24" s="85" t="b">
        <v>0</v>
      </c>
    </row>
    <row r="25" spans="1:12" ht="15">
      <c r="A25" s="85" t="s">
        <v>1212</v>
      </c>
      <c r="B25" s="85" t="s">
        <v>1205</v>
      </c>
      <c r="C25" s="85">
        <v>6</v>
      </c>
      <c r="D25" s="118">
        <v>0.006628824182015581</v>
      </c>
      <c r="E25" s="118">
        <v>2.154901959985743</v>
      </c>
      <c r="F25" s="85" t="s">
        <v>1510</v>
      </c>
      <c r="G25" s="85" t="b">
        <v>0</v>
      </c>
      <c r="H25" s="85" t="b">
        <v>0</v>
      </c>
      <c r="I25" s="85" t="b">
        <v>0</v>
      </c>
      <c r="J25" s="85" t="b">
        <v>0</v>
      </c>
      <c r="K25" s="85" t="b">
        <v>0</v>
      </c>
      <c r="L25" s="85" t="b">
        <v>0</v>
      </c>
    </row>
    <row r="26" spans="1:12" ht="15">
      <c r="A26" s="85" t="s">
        <v>1206</v>
      </c>
      <c r="B26" s="85" t="s">
        <v>1213</v>
      </c>
      <c r="C26" s="85">
        <v>6</v>
      </c>
      <c r="D26" s="118">
        <v>0.006628824182015581</v>
      </c>
      <c r="E26" s="118">
        <v>2.029963223377443</v>
      </c>
      <c r="F26" s="85" t="s">
        <v>1510</v>
      </c>
      <c r="G26" s="85" t="b">
        <v>0</v>
      </c>
      <c r="H26" s="85" t="b">
        <v>0</v>
      </c>
      <c r="I26" s="85" t="b">
        <v>0</v>
      </c>
      <c r="J26" s="85" t="b">
        <v>1</v>
      </c>
      <c r="K26" s="85" t="b">
        <v>0</v>
      </c>
      <c r="L26" s="85" t="b">
        <v>0</v>
      </c>
    </row>
    <row r="27" spans="1:12" ht="15">
      <c r="A27" s="85" t="s">
        <v>1213</v>
      </c>
      <c r="B27" s="85" t="s">
        <v>1214</v>
      </c>
      <c r="C27" s="85">
        <v>6</v>
      </c>
      <c r="D27" s="118">
        <v>0.006628824182015581</v>
      </c>
      <c r="E27" s="118">
        <v>2.0969100130080562</v>
      </c>
      <c r="F27" s="85" t="s">
        <v>1510</v>
      </c>
      <c r="G27" s="85" t="b">
        <v>1</v>
      </c>
      <c r="H27" s="85" t="b">
        <v>0</v>
      </c>
      <c r="I27" s="85" t="b">
        <v>0</v>
      </c>
      <c r="J27" s="85" t="b">
        <v>0</v>
      </c>
      <c r="K27" s="85" t="b">
        <v>0</v>
      </c>
      <c r="L27" s="85" t="b">
        <v>0</v>
      </c>
    </row>
    <row r="28" spans="1:12" ht="15">
      <c r="A28" s="85" t="s">
        <v>1214</v>
      </c>
      <c r="B28" s="85" t="s">
        <v>1454</v>
      </c>
      <c r="C28" s="85">
        <v>6</v>
      </c>
      <c r="D28" s="118">
        <v>0.006628824182015581</v>
      </c>
      <c r="E28" s="118">
        <v>2.221848749616356</v>
      </c>
      <c r="F28" s="85" t="s">
        <v>1510</v>
      </c>
      <c r="G28" s="85" t="b">
        <v>0</v>
      </c>
      <c r="H28" s="85" t="b">
        <v>0</v>
      </c>
      <c r="I28" s="85" t="b">
        <v>0</v>
      </c>
      <c r="J28" s="85" t="b">
        <v>0</v>
      </c>
      <c r="K28" s="85" t="b">
        <v>0</v>
      </c>
      <c r="L28" s="85" t="b">
        <v>0</v>
      </c>
    </row>
    <row r="29" spans="1:12" ht="15">
      <c r="A29" s="85" t="s">
        <v>1454</v>
      </c>
      <c r="B29" s="85" t="s">
        <v>1455</v>
      </c>
      <c r="C29" s="85">
        <v>6</v>
      </c>
      <c r="D29" s="118">
        <v>0.006628824182015581</v>
      </c>
      <c r="E29" s="118">
        <v>2.221848749616356</v>
      </c>
      <c r="F29" s="85" t="s">
        <v>1510</v>
      </c>
      <c r="G29" s="85" t="b">
        <v>0</v>
      </c>
      <c r="H29" s="85" t="b">
        <v>0</v>
      </c>
      <c r="I29" s="85" t="b">
        <v>0</v>
      </c>
      <c r="J29" s="85" t="b">
        <v>0</v>
      </c>
      <c r="K29" s="85" t="b">
        <v>0</v>
      </c>
      <c r="L29" s="85" t="b">
        <v>0</v>
      </c>
    </row>
    <row r="30" spans="1:12" ht="15">
      <c r="A30" s="85" t="s">
        <v>1455</v>
      </c>
      <c r="B30" s="85" t="s">
        <v>1207</v>
      </c>
      <c r="C30" s="85">
        <v>6</v>
      </c>
      <c r="D30" s="118">
        <v>0.006628824182015581</v>
      </c>
      <c r="E30" s="118">
        <v>2.154901959985743</v>
      </c>
      <c r="F30" s="85" t="s">
        <v>1510</v>
      </c>
      <c r="G30" s="85" t="b">
        <v>0</v>
      </c>
      <c r="H30" s="85" t="b">
        <v>0</v>
      </c>
      <c r="I30" s="85" t="b">
        <v>0</v>
      </c>
      <c r="J30" s="85" t="b">
        <v>0</v>
      </c>
      <c r="K30" s="85" t="b">
        <v>0</v>
      </c>
      <c r="L30" s="85" t="b">
        <v>0</v>
      </c>
    </row>
    <row r="31" spans="1:12" ht="15">
      <c r="A31" s="85" t="s">
        <v>1208</v>
      </c>
      <c r="B31" s="85" t="s">
        <v>1209</v>
      </c>
      <c r="C31" s="85">
        <v>6</v>
      </c>
      <c r="D31" s="118">
        <v>0.006628824182015581</v>
      </c>
      <c r="E31" s="118">
        <v>2.08795517035513</v>
      </c>
      <c r="F31" s="85" t="s">
        <v>1510</v>
      </c>
      <c r="G31" s="85" t="b">
        <v>0</v>
      </c>
      <c r="H31" s="85" t="b">
        <v>0</v>
      </c>
      <c r="I31" s="85" t="b">
        <v>0</v>
      </c>
      <c r="J31" s="85" t="b">
        <v>0</v>
      </c>
      <c r="K31" s="85" t="b">
        <v>0</v>
      </c>
      <c r="L31" s="85" t="b">
        <v>0</v>
      </c>
    </row>
    <row r="32" spans="1:12" ht="15">
      <c r="A32" s="85" t="s">
        <v>1192</v>
      </c>
      <c r="B32" s="85" t="s">
        <v>1143</v>
      </c>
      <c r="C32" s="85">
        <v>6</v>
      </c>
      <c r="D32" s="118">
        <v>0.006628824182015581</v>
      </c>
      <c r="E32" s="118">
        <v>1.1804560644581314</v>
      </c>
      <c r="F32" s="85" t="s">
        <v>1510</v>
      </c>
      <c r="G32" s="85" t="b">
        <v>0</v>
      </c>
      <c r="H32" s="85" t="b">
        <v>0</v>
      </c>
      <c r="I32" s="85" t="b">
        <v>0</v>
      </c>
      <c r="J32" s="85" t="b">
        <v>0</v>
      </c>
      <c r="K32" s="85" t="b">
        <v>0</v>
      </c>
      <c r="L32" s="85" t="b">
        <v>0</v>
      </c>
    </row>
    <row r="33" spans="1:12" ht="15">
      <c r="A33" s="85" t="s">
        <v>1225</v>
      </c>
      <c r="B33" s="85" t="s">
        <v>1226</v>
      </c>
      <c r="C33" s="85">
        <v>6</v>
      </c>
      <c r="D33" s="118">
        <v>0.006628824182015581</v>
      </c>
      <c r="E33" s="118">
        <v>2.221848749616356</v>
      </c>
      <c r="F33" s="85" t="s">
        <v>1510</v>
      </c>
      <c r="G33" s="85" t="b">
        <v>0</v>
      </c>
      <c r="H33" s="85" t="b">
        <v>0</v>
      </c>
      <c r="I33" s="85" t="b">
        <v>0</v>
      </c>
      <c r="J33" s="85" t="b">
        <v>0</v>
      </c>
      <c r="K33" s="85" t="b">
        <v>0</v>
      </c>
      <c r="L33" s="85" t="b">
        <v>0</v>
      </c>
    </row>
    <row r="34" spans="1:12" ht="15">
      <c r="A34" s="85" t="s">
        <v>1226</v>
      </c>
      <c r="B34" s="85" t="s">
        <v>249</v>
      </c>
      <c r="C34" s="85">
        <v>6</v>
      </c>
      <c r="D34" s="118">
        <v>0.006628824182015581</v>
      </c>
      <c r="E34" s="118">
        <v>2.221848749616356</v>
      </c>
      <c r="F34" s="85" t="s">
        <v>1510</v>
      </c>
      <c r="G34" s="85" t="b">
        <v>0</v>
      </c>
      <c r="H34" s="85" t="b">
        <v>0</v>
      </c>
      <c r="I34" s="85" t="b">
        <v>0</v>
      </c>
      <c r="J34" s="85" t="b">
        <v>0</v>
      </c>
      <c r="K34" s="85" t="b">
        <v>0</v>
      </c>
      <c r="L34" s="85" t="b">
        <v>0</v>
      </c>
    </row>
    <row r="35" spans="1:12" ht="15">
      <c r="A35" s="85" t="s">
        <v>248</v>
      </c>
      <c r="B35" s="85" t="s">
        <v>1190</v>
      </c>
      <c r="C35" s="85">
        <v>5</v>
      </c>
      <c r="D35" s="118">
        <v>0.005884590488872843</v>
      </c>
      <c r="E35" s="118">
        <v>2.0757207139381184</v>
      </c>
      <c r="F35" s="85" t="s">
        <v>1510</v>
      </c>
      <c r="G35" s="85" t="b">
        <v>0</v>
      </c>
      <c r="H35" s="85" t="b">
        <v>0</v>
      </c>
      <c r="I35" s="85" t="b">
        <v>0</v>
      </c>
      <c r="J35" s="85" t="b">
        <v>1</v>
      </c>
      <c r="K35" s="85" t="b">
        <v>0</v>
      </c>
      <c r="L35" s="85" t="b">
        <v>0</v>
      </c>
    </row>
    <row r="36" spans="1:12" ht="15">
      <c r="A36" s="85" t="s">
        <v>1141</v>
      </c>
      <c r="B36" s="85" t="s">
        <v>1457</v>
      </c>
      <c r="C36" s="85">
        <v>5</v>
      </c>
      <c r="D36" s="118">
        <v>0.005884590488872843</v>
      </c>
      <c r="E36" s="118">
        <v>1.6575773191777938</v>
      </c>
      <c r="F36" s="85" t="s">
        <v>1510</v>
      </c>
      <c r="G36" s="85" t="b">
        <v>0</v>
      </c>
      <c r="H36" s="85" t="b">
        <v>0</v>
      </c>
      <c r="I36" s="85" t="b">
        <v>0</v>
      </c>
      <c r="J36" s="85" t="b">
        <v>0</v>
      </c>
      <c r="K36" s="85" t="b">
        <v>0</v>
      </c>
      <c r="L36" s="85" t="b">
        <v>0</v>
      </c>
    </row>
    <row r="37" spans="1:12" ht="15">
      <c r="A37" s="85" t="s">
        <v>236</v>
      </c>
      <c r="B37" s="85" t="s">
        <v>1212</v>
      </c>
      <c r="C37" s="85">
        <v>5</v>
      </c>
      <c r="D37" s="118">
        <v>0.005884590488872843</v>
      </c>
      <c r="E37" s="118">
        <v>2.221848749616356</v>
      </c>
      <c r="F37" s="85" t="s">
        <v>1510</v>
      </c>
      <c r="G37" s="85" t="b">
        <v>0</v>
      </c>
      <c r="H37" s="85" t="b">
        <v>0</v>
      </c>
      <c r="I37" s="85" t="b">
        <v>0</v>
      </c>
      <c r="J37" s="85" t="b">
        <v>0</v>
      </c>
      <c r="K37" s="85" t="b">
        <v>0</v>
      </c>
      <c r="L37" s="85" t="b">
        <v>0</v>
      </c>
    </row>
    <row r="38" spans="1:12" ht="15">
      <c r="A38" s="85" t="s">
        <v>1211</v>
      </c>
      <c r="B38" s="85" t="s">
        <v>1458</v>
      </c>
      <c r="C38" s="85">
        <v>5</v>
      </c>
      <c r="D38" s="118">
        <v>0.005884590488872843</v>
      </c>
      <c r="E38" s="118">
        <v>2.154901959985743</v>
      </c>
      <c r="F38" s="85" t="s">
        <v>1510</v>
      </c>
      <c r="G38" s="85" t="b">
        <v>0</v>
      </c>
      <c r="H38" s="85" t="b">
        <v>0</v>
      </c>
      <c r="I38" s="85" t="b">
        <v>0</v>
      </c>
      <c r="J38" s="85" t="b">
        <v>0</v>
      </c>
      <c r="K38" s="85" t="b">
        <v>0</v>
      </c>
      <c r="L38" s="85" t="b">
        <v>0</v>
      </c>
    </row>
    <row r="39" spans="1:12" ht="15">
      <c r="A39" s="85" t="s">
        <v>1143</v>
      </c>
      <c r="B39" s="85" t="s">
        <v>1228</v>
      </c>
      <c r="C39" s="85">
        <v>5</v>
      </c>
      <c r="D39" s="118">
        <v>0.005884590488872843</v>
      </c>
      <c r="E39" s="118">
        <v>1.5171264163912461</v>
      </c>
      <c r="F39" s="85" t="s">
        <v>1510</v>
      </c>
      <c r="G39" s="85" t="b">
        <v>0</v>
      </c>
      <c r="H39" s="85" t="b">
        <v>0</v>
      </c>
      <c r="I39" s="85" t="b">
        <v>0</v>
      </c>
      <c r="J39" s="85" t="b">
        <v>0</v>
      </c>
      <c r="K39" s="85" t="b">
        <v>0</v>
      </c>
      <c r="L39" s="85" t="b">
        <v>0</v>
      </c>
    </row>
    <row r="40" spans="1:12" ht="15">
      <c r="A40" s="85" t="s">
        <v>1188</v>
      </c>
      <c r="B40" s="85" t="s">
        <v>1225</v>
      </c>
      <c r="C40" s="85">
        <v>5</v>
      </c>
      <c r="D40" s="118">
        <v>0.005884590488872843</v>
      </c>
      <c r="E40" s="118">
        <v>1.1649438982798839</v>
      </c>
      <c r="F40" s="85" t="s">
        <v>1510</v>
      </c>
      <c r="G40" s="85" t="b">
        <v>0</v>
      </c>
      <c r="H40" s="85" t="b">
        <v>0</v>
      </c>
      <c r="I40" s="85" t="b">
        <v>0</v>
      </c>
      <c r="J40" s="85" t="b">
        <v>0</v>
      </c>
      <c r="K40" s="85" t="b">
        <v>0</v>
      </c>
      <c r="L40" s="85" t="b">
        <v>0</v>
      </c>
    </row>
    <row r="41" spans="1:12" ht="15">
      <c r="A41" s="85" t="s">
        <v>1141</v>
      </c>
      <c r="B41" s="85" t="s">
        <v>1195</v>
      </c>
      <c r="C41" s="85">
        <v>5</v>
      </c>
      <c r="D41" s="118">
        <v>0.005884590488872843</v>
      </c>
      <c r="E41" s="118">
        <v>1.1524273408578878</v>
      </c>
      <c r="F41" s="85" t="s">
        <v>1510</v>
      </c>
      <c r="G41" s="85" t="b">
        <v>0</v>
      </c>
      <c r="H41" s="85" t="b">
        <v>0</v>
      </c>
      <c r="I41" s="85" t="b">
        <v>0</v>
      </c>
      <c r="J41" s="85" t="b">
        <v>0</v>
      </c>
      <c r="K41" s="85" t="b">
        <v>0</v>
      </c>
      <c r="L41" s="85" t="b">
        <v>0</v>
      </c>
    </row>
    <row r="42" spans="1:12" ht="15">
      <c r="A42" s="85" t="s">
        <v>1188</v>
      </c>
      <c r="B42" s="85" t="s">
        <v>1138</v>
      </c>
      <c r="C42" s="85">
        <v>4</v>
      </c>
      <c r="D42" s="118">
        <v>0.005060714332839827</v>
      </c>
      <c r="E42" s="118">
        <v>0.700057099977233</v>
      </c>
      <c r="F42" s="85" t="s">
        <v>1510</v>
      </c>
      <c r="G42" s="85" t="b">
        <v>0</v>
      </c>
      <c r="H42" s="85" t="b">
        <v>0</v>
      </c>
      <c r="I42" s="85" t="b">
        <v>0</v>
      </c>
      <c r="J42" s="85" t="b">
        <v>0</v>
      </c>
      <c r="K42" s="85" t="b">
        <v>0</v>
      </c>
      <c r="L42" s="85" t="b">
        <v>0</v>
      </c>
    </row>
    <row r="43" spans="1:12" ht="15">
      <c r="A43" s="85" t="s">
        <v>1138</v>
      </c>
      <c r="B43" s="85" t="s">
        <v>1189</v>
      </c>
      <c r="C43" s="85">
        <v>4</v>
      </c>
      <c r="D43" s="118">
        <v>0.005060714332839827</v>
      </c>
      <c r="E43" s="118">
        <v>0.8753327823013902</v>
      </c>
      <c r="F43" s="85" t="s">
        <v>1510</v>
      </c>
      <c r="G43" s="85" t="b">
        <v>0</v>
      </c>
      <c r="H43" s="85" t="b">
        <v>0</v>
      </c>
      <c r="I43" s="85" t="b">
        <v>0</v>
      </c>
      <c r="J43" s="85" t="b">
        <v>0</v>
      </c>
      <c r="K43" s="85" t="b">
        <v>0</v>
      </c>
      <c r="L43" s="85" t="b">
        <v>0</v>
      </c>
    </row>
    <row r="44" spans="1:12" ht="15">
      <c r="A44" s="85" t="s">
        <v>1242</v>
      </c>
      <c r="B44" s="85" t="s">
        <v>1188</v>
      </c>
      <c r="C44" s="85">
        <v>4</v>
      </c>
      <c r="D44" s="118">
        <v>0.005060714332839827</v>
      </c>
      <c r="E44" s="118">
        <v>1.1079053973095196</v>
      </c>
      <c r="F44" s="85" t="s">
        <v>1510</v>
      </c>
      <c r="G44" s="85" t="b">
        <v>0</v>
      </c>
      <c r="H44" s="85" t="b">
        <v>0</v>
      </c>
      <c r="I44" s="85" t="b">
        <v>0</v>
      </c>
      <c r="J44" s="85" t="b">
        <v>0</v>
      </c>
      <c r="K44" s="85" t="b">
        <v>0</v>
      </c>
      <c r="L44" s="85" t="b">
        <v>0</v>
      </c>
    </row>
    <row r="45" spans="1:12" ht="15">
      <c r="A45" s="85" t="s">
        <v>1194</v>
      </c>
      <c r="B45" s="85" t="s">
        <v>1138</v>
      </c>
      <c r="C45" s="85">
        <v>4</v>
      </c>
      <c r="D45" s="118">
        <v>0.005060714332839827</v>
      </c>
      <c r="E45" s="118">
        <v>1.2518119729937995</v>
      </c>
      <c r="F45" s="85" t="s">
        <v>1510</v>
      </c>
      <c r="G45" s="85" t="b">
        <v>1</v>
      </c>
      <c r="H45" s="85" t="b">
        <v>0</v>
      </c>
      <c r="I45" s="85" t="b">
        <v>0</v>
      </c>
      <c r="J45" s="85" t="b">
        <v>0</v>
      </c>
      <c r="K45" s="85" t="b">
        <v>0</v>
      </c>
      <c r="L45" s="85" t="b">
        <v>0</v>
      </c>
    </row>
    <row r="46" spans="1:12" ht="15">
      <c r="A46" s="85" t="s">
        <v>1138</v>
      </c>
      <c r="B46" s="85" t="s">
        <v>1195</v>
      </c>
      <c r="C46" s="85">
        <v>4</v>
      </c>
      <c r="D46" s="118">
        <v>0.005060714332839827</v>
      </c>
      <c r="E46" s="118">
        <v>1.283996656365201</v>
      </c>
      <c r="F46" s="85" t="s">
        <v>1510</v>
      </c>
      <c r="G46" s="85" t="b">
        <v>0</v>
      </c>
      <c r="H46" s="85" t="b">
        <v>0</v>
      </c>
      <c r="I46" s="85" t="b">
        <v>0</v>
      </c>
      <c r="J46" s="85" t="b">
        <v>0</v>
      </c>
      <c r="K46" s="85" t="b">
        <v>0</v>
      </c>
      <c r="L46" s="85" t="b">
        <v>0</v>
      </c>
    </row>
    <row r="47" spans="1:12" ht="15">
      <c r="A47" s="85" t="s">
        <v>1459</v>
      </c>
      <c r="B47" s="85" t="s">
        <v>1143</v>
      </c>
      <c r="C47" s="85">
        <v>4</v>
      </c>
      <c r="D47" s="118">
        <v>0.005060714332839827</v>
      </c>
      <c r="E47" s="118">
        <v>1.5606673061697374</v>
      </c>
      <c r="F47" s="85" t="s">
        <v>1510</v>
      </c>
      <c r="G47" s="85" t="b">
        <v>0</v>
      </c>
      <c r="H47" s="85" t="b">
        <v>0</v>
      </c>
      <c r="I47" s="85" t="b">
        <v>0</v>
      </c>
      <c r="J47" s="85" t="b">
        <v>0</v>
      </c>
      <c r="K47" s="85" t="b">
        <v>0</v>
      </c>
      <c r="L47" s="85" t="b">
        <v>0</v>
      </c>
    </row>
    <row r="48" spans="1:12" ht="15">
      <c r="A48" s="85" t="s">
        <v>1216</v>
      </c>
      <c r="B48" s="85" t="s">
        <v>1217</v>
      </c>
      <c r="C48" s="85">
        <v>3</v>
      </c>
      <c r="D48" s="118">
        <v>0.004136898417958558</v>
      </c>
      <c r="E48" s="118">
        <v>2.5228787452803374</v>
      </c>
      <c r="F48" s="85" t="s">
        <v>1510</v>
      </c>
      <c r="G48" s="85" t="b">
        <v>0</v>
      </c>
      <c r="H48" s="85" t="b">
        <v>0</v>
      </c>
      <c r="I48" s="85" t="b">
        <v>0</v>
      </c>
      <c r="J48" s="85" t="b">
        <v>0</v>
      </c>
      <c r="K48" s="85" t="b">
        <v>1</v>
      </c>
      <c r="L48" s="85" t="b">
        <v>0</v>
      </c>
    </row>
    <row r="49" spans="1:12" ht="15">
      <c r="A49" s="85" t="s">
        <v>1217</v>
      </c>
      <c r="B49" s="85" t="s">
        <v>1218</v>
      </c>
      <c r="C49" s="85">
        <v>3</v>
      </c>
      <c r="D49" s="118">
        <v>0.004136898417958558</v>
      </c>
      <c r="E49" s="118">
        <v>2.5228787452803374</v>
      </c>
      <c r="F49" s="85" t="s">
        <v>1510</v>
      </c>
      <c r="G49" s="85" t="b">
        <v>0</v>
      </c>
      <c r="H49" s="85" t="b">
        <v>1</v>
      </c>
      <c r="I49" s="85" t="b">
        <v>0</v>
      </c>
      <c r="J49" s="85" t="b">
        <v>0</v>
      </c>
      <c r="K49" s="85" t="b">
        <v>0</v>
      </c>
      <c r="L49" s="85" t="b">
        <v>0</v>
      </c>
    </row>
    <row r="50" spans="1:12" ht="15">
      <c r="A50" s="85" t="s">
        <v>1218</v>
      </c>
      <c r="B50" s="85" t="s">
        <v>1219</v>
      </c>
      <c r="C50" s="85">
        <v>3</v>
      </c>
      <c r="D50" s="118">
        <v>0.004136898417958558</v>
      </c>
      <c r="E50" s="118">
        <v>2.221848749616356</v>
      </c>
      <c r="F50" s="85" t="s">
        <v>1510</v>
      </c>
      <c r="G50" s="85" t="b">
        <v>0</v>
      </c>
      <c r="H50" s="85" t="b">
        <v>0</v>
      </c>
      <c r="I50" s="85" t="b">
        <v>0</v>
      </c>
      <c r="J50" s="85" t="b">
        <v>0</v>
      </c>
      <c r="K50" s="85" t="b">
        <v>0</v>
      </c>
      <c r="L50" s="85" t="b">
        <v>0</v>
      </c>
    </row>
    <row r="51" spans="1:12" ht="15">
      <c r="A51" s="85" t="s">
        <v>1219</v>
      </c>
      <c r="B51" s="85" t="s">
        <v>1220</v>
      </c>
      <c r="C51" s="85">
        <v>3</v>
      </c>
      <c r="D51" s="118">
        <v>0.004136898417958558</v>
      </c>
      <c r="E51" s="118">
        <v>2.221848749616356</v>
      </c>
      <c r="F51" s="85" t="s">
        <v>1510</v>
      </c>
      <c r="G51" s="85" t="b">
        <v>0</v>
      </c>
      <c r="H51" s="85" t="b">
        <v>0</v>
      </c>
      <c r="I51" s="85" t="b">
        <v>0</v>
      </c>
      <c r="J51" s="85" t="b">
        <v>0</v>
      </c>
      <c r="K51" s="85" t="b">
        <v>0</v>
      </c>
      <c r="L51" s="85" t="b">
        <v>0</v>
      </c>
    </row>
    <row r="52" spans="1:12" ht="15">
      <c r="A52" s="85" t="s">
        <v>1220</v>
      </c>
      <c r="B52" s="85" t="s">
        <v>1221</v>
      </c>
      <c r="C52" s="85">
        <v>3</v>
      </c>
      <c r="D52" s="118">
        <v>0.004136898417958558</v>
      </c>
      <c r="E52" s="118">
        <v>2.5228787452803374</v>
      </c>
      <c r="F52" s="85" t="s">
        <v>1510</v>
      </c>
      <c r="G52" s="85" t="b">
        <v>0</v>
      </c>
      <c r="H52" s="85" t="b">
        <v>0</v>
      </c>
      <c r="I52" s="85" t="b">
        <v>0</v>
      </c>
      <c r="J52" s="85" t="b">
        <v>0</v>
      </c>
      <c r="K52" s="85" t="b">
        <v>0</v>
      </c>
      <c r="L52" s="85" t="b">
        <v>0</v>
      </c>
    </row>
    <row r="53" spans="1:12" ht="15">
      <c r="A53" s="85" t="s">
        <v>1221</v>
      </c>
      <c r="B53" s="85" t="s">
        <v>1222</v>
      </c>
      <c r="C53" s="85">
        <v>3</v>
      </c>
      <c r="D53" s="118">
        <v>0.004136898417958558</v>
      </c>
      <c r="E53" s="118">
        <v>2.5228787452803374</v>
      </c>
      <c r="F53" s="85" t="s">
        <v>1510</v>
      </c>
      <c r="G53" s="85" t="b">
        <v>0</v>
      </c>
      <c r="H53" s="85" t="b">
        <v>0</v>
      </c>
      <c r="I53" s="85" t="b">
        <v>0</v>
      </c>
      <c r="J53" s="85" t="b">
        <v>0</v>
      </c>
      <c r="K53" s="85" t="b">
        <v>0</v>
      </c>
      <c r="L53" s="85" t="b">
        <v>0</v>
      </c>
    </row>
    <row r="54" spans="1:12" ht="15">
      <c r="A54" s="85" t="s">
        <v>1222</v>
      </c>
      <c r="B54" s="85" t="s">
        <v>1223</v>
      </c>
      <c r="C54" s="85">
        <v>3</v>
      </c>
      <c r="D54" s="118">
        <v>0.004136898417958558</v>
      </c>
      <c r="E54" s="118">
        <v>2.5228787452803374</v>
      </c>
      <c r="F54" s="85" t="s">
        <v>1510</v>
      </c>
      <c r="G54" s="85" t="b">
        <v>0</v>
      </c>
      <c r="H54" s="85" t="b">
        <v>0</v>
      </c>
      <c r="I54" s="85" t="b">
        <v>0</v>
      </c>
      <c r="J54" s="85" t="b">
        <v>0</v>
      </c>
      <c r="K54" s="85" t="b">
        <v>0</v>
      </c>
      <c r="L54" s="85" t="b">
        <v>0</v>
      </c>
    </row>
    <row r="55" spans="1:12" ht="15">
      <c r="A55" s="85" t="s">
        <v>1223</v>
      </c>
      <c r="B55" s="85" t="s">
        <v>251</v>
      </c>
      <c r="C55" s="85">
        <v>3</v>
      </c>
      <c r="D55" s="118">
        <v>0.004136898417958558</v>
      </c>
      <c r="E55" s="118">
        <v>2.3979400086720375</v>
      </c>
      <c r="F55" s="85" t="s">
        <v>1510</v>
      </c>
      <c r="G55" s="85" t="b">
        <v>0</v>
      </c>
      <c r="H55" s="85" t="b">
        <v>0</v>
      </c>
      <c r="I55" s="85" t="b">
        <v>0</v>
      </c>
      <c r="J55" s="85" t="b">
        <v>0</v>
      </c>
      <c r="K55" s="85" t="b">
        <v>0</v>
      </c>
      <c r="L55" s="85" t="b">
        <v>0</v>
      </c>
    </row>
    <row r="56" spans="1:12" ht="15">
      <c r="A56" s="85" t="s">
        <v>1189</v>
      </c>
      <c r="B56" s="85" t="s">
        <v>1465</v>
      </c>
      <c r="C56" s="85">
        <v>3</v>
      </c>
      <c r="D56" s="118">
        <v>0.004136898417958558</v>
      </c>
      <c r="E56" s="118">
        <v>1.3872161432802645</v>
      </c>
      <c r="F56" s="85" t="s">
        <v>1510</v>
      </c>
      <c r="G56" s="85" t="b">
        <v>0</v>
      </c>
      <c r="H56" s="85" t="b">
        <v>0</v>
      </c>
      <c r="I56" s="85" t="b">
        <v>0</v>
      </c>
      <c r="J56" s="85" t="b">
        <v>0</v>
      </c>
      <c r="K56" s="85" t="b">
        <v>0</v>
      </c>
      <c r="L56" s="85" t="b">
        <v>0</v>
      </c>
    </row>
    <row r="57" spans="1:12" ht="15">
      <c r="A57" s="85" t="s">
        <v>1465</v>
      </c>
      <c r="B57" s="85" t="s">
        <v>1192</v>
      </c>
      <c r="C57" s="85">
        <v>3</v>
      </c>
      <c r="D57" s="118">
        <v>0.004136898417958558</v>
      </c>
      <c r="E57" s="118">
        <v>1.6777807052660807</v>
      </c>
      <c r="F57" s="85" t="s">
        <v>1510</v>
      </c>
      <c r="G57" s="85" t="b">
        <v>0</v>
      </c>
      <c r="H57" s="85" t="b">
        <v>0</v>
      </c>
      <c r="I57" s="85" t="b">
        <v>0</v>
      </c>
      <c r="J57" s="85" t="b">
        <v>0</v>
      </c>
      <c r="K57" s="85" t="b">
        <v>0</v>
      </c>
      <c r="L57" s="85" t="b">
        <v>0</v>
      </c>
    </row>
    <row r="58" spans="1:12" ht="15">
      <c r="A58" s="85" t="s">
        <v>1194</v>
      </c>
      <c r="B58" s="85" t="s">
        <v>1139</v>
      </c>
      <c r="C58" s="85">
        <v>3</v>
      </c>
      <c r="D58" s="118">
        <v>0.004136898417958558</v>
      </c>
      <c r="E58" s="118">
        <v>1.5740312677277188</v>
      </c>
      <c r="F58" s="85" t="s">
        <v>1510</v>
      </c>
      <c r="G58" s="85" t="b">
        <v>1</v>
      </c>
      <c r="H58" s="85" t="b">
        <v>0</v>
      </c>
      <c r="I58" s="85" t="b">
        <v>0</v>
      </c>
      <c r="J58" s="85" t="b">
        <v>0</v>
      </c>
      <c r="K58" s="85" t="b">
        <v>0</v>
      </c>
      <c r="L58" s="85" t="b">
        <v>0</v>
      </c>
    </row>
    <row r="59" spans="1:12" ht="15">
      <c r="A59" s="85" t="s">
        <v>1139</v>
      </c>
      <c r="B59" s="85" t="s">
        <v>1195</v>
      </c>
      <c r="C59" s="85">
        <v>3</v>
      </c>
      <c r="D59" s="118">
        <v>0.004136898417958558</v>
      </c>
      <c r="E59" s="118">
        <v>1.5740312677277188</v>
      </c>
      <c r="F59" s="85" t="s">
        <v>1510</v>
      </c>
      <c r="G59" s="85" t="b">
        <v>0</v>
      </c>
      <c r="H59" s="85" t="b">
        <v>0</v>
      </c>
      <c r="I59" s="85" t="b">
        <v>0</v>
      </c>
      <c r="J59" s="85" t="b">
        <v>0</v>
      </c>
      <c r="K59" s="85" t="b">
        <v>0</v>
      </c>
      <c r="L59" s="85" t="b">
        <v>0</v>
      </c>
    </row>
    <row r="60" spans="1:12" ht="15">
      <c r="A60" s="85" t="s">
        <v>1233</v>
      </c>
      <c r="B60" s="85" t="s">
        <v>1237</v>
      </c>
      <c r="C60" s="85">
        <v>3</v>
      </c>
      <c r="D60" s="118">
        <v>0.004136898417958558</v>
      </c>
      <c r="E60" s="118">
        <v>2.0969100130080562</v>
      </c>
      <c r="F60" s="85" t="s">
        <v>1510</v>
      </c>
      <c r="G60" s="85" t="b">
        <v>0</v>
      </c>
      <c r="H60" s="85" t="b">
        <v>0</v>
      </c>
      <c r="I60" s="85" t="b">
        <v>0</v>
      </c>
      <c r="J60" s="85" t="b">
        <v>0</v>
      </c>
      <c r="K60" s="85" t="b">
        <v>0</v>
      </c>
      <c r="L60" s="85" t="b">
        <v>0</v>
      </c>
    </row>
    <row r="61" spans="1:12" ht="15">
      <c r="A61" s="85" t="s">
        <v>1228</v>
      </c>
      <c r="B61" s="85" t="s">
        <v>1229</v>
      </c>
      <c r="C61" s="85">
        <v>3</v>
      </c>
      <c r="D61" s="118">
        <v>0.004136898417958558</v>
      </c>
      <c r="E61" s="118">
        <v>2.221848749616356</v>
      </c>
      <c r="F61" s="85" t="s">
        <v>1510</v>
      </c>
      <c r="G61" s="85" t="b">
        <v>0</v>
      </c>
      <c r="H61" s="85" t="b">
        <v>0</v>
      </c>
      <c r="I61" s="85" t="b">
        <v>0</v>
      </c>
      <c r="J61" s="85" t="b">
        <v>0</v>
      </c>
      <c r="K61" s="85" t="b">
        <v>1</v>
      </c>
      <c r="L61" s="85" t="b">
        <v>0</v>
      </c>
    </row>
    <row r="62" spans="1:12" ht="15">
      <c r="A62" s="85" t="s">
        <v>1229</v>
      </c>
      <c r="B62" s="85" t="s">
        <v>1230</v>
      </c>
      <c r="C62" s="85">
        <v>3</v>
      </c>
      <c r="D62" s="118">
        <v>0.004136898417958558</v>
      </c>
      <c r="E62" s="118">
        <v>2.5228787452803374</v>
      </c>
      <c r="F62" s="85" t="s">
        <v>1510</v>
      </c>
      <c r="G62" s="85" t="b">
        <v>0</v>
      </c>
      <c r="H62" s="85" t="b">
        <v>1</v>
      </c>
      <c r="I62" s="85" t="b">
        <v>0</v>
      </c>
      <c r="J62" s="85" t="b">
        <v>0</v>
      </c>
      <c r="K62" s="85" t="b">
        <v>0</v>
      </c>
      <c r="L62" s="85" t="b">
        <v>0</v>
      </c>
    </row>
    <row r="63" spans="1:12" ht="15">
      <c r="A63" s="85" t="s">
        <v>1230</v>
      </c>
      <c r="B63" s="85" t="s">
        <v>1227</v>
      </c>
      <c r="C63" s="85">
        <v>3</v>
      </c>
      <c r="D63" s="118">
        <v>0.004136898417958558</v>
      </c>
      <c r="E63" s="118">
        <v>2.3010299956639813</v>
      </c>
      <c r="F63" s="85" t="s">
        <v>1510</v>
      </c>
      <c r="G63" s="85" t="b">
        <v>0</v>
      </c>
      <c r="H63" s="85" t="b">
        <v>0</v>
      </c>
      <c r="I63" s="85" t="b">
        <v>0</v>
      </c>
      <c r="J63" s="85" t="b">
        <v>0</v>
      </c>
      <c r="K63" s="85" t="b">
        <v>0</v>
      </c>
      <c r="L63" s="85" t="b">
        <v>0</v>
      </c>
    </row>
    <row r="64" spans="1:12" ht="15">
      <c r="A64" s="85" t="s">
        <v>1227</v>
      </c>
      <c r="B64" s="85" t="s">
        <v>1188</v>
      </c>
      <c r="C64" s="85">
        <v>3</v>
      </c>
      <c r="D64" s="118">
        <v>0.004136898417958558</v>
      </c>
      <c r="E64" s="118">
        <v>0.8860566476931633</v>
      </c>
      <c r="F64" s="85" t="s">
        <v>1510</v>
      </c>
      <c r="G64" s="85" t="b">
        <v>0</v>
      </c>
      <c r="H64" s="85" t="b">
        <v>0</v>
      </c>
      <c r="I64" s="85" t="b">
        <v>0</v>
      </c>
      <c r="J64" s="85" t="b">
        <v>0</v>
      </c>
      <c r="K64" s="85" t="b">
        <v>0</v>
      </c>
      <c r="L64" s="85" t="b">
        <v>0</v>
      </c>
    </row>
    <row r="65" spans="1:12" ht="15">
      <c r="A65" s="85" t="s">
        <v>1188</v>
      </c>
      <c r="B65" s="85" t="s">
        <v>1147</v>
      </c>
      <c r="C65" s="85">
        <v>3</v>
      </c>
      <c r="D65" s="118">
        <v>0.004136898417958558</v>
      </c>
      <c r="E65" s="118">
        <v>0.8761483590329141</v>
      </c>
      <c r="F65" s="85" t="s">
        <v>1510</v>
      </c>
      <c r="G65" s="85" t="b">
        <v>0</v>
      </c>
      <c r="H65" s="85" t="b">
        <v>0</v>
      </c>
      <c r="I65" s="85" t="b">
        <v>0</v>
      </c>
      <c r="J65" s="85" t="b">
        <v>0</v>
      </c>
      <c r="K65" s="85" t="b">
        <v>0</v>
      </c>
      <c r="L65" s="85" t="b">
        <v>0</v>
      </c>
    </row>
    <row r="66" spans="1:12" ht="15">
      <c r="A66" s="85" t="s">
        <v>1147</v>
      </c>
      <c r="B66" s="85" t="s">
        <v>1189</v>
      </c>
      <c r="C66" s="85">
        <v>3</v>
      </c>
      <c r="D66" s="118">
        <v>0.004136898417958558</v>
      </c>
      <c r="E66" s="118">
        <v>1.01923935798567</v>
      </c>
      <c r="F66" s="85" t="s">
        <v>1510</v>
      </c>
      <c r="G66" s="85" t="b">
        <v>0</v>
      </c>
      <c r="H66" s="85" t="b">
        <v>0</v>
      </c>
      <c r="I66" s="85" t="b">
        <v>0</v>
      </c>
      <c r="J66" s="85" t="b">
        <v>0</v>
      </c>
      <c r="K66" s="85" t="b">
        <v>0</v>
      </c>
      <c r="L66" s="85" t="b">
        <v>0</v>
      </c>
    </row>
    <row r="67" spans="1:12" ht="15">
      <c r="A67" s="85" t="s">
        <v>1194</v>
      </c>
      <c r="B67" s="85" t="s">
        <v>1241</v>
      </c>
      <c r="C67" s="85">
        <v>3</v>
      </c>
      <c r="D67" s="118">
        <v>0.004136898417958558</v>
      </c>
      <c r="E67" s="118">
        <v>1.2316085869055127</v>
      </c>
      <c r="F67" s="85" t="s">
        <v>1510</v>
      </c>
      <c r="G67" s="85" t="b">
        <v>1</v>
      </c>
      <c r="H67" s="85" t="b">
        <v>0</v>
      </c>
      <c r="I67" s="85" t="b">
        <v>0</v>
      </c>
      <c r="J67" s="85" t="b">
        <v>0</v>
      </c>
      <c r="K67" s="85" t="b">
        <v>0</v>
      </c>
      <c r="L67" s="85" t="b">
        <v>0</v>
      </c>
    </row>
    <row r="68" spans="1:12" ht="15">
      <c r="A68" s="85" t="s">
        <v>1189</v>
      </c>
      <c r="B68" s="85" t="s">
        <v>1466</v>
      </c>
      <c r="C68" s="85">
        <v>3</v>
      </c>
      <c r="D68" s="118">
        <v>0.004136898417958558</v>
      </c>
      <c r="E68" s="118">
        <v>1.3872161432802645</v>
      </c>
      <c r="F68" s="85" t="s">
        <v>1510</v>
      </c>
      <c r="G68" s="85" t="b">
        <v>0</v>
      </c>
      <c r="H68" s="85" t="b">
        <v>0</v>
      </c>
      <c r="I68" s="85" t="b">
        <v>0</v>
      </c>
      <c r="J68" s="85" t="b">
        <v>0</v>
      </c>
      <c r="K68" s="85" t="b">
        <v>0</v>
      </c>
      <c r="L68" s="85" t="b">
        <v>0</v>
      </c>
    </row>
    <row r="69" spans="1:12" ht="15">
      <c r="A69" s="85" t="s">
        <v>1466</v>
      </c>
      <c r="B69" s="85" t="s">
        <v>1467</v>
      </c>
      <c r="C69" s="85">
        <v>3</v>
      </c>
      <c r="D69" s="118">
        <v>0.004136898417958558</v>
      </c>
      <c r="E69" s="118">
        <v>2.5228787452803374</v>
      </c>
      <c r="F69" s="85" t="s">
        <v>1510</v>
      </c>
      <c r="G69" s="85" t="b">
        <v>0</v>
      </c>
      <c r="H69" s="85" t="b">
        <v>0</v>
      </c>
      <c r="I69" s="85" t="b">
        <v>0</v>
      </c>
      <c r="J69" s="85" t="b">
        <v>0</v>
      </c>
      <c r="K69" s="85" t="b">
        <v>0</v>
      </c>
      <c r="L69" s="85" t="b">
        <v>0</v>
      </c>
    </row>
    <row r="70" spans="1:12" ht="15">
      <c r="A70" s="85" t="s">
        <v>1467</v>
      </c>
      <c r="B70" s="85" t="s">
        <v>1141</v>
      </c>
      <c r="C70" s="85">
        <v>3</v>
      </c>
      <c r="D70" s="118">
        <v>0.004136898417958558</v>
      </c>
      <c r="E70" s="118">
        <v>1.585026652029182</v>
      </c>
      <c r="F70" s="85" t="s">
        <v>1510</v>
      </c>
      <c r="G70" s="85" t="b">
        <v>0</v>
      </c>
      <c r="H70" s="85" t="b">
        <v>0</v>
      </c>
      <c r="I70" s="85" t="b">
        <v>0</v>
      </c>
      <c r="J70" s="85" t="b">
        <v>0</v>
      </c>
      <c r="K70" s="85" t="b">
        <v>0</v>
      </c>
      <c r="L70" s="85" t="b">
        <v>0</v>
      </c>
    </row>
    <row r="71" spans="1:12" ht="15">
      <c r="A71" s="85" t="s">
        <v>1141</v>
      </c>
      <c r="B71" s="85" t="s">
        <v>1189</v>
      </c>
      <c r="C71" s="85">
        <v>3</v>
      </c>
      <c r="D71" s="118">
        <v>0.004136898417958558</v>
      </c>
      <c r="E71" s="118">
        <v>0.5219147171777206</v>
      </c>
      <c r="F71" s="85" t="s">
        <v>1510</v>
      </c>
      <c r="G71" s="85" t="b">
        <v>0</v>
      </c>
      <c r="H71" s="85" t="b">
        <v>0</v>
      </c>
      <c r="I71" s="85" t="b">
        <v>0</v>
      </c>
      <c r="J71" s="85" t="b">
        <v>0</v>
      </c>
      <c r="K71" s="85" t="b">
        <v>0</v>
      </c>
      <c r="L71" s="85" t="b">
        <v>0</v>
      </c>
    </row>
    <row r="72" spans="1:12" ht="15">
      <c r="A72" s="85" t="s">
        <v>1189</v>
      </c>
      <c r="B72" s="85" t="s">
        <v>1468</v>
      </c>
      <c r="C72" s="85">
        <v>3</v>
      </c>
      <c r="D72" s="118">
        <v>0.004136898417958558</v>
      </c>
      <c r="E72" s="118">
        <v>1.3872161432802645</v>
      </c>
      <c r="F72" s="85" t="s">
        <v>1510</v>
      </c>
      <c r="G72" s="85" t="b">
        <v>0</v>
      </c>
      <c r="H72" s="85" t="b">
        <v>0</v>
      </c>
      <c r="I72" s="85" t="b">
        <v>0</v>
      </c>
      <c r="J72" s="85" t="b">
        <v>0</v>
      </c>
      <c r="K72" s="85" t="b">
        <v>0</v>
      </c>
      <c r="L72" s="85" t="b">
        <v>0</v>
      </c>
    </row>
    <row r="73" spans="1:12" ht="15">
      <c r="A73" s="85" t="s">
        <v>1468</v>
      </c>
      <c r="B73" s="85" t="s">
        <v>1219</v>
      </c>
      <c r="C73" s="85">
        <v>3</v>
      </c>
      <c r="D73" s="118">
        <v>0.004136898417958558</v>
      </c>
      <c r="E73" s="118">
        <v>2.221848749616356</v>
      </c>
      <c r="F73" s="85" t="s">
        <v>1510</v>
      </c>
      <c r="G73" s="85" t="b">
        <v>0</v>
      </c>
      <c r="H73" s="85" t="b">
        <v>0</v>
      </c>
      <c r="I73" s="85" t="b">
        <v>0</v>
      </c>
      <c r="J73" s="85" t="b">
        <v>0</v>
      </c>
      <c r="K73" s="85" t="b">
        <v>0</v>
      </c>
      <c r="L73" s="85" t="b">
        <v>0</v>
      </c>
    </row>
    <row r="74" spans="1:12" ht="15">
      <c r="A74" s="85" t="s">
        <v>1219</v>
      </c>
      <c r="B74" s="85" t="s">
        <v>1469</v>
      </c>
      <c r="C74" s="85">
        <v>3</v>
      </c>
      <c r="D74" s="118">
        <v>0.004136898417958558</v>
      </c>
      <c r="E74" s="118">
        <v>2.221848749616356</v>
      </c>
      <c r="F74" s="85" t="s">
        <v>1510</v>
      </c>
      <c r="G74" s="85" t="b">
        <v>0</v>
      </c>
      <c r="H74" s="85" t="b">
        <v>0</v>
      </c>
      <c r="I74" s="85" t="b">
        <v>0</v>
      </c>
      <c r="J74" s="85" t="b">
        <v>0</v>
      </c>
      <c r="K74" s="85" t="b">
        <v>0</v>
      </c>
      <c r="L74" s="85" t="b">
        <v>0</v>
      </c>
    </row>
    <row r="75" spans="1:12" ht="15">
      <c r="A75" s="85" t="s">
        <v>1469</v>
      </c>
      <c r="B75" s="85" t="s">
        <v>1459</v>
      </c>
      <c r="C75" s="85">
        <v>3</v>
      </c>
      <c r="D75" s="118">
        <v>0.004136898417958558</v>
      </c>
      <c r="E75" s="118">
        <v>2.3010299956639813</v>
      </c>
      <c r="F75" s="85" t="s">
        <v>1510</v>
      </c>
      <c r="G75" s="85" t="b">
        <v>0</v>
      </c>
      <c r="H75" s="85" t="b">
        <v>0</v>
      </c>
      <c r="I75" s="85" t="b">
        <v>0</v>
      </c>
      <c r="J75" s="85" t="b">
        <v>0</v>
      </c>
      <c r="K75" s="85" t="b">
        <v>0</v>
      </c>
      <c r="L75" s="85" t="b">
        <v>0</v>
      </c>
    </row>
    <row r="76" spans="1:12" ht="15">
      <c r="A76" s="85" t="s">
        <v>1143</v>
      </c>
      <c r="B76" s="85" t="s">
        <v>1456</v>
      </c>
      <c r="C76" s="85">
        <v>3</v>
      </c>
      <c r="D76" s="118">
        <v>0.004136898417958558</v>
      </c>
      <c r="E76" s="118">
        <v>1.4993976494308145</v>
      </c>
      <c r="F76" s="85" t="s">
        <v>1510</v>
      </c>
      <c r="G76" s="85" t="b">
        <v>0</v>
      </c>
      <c r="H76" s="85" t="b">
        <v>0</v>
      </c>
      <c r="I76" s="85" t="b">
        <v>0</v>
      </c>
      <c r="J76" s="85" t="b">
        <v>0</v>
      </c>
      <c r="K76" s="85" t="b">
        <v>0</v>
      </c>
      <c r="L76" s="85" t="b">
        <v>0</v>
      </c>
    </row>
    <row r="77" spans="1:12" ht="15">
      <c r="A77" s="85" t="s">
        <v>1188</v>
      </c>
      <c r="B77" s="85" t="s">
        <v>1139</v>
      </c>
      <c r="C77" s="85">
        <v>2</v>
      </c>
      <c r="D77" s="118">
        <v>0.0030786813843870922</v>
      </c>
      <c r="E77" s="118">
        <v>0.8461851356554709</v>
      </c>
      <c r="F77" s="85" t="s">
        <v>1510</v>
      </c>
      <c r="G77" s="85" t="b">
        <v>0</v>
      </c>
      <c r="H77" s="85" t="b">
        <v>0</v>
      </c>
      <c r="I77" s="85" t="b">
        <v>0</v>
      </c>
      <c r="J77" s="85" t="b">
        <v>0</v>
      </c>
      <c r="K77" s="85" t="b">
        <v>0</v>
      </c>
      <c r="L77" s="85" t="b">
        <v>0</v>
      </c>
    </row>
    <row r="78" spans="1:12" ht="15">
      <c r="A78" s="85" t="s">
        <v>1139</v>
      </c>
      <c r="B78" s="85" t="s">
        <v>1189</v>
      </c>
      <c r="C78" s="85">
        <v>2</v>
      </c>
      <c r="D78" s="118">
        <v>0.0030786813843870922</v>
      </c>
      <c r="E78" s="118">
        <v>0.9892761346082268</v>
      </c>
      <c r="F78" s="85" t="s">
        <v>1510</v>
      </c>
      <c r="G78" s="85" t="b">
        <v>0</v>
      </c>
      <c r="H78" s="85" t="b">
        <v>0</v>
      </c>
      <c r="I78" s="85" t="b">
        <v>0</v>
      </c>
      <c r="J78" s="85" t="b">
        <v>0</v>
      </c>
      <c r="K78" s="85" t="b">
        <v>0</v>
      </c>
      <c r="L78" s="85" t="b">
        <v>0</v>
      </c>
    </row>
    <row r="79" spans="1:12" ht="15">
      <c r="A79" s="85" t="s">
        <v>1189</v>
      </c>
      <c r="B79" s="85" t="s">
        <v>254</v>
      </c>
      <c r="C79" s="85">
        <v>2</v>
      </c>
      <c r="D79" s="118">
        <v>0.0030786813843870922</v>
      </c>
      <c r="E79" s="118">
        <v>1.3872161432802645</v>
      </c>
      <c r="F79" s="85" t="s">
        <v>1510</v>
      </c>
      <c r="G79" s="85" t="b">
        <v>0</v>
      </c>
      <c r="H79" s="85" t="b">
        <v>0</v>
      </c>
      <c r="I79" s="85" t="b">
        <v>0</v>
      </c>
      <c r="J79" s="85" t="b">
        <v>0</v>
      </c>
      <c r="K79" s="85" t="b">
        <v>0</v>
      </c>
      <c r="L79" s="85" t="b">
        <v>0</v>
      </c>
    </row>
    <row r="80" spans="1:12" ht="15">
      <c r="A80" s="85" t="s">
        <v>1188</v>
      </c>
      <c r="B80" s="85" t="s">
        <v>1461</v>
      </c>
      <c r="C80" s="85">
        <v>2</v>
      </c>
      <c r="D80" s="118">
        <v>0.0030786813843870922</v>
      </c>
      <c r="E80" s="118">
        <v>1.0680338852718274</v>
      </c>
      <c r="F80" s="85" t="s">
        <v>1510</v>
      </c>
      <c r="G80" s="85" t="b">
        <v>0</v>
      </c>
      <c r="H80" s="85" t="b">
        <v>0</v>
      </c>
      <c r="I80" s="85" t="b">
        <v>0</v>
      </c>
      <c r="J80" s="85" t="b">
        <v>0</v>
      </c>
      <c r="K80" s="85" t="b">
        <v>0</v>
      </c>
      <c r="L80" s="85" t="b">
        <v>0</v>
      </c>
    </row>
    <row r="81" spans="1:12" ht="15">
      <c r="A81" s="85" t="s">
        <v>1461</v>
      </c>
      <c r="B81" s="85" t="s">
        <v>1189</v>
      </c>
      <c r="C81" s="85">
        <v>2</v>
      </c>
      <c r="D81" s="118">
        <v>0.0030786813843870922</v>
      </c>
      <c r="E81" s="118">
        <v>1.2111248842245832</v>
      </c>
      <c r="F81" s="85" t="s">
        <v>1510</v>
      </c>
      <c r="G81" s="85" t="b">
        <v>0</v>
      </c>
      <c r="H81" s="85" t="b">
        <v>0</v>
      </c>
      <c r="I81" s="85" t="b">
        <v>0</v>
      </c>
      <c r="J81" s="85" t="b">
        <v>0</v>
      </c>
      <c r="K81" s="85" t="b">
        <v>0</v>
      </c>
      <c r="L81" s="85" t="b">
        <v>0</v>
      </c>
    </row>
    <row r="82" spans="1:12" ht="15">
      <c r="A82" s="85" t="s">
        <v>1189</v>
      </c>
      <c r="B82" s="85" t="s">
        <v>247</v>
      </c>
      <c r="C82" s="85">
        <v>2</v>
      </c>
      <c r="D82" s="118">
        <v>0.0030786813843870922</v>
      </c>
      <c r="E82" s="118">
        <v>1.3872161432802645</v>
      </c>
      <c r="F82" s="85" t="s">
        <v>1510</v>
      </c>
      <c r="G82" s="85" t="b">
        <v>0</v>
      </c>
      <c r="H82" s="85" t="b">
        <v>0</v>
      </c>
      <c r="I82" s="85" t="b">
        <v>0</v>
      </c>
      <c r="J82" s="85" t="b">
        <v>0</v>
      </c>
      <c r="K82" s="85" t="b">
        <v>0</v>
      </c>
      <c r="L82" s="85" t="b">
        <v>0</v>
      </c>
    </row>
    <row r="83" spans="1:12" ht="15">
      <c r="A83" s="85" t="s">
        <v>244</v>
      </c>
      <c r="B83" s="85" t="s">
        <v>1216</v>
      </c>
      <c r="C83" s="85">
        <v>2</v>
      </c>
      <c r="D83" s="118">
        <v>0.0030786813843870922</v>
      </c>
      <c r="E83" s="118">
        <v>2.6989700043360187</v>
      </c>
      <c r="F83" s="85" t="s">
        <v>1510</v>
      </c>
      <c r="G83" s="85" t="b">
        <v>0</v>
      </c>
      <c r="H83" s="85" t="b">
        <v>0</v>
      </c>
      <c r="I83" s="85" t="b">
        <v>0</v>
      </c>
      <c r="J83" s="85" t="b">
        <v>0</v>
      </c>
      <c r="K83" s="85" t="b">
        <v>0</v>
      </c>
      <c r="L83" s="85" t="b">
        <v>0</v>
      </c>
    </row>
    <row r="84" spans="1:12" ht="15">
      <c r="A84" s="85" t="s">
        <v>1141</v>
      </c>
      <c r="B84" s="85" t="s">
        <v>1244</v>
      </c>
      <c r="C84" s="85">
        <v>2</v>
      </c>
      <c r="D84" s="118">
        <v>0.0030786813843870922</v>
      </c>
      <c r="E84" s="118">
        <v>1.6575773191777938</v>
      </c>
      <c r="F84" s="85" t="s">
        <v>1510</v>
      </c>
      <c r="G84" s="85" t="b">
        <v>0</v>
      </c>
      <c r="H84" s="85" t="b">
        <v>0</v>
      </c>
      <c r="I84" s="85" t="b">
        <v>0</v>
      </c>
      <c r="J84" s="85" t="b">
        <v>0</v>
      </c>
      <c r="K84" s="85" t="b">
        <v>0</v>
      </c>
      <c r="L84" s="85" t="b">
        <v>0</v>
      </c>
    </row>
    <row r="85" spans="1:12" ht="15">
      <c r="A85" s="85" t="s">
        <v>1244</v>
      </c>
      <c r="B85" s="85" t="s">
        <v>1213</v>
      </c>
      <c r="C85" s="85">
        <v>2</v>
      </c>
      <c r="D85" s="118">
        <v>0.0030786813843870922</v>
      </c>
      <c r="E85" s="118">
        <v>2.0969100130080567</v>
      </c>
      <c r="F85" s="85" t="s">
        <v>1510</v>
      </c>
      <c r="G85" s="85" t="b">
        <v>0</v>
      </c>
      <c r="H85" s="85" t="b">
        <v>0</v>
      </c>
      <c r="I85" s="85" t="b">
        <v>0</v>
      </c>
      <c r="J85" s="85" t="b">
        <v>1</v>
      </c>
      <c r="K85" s="85" t="b">
        <v>0</v>
      </c>
      <c r="L85" s="85" t="b">
        <v>0</v>
      </c>
    </row>
    <row r="86" spans="1:12" ht="15">
      <c r="A86" s="85" t="s">
        <v>1213</v>
      </c>
      <c r="B86" s="85" t="s">
        <v>1245</v>
      </c>
      <c r="C86" s="85">
        <v>2</v>
      </c>
      <c r="D86" s="118">
        <v>0.0030786813843870922</v>
      </c>
      <c r="E86" s="118">
        <v>2.0969100130080567</v>
      </c>
      <c r="F86" s="85" t="s">
        <v>1510</v>
      </c>
      <c r="G86" s="85" t="b">
        <v>1</v>
      </c>
      <c r="H86" s="85" t="b">
        <v>0</v>
      </c>
      <c r="I86" s="85" t="b">
        <v>0</v>
      </c>
      <c r="J86" s="85" t="b">
        <v>0</v>
      </c>
      <c r="K86" s="85" t="b">
        <v>0</v>
      </c>
      <c r="L86" s="85" t="b">
        <v>0</v>
      </c>
    </row>
    <row r="87" spans="1:12" ht="15">
      <c r="A87" s="85" t="s">
        <v>1245</v>
      </c>
      <c r="B87" s="85" t="s">
        <v>1246</v>
      </c>
      <c r="C87" s="85">
        <v>2</v>
      </c>
      <c r="D87" s="118">
        <v>0.0030786813843870922</v>
      </c>
      <c r="E87" s="118">
        <v>2.6989700043360187</v>
      </c>
      <c r="F87" s="85" t="s">
        <v>1510</v>
      </c>
      <c r="G87" s="85" t="b">
        <v>0</v>
      </c>
      <c r="H87" s="85" t="b">
        <v>0</v>
      </c>
      <c r="I87" s="85" t="b">
        <v>0</v>
      </c>
      <c r="J87" s="85" t="b">
        <v>0</v>
      </c>
      <c r="K87" s="85" t="b">
        <v>0</v>
      </c>
      <c r="L87" s="85" t="b">
        <v>0</v>
      </c>
    </row>
    <row r="88" spans="1:12" ht="15">
      <c r="A88" s="85" t="s">
        <v>1246</v>
      </c>
      <c r="B88" s="85" t="s">
        <v>1243</v>
      </c>
      <c r="C88" s="85">
        <v>2</v>
      </c>
      <c r="D88" s="118">
        <v>0.0030786813843870922</v>
      </c>
      <c r="E88" s="118">
        <v>2.5228787452803374</v>
      </c>
      <c r="F88" s="85" t="s">
        <v>1510</v>
      </c>
      <c r="G88" s="85" t="b">
        <v>0</v>
      </c>
      <c r="H88" s="85" t="b">
        <v>0</v>
      </c>
      <c r="I88" s="85" t="b">
        <v>0</v>
      </c>
      <c r="J88" s="85" t="b">
        <v>0</v>
      </c>
      <c r="K88" s="85" t="b">
        <v>0</v>
      </c>
      <c r="L88" s="85" t="b">
        <v>0</v>
      </c>
    </row>
    <row r="89" spans="1:12" ht="15">
      <c r="A89" s="85" t="s">
        <v>1243</v>
      </c>
      <c r="B89" s="85" t="s">
        <v>1241</v>
      </c>
      <c r="C89" s="85">
        <v>2</v>
      </c>
      <c r="D89" s="118">
        <v>0.0030786813843870922</v>
      </c>
      <c r="E89" s="118">
        <v>1.7825160557860937</v>
      </c>
      <c r="F89" s="85" t="s">
        <v>1510</v>
      </c>
      <c r="G89" s="85" t="b">
        <v>0</v>
      </c>
      <c r="H89" s="85" t="b">
        <v>0</v>
      </c>
      <c r="I89" s="85" t="b">
        <v>0</v>
      </c>
      <c r="J89" s="85" t="b">
        <v>0</v>
      </c>
      <c r="K89" s="85" t="b">
        <v>0</v>
      </c>
      <c r="L89" s="85" t="b">
        <v>0</v>
      </c>
    </row>
    <row r="90" spans="1:12" ht="15">
      <c r="A90" s="85" t="s">
        <v>1241</v>
      </c>
      <c r="B90" s="85" t="s">
        <v>1247</v>
      </c>
      <c r="C90" s="85">
        <v>2</v>
      </c>
      <c r="D90" s="118">
        <v>0.0030786813843870922</v>
      </c>
      <c r="E90" s="118">
        <v>1.9208187539523751</v>
      </c>
      <c r="F90" s="85" t="s">
        <v>1510</v>
      </c>
      <c r="G90" s="85" t="b">
        <v>0</v>
      </c>
      <c r="H90" s="85" t="b">
        <v>0</v>
      </c>
      <c r="I90" s="85" t="b">
        <v>0</v>
      </c>
      <c r="J90" s="85" t="b">
        <v>0</v>
      </c>
      <c r="K90" s="85" t="b">
        <v>0</v>
      </c>
      <c r="L90" s="85" t="b">
        <v>0</v>
      </c>
    </row>
    <row r="91" spans="1:12" ht="15">
      <c r="A91" s="85" t="s">
        <v>1247</v>
      </c>
      <c r="B91" s="85" t="s">
        <v>1471</v>
      </c>
      <c r="C91" s="85">
        <v>2</v>
      </c>
      <c r="D91" s="118">
        <v>0.0030786813843870922</v>
      </c>
      <c r="E91" s="118">
        <v>2.6989700043360187</v>
      </c>
      <c r="F91" s="85" t="s">
        <v>1510</v>
      </c>
      <c r="G91" s="85" t="b">
        <v>0</v>
      </c>
      <c r="H91" s="85" t="b">
        <v>0</v>
      </c>
      <c r="I91" s="85" t="b">
        <v>0</v>
      </c>
      <c r="J91" s="85" t="b">
        <v>0</v>
      </c>
      <c r="K91" s="85" t="b">
        <v>0</v>
      </c>
      <c r="L91" s="85" t="b">
        <v>0</v>
      </c>
    </row>
    <row r="92" spans="1:12" ht="15">
      <c r="A92" s="85" t="s">
        <v>1471</v>
      </c>
      <c r="B92" s="85" t="s">
        <v>1472</v>
      </c>
      <c r="C92" s="85">
        <v>2</v>
      </c>
      <c r="D92" s="118">
        <v>0.0030786813843870922</v>
      </c>
      <c r="E92" s="118">
        <v>2.6989700043360187</v>
      </c>
      <c r="F92" s="85" t="s">
        <v>1510</v>
      </c>
      <c r="G92" s="85" t="b">
        <v>0</v>
      </c>
      <c r="H92" s="85" t="b">
        <v>0</v>
      </c>
      <c r="I92" s="85" t="b">
        <v>0</v>
      </c>
      <c r="J92" s="85" t="b">
        <v>0</v>
      </c>
      <c r="K92" s="85" t="b">
        <v>0</v>
      </c>
      <c r="L92" s="85" t="b">
        <v>0</v>
      </c>
    </row>
    <row r="93" spans="1:12" ht="15">
      <c r="A93" s="85" t="s">
        <v>1472</v>
      </c>
      <c r="B93" s="85" t="s">
        <v>1473</v>
      </c>
      <c r="C93" s="85">
        <v>2</v>
      </c>
      <c r="D93" s="118">
        <v>0.0030786813843870922</v>
      </c>
      <c r="E93" s="118">
        <v>2.6989700043360187</v>
      </c>
      <c r="F93" s="85" t="s">
        <v>1510</v>
      </c>
      <c r="G93" s="85" t="b">
        <v>0</v>
      </c>
      <c r="H93" s="85" t="b">
        <v>0</v>
      </c>
      <c r="I93" s="85" t="b">
        <v>0</v>
      </c>
      <c r="J93" s="85" t="b">
        <v>0</v>
      </c>
      <c r="K93" s="85" t="b">
        <v>0</v>
      </c>
      <c r="L93" s="85" t="b">
        <v>0</v>
      </c>
    </row>
    <row r="94" spans="1:12" ht="15">
      <c r="A94" s="85" t="s">
        <v>1473</v>
      </c>
      <c r="B94" s="85" t="s">
        <v>1474</v>
      </c>
      <c r="C94" s="85">
        <v>2</v>
      </c>
      <c r="D94" s="118">
        <v>0.0030786813843870922</v>
      </c>
      <c r="E94" s="118">
        <v>2.6989700043360187</v>
      </c>
      <c r="F94" s="85" t="s">
        <v>1510</v>
      </c>
      <c r="G94" s="85" t="b">
        <v>0</v>
      </c>
      <c r="H94" s="85" t="b">
        <v>0</v>
      </c>
      <c r="I94" s="85" t="b">
        <v>0</v>
      </c>
      <c r="J94" s="85" t="b">
        <v>0</v>
      </c>
      <c r="K94" s="85" t="b">
        <v>0</v>
      </c>
      <c r="L94" s="85" t="b">
        <v>0</v>
      </c>
    </row>
    <row r="95" spans="1:12" ht="15">
      <c r="A95" s="85" t="s">
        <v>1234</v>
      </c>
      <c r="B95" s="85" t="s">
        <v>1463</v>
      </c>
      <c r="C95" s="85">
        <v>2</v>
      </c>
      <c r="D95" s="118">
        <v>0.0030786813843870922</v>
      </c>
      <c r="E95" s="118">
        <v>2.3467874862246565</v>
      </c>
      <c r="F95" s="85" t="s">
        <v>1510</v>
      </c>
      <c r="G95" s="85" t="b">
        <v>0</v>
      </c>
      <c r="H95" s="85" t="b">
        <v>0</v>
      </c>
      <c r="I95" s="85" t="b">
        <v>0</v>
      </c>
      <c r="J95" s="85" t="b">
        <v>0</v>
      </c>
      <c r="K95" s="85" t="b">
        <v>0</v>
      </c>
      <c r="L95" s="85" t="b">
        <v>0</v>
      </c>
    </row>
    <row r="96" spans="1:12" ht="15">
      <c r="A96" s="85" t="s">
        <v>1189</v>
      </c>
      <c r="B96" s="85" t="s">
        <v>1481</v>
      </c>
      <c r="C96" s="85">
        <v>2</v>
      </c>
      <c r="D96" s="118">
        <v>0.0030786813843870922</v>
      </c>
      <c r="E96" s="118">
        <v>1.3872161432802645</v>
      </c>
      <c r="F96" s="85" t="s">
        <v>1510</v>
      </c>
      <c r="G96" s="85" t="b">
        <v>0</v>
      </c>
      <c r="H96" s="85" t="b">
        <v>0</v>
      </c>
      <c r="I96" s="85" t="b">
        <v>0</v>
      </c>
      <c r="J96" s="85" t="b">
        <v>0</v>
      </c>
      <c r="K96" s="85" t="b">
        <v>0</v>
      </c>
      <c r="L96" s="85" t="b">
        <v>0</v>
      </c>
    </row>
    <row r="97" spans="1:12" ht="15">
      <c r="A97" s="85" t="s">
        <v>1481</v>
      </c>
      <c r="B97" s="85" t="s">
        <v>1192</v>
      </c>
      <c r="C97" s="85">
        <v>2</v>
      </c>
      <c r="D97" s="118">
        <v>0.0030786813843870922</v>
      </c>
      <c r="E97" s="118">
        <v>1.6777807052660807</v>
      </c>
      <c r="F97" s="85" t="s">
        <v>1510</v>
      </c>
      <c r="G97" s="85" t="b">
        <v>0</v>
      </c>
      <c r="H97" s="85" t="b">
        <v>0</v>
      </c>
      <c r="I97" s="85" t="b">
        <v>0</v>
      </c>
      <c r="J97" s="85" t="b">
        <v>0</v>
      </c>
      <c r="K97" s="85" t="b">
        <v>0</v>
      </c>
      <c r="L97" s="85" t="b">
        <v>0</v>
      </c>
    </row>
    <row r="98" spans="1:12" ht="15">
      <c r="A98" s="85" t="s">
        <v>1196</v>
      </c>
      <c r="B98" s="85" t="s">
        <v>1482</v>
      </c>
      <c r="C98" s="85">
        <v>2</v>
      </c>
      <c r="D98" s="118">
        <v>0.0030786813843870922</v>
      </c>
      <c r="E98" s="118">
        <v>1.7958800173440752</v>
      </c>
      <c r="F98" s="85" t="s">
        <v>1510</v>
      </c>
      <c r="G98" s="85" t="b">
        <v>0</v>
      </c>
      <c r="H98" s="85" t="b">
        <v>0</v>
      </c>
      <c r="I98" s="85" t="b">
        <v>0</v>
      </c>
      <c r="J98" s="85" t="b">
        <v>0</v>
      </c>
      <c r="K98" s="85" t="b">
        <v>0</v>
      </c>
      <c r="L98" s="85" t="b">
        <v>0</v>
      </c>
    </row>
    <row r="99" spans="1:12" ht="15">
      <c r="A99" s="85" t="s">
        <v>1482</v>
      </c>
      <c r="B99" s="85" t="s">
        <v>1483</v>
      </c>
      <c r="C99" s="85">
        <v>2</v>
      </c>
      <c r="D99" s="118">
        <v>0.0030786813843870922</v>
      </c>
      <c r="E99" s="118">
        <v>2.6989700043360187</v>
      </c>
      <c r="F99" s="85" t="s">
        <v>1510</v>
      </c>
      <c r="G99" s="85" t="b">
        <v>0</v>
      </c>
      <c r="H99" s="85" t="b">
        <v>0</v>
      </c>
      <c r="I99" s="85" t="b">
        <v>0</v>
      </c>
      <c r="J99" s="85" t="b">
        <v>0</v>
      </c>
      <c r="K99" s="85" t="b">
        <v>0</v>
      </c>
      <c r="L99" s="85" t="b">
        <v>0</v>
      </c>
    </row>
    <row r="100" spans="1:12" ht="15">
      <c r="A100" s="85" t="s">
        <v>1483</v>
      </c>
      <c r="B100" s="85" t="s">
        <v>1166</v>
      </c>
      <c r="C100" s="85">
        <v>2</v>
      </c>
      <c r="D100" s="118">
        <v>0.0030786813843870922</v>
      </c>
      <c r="E100" s="118">
        <v>2.5228787452803374</v>
      </c>
      <c r="F100" s="85" t="s">
        <v>1510</v>
      </c>
      <c r="G100" s="85" t="b">
        <v>0</v>
      </c>
      <c r="H100" s="85" t="b">
        <v>0</v>
      </c>
      <c r="I100" s="85" t="b">
        <v>0</v>
      </c>
      <c r="J100" s="85" t="b">
        <v>0</v>
      </c>
      <c r="K100" s="85" t="b">
        <v>0</v>
      </c>
      <c r="L100" s="85" t="b">
        <v>0</v>
      </c>
    </row>
    <row r="101" spans="1:12" ht="15">
      <c r="A101" s="85" t="s">
        <v>1166</v>
      </c>
      <c r="B101" s="85" t="s">
        <v>1484</v>
      </c>
      <c r="C101" s="85">
        <v>2</v>
      </c>
      <c r="D101" s="118">
        <v>0.0030786813843870922</v>
      </c>
      <c r="E101" s="118">
        <v>2.5228787452803374</v>
      </c>
      <c r="F101" s="85" t="s">
        <v>1510</v>
      </c>
      <c r="G101" s="85" t="b">
        <v>0</v>
      </c>
      <c r="H101" s="85" t="b">
        <v>0</v>
      </c>
      <c r="I101" s="85" t="b">
        <v>0</v>
      </c>
      <c r="J101" s="85" t="b">
        <v>0</v>
      </c>
      <c r="K101" s="85" t="b">
        <v>0</v>
      </c>
      <c r="L101" s="85" t="b">
        <v>0</v>
      </c>
    </row>
    <row r="102" spans="1:12" ht="15">
      <c r="A102" s="85" t="s">
        <v>1484</v>
      </c>
      <c r="B102" s="85" t="s">
        <v>1188</v>
      </c>
      <c r="C102" s="85">
        <v>2</v>
      </c>
      <c r="D102" s="118">
        <v>0.0030786813843870922</v>
      </c>
      <c r="E102" s="118">
        <v>1.1079053973095196</v>
      </c>
      <c r="F102" s="85" t="s">
        <v>1510</v>
      </c>
      <c r="G102" s="85" t="b">
        <v>0</v>
      </c>
      <c r="H102" s="85" t="b">
        <v>0</v>
      </c>
      <c r="I102" s="85" t="b">
        <v>0</v>
      </c>
      <c r="J102" s="85" t="b">
        <v>0</v>
      </c>
      <c r="K102" s="85" t="b">
        <v>0</v>
      </c>
      <c r="L102" s="85" t="b">
        <v>0</v>
      </c>
    </row>
    <row r="103" spans="1:12" ht="15">
      <c r="A103" s="85" t="s">
        <v>1487</v>
      </c>
      <c r="B103" s="85" t="s">
        <v>1192</v>
      </c>
      <c r="C103" s="85">
        <v>2</v>
      </c>
      <c r="D103" s="118">
        <v>0.0030786813843870922</v>
      </c>
      <c r="E103" s="118">
        <v>1.6777807052660807</v>
      </c>
      <c r="F103" s="85" t="s">
        <v>1510</v>
      </c>
      <c r="G103" s="85" t="b">
        <v>0</v>
      </c>
      <c r="H103" s="85" t="b">
        <v>0</v>
      </c>
      <c r="I103" s="85" t="b">
        <v>0</v>
      </c>
      <c r="J103" s="85" t="b">
        <v>0</v>
      </c>
      <c r="K103" s="85" t="b">
        <v>0</v>
      </c>
      <c r="L103" s="85" t="b">
        <v>0</v>
      </c>
    </row>
    <row r="104" spans="1:12" ht="15">
      <c r="A104" s="85" t="s">
        <v>1235</v>
      </c>
      <c r="B104" s="85" t="s">
        <v>1236</v>
      </c>
      <c r="C104" s="85">
        <v>2</v>
      </c>
      <c r="D104" s="118">
        <v>0.003627005602354271</v>
      </c>
      <c r="E104" s="118">
        <v>2.6989700043360187</v>
      </c>
      <c r="F104" s="85" t="s">
        <v>1510</v>
      </c>
      <c r="G104" s="85" t="b">
        <v>0</v>
      </c>
      <c r="H104" s="85" t="b">
        <v>0</v>
      </c>
      <c r="I104" s="85" t="b">
        <v>0</v>
      </c>
      <c r="J104" s="85" t="b">
        <v>0</v>
      </c>
      <c r="K104" s="85" t="b">
        <v>0</v>
      </c>
      <c r="L104" s="85" t="b">
        <v>0</v>
      </c>
    </row>
    <row r="105" spans="1:12" ht="15">
      <c r="A105" s="85" t="s">
        <v>1491</v>
      </c>
      <c r="B105" s="85" t="s">
        <v>1492</v>
      </c>
      <c r="C105" s="85">
        <v>2</v>
      </c>
      <c r="D105" s="118">
        <v>0.0030786813843870922</v>
      </c>
      <c r="E105" s="118">
        <v>2.6989700043360187</v>
      </c>
      <c r="F105" s="85" t="s">
        <v>1510</v>
      </c>
      <c r="G105" s="85" t="b">
        <v>0</v>
      </c>
      <c r="H105" s="85" t="b">
        <v>0</v>
      </c>
      <c r="I105" s="85" t="b">
        <v>0</v>
      </c>
      <c r="J105" s="85" t="b">
        <v>0</v>
      </c>
      <c r="K105" s="85" t="b">
        <v>0</v>
      </c>
      <c r="L105" s="85" t="b">
        <v>0</v>
      </c>
    </row>
    <row r="106" spans="1:12" ht="15">
      <c r="A106" s="85" t="s">
        <v>1492</v>
      </c>
      <c r="B106" s="85" t="s">
        <v>1143</v>
      </c>
      <c r="C106" s="85">
        <v>2</v>
      </c>
      <c r="D106" s="118">
        <v>0.0030786813843870922</v>
      </c>
      <c r="E106" s="118">
        <v>1.6575773191777938</v>
      </c>
      <c r="F106" s="85" t="s">
        <v>1510</v>
      </c>
      <c r="G106" s="85" t="b">
        <v>0</v>
      </c>
      <c r="H106" s="85" t="b">
        <v>0</v>
      </c>
      <c r="I106" s="85" t="b">
        <v>0</v>
      </c>
      <c r="J106" s="85" t="b">
        <v>0</v>
      </c>
      <c r="K106" s="85" t="b">
        <v>0</v>
      </c>
      <c r="L106" s="85" t="b">
        <v>0</v>
      </c>
    </row>
    <row r="107" spans="1:12" ht="15">
      <c r="A107" s="85" t="s">
        <v>1189</v>
      </c>
      <c r="B107" s="85" t="s">
        <v>1493</v>
      </c>
      <c r="C107" s="85">
        <v>2</v>
      </c>
      <c r="D107" s="118">
        <v>0.0030786813843870922</v>
      </c>
      <c r="E107" s="118">
        <v>1.3872161432802645</v>
      </c>
      <c r="F107" s="85" t="s">
        <v>1510</v>
      </c>
      <c r="G107" s="85" t="b">
        <v>0</v>
      </c>
      <c r="H107" s="85" t="b">
        <v>0</v>
      </c>
      <c r="I107" s="85" t="b">
        <v>0</v>
      </c>
      <c r="J107" s="85" t="b">
        <v>0</v>
      </c>
      <c r="K107" s="85" t="b">
        <v>0</v>
      </c>
      <c r="L107" s="85" t="b">
        <v>0</v>
      </c>
    </row>
    <row r="108" spans="1:12" ht="15">
      <c r="A108" s="85" t="s">
        <v>1493</v>
      </c>
      <c r="B108" s="85" t="s">
        <v>1494</v>
      </c>
      <c r="C108" s="85">
        <v>2</v>
      </c>
      <c r="D108" s="118">
        <v>0.0030786813843870922</v>
      </c>
      <c r="E108" s="118">
        <v>2.6989700043360187</v>
      </c>
      <c r="F108" s="85" t="s">
        <v>1510</v>
      </c>
      <c r="G108" s="85" t="b">
        <v>0</v>
      </c>
      <c r="H108" s="85" t="b">
        <v>0</v>
      </c>
      <c r="I108" s="85" t="b">
        <v>0</v>
      </c>
      <c r="J108" s="85" t="b">
        <v>0</v>
      </c>
      <c r="K108" s="85" t="b">
        <v>0</v>
      </c>
      <c r="L108" s="85" t="b">
        <v>0</v>
      </c>
    </row>
    <row r="109" spans="1:12" ht="15">
      <c r="A109" s="85" t="s">
        <v>1494</v>
      </c>
      <c r="B109" s="85" t="s">
        <v>1165</v>
      </c>
      <c r="C109" s="85">
        <v>2</v>
      </c>
      <c r="D109" s="118">
        <v>0.0030786813843870922</v>
      </c>
      <c r="E109" s="118">
        <v>2.3979400086720375</v>
      </c>
      <c r="F109" s="85" t="s">
        <v>1510</v>
      </c>
      <c r="G109" s="85" t="b">
        <v>0</v>
      </c>
      <c r="H109" s="85" t="b">
        <v>0</v>
      </c>
      <c r="I109" s="85" t="b">
        <v>0</v>
      </c>
      <c r="J109" s="85" t="b">
        <v>1</v>
      </c>
      <c r="K109" s="85" t="b">
        <v>0</v>
      </c>
      <c r="L109" s="85" t="b">
        <v>0</v>
      </c>
    </row>
    <row r="110" spans="1:12" ht="15">
      <c r="A110" s="85" t="s">
        <v>1165</v>
      </c>
      <c r="B110" s="85" t="s">
        <v>1237</v>
      </c>
      <c r="C110" s="85">
        <v>2</v>
      </c>
      <c r="D110" s="118">
        <v>0.0030786813843870922</v>
      </c>
      <c r="E110" s="118">
        <v>1.9208187539523751</v>
      </c>
      <c r="F110" s="85" t="s">
        <v>1510</v>
      </c>
      <c r="G110" s="85" t="b">
        <v>1</v>
      </c>
      <c r="H110" s="85" t="b">
        <v>0</v>
      </c>
      <c r="I110" s="85" t="b">
        <v>0</v>
      </c>
      <c r="J110" s="85" t="b">
        <v>0</v>
      </c>
      <c r="K110" s="85" t="b">
        <v>0</v>
      </c>
      <c r="L110" s="85" t="b">
        <v>0</v>
      </c>
    </row>
    <row r="111" spans="1:12" ht="15">
      <c r="A111" s="85" t="s">
        <v>1237</v>
      </c>
      <c r="B111" s="85" t="s">
        <v>1495</v>
      </c>
      <c r="C111" s="85">
        <v>2</v>
      </c>
      <c r="D111" s="118">
        <v>0.0030786813843870922</v>
      </c>
      <c r="E111" s="118">
        <v>2.221848749616356</v>
      </c>
      <c r="F111" s="85" t="s">
        <v>1510</v>
      </c>
      <c r="G111" s="85" t="b">
        <v>0</v>
      </c>
      <c r="H111" s="85" t="b">
        <v>0</v>
      </c>
      <c r="I111" s="85" t="b">
        <v>0</v>
      </c>
      <c r="J111" s="85" t="b">
        <v>0</v>
      </c>
      <c r="K111" s="85" t="b">
        <v>0</v>
      </c>
      <c r="L111" s="85" t="b">
        <v>0</v>
      </c>
    </row>
    <row r="112" spans="1:12" ht="15">
      <c r="A112" s="85" t="s">
        <v>1495</v>
      </c>
      <c r="B112" s="85" t="s">
        <v>1228</v>
      </c>
      <c r="C112" s="85">
        <v>2</v>
      </c>
      <c r="D112" s="118">
        <v>0.0030786813843870922</v>
      </c>
      <c r="E112" s="118">
        <v>2.0969100130080567</v>
      </c>
      <c r="F112" s="85" t="s">
        <v>1510</v>
      </c>
      <c r="G112" s="85" t="b">
        <v>0</v>
      </c>
      <c r="H112" s="85" t="b">
        <v>0</v>
      </c>
      <c r="I112" s="85" t="b">
        <v>0</v>
      </c>
      <c r="J112" s="85" t="b">
        <v>0</v>
      </c>
      <c r="K112" s="85" t="b">
        <v>0</v>
      </c>
      <c r="L112" s="85" t="b">
        <v>0</v>
      </c>
    </row>
    <row r="113" spans="1:12" ht="15">
      <c r="A113" s="85" t="s">
        <v>1189</v>
      </c>
      <c r="B113" s="85" t="s">
        <v>1500</v>
      </c>
      <c r="C113" s="85">
        <v>2</v>
      </c>
      <c r="D113" s="118">
        <v>0.0030786813843870922</v>
      </c>
      <c r="E113" s="118">
        <v>1.3872161432802645</v>
      </c>
      <c r="F113" s="85" t="s">
        <v>1510</v>
      </c>
      <c r="G113" s="85" t="b">
        <v>0</v>
      </c>
      <c r="H113" s="85" t="b">
        <v>0</v>
      </c>
      <c r="I113" s="85" t="b">
        <v>0</v>
      </c>
      <c r="J113" s="85" t="b">
        <v>0</v>
      </c>
      <c r="K113" s="85" t="b">
        <v>0</v>
      </c>
      <c r="L113" s="85" t="b">
        <v>0</v>
      </c>
    </row>
    <row r="114" spans="1:12" ht="15">
      <c r="A114" s="85" t="s">
        <v>1500</v>
      </c>
      <c r="B114" s="85" t="s">
        <v>1143</v>
      </c>
      <c r="C114" s="85">
        <v>2</v>
      </c>
      <c r="D114" s="118">
        <v>0.0030786813843870922</v>
      </c>
      <c r="E114" s="118">
        <v>1.6575773191777938</v>
      </c>
      <c r="F114" s="85" t="s">
        <v>1510</v>
      </c>
      <c r="G114" s="85" t="b">
        <v>0</v>
      </c>
      <c r="H114" s="85" t="b">
        <v>0</v>
      </c>
      <c r="I114" s="85" t="b">
        <v>0</v>
      </c>
      <c r="J114" s="85" t="b">
        <v>0</v>
      </c>
      <c r="K114" s="85" t="b">
        <v>0</v>
      </c>
      <c r="L114" s="85" t="b">
        <v>0</v>
      </c>
    </row>
    <row r="115" spans="1:12" ht="15">
      <c r="A115" s="85" t="s">
        <v>1141</v>
      </c>
      <c r="B115" s="85" t="s">
        <v>1501</v>
      </c>
      <c r="C115" s="85">
        <v>2</v>
      </c>
      <c r="D115" s="118">
        <v>0.0030786813843870922</v>
      </c>
      <c r="E115" s="118">
        <v>1.6575773191777938</v>
      </c>
      <c r="F115" s="85" t="s">
        <v>1510</v>
      </c>
      <c r="G115" s="85" t="b">
        <v>0</v>
      </c>
      <c r="H115" s="85" t="b">
        <v>0</v>
      </c>
      <c r="I115" s="85" t="b">
        <v>0</v>
      </c>
      <c r="J115" s="85" t="b">
        <v>0</v>
      </c>
      <c r="K115" s="85" t="b">
        <v>0</v>
      </c>
      <c r="L115" s="85" t="b">
        <v>0</v>
      </c>
    </row>
    <row r="116" spans="1:12" ht="15">
      <c r="A116" s="85" t="s">
        <v>1138</v>
      </c>
      <c r="B116" s="85" t="s">
        <v>1188</v>
      </c>
      <c r="C116" s="85">
        <v>2</v>
      </c>
      <c r="D116" s="118">
        <v>0.0030786813843870922</v>
      </c>
      <c r="E116" s="118">
        <v>0.29499204066666407</v>
      </c>
      <c r="F116" s="85" t="s">
        <v>1510</v>
      </c>
      <c r="G116" s="85" t="b">
        <v>0</v>
      </c>
      <c r="H116" s="85" t="b">
        <v>0</v>
      </c>
      <c r="I116" s="85" t="b">
        <v>0</v>
      </c>
      <c r="J116" s="85" t="b">
        <v>0</v>
      </c>
      <c r="K116" s="85" t="b">
        <v>0</v>
      </c>
      <c r="L116" s="85" t="b">
        <v>0</v>
      </c>
    </row>
    <row r="117" spans="1:12" ht="15">
      <c r="A117" s="85" t="s">
        <v>1188</v>
      </c>
      <c r="B117" s="85" t="s">
        <v>1141</v>
      </c>
      <c r="C117" s="85">
        <v>2</v>
      </c>
      <c r="D117" s="118">
        <v>0.0030786813843870922</v>
      </c>
      <c r="E117" s="118">
        <v>0.13018179202067184</v>
      </c>
      <c r="F117" s="85" t="s">
        <v>1510</v>
      </c>
      <c r="G117" s="85" t="b">
        <v>0</v>
      </c>
      <c r="H117" s="85" t="b">
        <v>0</v>
      </c>
      <c r="I117" s="85" t="b">
        <v>0</v>
      </c>
      <c r="J117" s="85" t="b">
        <v>0</v>
      </c>
      <c r="K117" s="85" t="b">
        <v>0</v>
      </c>
      <c r="L117" s="85" t="b">
        <v>0</v>
      </c>
    </row>
    <row r="118" spans="1:12" ht="15">
      <c r="A118" s="85" t="s">
        <v>1194</v>
      </c>
      <c r="B118" s="85" t="s">
        <v>1147</v>
      </c>
      <c r="C118" s="85">
        <v>2</v>
      </c>
      <c r="D118" s="118">
        <v>0.0030786813843870922</v>
      </c>
      <c r="E118" s="118">
        <v>1.2518119729937995</v>
      </c>
      <c r="F118" s="85" t="s">
        <v>1510</v>
      </c>
      <c r="G118" s="85" t="b">
        <v>1</v>
      </c>
      <c r="H118" s="85" t="b">
        <v>0</v>
      </c>
      <c r="I118" s="85" t="b">
        <v>0</v>
      </c>
      <c r="J118" s="85" t="b">
        <v>0</v>
      </c>
      <c r="K118" s="85" t="b">
        <v>0</v>
      </c>
      <c r="L118" s="85" t="b">
        <v>0</v>
      </c>
    </row>
    <row r="119" spans="1:12" ht="15">
      <c r="A119" s="85" t="s">
        <v>1147</v>
      </c>
      <c r="B119" s="85" t="s">
        <v>1195</v>
      </c>
      <c r="C119" s="85">
        <v>2</v>
      </c>
      <c r="D119" s="118">
        <v>0.0030786813843870922</v>
      </c>
      <c r="E119" s="118">
        <v>1.2518119729937995</v>
      </c>
      <c r="F119" s="85" t="s">
        <v>1510</v>
      </c>
      <c r="G119" s="85" t="b">
        <v>0</v>
      </c>
      <c r="H119" s="85" t="b">
        <v>0</v>
      </c>
      <c r="I119" s="85" t="b">
        <v>0</v>
      </c>
      <c r="J119" s="85" t="b">
        <v>0</v>
      </c>
      <c r="K119" s="85" t="b">
        <v>0</v>
      </c>
      <c r="L119" s="85" t="b">
        <v>0</v>
      </c>
    </row>
    <row r="120" spans="1:12" ht="15">
      <c r="A120" s="85" t="s">
        <v>1196</v>
      </c>
      <c r="B120" s="85" t="s">
        <v>1138</v>
      </c>
      <c r="C120" s="85">
        <v>2</v>
      </c>
      <c r="D120" s="118">
        <v>0.0030786813843870922</v>
      </c>
      <c r="E120" s="118">
        <v>0.9507819773298184</v>
      </c>
      <c r="F120" s="85" t="s">
        <v>1510</v>
      </c>
      <c r="G120" s="85" t="b">
        <v>0</v>
      </c>
      <c r="H120" s="85" t="b">
        <v>0</v>
      </c>
      <c r="I120" s="85" t="b">
        <v>0</v>
      </c>
      <c r="J120" s="85" t="b">
        <v>0</v>
      </c>
      <c r="K120" s="85" t="b">
        <v>0</v>
      </c>
      <c r="L120" s="85" t="b">
        <v>0</v>
      </c>
    </row>
    <row r="121" spans="1:12" ht="15">
      <c r="A121" s="85" t="s">
        <v>1192</v>
      </c>
      <c r="B121" s="85" t="s">
        <v>1502</v>
      </c>
      <c r="C121" s="85">
        <v>2</v>
      </c>
      <c r="D121" s="118">
        <v>0.0030786813843870922</v>
      </c>
      <c r="E121" s="118">
        <v>1.744727494896694</v>
      </c>
      <c r="F121" s="85" t="s">
        <v>1510</v>
      </c>
      <c r="G121" s="85" t="b">
        <v>0</v>
      </c>
      <c r="H121" s="85" t="b">
        <v>0</v>
      </c>
      <c r="I121" s="85" t="b">
        <v>0</v>
      </c>
      <c r="J121" s="85" t="b">
        <v>0</v>
      </c>
      <c r="K121" s="85" t="b">
        <v>0</v>
      </c>
      <c r="L121" s="85" t="b">
        <v>0</v>
      </c>
    </row>
    <row r="122" spans="1:12" ht="15">
      <c r="A122" s="85" t="s">
        <v>1189</v>
      </c>
      <c r="B122" s="85" t="s">
        <v>1503</v>
      </c>
      <c r="C122" s="85">
        <v>2</v>
      </c>
      <c r="D122" s="118">
        <v>0.0030786813843870922</v>
      </c>
      <c r="E122" s="118">
        <v>1.3872161432802645</v>
      </c>
      <c r="F122" s="85" t="s">
        <v>1510</v>
      </c>
      <c r="G122" s="85" t="b">
        <v>0</v>
      </c>
      <c r="H122" s="85" t="b">
        <v>0</v>
      </c>
      <c r="I122" s="85" t="b">
        <v>0</v>
      </c>
      <c r="J122" s="85" t="b">
        <v>0</v>
      </c>
      <c r="K122" s="85" t="b">
        <v>0</v>
      </c>
      <c r="L122" s="85" t="b">
        <v>0</v>
      </c>
    </row>
    <row r="123" spans="1:12" ht="15">
      <c r="A123" s="85" t="s">
        <v>1503</v>
      </c>
      <c r="B123" s="85" t="s">
        <v>1143</v>
      </c>
      <c r="C123" s="85">
        <v>2</v>
      </c>
      <c r="D123" s="118">
        <v>0.0030786813843870922</v>
      </c>
      <c r="E123" s="118">
        <v>1.6575773191777938</v>
      </c>
      <c r="F123" s="85" t="s">
        <v>1510</v>
      </c>
      <c r="G123" s="85" t="b">
        <v>0</v>
      </c>
      <c r="H123" s="85" t="b">
        <v>0</v>
      </c>
      <c r="I123" s="85" t="b">
        <v>0</v>
      </c>
      <c r="J123" s="85" t="b">
        <v>0</v>
      </c>
      <c r="K123" s="85" t="b">
        <v>0</v>
      </c>
      <c r="L123" s="85" t="b">
        <v>0</v>
      </c>
    </row>
    <row r="124" spans="1:12" ht="15">
      <c r="A124" s="85" t="s">
        <v>1188</v>
      </c>
      <c r="B124" s="85" t="s">
        <v>1143</v>
      </c>
      <c r="C124" s="85">
        <v>2</v>
      </c>
      <c r="D124" s="118">
        <v>0.0030786813843870922</v>
      </c>
      <c r="E124" s="118">
        <v>0.20273245916928362</v>
      </c>
      <c r="F124" s="85" t="s">
        <v>1510</v>
      </c>
      <c r="G124" s="85" t="b">
        <v>0</v>
      </c>
      <c r="H124" s="85" t="b">
        <v>0</v>
      </c>
      <c r="I124" s="85" t="b">
        <v>0</v>
      </c>
      <c r="J124" s="85" t="b">
        <v>0</v>
      </c>
      <c r="K124" s="85" t="b">
        <v>0</v>
      </c>
      <c r="L124" s="85" t="b">
        <v>0</v>
      </c>
    </row>
    <row r="125" spans="1:12" ht="15">
      <c r="A125" s="85" t="s">
        <v>1228</v>
      </c>
      <c r="B125" s="85" t="s">
        <v>1189</v>
      </c>
      <c r="C125" s="85">
        <v>2</v>
      </c>
      <c r="D125" s="118">
        <v>0.0030786813843870922</v>
      </c>
      <c r="E125" s="118">
        <v>0.9100948885606021</v>
      </c>
      <c r="F125" s="85" t="s">
        <v>1510</v>
      </c>
      <c r="G125" s="85" t="b">
        <v>0</v>
      </c>
      <c r="H125" s="85" t="b">
        <v>0</v>
      </c>
      <c r="I125" s="85" t="b">
        <v>0</v>
      </c>
      <c r="J125" s="85" t="b">
        <v>0</v>
      </c>
      <c r="K125" s="85" t="b">
        <v>0</v>
      </c>
      <c r="L125" s="85" t="b">
        <v>0</v>
      </c>
    </row>
    <row r="126" spans="1:12" ht="15">
      <c r="A126" s="85" t="s">
        <v>1194</v>
      </c>
      <c r="B126" s="85" t="s">
        <v>1141</v>
      </c>
      <c r="C126" s="85">
        <v>2</v>
      </c>
      <c r="D126" s="118">
        <v>0.0030786813843870922</v>
      </c>
      <c r="E126" s="118">
        <v>0.6819366650372385</v>
      </c>
      <c r="F126" s="85" t="s">
        <v>1510</v>
      </c>
      <c r="G126" s="85" t="b">
        <v>1</v>
      </c>
      <c r="H126" s="85" t="b">
        <v>0</v>
      </c>
      <c r="I126" s="85" t="b">
        <v>0</v>
      </c>
      <c r="J126" s="85" t="b">
        <v>0</v>
      </c>
      <c r="K126" s="85" t="b">
        <v>0</v>
      </c>
      <c r="L126" s="85" t="b">
        <v>0</v>
      </c>
    </row>
    <row r="127" spans="1:12" ht="15">
      <c r="A127" s="85" t="s">
        <v>1190</v>
      </c>
      <c r="B127" s="85" t="s">
        <v>1188</v>
      </c>
      <c r="C127" s="85">
        <v>23</v>
      </c>
      <c r="D127" s="118">
        <v>0.02046361501594281</v>
      </c>
      <c r="E127" s="118">
        <v>0.8307124489992636</v>
      </c>
      <c r="F127" s="85" t="s">
        <v>1083</v>
      </c>
      <c r="G127" s="85" t="b">
        <v>1</v>
      </c>
      <c r="H127" s="85" t="b">
        <v>0</v>
      </c>
      <c r="I127" s="85" t="b">
        <v>0</v>
      </c>
      <c r="J127" s="85" t="b">
        <v>0</v>
      </c>
      <c r="K127" s="85" t="b">
        <v>0</v>
      </c>
      <c r="L127" s="85" t="b">
        <v>0</v>
      </c>
    </row>
    <row r="128" spans="1:12" ht="15">
      <c r="A128" s="85" t="s">
        <v>1188</v>
      </c>
      <c r="B128" s="85" t="s">
        <v>1189</v>
      </c>
      <c r="C128" s="85">
        <v>23</v>
      </c>
      <c r="D128" s="118">
        <v>0.02046361501594281</v>
      </c>
      <c r="E128" s="118">
        <v>0.7227474272498768</v>
      </c>
      <c r="F128" s="85" t="s">
        <v>1083</v>
      </c>
      <c r="G128" s="85" t="b">
        <v>0</v>
      </c>
      <c r="H128" s="85" t="b">
        <v>0</v>
      </c>
      <c r="I128" s="85" t="b">
        <v>0</v>
      </c>
      <c r="J128" s="85" t="b">
        <v>0</v>
      </c>
      <c r="K128" s="85" t="b">
        <v>0</v>
      </c>
      <c r="L128" s="85" t="b">
        <v>0</v>
      </c>
    </row>
    <row r="129" spans="1:12" ht="15">
      <c r="A129" s="85" t="s">
        <v>1193</v>
      </c>
      <c r="B129" s="85" t="s">
        <v>1188</v>
      </c>
      <c r="C129" s="85">
        <v>18</v>
      </c>
      <c r="D129" s="118">
        <v>0.020340501828996244</v>
      </c>
      <c r="E129" s="118">
        <v>0.8307124489992636</v>
      </c>
      <c r="F129" s="85" t="s">
        <v>1083</v>
      </c>
      <c r="G129" s="85" t="b">
        <v>0</v>
      </c>
      <c r="H129" s="85" t="b">
        <v>0</v>
      </c>
      <c r="I129" s="85" t="b">
        <v>0</v>
      </c>
      <c r="J129" s="85" t="b">
        <v>0</v>
      </c>
      <c r="K129" s="85" t="b">
        <v>0</v>
      </c>
      <c r="L129" s="85" t="b">
        <v>0</v>
      </c>
    </row>
    <row r="130" spans="1:12" ht="15">
      <c r="A130" s="85" t="s">
        <v>1195</v>
      </c>
      <c r="B130" s="85" t="s">
        <v>1196</v>
      </c>
      <c r="C130" s="85">
        <v>16</v>
      </c>
      <c r="D130" s="118">
        <v>0.01992794123761866</v>
      </c>
      <c r="E130" s="118">
        <v>1.3824673220158301</v>
      </c>
      <c r="F130" s="85" t="s">
        <v>1083</v>
      </c>
      <c r="G130" s="85" t="b">
        <v>0</v>
      </c>
      <c r="H130" s="85" t="b">
        <v>0</v>
      </c>
      <c r="I130" s="85" t="b">
        <v>0</v>
      </c>
      <c r="J130" s="85" t="b">
        <v>0</v>
      </c>
      <c r="K130" s="85" t="b">
        <v>0</v>
      </c>
      <c r="L130" s="85" t="b">
        <v>0</v>
      </c>
    </row>
    <row r="131" spans="1:12" ht="15">
      <c r="A131" s="85" t="s">
        <v>1241</v>
      </c>
      <c r="B131" s="85" t="s">
        <v>1141</v>
      </c>
      <c r="C131" s="85">
        <v>6</v>
      </c>
      <c r="D131" s="118">
        <v>0.01562728935906811</v>
      </c>
      <c r="E131" s="118">
        <v>1.081437326351849</v>
      </c>
      <c r="F131" s="85" t="s">
        <v>1083</v>
      </c>
      <c r="G131" s="85" t="b">
        <v>0</v>
      </c>
      <c r="H131" s="85" t="b">
        <v>0</v>
      </c>
      <c r="I131" s="85" t="b">
        <v>0</v>
      </c>
      <c r="J131" s="85" t="b">
        <v>0</v>
      </c>
      <c r="K131" s="85" t="b">
        <v>0</v>
      </c>
      <c r="L131" s="85" t="b">
        <v>0</v>
      </c>
    </row>
    <row r="132" spans="1:12" ht="15">
      <c r="A132" s="85" t="s">
        <v>1192</v>
      </c>
      <c r="B132" s="85" t="s">
        <v>1141</v>
      </c>
      <c r="C132" s="85">
        <v>6</v>
      </c>
      <c r="D132" s="118">
        <v>0.013242306166440376</v>
      </c>
      <c r="E132" s="118">
        <v>0.7804073306878678</v>
      </c>
      <c r="F132" s="85" t="s">
        <v>1083</v>
      </c>
      <c r="G132" s="85" t="b">
        <v>0</v>
      </c>
      <c r="H132" s="85" t="b">
        <v>0</v>
      </c>
      <c r="I132" s="85" t="b">
        <v>0</v>
      </c>
      <c r="J132" s="85" t="b">
        <v>0</v>
      </c>
      <c r="K132" s="85" t="b">
        <v>0</v>
      </c>
      <c r="L132" s="85" t="b">
        <v>0</v>
      </c>
    </row>
    <row r="133" spans="1:12" ht="15">
      <c r="A133" s="85" t="s">
        <v>1143</v>
      </c>
      <c r="B133" s="85" t="s">
        <v>1192</v>
      </c>
      <c r="C133" s="85">
        <v>5</v>
      </c>
      <c r="D133" s="118">
        <v>0.011928948660682536</v>
      </c>
      <c r="E133" s="118">
        <v>0.892860355748108</v>
      </c>
      <c r="F133" s="85" t="s">
        <v>1083</v>
      </c>
      <c r="G133" s="85" t="b">
        <v>0</v>
      </c>
      <c r="H133" s="85" t="b">
        <v>0</v>
      </c>
      <c r="I133" s="85" t="b">
        <v>0</v>
      </c>
      <c r="J133" s="85" t="b">
        <v>0</v>
      </c>
      <c r="K133" s="85" t="b">
        <v>0</v>
      </c>
      <c r="L133" s="85" t="b">
        <v>0</v>
      </c>
    </row>
    <row r="134" spans="1:12" ht="15">
      <c r="A134" s="85" t="s">
        <v>1141</v>
      </c>
      <c r="B134" s="85" t="s">
        <v>1195</v>
      </c>
      <c r="C134" s="85">
        <v>5</v>
      </c>
      <c r="D134" s="118">
        <v>0.011928948660682536</v>
      </c>
      <c r="E134" s="118">
        <v>0.7804073306878678</v>
      </c>
      <c r="F134" s="85" t="s">
        <v>1083</v>
      </c>
      <c r="G134" s="85" t="b">
        <v>0</v>
      </c>
      <c r="H134" s="85" t="b">
        <v>0</v>
      </c>
      <c r="I134" s="85" t="b">
        <v>0</v>
      </c>
      <c r="J134" s="85" t="b">
        <v>0</v>
      </c>
      <c r="K134" s="85" t="b">
        <v>0</v>
      </c>
      <c r="L134" s="85" t="b">
        <v>0</v>
      </c>
    </row>
    <row r="135" spans="1:12" ht="15">
      <c r="A135" s="85" t="s">
        <v>1192</v>
      </c>
      <c r="B135" s="85" t="s">
        <v>1143</v>
      </c>
      <c r="C135" s="85">
        <v>5</v>
      </c>
      <c r="D135" s="118">
        <v>0.011928948660682536</v>
      </c>
      <c r="E135" s="118">
        <v>0.8773173436959242</v>
      </c>
      <c r="F135" s="85" t="s">
        <v>1083</v>
      </c>
      <c r="G135" s="85" t="b">
        <v>0</v>
      </c>
      <c r="H135" s="85" t="b">
        <v>0</v>
      </c>
      <c r="I135" s="85" t="b">
        <v>0</v>
      </c>
      <c r="J135" s="85" t="b">
        <v>0</v>
      </c>
      <c r="K135" s="85" t="b">
        <v>0</v>
      </c>
      <c r="L135" s="85" t="b">
        <v>0</v>
      </c>
    </row>
    <row r="136" spans="1:12" ht="15">
      <c r="A136" s="85" t="s">
        <v>1141</v>
      </c>
      <c r="B136" s="85" t="s">
        <v>1457</v>
      </c>
      <c r="C136" s="85">
        <v>5</v>
      </c>
      <c r="D136" s="118">
        <v>0.011928948660682536</v>
      </c>
      <c r="E136" s="118">
        <v>1.2855573090077739</v>
      </c>
      <c r="F136" s="85" t="s">
        <v>1083</v>
      </c>
      <c r="G136" s="85" t="b">
        <v>0</v>
      </c>
      <c r="H136" s="85" t="b">
        <v>0</v>
      </c>
      <c r="I136" s="85" t="b">
        <v>0</v>
      </c>
      <c r="J136" s="85" t="b">
        <v>0</v>
      </c>
      <c r="K136" s="85" t="b">
        <v>0</v>
      </c>
      <c r="L136" s="85" t="b">
        <v>0</v>
      </c>
    </row>
    <row r="137" spans="1:12" ht="15">
      <c r="A137" s="85" t="s">
        <v>248</v>
      </c>
      <c r="B137" s="85" t="s">
        <v>1190</v>
      </c>
      <c r="C137" s="85">
        <v>5</v>
      </c>
      <c r="D137" s="118">
        <v>0.011928948660682536</v>
      </c>
      <c r="E137" s="118">
        <v>1.7414892646574982</v>
      </c>
      <c r="F137" s="85" t="s">
        <v>1083</v>
      </c>
      <c r="G137" s="85" t="b">
        <v>0</v>
      </c>
      <c r="H137" s="85" t="b">
        <v>0</v>
      </c>
      <c r="I137" s="85" t="b">
        <v>0</v>
      </c>
      <c r="J137" s="85" t="b">
        <v>1</v>
      </c>
      <c r="K137" s="85" t="b">
        <v>0</v>
      </c>
      <c r="L137" s="85" t="b">
        <v>0</v>
      </c>
    </row>
    <row r="138" spans="1:12" ht="15">
      <c r="A138" s="85" t="s">
        <v>1194</v>
      </c>
      <c r="B138" s="85" t="s">
        <v>1138</v>
      </c>
      <c r="C138" s="85">
        <v>4</v>
      </c>
      <c r="D138" s="118">
        <v>0.010418192906045407</v>
      </c>
      <c r="E138" s="118">
        <v>0.8705839610369558</v>
      </c>
      <c r="F138" s="85" t="s">
        <v>1083</v>
      </c>
      <c r="G138" s="85" t="b">
        <v>1</v>
      </c>
      <c r="H138" s="85" t="b">
        <v>0</v>
      </c>
      <c r="I138" s="85" t="b">
        <v>0</v>
      </c>
      <c r="J138" s="85" t="b">
        <v>0</v>
      </c>
      <c r="K138" s="85" t="b">
        <v>0</v>
      </c>
      <c r="L138" s="85" t="b">
        <v>0</v>
      </c>
    </row>
    <row r="139" spans="1:12" ht="15">
      <c r="A139" s="85" t="s">
        <v>1138</v>
      </c>
      <c r="B139" s="85" t="s">
        <v>1195</v>
      </c>
      <c r="C139" s="85">
        <v>4</v>
      </c>
      <c r="D139" s="118">
        <v>0.010418192906045407</v>
      </c>
      <c r="E139" s="118">
        <v>0.9053460672961677</v>
      </c>
      <c r="F139" s="85" t="s">
        <v>1083</v>
      </c>
      <c r="G139" s="85" t="b">
        <v>0</v>
      </c>
      <c r="H139" s="85" t="b">
        <v>0</v>
      </c>
      <c r="I139" s="85" t="b">
        <v>0</v>
      </c>
      <c r="J139" s="85" t="b">
        <v>0</v>
      </c>
      <c r="K139" s="85" t="b">
        <v>0</v>
      </c>
      <c r="L139" s="85" t="b">
        <v>0</v>
      </c>
    </row>
    <row r="140" spans="1:12" ht="15">
      <c r="A140" s="85" t="s">
        <v>1459</v>
      </c>
      <c r="B140" s="85" t="s">
        <v>1143</v>
      </c>
      <c r="C140" s="85">
        <v>4</v>
      </c>
      <c r="D140" s="118">
        <v>0.010418192906045407</v>
      </c>
      <c r="E140" s="118">
        <v>1.2855573090077739</v>
      </c>
      <c r="F140" s="85" t="s">
        <v>1083</v>
      </c>
      <c r="G140" s="85" t="b">
        <v>0</v>
      </c>
      <c r="H140" s="85" t="b">
        <v>0</v>
      </c>
      <c r="I140" s="85" t="b">
        <v>0</v>
      </c>
      <c r="J140" s="85" t="b">
        <v>0</v>
      </c>
      <c r="K140" s="85" t="b">
        <v>0</v>
      </c>
      <c r="L140" s="85" t="b">
        <v>0</v>
      </c>
    </row>
    <row r="141" spans="1:12" ht="15">
      <c r="A141" s="85" t="s">
        <v>1188</v>
      </c>
      <c r="B141" s="85" t="s">
        <v>1138</v>
      </c>
      <c r="C141" s="85">
        <v>4</v>
      </c>
      <c r="D141" s="118">
        <v>0.010418192906045407</v>
      </c>
      <c r="E141" s="118">
        <v>0.461920086973145</v>
      </c>
      <c r="F141" s="85" t="s">
        <v>1083</v>
      </c>
      <c r="G141" s="85" t="b">
        <v>0</v>
      </c>
      <c r="H141" s="85" t="b">
        <v>0</v>
      </c>
      <c r="I141" s="85" t="b">
        <v>0</v>
      </c>
      <c r="J141" s="85" t="b">
        <v>0</v>
      </c>
      <c r="K141" s="85" t="b">
        <v>0</v>
      </c>
      <c r="L141" s="85" t="b">
        <v>0</v>
      </c>
    </row>
    <row r="142" spans="1:12" ht="15">
      <c r="A142" s="85" t="s">
        <v>1138</v>
      </c>
      <c r="B142" s="85" t="s">
        <v>1189</v>
      </c>
      <c r="C142" s="85">
        <v>4</v>
      </c>
      <c r="D142" s="118">
        <v>0.010418192906045407</v>
      </c>
      <c r="E142" s="118">
        <v>0.496682193232357</v>
      </c>
      <c r="F142" s="85" t="s">
        <v>1083</v>
      </c>
      <c r="G142" s="85" t="b">
        <v>0</v>
      </c>
      <c r="H142" s="85" t="b">
        <v>0</v>
      </c>
      <c r="I142" s="85" t="b">
        <v>0</v>
      </c>
      <c r="J142" s="85" t="b">
        <v>0</v>
      </c>
      <c r="K142" s="85" t="b">
        <v>0</v>
      </c>
      <c r="L142" s="85" t="b">
        <v>0</v>
      </c>
    </row>
    <row r="143" spans="1:12" ht="15">
      <c r="A143" s="85" t="s">
        <v>1194</v>
      </c>
      <c r="B143" s="85" t="s">
        <v>1139</v>
      </c>
      <c r="C143" s="85">
        <v>3</v>
      </c>
      <c r="D143" s="118">
        <v>0.008659730931960466</v>
      </c>
      <c r="E143" s="118">
        <v>1.1606185723994737</v>
      </c>
      <c r="F143" s="85" t="s">
        <v>1083</v>
      </c>
      <c r="G143" s="85" t="b">
        <v>1</v>
      </c>
      <c r="H143" s="85" t="b">
        <v>0</v>
      </c>
      <c r="I143" s="85" t="b">
        <v>0</v>
      </c>
      <c r="J143" s="85" t="b">
        <v>0</v>
      </c>
      <c r="K143" s="85" t="b">
        <v>0</v>
      </c>
      <c r="L143" s="85" t="b">
        <v>0</v>
      </c>
    </row>
    <row r="144" spans="1:12" ht="15">
      <c r="A144" s="85" t="s">
        <v>1139</v>
      </c>
      <c r="B144" s="85" t="s">
        <v>1195</v>
      </c>
      <c r="C144" s="85">
        <v>3</v>
      </c>
      <c r="D144" s="118">
        <v>0.008659730931960466</v>
      </c>
      <c r="E144" s="118">
        <v>1.1606185723994737</v>
      </c>
      <c r="F144" s="85" t="s">
        <v>1083</v>
      </c>
      <c r="G144" s="85" t="b">
        <v>0</v>
      </c>
      <c r="H144" s="85" t="b">
        <v>0</v>
      </c>
      <c r="I144" s="85" t="b">
        <v>0</v>
      </c>
      <c r="J144" s="85" t="b">
        <v>0</v>
      </c>
      <c r="K144" s="85" t="b">
        <v>0</v>
      </c>
      <c r="L144" s="85" t="b">
        <v>0</v>
      </c>
    </row>
    <row r="145" spans="1:12" ht="15">
      <c r="A145" s="85" t="s">
        <v>1189</v>
      </c>
      <c r="B145" s="85" t="s">
        <v>1468</v>
      </c>
      <c r="C145" s="85">
        <v>3</v>
      </c>
      <c r="D145" s="118">
        <v>0.008659730931960466</v>
      </c>
      <c r="E145" s="118">
        <v>0.9738034479520195</v>
      </c>
      <c r="F145" s="85" t="s">
        <v>1083</v>
      </c>
      <c r="G145" s="85" t="b">
        <v>0</v>
      </c>
      <c r="H145" s="85" t="b">
        <v>0</v>
      </c>
      <c r="I145" s="85" t="b">
        <v>0</v>
      </c>
      <c r="J145" s="85" t="b">
        <v>0</v>
      </c>
      <c r="K145" s="85" t="b">
        <v>0</v>
      </c>
      <c r="L145" s="85" t="b">
        <v>0</v>
      </c>
    </row>
    <row r="146" spans="1:12" ht="15">
      <c r="A146" s="85" t="s">
        <v>1468</v>
      </c>
      <c r="B146" s="85" t="s">
        <v>1219</v>
      </c>
      <c r="C146" s="85">
        <v>3</v>
      </c>
      <c r="D146" s="118">
        <v>0.008659730931960466</v>
      </c>
      <c r="E146" s="118">
        <v>2.1094660499520925</v>
      </c>
      <c r="F146" s="85" t="s">
        <v>1083</v>
      </c>
      <c r="G146" s="85" t="b">
        <v>0</v>
      </c>
      <c r="H146" s="85" t="b">
        <v>0</v>
      </c>
      <c r="I146" s="85" t="b">
        <v>0</v>
      </c>
      <c r="J146" s="85" t="b">
        <v>0</v>
      </c>
      <c r="K146" s="85" t="b">
        <v>0</v>
      </c>
      <c r="L146" s="85" t="b">
        <v>0</v>
      </c>
    </row>
    <row r="147" spans="1:12" ht="15">
      <c r="A147" s="85" t="s">
        <v>1219</v>
      </c>
      <c r="B147" s="85" t="s">
        <v>1469</v>
      </c>
      <c r="C147" s="85">
        <v>3</v>
      </c>
      <c r="D147" s="118">
        <v>0.008659730931960466</v>
      </c>
      <c r="E147" s="118">
        <v>2.1094660499520925</v>
      </c>
      <c r="F147" s="85" t="s">
        <v>1083</v>
      </c>
      <c r="G147" s="85" t="b">
        <v>0</v>
      </c>
      <c r="H147" s="85" t="b">
        <v>0</v>
      </c>
      <c r="I147" s="85" t="b">
        <v>0</v>
      </c>
      <c r="J147" s="85" t="b">
        <v>0</v>
      </c>
      <c r="K147" s="85" t="b">
        <v>0</v>
      </c>
      <c r="L147" s="85" t="b">
        <v>0</v>
      </c>
    </row>
    <row r="148" spans="1:12" ht="15">
      <c r="A148" s="85" t="s">
        <v>1469</v>
      </c>
      <c r="B148" s="85" t="s">
        <v>1459</v>
      </c>
      <c r="C148" s="85">
        <v>3</v>
      </c>
      <c r="D148" s="118">
        <v>0.008659730931960466</v>
      </c>
      <c r="E148" s="118">
        <v>1.8876173003357362</v>
      </c>
      <c r="F148" s="85" t="s">
        <v>1083</v>
      </c>
      <c r="G148" s="85" t="b">
        <v>0</v>
      </c>
      <c r="H148" s="85" t="b">
        <v>0</v>
      </c>
      <c r="I148" s="85" t="b">
        <v>0</v>
      </c>
      <c r="J148" s="85" t="b">
        <v>0</v>
      </c>
      <c r="K148" s="85" t="b">
        <v>0</v>
      </c>
      <c r="L148" s="85" t="b">
        <v>0</v>
      </c>
    </row>
    <row r="149" spans="1:12" ht="15">
      <c r="A149" s="85" t="s">
        <v>1143</v>
      </c>
      <c r="B149" s="85" t="s">
        <v>1456</v>
      </c>
      <c r="C149" s="85">
        <v>3</v>
      </c>
      <c r="D149" s="118">
        <v>0.008659730931960466</v>
      </c>
      <c r="E149" s="118">
        <v>1.2507952027485618</v>
      </c>
      <c r="F149" s="85" t="s">
        <v>1083</v>
      </c>
      <c r="G149" s="85" t="b">
        <v>0</v>
      </c>
      <c r="H149" s="85" t="b">
        <v>0</v>
      </c>
      <c r="I149" s="85" t="b">
        <v>0</v>
      </c>
      <c r="J149" s="85" t="b">
        <v>0</v>
      </c>
      <c r="K149" s="85" t="b">
        <v>0</v>
      </c>
      <c r="L149" s="85" t="b">
        <v>0</v>
      </c>
    </row>
    <row r="150" spans="1:12" ht="15">
      <c r="A150" s="85" t="s">
        <v>1141</v>
      </c>
      <c r="B150" s="85" t="s">
        <v>1189</v>
      </c>
      <c r="C150" s="85">
        <v>3</v>
      </c>
      <c r="D150" s="118">
        <v>0.008659730931960466</v>
      </c>
      <c r="E150" s="118">
        <v>0.1498947070077007</v>
      </c>
      <c r="F150" s="85" t="s">
        <v>1083</v>
      </c>
      <c r="G150" s="85" t="b">
        <v>0</v>
      </c>
      <c r="H150" s="85" t="b">
        <v>0</v>
      </c>
      <c r="I150" s="85" t="b">
        <v>0</v>
      </c>
      <c r="J150" s="85" t="b">
        <v>0</v>
      </c>
      <c r="K150" s="85" t="b">
        <v>0</v>
      </c>
      <c r="L150" s="85" t="b">
        <v>0</v>
      </c>
    </row>
    <row r="151" spans="1:12" ht="15">
      <c r="A151" s="85" t="s">
        <v>1188</v>
      </c>
      <c r="B151" s="85" t="s">
        <v>1147</v>
      </c>
      <c r="C151" s="85">
        <v>3</v>
      </c>
      <c r="D151" s="118">
        <v>0.008659730931960466</v>
      </c>
      <c r="E151" s="118">
        <v>0.6058266626574251</v>
      </c>
      <c r="F151" s="85" t="s">
        <v>1083</v>
      </c>
      <c r="G151" s="85" t="b">
        <v>0</v>
      </c>
      <c r="H151" s="85" t="b">
        <v>0</v>
      </c>
      <c r="I151" s="85" t="b">
        <v>0</v>
      </c>
      <c r="J151" s="85" t="b">
        <v>0</v>
      </c>
      <c r="K151" s="85" t="b">
        <v>0</v>
      </c>
      <c r="L151" s="85" t="b">
        <v>0</v>
      </c>
    </row>
    <row r="152" spans="1:12" ht="15">
      <c r="A152" s="85" t="s">
        <v>1147</v>
      </c>
      <c r="B152" s="85" t="s">
        <v>1189</v>
      </c>
      <c r="C152" s="85">
        <v>3</v>
      </c>
      <c r="D152" s="118">
        <v>0.008659730931960466</v>
      </c>
      <c r="E152" s="118">
        <v>0.6058266626574251</v>
      </c>
      <c r="F152" s="85" t="s">
        <v>1083</v>
      </c>
      <c r="G152" s="85" t="b">
        <v>0</v>
      </c>
      <c r="H152" s="85" t="b">
        <v>0</v>
      </c>
      <c r="I152" s="85" t="b">
        <v>0</v>
      </c>
      <c r="J152" s="85" t="b">
        <v>0</v>
      </c>
      <c r="K152" s="85" t="b">
        <v>0</v>
      </c>
      <c r="L152" s="85" t="b">
        <v>0</v>
      </c>
    </row>
    <row r="153" spans="1:12" ht="15">
      <c r="A153" s="85" t="s">
        <v>1189</v>
      </c>
      <c r="B153" s="85" t="s">
        <v>1466</v>
      </c>
      <c r="C153" s="85">
        <v>3</v>
      </c>
      <c r="D153" s="118">
        <v>0.008659730931960466</v>
      </c>
      <c r="E153" s="118">
        <v>0.9738034479520195</v>
      </c>
      <c r="F153" s="85" t="s">
        <v>1083</v>
      </c>
      <c r="G153" s="85" t="b">
        <v>0</v>
      </c>
      <c r="H153" s="85" t="b">
        <v>0</v>
      </c>
      <c r="I153" s="85" t="b">
        <v>0</v>
      </c>
      <c r="J153" s="85" t="b">
        <v>0</v>
      </c>
      <c r="K153" s="85" t="b">
        <v>0</v>
      </c>
      <c r="L153" s="85" t="b">
        <v>0</v>
      </c>
    </row>
    <row r="154" spans="1:12" ht="15">
      <c r="A154" s="85" t="s">
        <v>1466</v>
      </c>
      <c r="B154" s="85" t="s">
        <v>1467</v>
      </c>
      <c r="C154" s="85">
        <v>3</v>
      </c>
      <c r="D154" s="118">
        <v>0.008659730931960466</v>
      </c>
      <c r="E154" s="118">
        <v>2.1094660499520925</v>
      </c>
      <c r="F154" s="85" t="s">
        <v>1083</v>
      </c>
      <c r="G154" s="85" t="b">
        <v>0</v>
      </c>
      <c r="H154" s="85" t="b">
        <v>0</v>
      </c>
      <c r="I154" s="85" t="b">
        <v>0</v>
      </c>
      <c r="J154" s="85" t="b">
        <v>0</v>
      </c>
      <c r="K154" s="85" t="b">
        <v>0</v>
      </c>
      <c r="L154" s="85" t="b">
        <v>0</v>
      </c>
    </row>
    <row r="155" spans="1:12" ht="15">
      <c r="A155" s="85" t="s">
        <v>1467</v>
      </c>
      <c r="B155" s="85" t="s">
        <v>1141</v>
      </c>
      <c r="C155" s="85">
        <v>3</v>
      </c>
      <c r="D155" s="118">
        <v>0.008659730931960466</v>
      </c>
      <c r="E155" s="118">
        <v>1.206376062960149</v>
      </c>
      <c r="F155" s="85" t="s">
        <v>1083</v>
      </c>
      <c r="G155" s="85" t="b">
        <v>0</v>
      </c>
      <c r="H155" s="85" t="b">
        <v>0</v>
      </c>
      <c r="I155" s="85" t="b">
        <v>0</v>
      </c>
      <c r="J155" s="85" t="b">
        <v>0</v>
      </c>
      <c r="K155" s="85" t="b">
        <v>0</v>
      </c>
      <c r="L155" s="85" t="b">
        <v>0</v>
      </c>
    </row>
    <row r="156" spans="1:12" ht="15">
      <c r="A156" s="85" t="s">
        <v>1194</v>
      </c>
      <c r="B156" s="85" t="s">
        <v>1241</v>
      </c>
      <c r="C156" s="85">
        <v>3</v>
      </c>
      <c r="D156" s="118">
        <v>0.008659730931960466</v>
      </c>
      <c r="E156" s="118">
        <v>0.9564985897435491</v>
      </c>
      <c r="F156" s="85" t="s">
        <v>1083</v>
      </c>
      <c r="G156" s="85" t="b">
        <v>1</v>
      </c>
      <c r="H156" s="85" t="b">
        <v>0</v>
      </c>
      <c r="I156" s="85" t="b">
        <v>0</v>
      </c>
      <c r="J156" s="85" t="b">
        <v>0</v>
      </c>
      <c r="K156" s="85" t="b">
        <v>0</v>
      </c>
      <c r="L156" s="85" t="b">
        <v>0</v>
      </c>
    </row>
    <row r="157" spans="1:12" ht="15">
      <c r="A157" s="85" t="s">
        <v>1189</v>
      </c>
      <c r="B157" s="85" t="s">
        <v>1465</v>
      </c>
      <c r="C157" s="85">
        <v>3</v>
      </c>
      <c r="D157" s="118">
        <v>0.008659730931960466</v>
      </c>
      <c r="E157" s="118">
        <v>0.9738034479520195</v>
      </c>
      <c r="F157" s="85" t="s">
        <v>1083</v>
      </c>
      <c r="G157" s="85" t="b">
        <v>0</v>
      </c>
      <c r="H157" s="85" t="b">
        <v>0</v>
      </c>
      <c r="I157" s="85" t="b">
        <v>0</v>
      </c>
      <c r="J157" s="85" t="b">
        <v>0</v>
      </c>
      <c r="K157" s="85" t="b">
        <v>0</v>
      </c>
      <c r="L157" s="85" t="b">
        <v>0</v>
      </c>
    </row>
    <row r="158" spans="1:12" ht="15">
      <c r="A158" s="85" t="s">
        <v>1465</v>
      </c>
      <c r="B158" s="85" t="s">
        <v>1192</v>
      </c>
      <c r="C158" s="85">
        <v>3</v>
      </c>
      <c r="D158" s="118">
        <v>0.008659730931960466</v>
      </c>
      <c r="E158" s="118">
        <v>1.307833703718926</v>
      </c>
      <c r="F158" s="85" t="s">
        <v>1083</v>
      </c>
      <c r="G158" s="85" t="b">
        <v>0</v>
      </c>
      <c r="H158" s="85" t="b">
        <v>0</v>
      </c>
      <c r="I158" s="85" t="b">
        <v>0</v>
      </c>
      <c r="J158" s="85" t="b">
        <v>0</v>
      </c>
      <c r="K158" s="85" t="b">
        <v>0</v>
      </c>
      <c r="L158" s="85" t="b">
        <v>0</v>
      </c>
    </row>
    <row r="159" spans="1:12" ht="15">
      <c r="A159" s="85" t="s">
        <v>1194</v>
      </c>
      <c r="B159" s="85" t="s">
        <v>1147</v>
      </c>
      <c r="C159" s="85">
        <v>2</v>
      </c>
      <c r="D159" s="118">
        <v>0.00656814835218289</v>
      </c>
      <c r="E159" s="118">
        <v>0.8383992776655547</v>
      </c>
      <c r="F159" s="85" t="s">
        <v>1083</v>
      </c>
      <c r="G159" s="85" t="b">
        <v>1</v>
      </c>
      <c r="H159" s="85" t="b">
        <v>0</v>
      </c>
      <c r="I159" s="85" t="b">
        <v>0</v>
      </c>
      <c r="J159" s="85" t="b">
        <v>0</v>
      </c>
      <c r="K159" s="85" t="b">
        <v>0</v>
      </c>
      <c r="L159" s="85" t="b">
        <v>0</v>
      </c>
    </row>
    <row r="160" spans="1:12" ht="15">
      <c r="A160" s="85" t="s">
        <v>1147</v>
      </c>
      <c r="B160" s="85" t="s">
        <v>1195</v>
      </c>
      <c r="C160" s="85">
        <v>2</v>
      </c>
      <c r="D160" s="118">
        <v>0.00656814835218289</v>
      </c>
      <c r="E160" s="118">
        <v>0.8383992776655547</v>
      </c>
      <c r="F160" s="85" t="s">
        <v>1083</v>
      </c>
      <c r="G160" s="85" t="b">
        <v>0</v>
      </c>
      <c r="H160" s="85" t="b">
        <v>0</v>
      </c>
      <c r="I160" s="85" t="b">
        <v>0</v>
      </c>
      <c r="J160" s="85" t="b">
        <v>0</v>
      </c>
      <c r="K160" s="85" t="b">
        <v>0</v>
      </c>
      <c r="L160" s="85" t="b">
        <v>0</v>
      </c>
    </row>
    <row r="161" spans="1:12" ht="15">
      <c r="A161" s="85" t="s">
        <v>1196</v>
      </c>
      <c r="B161" s="85" t="s">
        <v>1482</v>
      </c>
      <c r="C161" s="85">
        <v>2</v>
      </c>
      <c r="D161" s="118">
        <v>0.00656814835218289</v>
      </c>
      <c r="E161" s="118">
        <v>1.3824673220158301</v>
      </c>
      <c r="F161" s="85" t="s">
        <v>1083</v>
      </c>
      <c r="G161" s="85" t="b">
        <v>0</v>
      </c>
      <c r="H161" s="85" t="b">
        <v>0</v>
      </c>
      <c r="I161" s="85" t="b">
        <v>0</v>
      </c>
      <c r="J161" s="85" t="b">
        <v>0</v>
      </c>
      <c r="K161" s="85" t="b">
        <v>0</v>
      </c>
      <c r="L161" s="85" t="b">
        <v>0</v>
      </c>
    </row>
    <row r="162" spans="1:12" ht="15">
      <c r="A162" s="85" t="s">
        <v>1482</v>
      </c>
      <c r="B162" s="85" t="s">
        <v>1483</v>
      </c>
      <c r="C162" s="85">
        <v>2</v>
      </c>
      <c r="D162" s="118">
        <v>0.00656814835218289</v>
      </c>
      <c r="E162" s="118">
        <v>2.285557309007774</v>
      </c>
      <c r="F162" s="85" t="s">
        <v>1083</v>
      </c>
      <c r="G162" s="85" t="b">
        <v>0</v>
      </c>
      <c r="H162" s="85" t="b">
        <v>0</v>
      </c>
      <c r="I162" s="85" t="b">
        <v>0</v>
      </c>
      <c r="J162" s="85" t="b">
        <v>0</v>
      </c>
      <c r="K162" s="85" t="b">
        <v>0</v>
      </c>
      <c r="L162" s="85" t="b">
        <v>0</v>
      </c>
    </row>
    <row r="163" spans="1:12" ht="15">
      <c r="A163" s="85" t="s">
        <v>1483</v>
      </c>
      <c r="B163" s="85" t="s">
        <v>1166</v>
      </c>
      <c r="C163" s="85">
        <v>2</v>
      </c>
      <c r="D163" s="118">
        <v>0.00656814835218289</v>
      </c>
      <c r="E163" s="118">
        <v>2.1094660499520925</v>
      </c>
      <c r="F163" s="85" t="s">
        <v>1083</v>
      </c>
      <c r="G163" s="85" t="b">
        <v>0</v>
      </c>
      <c r="H163" s="85" t="b">
        <v>0</v>
      </c>
      <c r="I163" s="85" t="b">
        <v>0</v>
      </c>
      <c r="J163" s="85" t="b">
        <v>0</v>
      </c>
      <c r="K163" s="85" t="b">
        <v>0</v>
      </c>
      <c r="L163" s="85" t="b">
        <v>0</v>
      </c>
    </row>
    <row r="164" spans="1:12" ht="15">
      <c r="A164" s="85" t="s">
        <v>1166</v>
      </c>
      <c r="B164" s="85" t="s">
        <v>1484</v>
      </c>
      <c r="C164" s="85">
        <v>2</v>
      </c>
      <c r="D164" s="118">
        <v>0.00656814835218289</v>
      </c>
      <c r="E164" s="118">
        <v>2.1094660499520925</v>
      </c>
      <c r="F164" s="85" t="s">
        <v>1083</v>
      </c>
      <c r="G164" s="85" t="b">
        <v>0</v>
      </c>
      <c r="H164" s="85" t="b">
        <v>0</v>
      </c>
      <c r="I164" s="85" t="b">
        <v>0</v>
      </c>
      <c r="J164" s="85" t="b">
        <v>0</v>
      </c>
      <c r="K164" s="85" t="b">
        <v>0</v>
      </c>
      <c r="L164" s="85" t="b">
        <v>0</v>
      </c>
    </row>
    <row r="165" spans="1:12" ht="15">
      <c r="A165" s="85" t="s">
        <v>1484</v>
      </c>
      <c r="B165" s="85" t="s">
        <v>1188</v>
      </c>
      <c r="C165" s="85">
        <v>2</v>
      </c>
      <c r="D165" s="118">
        <v>0.00656814835218289</v>
      </c>
      <c r="E165" s="118">
        <v>0.8307124489992636</v>
      </c>
      <c r="F165" s="85" t="s">
        <v>1083</v>
      </c>
      <c r="G165" s="85" t="b">
        <v>0</v>
      </c>
      <c r="H165" s="85" t="b">
        <v>0</v>
      </c>
      <c r="I165" s="85" t="b">
        <v>0</v>
      </c>
      <c r="J165" s="85" t="b">
        <v>0</v>
      </c>
      <c r="K165" s="85" t="b">
        <v>0</v>
      </c>
      <c r="L165" s="85" t="b">
        <v>0</v>
      </c>
    </row>
    <row r="166" spans="1:12" ht="15">
      <c r="A166" s="85" t="s">
        <v>1138</v>
      </c>
      <c r="B166" s="85" t="s">
        <v>1188</v>
      </c>
      <c r="C166" s="85">
        <v>2</v>
      </c>
      <c r="D166" s="118">
        <v>0.00656814835218289</v>
      </c>
      <c r="E166" s="118">
        <v>0.05256119861561996</v>
      </c>
      <c r="F166" s="85" t="s">
        <v>1083</v>
      </c>
      <c r="G166" s="85" t="b">
        <v>0</v>
      </c>
      <c r="H166" s="85" t="b">
        <v>0</v>
      </c>
      <c r="I166" s="85" t="b">
        <v>0</v>
      </c>
      <c r="J166" s="85" t="b">
        <v>0</v>
      </c>
      <c r="K166" s="85" t="b">
        <v>0</v>
      </c>
      <c r="L166" s="85" t="b">
        <v>0</v>
      </c>
    </row>
    <row r="167" spans="1:12" ht="15">
      <c r="A167" s="85" t="s">
        <v>1188</v>
      </c>
      <c r="B167" s="85" t="s">
        <v>1143</v>
      </c>
      <c r="C167" s="85">
        <v>2</v>
      </c>
      <c r="D167" s="118">
        <v>0.00656814835218289</v>
      </c>
      <c r="E167" s="118">
        <v>0.07071346096007586</v>
      </c>
      <c r="F167" s="85" t="s">
        <v>1083</v>
      </c>
      <c r="G167" s="85" t="b">
        <v>0</v>
      </c>
      <c r="H167" s="85" t="b">
        <v>0</v>
      </c>
      <c r="I167" s="85" t="b">
        <v>0</v>
      </c>
      <c r="J167" s="85" t="b">
        <v>0</v>
      </c>
      <c r="K167" s="85" t="b">
        <v>0</v>
      </c>
      <c r="L167" s="85" t="b">
        <v>0</v>
      </c>
    </row>
    <row r="168" spans="1:12" ht="15">
      <c r="A168" s="85" t="s">
        <v>1143</v>
      </c>
      <c r="B168" s="85" t="s">
        <v>1228</v>
      </c>
      <c r="C168" s="85">
        <v>2</v>
      </c>
      <c r="D168" s="118">
        <v>0.00656814835218289</v>
      </c>
      <c r="E168" s="118">
        <v>1.171613956700937</v>
      </c>
      <c r="F168" s="85" t="s">
        <v>1083</v>
      </c>
      <c r="G168" s="85" t="b">
        <v>0</v>
      </c>
      <c r="H168" s="85" t="b">
        <v>0</v>
      </c>
      <c r="I168" s="85" t="b">
        <v>0</v>
      </c>
      <c r="J168" s="85" t="b">
        <v>0</v>
      </c>
      <c r="K168" s="85" t="b">
        <v>0</v>
      </c>
      <c r="L168" s="85" t="b">
        <v>0</v>
      </c>
    </row>
    <row r="169" spans="1:12" ht="15">
      <c r="A169" s="85" t="s">
        <v>1228</v>
      </c>
      <c r="B169" s="85" t="s">
        <v>1189</v>
      </c>
      <c r="C169" s="85">
        <v>2</v>
      </c>
      <c r="D169" s="118">
        <v>0.00656814835218289</v>
      </c>
      <c r="E169" s="118">
        <v>0.9738034479520195</v>
      </c>
      <c r="F169" s="85" t="s">
        <v>1083</v>
      </c>
      <c r="G169" s="85" t="b">
        <v>0</v>
      </c>
      <c r="H169" s="85" t="b">
        <v>0</v>
      </c>
      <c r="I169" s="85" t="b">
        <v>0</v>
      </c>
      <c r="J169" s="85" t="b">
        <v>0</v>
      </c>
      <c r="K169" s="85" t="b">
        <v>0</v>
      </c>
      <c r="L169" s="85" t="b">
        <v>0</v>
      </c>
    </row>
    <row r="170" spans="1:12" ht="15">
      <c r="A170" s="85" t="s">
        <v>1189</v>
      </c>
      <c r="B170" s="85" t="s">
        <v>1500</v>
      </c>
      <c r="C170" s="85">
        <v>2</v>
      </c>
      <c r="D170" s="118">
        <v>0.00656814835218289</v>
      </c>
      <c r="E170" s="118">
        <v>0.9738034479520195</v>
      </c>
      <c r="F170" s="85" t="s">
        <v>1083</v>
      </c>
      <c r="G170" s="85" t="b">
        <v>0</v>
      </c>
      <c r="H170" s="85" t="b">
        <v>0</v>
      </c>
      <c r="I170" s="85" t="b">
        <v>0</v>
      </c>
      <c r="J170" s="85" t="b">
        <v>0</v>
      </c>
      <c r="K170" s="85" t="b">
        <v>0</v>
      </c>
      <c r="L170" s="85" t="b">
        <v>0</v>
      </c>
    </row>
    <row r="171" spans="1:12" ht="15">
      <c r="A171" s="85" t="s">
        <v>1500</v>
      </c>
      <c r="B171" s="85" t="s">
        <v>1143</v>
      </c>
      <c r="C171" s="85">
        <v>2</v>
      </c>
      <c r="D171" s="118">
        <v>0.00656814835218289</v>
      </c>
      <c r="E171" s="118">
        <v>1.3824673220158301</v>
      </c>
      <c r="F171" s="85" t="s">
        <v>1083</v>
      </c>
      <c r="G171" s="85" t="b">
        <v>0</v>
      </c>
      <c r="H171" s="85" t="b">
        <v>0</v>
      </c>
      <c r="I171" s="85" t="b">
        <v>0</v>
      </c>
      <c r="J171" s="85" t="b">
        <v>0</v>
      </c>
      <c r="K171" s="85" t="b">
        <v>0</v>
      </c>
      <c r="L171" s="85" t="b">
        <v>0</v>
      </c>
    </row>
    <row r="172" spans="1:12" ht="15">
      <c r="A172" s="85" t="s">
        <v>1196</v>
      </c>
      <c r="B172" s="85" t="s">
        <v>1138</v>
      </c>
      <c r="C172" s="85">
        <v>2</v>
      </c>
      <c r="D172" s="118">
        <v>0.00656814835218289</v>
      </c>
      <c r="E172" s="118">
        <v>0.5695539653729745</v>
      </c>
      <c r="F172" s="85" t="s">
        <v>1083</v>
      </c>
      <c r="G172" s="85" t="b">
        <v>0</v>
      </c>
      <c r="H172" s="85" t="b">
        <v>0</v>
      </c>
      <c r="I172" s="85" t="b">
        <v>0</v>
      </c>
      <c r="J172" s="85" t="b">
        <v>0</v>
      </c>
      <c r="K172" s="85" t="b">
        <v>0</v>
      </c>
      <c r="L172" s="85" t="b">
        <v>0</v>
      </c>
    </row>
    <row r="173" spans="1:12" ht="15">
      <c r="A173" s="85" t="s">
        <v>1194</v>
      </c>
      <c r="B173" s="85" t="s">
        <v>1141</v>
      </c>
      <c r="C173" s="85">
        <v>2</v>
      </c>
      <c r="D173" s="118">
        <v>0.00656814835218289</v>
      </c>
      <c r="E173" s="118">
        <v>0.30328607596820534</v>
      </c>
      <c r="F173" s="85" t="s">
        <v>1083</v>
      </c>
      <c r="G173" s="85" t="b">
        <v>1</v>
      </c>
      <c r="H173" s="85" t="b">
        <v>0</v>
      </c>
      <c r="I173" s="85" t="b">
        <v>0</v>
      </c>
      <c r="J173" s="85" t="b">
        <v>0</v>
      </c>
      <c r="K173" s="85" t="b">
        <v>0</v>
      </c>
      <c r="L173" s="85" t="b">
        <v>0</v>
      </c>
    </row>
    <row r="174" spans="1:12" ht="15">
      <c r="A174" s="85" t="s">
        <v>1188</v>
      </c>
      <c r="B174" s="85" t="s">
        <v>1141</v>
      </c>
      <c r="C174" s="85">
        <v>2</v>
      </c>
      <c r="D174" s="118">
        <v>0.00656814835218289</v>
      </c>
      <c r="E174" s="118">
        <v>-0.10537779809560537</v>
      </c>
      <c r="F174" s="85" t="s">
        <v>1083</v>
      </c>
      <c r="G174" s="85" t="b">
        <v>0</v>
      </c>
      <c r="H174" s="85" t="b">
        <v>0</v>
      </c>
      <c r="I174" s="85" t="b">
        <v>0</v>
      </c>
      <c r="J174" s="85" t="b">
        <v>0</v>
      </c>
      <c r="K174" s="85" t="b">
        <v>0</v>
      </c>
      <c r="L174" s="85" t="b">
        <v>0</v>
      </c>
    </row>
    <row r="175" spans="1:12" ht="15">
      <c r="A175" s="85" t="s">
        <v>1141</v>
      </c>
      <c r="B175" s="85" t="s">
        <v>1501</v>
      </c>
      <c r="C175" s="85">
        <v>2</v>
      </c>
      <c r="D175" s="118">
        <v>0.00656814835218289</v>
      </c>
      <c r="E175" s="118">
        <v>1.2855573090077739</v>
      </c>
      <c r="F175" s="85" t="s">
        <v>1083</v>
      </c>
      <c r="G175" s="85" t="b">
        <v>0</v>
      </c>
      <c r="H175" s="85" t="b">
        <v>0</v>
      </c>
      <c r="I175" s="85" t="b">
        <v>0</v>
      </c>
      <c r="J175" s="85" t="b">
        <v>0</v>
      </c>
      <c r="K175" s="85" t="b">
        <v>0</v>
      </c>
      <c r="L175" s="85" t="b">
        <v>0</v>
      </c>
    </row>
    <row r="176" spans="1:12" ht="15">
      <c r="A176" s="85" t="s">
        <v>1192</v>
      </c>
      <c r="B176" s="85" t="s">
        <v>1502</v>
      </c>
      <c r="C176" s="85">
        <v>2</v>
      </c>
      <c r="D176" s="118">
        <v>0.00656814835218289</v>
      </c>
      <c r="E176" s="118">
        <v>1.3824673220158301</v>
      </c>
      <c r="F176" s="85" t="s">
        <v>1083</v>
      </c>
      <c r="G176" s="85" t="b">
        <v>0</v>
      </c>
      <c r="H176" s="85" t="b">
        <v>0</v>
      </c>
      <c r="I176" s="85" t="b">
        <v>0</v>
      </c>
      <c r="J176" s="85" t="b">
        <v>0</v>
      </c>
      <c r="K176" s="85" t="b">
        <v>0</v>
      </c>
      <c r="L176" s="85" t="b">
        <v>0</v>
      </c>
    </row>
    <row r="177" spans="1:12" ht="15">
      <c r="A177" s="85" t="s">
        <v>1189</v>
      </c>
      <c r="B177" s="85" t="s">
        <v>1493</v>
      </c>
      <c r="C177" s="85">
        <v>2</v>
      </c>
      <c r="D177" s="118">
        <v>0.00656814835218289</v>
      </c>
      <c r="E177" s="118">
        <v>0.9738034479520195</v>
      </c>
      <c r="F177" s="85" t="s">
        <v>1083</v>
      </c>
      <c r="G177" s="85" t="b">
        <v>0</v>
      </c>
      <c r="H177" s="85" t="b">
        <v>0</v>
      </c>
      <c r="I177" s="85" t="b">
        <v>0</v>
      </c>
      <c r="J177" s="85" t="b">
        <v>0</v>
      </c>
      <c r="K177" s="85" t="b">
        <v>0</v>
      </c>
      <c r="L177" s="85" t="b">
        <v>0</v>
      </c>
    </row>
    <row r="178" spans="1:12" ht="15">
      <c r="A178" s="85" t="s">
        <v>1493</v>
      </c>
      <c r="B178" s="85" t="s">
        <v>1494</v>
      </c>
      <c r="C178" s="85">
        <v>2</v>
      </c>
      <c r="D178" s="118">
        <v>0.00656814835218289</v>
      </c>
      <c r="E178" s="118">
        <v>2.285557309007774</v>
      </c>
      <c r="F178" s="85" t="s">
        <v>1083</v>
      </c>
      <c r="G178" s="85" t="b">
        <v>0</v>
      </c>
      <c r="H178" s="85" t="b">
        <v>0</v>
      </c>
      <c r="I178" s="85" t="b">
        <v>0</v>
      </c>
      <c r="J178" s="85" t="b">
        <v>0</v>
      </c>
      <c r="K178" s="85" t="b">
        <v>0</v>
      </c>
      <c r="L178" s="85" t="b">
        <v>0</v>
      </c>
    </row>
    <row r="179" spans="1:12" ht="15">
      <c r="A179" s="85" t="s">
        <v>1494</v>
      </c>
      <c r="B179" s="85" t="s">
        <v>1165</v>
      </c>
      <c r="C179" s="85">
        <v>2</v>
      </c>
      <c r="D179" s="118">
        <v>0.00656814835218289</v>
      </c>
      <c r="E179" s="118">
        <v>1.9845273133437926</v>
      </c>
      <c r="F179" s="85" t="s">
        <v>1083</v>
      </c>
      <c r="G179" s="85" t="b">
        <v>0</v>
      </c>
      <c r="H179" s="85" t="b">
        <v>0</v>
      </c>
      <c r="I179" s="85" t="b">
        <v>0</v>
      </c>
      <c r="J179" s="85" t="b">
        <v>1</v>
      </c>
      <c r="K179" s="85" t="b">
        <v>0</v>
      </c>
      <c r="L179" s="85" t="b">
        <v>0</v>
      </c>
    </row>
    <row r="180" spans="1:12" ht="15">
      <c r="A180" s="85" t="s">
        <v>1165</v>
      </c>
      <c r="B180" s="85" t="s">
        <v>1237</v>
      </c>
      <c r="C180" s="85">
        <v>2</v>
      </c>
      <c r="D180" s="118">
        <v>0.00656814835218289</v>
      </c>
      <c r="E180" s="118">
        <v>1.8084360542881113</v>
      </c>
      <c r="F180" s="85" t="s">
        <v>1083</v>
      </c>
      <c r="G180" s="85" t="b">
        <v>1</v>
      </c>
      <c r="H180" s="85" t="b">
        <v>0</v>
      </c>
      <c r="I180" s="85" t="b">
        <v>0</v>
      </c>
      <c r="J180" s="85" t="b">
        <v>0</v>
      </c>
      <c r="K180" s="85" t="b">
        <v>0</v>
      </c>
      <c r="L180" s="85" t="b">
        <v>0</v>
      </c>
    </row>
    <row r="181" spans="1:12" ht="15">
      <c r="A181" s="85" t="s">
        <v>1237</v>
      </c>
      <c r="B181" s="85" t="s">
        <v>1495</v>
      </c>
      <c r="C181" s="85">
        <v>2</v>
      </c>
      <c r="D181" s="118">
        <v>0.00656814835218289</v>
      </c>
      <c r="E181" s="118">
        <v>2.1094660499520925</v>
      </c>
      <c r="F181" s="85" t="s">
        <v>1083</v>
      </c>
      <c r="G181" s="85" t="b">
        <v>0</v>
      </c>
      <c r="H181" s="85" t="b">
        <v>0</v>
      </c>
      <c r="I181" s="85" t="b">
        <v>0</v>
      </c>
      <c r="J181" s="85" t="b">
        <v>0</v>
      </c>
      <c r="K181" s="85" t="b">
        <v>0</v>
      </c>
      <c r="L181" s="85" t="b">
        <v>0</v>
      </c>
    </row>
    <row r="182" spans="1:12" ht="15">
      <c r="A182" s="85" t="s">
        <v>1495</v>
      </c>
      <c r="B182" s="85" t="s">
        <v>1228</v>
      </c>
      <c r="C182" s="85">
        <v>2</v>
      </c>
      <c r="D182" s="118">
        <v>0.00656814835218289</v>
      </c>
      <c r="E182" s="118">
        <v>1.9845273133437926</v>
      </c>
      <c r="F182" s="85" t="s">
        <v>1083</v>
      </c>
      <c r="G182" s="85" t="b">
        <v>0</v>
      </c>
      <c r="H182" s="85" t="b">
        <v>0</v>
      </c>
      <c r="I182" s="85" t="b">
        <v>0</v>
      </c>
      <c r="J182" s="85" t="b">
        <v>0</v>
      </c>
      <c r="K182" s="85" t="b">
        <v>0</v>
      </c>
      <c r="L182" s="85" t="b">
        <v>0</v>
      </c>
    </row>
    <row r="183" spans="1:12" ht="15">
      <c r="A183" s="85" t="s">
        <v>1188</v>
      </c>
      <c r="B183" s="85" t="s">
        <v>1139</v>
      </c>
      <c r="C183" s="85">
        <v>2</v>
      </c>
      <c r="D183" s="118">
        <v>0.00656814835218289</v>
      </c>
      <c r="E183" s="118">
        <v>0.5758634392799818</v>
      </c>
      <c r="F183" s="85" t="s">
        <v>1083</v>
      </c>
      <c r="G183" s="85" t="b">
        <v>0</v>
      </c>
      <c r="H183" s="85" t="b">
        <v>0</v>
      </c>
      <c r="I183" s="85" t="b">
        <v>0</v>
      </c>
      <c r="J183" s="85" t="b">
        <v>0</v>
      </c>
      <c r="K183" s="85" t="b">
        <v>0</v>
      </c>
      <c r="L183" s="85" t="b">
        <v>0</v>
      </c>
    </row>
    <row r="184" spans="1:12" ht="15">
      <c r="A184" s="85" t="s">
        <v>1139</v>
      </c>
      <c r="B184" s="85" t="s">
        <v>1189</v>
      </c>
      <c r="C184" s="85">
        <v>2</v>
      </c>
      <c r="D184" s="118">
        <v>0.00656814835218289</v>
      </c>
      <c r="E184" s="118">
        <v>0.5758634392799818</v>
      </c>
      <c r="F184" s="85" t="s">
        <v>1083</v>
      </c>
      <c r="G184" s="85" t="b">
        <v>0</v>
      </c>
      <c r="H184" s="85" t="b">
        <v>0</v>
      </c>
      <c r="I184" s="85" t="b">
        <v>0</v>
      </c>
      <c r="J184" s="85" t="b">
        <v>0</v>
      </c>
      <c r="K184" s="85" t="b">
        <v>0</v>
      </c>
      <c r="L184" s="85" t="b">
        <v>0</v>
      </c>
    </row>
    <row r="185" spans="1:12" ht="15">
      <c r="A185" s="85" t="s">
        <v>1189</v>
      </c>
      <c r="B185" s="85" t="s">
        <v>1503</v>
      </c>
      <c r="C185" s="85">
        <v>2</v>
      </c>
      <c r="D185" s="118">
        <v>0.00656814835218289</v>
      </c>
      <c r="E185" s="118">
        <v>0.9738034479520195</v>
      </c>
      <c r="F185" s="85" t="s">
        <v>1083</v>
      </c>
      <c r="G185" s="85" t="b">
        <v>0</v>
      </c>
      <c r="H185" s="85" t="b">
        <v>0</v>
      </c>
      <c r="I185" s="85" t="b">
        <v>0</v>
      </c>
      <c r="J185" s="85" t="b">
        <v>0</v>
      </c>
      <c r="K185" s="85" t="b">
        <v>0</v>
      </c>
      <c r="L185" s="85" t="b">
        <v>0</v>
      </c>
    </row>
    <row r="186" spans="1:12" ht="15">
      <c r="A186" s="85" t="s">
        <v>1503</v>
      </c>
      <c r="B186" s="85" t="s">
        <v>1143</v>
      </c>
      <c r="C186" s="85">
        <v>2</v>
      </c>
      <c r="D186" s="118">
        <v>0.00656814835218289</v>
      </c>
      <c r="E186" s="118">
        <v>1.3824673220158301</v>
      </c>
      <c r="F186" s="85" t="s">
        <v>1083</v>
      </c>
      <c r="G186" s="85" t="b">
        <v>0</v>
      </c>
      <c r="H186" s="85" t="b">
        <v>0</v>
      </c>
      <c r="I186" s="85" t="b">
        <v>0</v>
      </c>
      <c r="J186" s="85" t="b">
        <v>0</v>
      </c>
      <c r="K186" s="85" t="b">
        <v>0</v>
      </c>
      <c r="L186" s="85" t="b">
        <v>0</v>
      </c>
    </row>
    <row r="187" spans="1:12" ht="15">
      <c r="A187" s="85" t="s">
        <v>1189</v>
      </c>
      <c r="B187" s="85" t="s">
        <v>1481</v>
      </c>
      <c r="C187" s="85">
        <v>2</v>
      </c>
      <c r="D187" s="118">
        <v>0.00656814835218289</v>
      </c>
      <c r="E187" s="118">
        <v>0.9738034479520195</v>
      </c>
      <c r="F187" s="85" t="s">
        <v>1083</v>
      </c>
      <c r="G187" s="85" t="b">
        <v>0</v>
      </c>
      <c r="H187" s="85" t="b">
        <v>0</v>
      </c>
      <c r="I187" s="85" t="b">
        <v>0</v>
      </c>
      <c r="J187" s="85" t="b">
        <v>0</v>
      </c>
      <c r="K187" s="85" t="b">
        <v>0</v>
      </c>
      <c r="L187" s="85" t="b">
        <v>0</v>
      </c>
    </row>
    <row r="188" spans="1:12" ht="15">
      <c r="A188" s="85" t="s">
        <v>1481</v>
      </c>
      <c r="B188" s="85" t="s">
        <v>1192</v>
      </c>
      <c r="C188" s="85">
        <v>2</v>
      </c>
      <c r="D188" s="118">
        <v>0.00656814835218289</v>
      </c>
      <c r="E188" s="118">
        <v>1.307833703718926</v>
      </c>
      <c r="F188" s="85" t="s">
        <v>1083</v>
      </c>
      <c r="G188" s="85" t="b">
        <v>0</v>
      </c>
      <c r="H188" s="85" t="b">
        <v>0</v>
      </c>
      <c r="I188" s="85" t="b">
        <v>0</v>
      </c>
      <c r="J188" s="85" t="b">
        <v>0</v>
      </c>
      <c r="K188" s="85" t="b">
        <v>0</v>
      </c>
      <c r="L188" s="85" t="b">
        <v>0</v>
      </c>
    </row>
    <row r="189" spans="1:12" ht="15">
      <c r="A189" s="85" t="s">
        <v>1188</v>
      </c>
      <c r="B189" s="85" t="s">
        <v>1461</v>
      </c>
      <c r="C189" s="85">
        <v>2</v>
      </c>
      <c r="D189" s="118">
        <v>0.00656814835218289</v>
      </c>
      <c r="E189" s="118">
        <v>0.7977121888963382</v>
      </c>
      <c r="F189" s="85" t="s">
        <v>1083</v>
      </c>
      <c r="G189" s="85" t="b">
        <v>0</v>
      </c>
      <c r="H189" s="85" t="b">
        <v>0</v>
      </c>
      <c r="I189" s="85" t="b">
        <v>0</v>
      </c>
      <c r="J189" s="85" t="b">
        <v>0</v>
      </c>
      <c r="K189" s="85" t="b">
        <v>0</v>
      </c>
      <c r="L189" s="85" t="b">
        <v>0</v>
      </c>
    </row>
    <row r="190" spans="1:12" ht="15">
      <c r="A190" s="85" t="s">
        <v>1461</v>
      </c>
      <c r="B190" s="85" t="s">
        <v>1189</v>
      </c>
      <c r="C190" s="85">
        <v>2</v>
      </c>
      <c r="D190" s="118">
        <v>0.00656814835218289</v>
      </c>
      <c r="E190" s="118">
        <v>0.7977121888963382</v>
      </c>
      <c r="F190" s="85" t="s">
        <v>1083</v>
      </c>
      <c r="G190" s="85" t="b">
        <v>0</v>
      </c>
      <c r="H190" s="85" t="b">
        <v>0</v>
      </c>
      <c r="I190" s="85" t="b">
        <v>0</v>
      </c>
      <c r="J190" s="85" t="b">
        <v>0</v>
      </c>
      <c r="K190" s="85" t="b">
        <v>0</v>
      </c>
      <c r="L190" s="85" t="b">
        <v>0</v>
      </c>
    </row>
    <row r="191" spans="1:12" ht="15">
      <c r="A191" s="85" t="s">
        <v>1189</v>
      </c>
      <c r="B191" s="85" t="s">
        <v>247</v>
      </c>
      <c r="C191" s="85">
        <v>2</v>
      </c>
      <c r="D191" s="118">
        <v>0.00656814835218289</v>
      </c>
      <c r="E191" s="118">
        <v>0.9738034479520195</v>
      </c>
      <c r="F191" s="85" t="s">
        <v>1083</v>
      </c>
      <c r="G191" s="85" t="b">
        <v>0</v>
      </c>
      <c r="H191" s="85" t="b">
        <v>0</v>
      </c>
      <c r="I191" s="85" t="b">
        <v>0</v>
      </c>
      <c r="J191" s="85" t="b">
        <v>0</v>
      </c>
      <c r="K191" s="85" t="b">
        <v>0</v>
      </c>
      <c r="L191" s="85" t="b">
        <v>0</v>
      </c>
    </row>
    <row r="192" spans="1:12" ht="15">
      <c r="A192" s="85" t="s">
        <v>1189</v>
      </c>
      <c r="B192" s="85" t="s">
        <v>254</v>
      </c>
      <c r="C192" s="85">
        <v>2</v>
      </c>
      <c r="D192" s="118">
        <v>0.00656814835218289</v>
      </c>
      <c r="E192" s="118">
        <v>0.9738034479520195</v>
      </c>
      <c r="F192" s="85" t="s">
        <v>1083</v>
      </c>
      <c r="G192" s="85" t="b">
        <v>0</v>
      </c>
      <c r="H192" s="85" t="b">
        <v>0</v>
      </c>
      <c r="I192" s="85" t="b">
        <v>0</v>
      </c>
      <c r="J192" s="85" t="b">
        <v>0</v>
      </c>
      <c r="K192" s="85" t="b">
        <v>0</v>
      </c>
      <c r="L192" s="85" t="b">
        <v>0</v>
      </c>
    </row>
    <row r="193" spans="1:12" ht="15">
      <c r="A193" s="85" t="s">
        <v>233</v>
      </c>
      <c r="B193" s="85" t="s">
        <v>1198</v>
      </c>
      <c r="C193" s="85">
        <v>13</v>
      </c>
      <c r="D193" s="118">
        <v>0.0021238623544579498</v>
      </c>
      <c r="E193" s="118">
        <v>1.1485077374235928</v>
      </c>
      <c r="F193" s="85" t="s">
        <v>1084</v>
      </c>
      <c r="G193" s="85" t="b">
        <v>0</v>
      </c>
      <c r="H193" s="85" t="b">
        <v>0</v>
      </c>
      <c r="I193" s="85" t="b">
        <v>0</v>
      </c>
      <c r="J193" s="85" t="b">
        <v>0</v>
      </c>
      <c r="K193" s="85" t="b">
        <v>0</v>
      </c>
      <c r="L193" s="85" t="b">
        <v>0</v>
      </c>
    </row>
    <row r="194" spans="1:12" ht="15">
      <c r="A194" s="85" t="s">
        <v>1198</v>
      </c>
      <c r="B194" s="85" t="s">
        <v>234</v>
      </c>
      <c r="C194" s="85">
        <v>13</v>
      </c>
      <c r="D194" s="118">
        <v>0.0021238623544579498</v>
      </c>
      <c r="E194" s="118">
        <v>1.1485077374235928</v>
      </c>
      <c r="F194" s="85" t="s">
        <v>1084</v>
      </c>
      <c r="G194" s="85" t="b">
        <v>0</v>
      </c>
      <c r="H194" s="85" t="b">
        <v>0</v>
      </c>
      <c r="I194" s="85" t="b">
        <v>0</v>
      </c>
      <c r="J194" s="85" t="b">
        <v>0</v>
      </c>
      <c r="K194" s="85" t="b">
        <v>0</v>
      </c>
      <c r="L194" s="85" t="b">
        <v>0</v>
      </c>
    </row>
    <row r="195" spans="1:12" ht="15">
      <c r="A195" s="85" t="s">
        <v>234</v>
      </c>
      <c r="B195" s="85" t="s">
        <v>232</v>
      </c>
      <c r="C195" s="85">
        <v>13</v>
      </c>
      <c r="D195" s="118">
        <v>0.0021238623544579498</v>
      </c>
      <c r="E195" s="118">
        <v>1.1485077374235928</v>
      </c>
      <c r="F195" s="85" t="s">
        <v>1084</v>
      </c>
      <c r="G195" s="85" t="b">
        <v>0</v>
      </c>
      <c r="H195" s="85" t="b">
        <v>0</v>
      </c>
      <c r="I195" s="85" t="b">
        <v>0</v>
      </c>
      <c r="J195" s="85" t="b">
        <v>0</v>
      </c>
      <c r="K195" s="85" t="b">
        <v>0</v>
      </c>
      <c r="L195" s="85" t="b">
        <v>0</v>
      </c>
    </row>
    <row r="196" spans="1:12" ht="15">
      <c r="A196" s="85" t="s">
        <v>232</v>
      </c>
      <c r="B196" s="85" t="s">
        <v>1199</v>
      </c>
      <c r="C196" s="85">
        <v>13</v>
      </c>
      <c r="D196" s="118">
        <v>0.0021238623544579498</v>
      </c>
      <c r="E196" s="118">
        <v>1.1485077374235928</v>
      </c>
      <c r="F196" s="85" t="s">
        <v>1084</v>
      </c>
      <c r="G196" s="85" t="b">
        <v>0</v>
      </c>
      <c r="H196" s="85" t="b">
        <v>0</v>
      </c>
      <c r="I196" s="85" t="b">
        <v>0</v>
      </c>
      <c r="J196" s="85" t="b">
        <v>0</v>
      </c>
      <c r="K196" s="85" t="b">
        <v>0</v>
      </c>
      <c r="L196" s="85" t="b">
        <v>0</v>
      </c>
    </row>
    <row r="197" spans="1:12" ht="15">
      <c r="A197" s="85" t="s">
        <v>1199</v>
      </c>
      <c r="B197" s="85" t="s">
        <v>1200</v>
      </c>
      <c r="C197" s="85">
        <v>13</v>
      </c>
      <c r="D197" s="118">
        <v>0.0021238623544579498</v>
      </c>
      <c r="E197" s="118">
        <v>1.1485077374235928</v>
      </c>
      <c r="F197" s="85" t="s">
        <v>1084</v>
      </c>
      <c r="G197" s="85" t="b">
        <v>0</v>
      </c>
      <c r="H197" s="85" t="b">
        <v>0</v>
      </c>
      <c r="I197" s="85" t="b">
        <v>0</v>
      </c>
      <c r="J197" s="85" t="b">
        <v>0</v>
      </c>
      <c r="K197" s="85" t="b">
        <v>0</v>
      </c>
      <c r="L197" s="85" t="b">
        <v>0</v>
      </c>
    </row>
    <row r="198" spans="1:12" ht="15">
      <c r="A198" s="85" t="s">
        <v>1200</v>
      </c>
      <c r="B198" s="85" t="s">
        <v>1201</v>
      </c>
      <c r="C198" s="85">
        <v>13</v>
      </c>
      <c r="D198" s="118">
        <v>0.0021238623544579498</v>
      </c>
      <c r="E198" s="118">
        <v>1.1485077374235928</v>
      </c>
      <c r="F198" s="85" t="s">
        <v>1084</v>
      </c>
      <c r="G198" s="85" t="b">
        <v>0</v>
      </c>
      <c r="H198" s="85" t="b">
        <v>0</v>
      </c>
      <c r="I198" s="85" t="b">
        <v>0</v>
      </c>
      <c r="J198" s="85" t="b">
        <v>0</v>
      </c>
      <c r="K198" s="85" t="b">
        <v>0</v>
      </c>
      <c r="L198" s="85" t="b">
        <v>0</v>
      </c>
    </row>
    <row r="199" spans="1:12" ht="15">
      <c r="A199" s="85" t="s">
        <v>1201</v>
      </c>
      <c r="B199" s="85" t="s">
        <v>1202</v>
      </c>
      <c r="C199" s="85">
        <v>13</v>
      </c>
      <c r="D199" s="118">
        <v>0.0021238623544579498</v>
      </c>
      <c r="E199" s="118">
        <v>1.1485077374235928</v>
      </c>
      <c r="F199" s="85" t="s">
        <v>1084</v>
      </c>
      <c r="G199" s="85" t="b">
        <v>0</v>
      </c>
      <c r="H199" s="85" t="b">
        <v>0</v>
      </c>
      <c r="I199" s="85" t="b">
        <v>0</v>
      </c>
      <c r="J199" s="85" t="b">
        <v>0</v>
      </c>
      <c r="K199" s="85" t="b">
        <v>0</v>
      </c>
      <c r="L199" s="85" t="b">
        <v>0</v>
      </c>
    </row>
    <row r="200" spans="1:12" ht="15">
      <c r="A200" s="85" t="s">
        <v>1202</v>
      </c>
      <c r="B200" s="85" t="s">
        <v>1203</v>
      </c>
      <c r="C200" s="85">
        <v>13</v>
      </c>
      <c r="D200" s="118">
        <v>0.0021238623544579498</v>
      </c>
      <c r="E200" s="118">
        <v>1.1485077374235928</v>
      </c>
      <c r="F200" s="85" t="s">
        <v>1084</v>
      </c>
      <c r="G200" s="85" t="b">
        <v>0</v>
      </c>
      <c r="H200" s="85" t="b">
        <v>0</v>
      </c>
      <c r="I200" s="85" t="b">
        <v>0</v>
      </c>
      <c r="J200" s="85" t="b">
        <v>0</v>
      </c>
      <c r="K200" s="85" t="b">
        <v>0</v>
      </c>
      <c r="L200" s="85" t="b">
        <v>0</v>
      </c>
    </row>
    <row r="201" spans="1:12" ht="15">
      <c r="A201" s="85" t="s">
        <v>1203</v>
      </c>
      <c r="B201" s="85" t="s">
        <v>1452</v>
      </c>
      <c r="C201" s="85">
        <v>13</v>
      </c>
      <c r="D201" s="118">
        <v>0.0021238623544579498</v>
      </c>
      <c r="E201" s="118">
        <v>1.1485077374235928</v>
      </c>
      <c r="F201" s="85" t="s">
        <v>1084</v>
      </c>
      <c r="G201" s="85" t="b">
        <v>0</v>
      </c>
      <c r="H201" s="85" t="b">
        <v>0</v>
      </c>
      <c r="I201" s="85" t="b">
        <v>0</v>
      </c>
      <c r="J201" s="85" t="b">
        <v>0</v>
      </c>
      <c r="K201" s="85" t="b">
        <v>0</v>
      </c>
      <c r="L201" s="85" t="b">
        <v>0</v>
      </c>
    </row>
    <row r="202" spans="1:12" ht="15">
      <c r="A202" s="85" t="s">
        <v>1452</v>
      </c>
      <c r="B202" s="85" t="s">
        <v>235</v>
      </c>
      <c r="C202" s="85">
        <v>13</v>
      </c>
      <c r="D202" s="118">
        <v>0.0021238623544579498</v>
      </c>
      <c r="E202" s="118">
        <v>1.1485077374235928</v>
      </c>
      <c r="F202" s="85" t="s">
        <v>1084</v>
      </c>
      <c r="G202" s="85" t="b">
        <v>0</v>
      </c>
      <c r="H202" s="85" t="b">
        <v>0</v>
      </c>
      <c r="I202" s="85" t="b">
        <v>0</v>
      </c>
      <c r="J202" s="85" t="b">
        <v>0</v>
      </c>
      <c r="K202" s="85" t="b">
        <v>0</v>
      </c>
      <c r="L202" s="85" t="b">
        <v>0</v>
      </c>
    </row>
    <row r="203" spans="1:12" ht="15">
      <c r="A203" s="85" t="s">
        <v>235</v>
      </c>
      <c r="B203" s="85" t="s">
        <v>233</v>
      </c>
      <c r="C203" s="85">
        <v>12</v>
      </c>
      <c r="D203" s="118">
        <v>0.004077977033336846</v>
      </c>
      <c r="E203" s="118">
        <v>0.8645110810583918</v>
      </c>
      <c r="F203" s="85" t="s">
        <v>1084</v>
      </c>
      <c r="G203" s="85" t="b">
        <v>0</v>
      </c>
      <c r="H203" s="85" t="b">
        <v>0</v>
      </c>
      <c r="I203" s="85" t="b">
        <v>0</v>
      </c>
      <c r="J203" s="85" t="b">
        <v>0</v>
      </c>
      <c r="K203" s="85" t="b">
        <v>0</v>
      </c>
      <c r="L203" s="85" t="b">
        <v>0</v>
      </c>
    </row>
    <row r="204" spans="1:12" ht="15">
      <c r="A204" s="85" t="s">
        <v>235</v>
      </c>
      <c r="B204" s="85" t="s">
        <v>1453</v>
      </c>
      <c r="C204" s="85">
        <v>12</v>
      </c>
      <c r="D204" s="118">
        <v>0.004077977033336846</v>
      </c>
      <c r="E204" s="118">
        <v>0.8645110810583918</v>
      </c>
      <c r="F204" s="85" t="s">
        <v>1084</v>
      </c>
      <c r="G204" s="85" t="b">
        <v>0</v>
      </c>
      <c r="H204" s="85" t="b">
        <v>0</v>
      </c>
      <c r="I204" s="85" t="b">
        <v>0</v>
      </c>
      <c r="J204" s="85" t="b">
        <v>0</v>
      </c>
      <c r="K204" s="85" t="b">
        <v>0</v>
      </c>
      <c r="L204" s="85" t="b">
        <v>0</v>
      </c>
    </row>
    <row r="205" spans="1:12" ht="15">
      <c r="A205" s="85" t="s">
        <v>1205</v>
      </c>
      <c r="B205" s="85" t="s">
        <v>1206</v>
      </c>
      <c r="C205" s="85">
        <v>7</v>
      </c>
      <c r="D205" s="118">
        <v>0.00300698984328746</v>
      </c>
      <c r="E205" s="118">
        <v>1.2587056809417</v>
      </c>
      <c r="F205" s="85" t="s">
        <v>1085</v>
      </c>
      <c r="G205" s="85" t="b">
        <v>0</v>
      </c>
      <c r="H205" s="85" t="b">
        <v>0</v>
      </c>
      <c r="I205" s="85" t="b">
        <v>0</v>
      </c>
      <c r="J205" s="85" t="b">
        <v>0</v>
      </c>
      <c r="K205" s="85" t="b">
        <v>0</v>
      </c>
      <c r="L205" s="85" t="b">
        <v>0</v>
      </c>
    </row>
    <row r="206" spans="1:12" ht="15">
      <c r="A206" s="85" t="s">
        <v>1207</v>
      </c>
      <c r="B206" s="85" t="s">
        <v>1208</v>
      </c>
      <c r="C206" s="85">
        <v>7</v>
      </c>
      <c r="D206" s="118">
        <v>0.00300698984328746</v>
      </c>
      <c r="E206" s="118">
        <v>1.2587056809417</v>
      </c>
      <c r="F206" s="85" t="s">
        <v>1085</v>
      </c>
      <c r="G206" s="85" t="b">
        <v>0</v>
      </c>
      <c r="H206" s="85" t="b">
        <v>0</v>
      </c>
      <c r="I206" s="85" t="b">
        <v>0</v>
      </c>
      <c r="J206" s="85" t="b">
        <v>0</v>
      </c>
      <c r="K206" s="85" t="b">
        <v>0</v>
      </c>
      <c r="L206" s="85" t="b">
        <v>0</v>
      </c>
    </row>
    <row r="207" spans="1:12" ht="15">
      <c r="A207" s="85" t="s">
        <v>1209</v>
      </c>
      <c r="B207" s="85" t="s">
        <v>1210</v>
      </c>
      <c r="C207" s="85">
        <v>7</v>
      </c>
      <c r="D207" s="118">
        <v>0.00300698984328746</v>
      </c>
      <c r="E207" s="118">
        <v>1.2587056809417</v>
      </c>
      <c r="F207" s="85" t="s">
        <v>1085</v>
      </c>
      <c r="G207" s="85" t="b">
        <v>0</v>
      </c>
      <c r="H207" s="85" t="b">
        <v>0</v>
      </c>
      <c r="I207" s="85" t="b">
        <v>0</v>
      </c>
      <c r="J207" s="85" t="b">
        <v>0</v>
      </c>
      <c r="K207" s="85" t="b">
        <v>0</v>
      </c>
      <c r="L207" s="85" t="b">
        <v>0</v>
      </c>
    </row>
    <row r="208" spans="1:12" ht="15">
      <c r="A208" s="85" t="s">
        <v>1210</v>
      </c>
      <c r="B208" s="85" t="s">
        <v>1211</v>
      </c>
      <c r="C208" s="85">
        <v>7</v>
      </c>
      <c r="D208" s="118">
        <v>0.00300698984328746</v>
      </c>
      <c r="E208" s="118">
        <v>1.2587056809417</v>
      </c>
      <c r="F208" s="85" t="s">
        <v>1085</v>
      </c>
      <c r="G208" s="85" t="b">
        <v>0</v>
      </c>
      <c r="H208" s="85" t="b">
        <v>0</v>
      </c>
      <c r="I208" s="85" t="b">
        <v>0</v>
      </c>
      <c r="J208" s="85" t="b">
        <v>0</v>
      </c>
      <c r="K208" s="85" t="b">
        <v>0</v>
      </c>
      <c r="L208" s="85" t="b">
        <v>0</v>
      </c>
    </row>
    <row r="209" spans="1:12" ht="15">
      <c r="A209" s="85" t="s">
        <v>1212</v>
      </c>
      <c r="B209" s="85" t="s">
        <v>1205</v>
      </c>
      <c r="C209" s="85">
        <v>6</v>
      </c>
      <c r="D209" s="118">
        <v>0.005552832738146664</v>
      </c>
      <c r="E209" s="118">
        <v>1.2587056809417</v>
      </c>
      <c r="F209" s="85" t="s">
        <v>1085</v>
      </c>
      <c r="G209" s="85" t="b">
        <v>0</v>
      </c>
      <c r="H209" s="85" t="b">
        <v>0</v>
      </c>
      <c r="I209" s="85" t="b">
        <v>0</v>
      </c>
      <c r="J209" s="85" t="b">
        <v>0</v>
      </c>
      <c r="K209" s="85" t="b">
        <v>0</v>
      </c>
      <c r="L209" s="85" t="b">
        <v>0</v>
      </c>
    </row>
    <row r="210" spans="1:12" ht="15">
      <c r="A210" s="85" t="s">
        <v>1206</v>
      </c>
      <c r="B210" s="85" t="s">
        <v>1213</v>
      </c>
      <c r="C210" s="85">
        <v>6</v>
      </c>
      <c r="D210" s="118">
        <v>0.005552832738146664</v>
      </c>
      <c r="E210" s="118">
        <v>1.2587056809417</v>
      </c>
      <c r="F210" s="85" t="s">
        <v>1085</v>
      </c>
      <c r="G210" s="85" t="b">
        <v>0</v>
      </c>
      <c r="H210" s="85" t="b">
        <v>0</v>
      </c>
      <c r="I210" s="85" t="b">
        <v>0</v>
      </c>
      <c r="J210" s="85" t="b">
        <v>1</v>
      </c>
      <c r="K210" s="85" t="b">
        <v>0</v>
      </c>
      <c r="L210" s="85" t="b">
        <v>0</v>
      </c>
    </row>
    <row r="211" spans="1:12" ht="15">
      <c r="A211" s="85" t="s">
        <v>1213</v>
      </c>
      <c r="B211" s="85" t="s">
        <v>1214</v>
      </c>
      <c r="C211" s="85">
        <v>6</v>
      </c>
      <c r="D211" s="118">
        <v>0.005552832738146664</v>
      </c>
      <c r="E211" s="118">
        <v>1.3256524705723132</v>
      </c>
      <c r="F211" s="85" t="s">
        <v>1085</v>
      </c>
      <c r="G211" s="85" t="b">
        <v>1</v>
      </c>
      <c r="H211" s="85" t="b">
        <v>0</v>
      </c>
      <c r="I211" s="85" t="b">
        <v>0</v>
      </c>
      <c r="J211" s="85" t="b">
        <v>0</v>
      </c>
      <c r="K211" s="85" t="b">
        <v>0</v>
      </c>
      <c r="L211" s="85" t="b">
        <v>0</v>
      </c>
    </row>
    <row r="212" spans="1:12" ht="15">
      <c r="A212" s="85" t="s">
        <v>1214</v>
      </c>
      <c r="B212" s="85" t="s">
        <v>1454</v>
      </c>
      <c r="C212" s="85">
        <v>6</v>
      </c>
      <c r="D212" s="118">
        <v>0.005552832738146664</v>
      </c>
      <c r="E212" s="118">
        <v>1.3256524705723132</v>
      </c>
      <c r="F212" s="85" t="s">
        <v>1085</v>
      </c>
      <c r="G212" s="85" t="b">
        <v>0</v>
      </c>
      <c r="H212" s="85" t="b">
        <v>0</v>
      </c>
      <c r="I212" s="85" t="b">
        <v>0</v>
      </c>
      <c r="J212" s="85" t="b">
        <v>0</v>
      </c>
      <c r="K212" s="85" t="b">
        <v>0</v>
      </c>
      <c r="L212" s="85" t="b">
        <v>0</v>
      </c>
    </row>
    <row r="213" spans="1:12" ht="15">
      <c r="A213" s="85" t="s">
        <v>1454</v>
      </c>
      <c r="B213" s="85" t="s">
        <v>1455</v>
      </c>
      <c r="C213" s="85">
        <v>6</v>
      </c>
      <c r="D213" s="118">
        <v>0.005552832738146664</v>
      </c>
      <c r="E213" s="118">
        <v>1.3256524705723132</v>
      </c>
      <c r="F213" s="85" t="s">
        <v>1085</v>
      </c>
      <c r="G213" s="85" t="b">
        <v>0</v>
      </c>
      <c r="H213" s="85" t="b">
        <v>0</v>
      </c>
      <c r="I213" s="85" t="b">
        <v>0</v>
      </c>
      <c r="J213" s="85" t="b">
        <v>0</v>
      </c>
      <c r="K213" s="85" t="b">
        <v>0</v>
      </c>
      <c r="L213" s="85" t="b">
        <v>0</v>
      </c>
    </row>
    <row r="214" spans="1:12" ht="15">
      <c r="A214" s="85" t="s">
        <v>1455</v>
      </c>
      <c r="B214" s="85" t="s">
        <v>1207</v>
      </c>
      <c r="C214" s="85">
        <v>6</v>
      </c>
      <c r="D214" s="118">
        <v>0.005552832738146664</v>
      </c>
      <c r="E214" s="118">
        <v>1.2587056809417</v>
      </c>
      <c r="F214" s="85" t="s">
        <v>1085</v>
      </c>
      <c r="G214" s="85" t="b">
        <v>0</v>
      </c>
      <c r="H214" s="85" t="b">
        <v>0</v>
      </c>
      <c r="I214" s="85" t="b">
        <v>0</v>
      </c>
      <c r="J214" s="85" t="b">
        <v>0</v>
      </c>
      <c r="K214" s="85" t="b">
        <v>0</v>
      </c>
      <c r="L214" s="85" t="b">
        <v>0</v>
      </c>
    </row>
    <row r="215" spans="1:12" ht="15">
      <c r="A215" s="85" t="s">
        <v>1208</v>
      </c>
      <c r="B215" s="85" t="s">
        <v>1209</v>
      </c>
      <c r="C215" s="85">
        <v>6</v>
      </c>
      <c r="D215" s="118">
        <v>0.005552832738146664</v>
      </c>
      <c r="E215" s="118">
        <v>1.1917588913110868</v>
      </c>
      <c r="F215" s="85" t="s">
        <v>1085</v>
      </c>
      <c r="G215" s="85" t="b">
        <v>0</v>
      </c>
      <c r="H215" s="85" t="b">
        <v>0</v>
      </c>
      <c r="I215" s="85" t="b">
        <v>0</v>
      </c>
      <c r="J215" s="85" t="b">
        <v>0</v>
      </c>
      <c r="K215" s="85" t="b">
        <v>0</v>
      </c>
      <c r="L215" s="85" t="b">
        <v>0</v>
      </c>
    </row>
    <row r="216" spans="1:12" ht="15">
      <c r="A216" s="85" t="s">
        <v>236</v>
      </c>
      <c r="B216" s="85" t="s">
        <v>1212</v>
      </c>
      <c r="C216" s="85">
        <v>5</v>
      </c>
      <c r="D216" s="118">
        <v>0.0075599993576268435</v>
      </c>
      <c r="E216" s="118">
        <v>1.3256524705723132</v>
      </c>
      <c r="F216" s="85" t="s">
        <v>1085</v>
      </c>
      <c r="G216" s="85" t="b">
        <v>0</v>
      </c>
      <c r="H216" s="85" t="b">
        <v>0</v>
      </c>
      <c r="I216" s="85" t="b">
        <v>0</v>
      </c>
      <c r="J216" s="85" t="b">
        <v>0</v>
      </c>
      <c r="K216" s="85" t="b">
        <v>0</v>
      </c>
      <c r="L216" s="85" t="b">
        <v>0</v>
      </c>
    </row>
    <row r="217" spans="1:12" ht="15">
      <c r="A217" s="85" t="s">
        <v>1211</v>
      </c>
      <c r="B217" s="85" t="s">
        <v>1458</v>
      </c>
      <c r="C217" s="85">
        <v>5</v>
      </c>
      <c r="D217" s="118">
        <v>0.0075599993576268435</v>
      </c>
      <c r="E217" s="118">
        <v>1.2587056809417</v>
      </c>
      <c r="F217" s="85" t="s">
        <v>1085</v>
      </c>
      <c r="G217" s="85" t="b">
        <v>0</v>
      </c>
      <c r="H217" s="85" t="b">
        <v>0</v>
      </c>
      <c r="I217" s="85" t="b">
        <v>0</v>
      </c>
      <c r="J217" s="85" t="b">
        <v>0</v>
      </c>
      <c r="K217" s="85" t="b">
        <v>0</v>
      </c>
      <c r="L217" s="85" t="b">
        <v>0</v>
      </c>
    </row>
    <row r="218" spans="1:12" ht="15">
      <c r="A218" s="85" t="s">
        <v>1216</v>
      </c>
      <c r="B218" s="85" t="s">
        <v>1217</v>
      </c>
      <c r="C218" s="85">
        <v>3</v>
      </c>
      <c r="D218" s="118">
        <v>0</v>
      </c>
      <c r="E218" s="118">
        <v>1.0413926851582251</v>
      </c>
      <c r="F218" s="85" t="s">
        <v>1086</v>
      </c>
      <c r="G218" s="85" t="b">
        <v>0</v>
      </c>
      <c r="H218" s="85" t="b">
        <v>0</v>
      </c>
      <c r="I218" s="85" t="b">
        <v>0</v>
      </c>
      <c r="J218" s="85" t="b">
        <v>0</v>
      </c>
      <c r="K218" s="85" t="b">
        <v>1</v>
      </c>
      <c r="L218" s="85" t="b">
        <v>0</v>
      </c>
    </row>
    <row r="219" spans="1:12" ht="15">
      <c r="A219" s="85" t="s">
        <v>1217</v>
      </c>
      <c r="B219" s="85" t="s">
        <v>1218</v>
      </c>
      <c r="C219" s="85">
        <v>3</v>
      </c>
      <c r="D219" s="118">
        <v>0</v>
      </c>
      <c r="E219" s="118">
        <v>1.0413926851582251</v>
      </c>
      <c r="F219" s="85" t="s">
        <v>1086</v>
      </c>
      <c r="G219" s="85" t="b">
        <v>0</v>
      </c>
      <c r="H219" s="85" t="b">
        <v>1</v>
      </c>
      <c r="I219" s="85" t="b">
        <v>0</v>
      </c>
      <c r="J219" s="85" t="b">
        <v>0</v>
      </c>
      <c r="K219" s="85" t="b">
        <v>0</v>
      </c>
      <c r="L219" s="85" t="b">
        <v>0</v>
      </c>
    </row>
    <row r="220" spans="1:12" ht="15">
      <c r="A220" s="85" t="s">
        <v>1218</v>
      </c>
      <c r="B220" s="85" t="s">
        <v>1219</v>
      </c>
      <c r="C220" s="85">
        <v>3</v>
      </c>
      <c r="D220" s="118">
        <v>0</v>
      </c>
      <c r="E220" s="118">
        <v>1.0413926851582251</v>
      </c>
      <c r="F220" s="85" t="s">
        <v>1086</v>
      </c>
      <c r="G220" s="85" t="b">
        <v>0</v>
      </c>
      <c r="H220" s="85" t="b">
        <v>0</v>
      </c>
      <c r="I220" s="85" t="b">
        <v>0</v>
      </c>
      <c r="J220" s="85" t="b">
        <v>0</v>
      </c>
      <c r="K220" s="85" t="b">
        <v>0</v>
      </c>
      <c r="L220" s="85" t="b">
        <v>0</v>
      </c>
    </row>
    <row r="221" spans="1:12" ht="15">
      <c r="A221" s="85" t="s">
        <v>1219</v>
      </c>
      <c r="B221" s="85" t="s">
        <v>1220</v>
      </c>
      <c r="C221" s="85">
        <v>3</v>
      </c>
      <c r="D221" s="118">
        <v>0</v>
      </c>
      <c r="E221" s="118">
        <v>1.0413926851582251</v>
      </c>
      <c r="F221" s="85" t="s">
        <v>1086</v>
      </c>
      <c r="G221" s="85" t="b">
        <v>0</v>
      </c>
      <c r="H221" s="85" t="b">
        <v>0</v>
      </c>
      <c r="I221" s="85" t="b">
        <v>0</v>
      </c>
      <c r="J221" s="85" t="b">
        <v>0</v>
      </c>
      <c r="K221" s="85" t="b">
        <v>0</v>
      </c>
      <c r="L221" s="85" t="b">
        <v>0</v>
      </c>
    </row>
    <row r="222" spans="1:12" ht="15">
      <c r="A222" s="85" t="s">
        <v>1220</v>
      </c>
      <c r="B222" s="85" t="s">
        <v>1221</v>
      </c>
      <c r="C222" s="85">
        <v>3</v>
      </c>
      <c r="D222" s="118">
        <v>0</v>
      </c>
      <c r="E222" s="118">
        <v>1.0413926851582251</v>
      </c>
      <c r="F222" s="85" t="s">
        <v>1086</v>
      </c>
      <c r="G222" s="85" t="b">
        <v>0</v>
      </c>
      <c r="H222" s="85" t="b">
        <v>0</v>
      </c>
      <c r="I222" s="85" t="b">
        <v>0</v>
      </c>
      <c r="J222" s="85" t="b">
        <v>0</v>
      </c>
      <c r="K222" s="85" t="b">
        <v>0</v>
      </c>
      <c r="L222" s="85" t="b">
        <v>0</v>
      </c>
    </row>
    <row r="223" spans="1:12" ht="15">
      <c r="A223" s="85" t="s">
        <v>1221</v>
      </c>
      <c r="B223" s="85" t="s">
        <v>1222</v>
      </c>
      <c r="C223" s="85">
        <v>3</v>
      </c>
      <c r="D223" s="118">
        <v>0</v>
      </c>
      <c r="E223" s="118">
        <v>1.0413926851582251</v>
      </c>
      <c r="F223" s="85" t="s">
        <v>1086</v>
      </c>
      <c r="G223" s="85" t="b">
        <v>0</v>
      </c>
      <c r="H223" s="85" t="b">
        <v>0</v>
      </c>
      <c r="I223" s="85" t="b">
        <v>0</v>
      </c>
      <c r="J223" s="85" t="b">
        <v>0</v>
      </c>
      <c r="K223" s="85" t="b">
        <v>0</v>
      </c>
      <c r="L223" s="85" t="b">
        <v>0</v>
      </c>
    </row>
    <row r="224" spans="1:12" ht="15">
      <c r="A224" s="85" t="s">
        <v>1222</v>
      </c>
      <c r="B224" s="85" t="s">
        <v>1223</v>
      </c>
      <c r="C224" s="85">
        <v>3</v>
      </c>
      <c r="D224" s="118">
        <v>0</v>
      </c>
      <c r="E224" s="118">
        <v>1.0413926851582251</v>
      </c>
      <c r="F224" s="85" t="s">
        <v>1086</v>
      </c>
      <c r="G224" s="85" t="b">
        <v>0</v>
      </c>
      <c r="H224" s="85" t="b">
        <v>0</v>
      </c>
      <c r="I224" s="85" t="b">
        <v>0</v>
      </c>
      <c r="J224" s="85" t="b">
        <v>0</v>
      </c>
      <c r="K224" s="85" t="b">
        <v>0</v>
      </c>
      <c r="L224" s="85" t="b">
        <v>0</v>
      </c>
    </row>
    <row r="225" spans="1:12" ht="15">
      <c r="A225" s="85" t="s">
        <v>1223</v>
      </c>
      <c r="B225" s="85" t="s">
        <v>251</v>
      </c>
      <c r="C225" s="85">
        <v>3</v>
      </c>
      <c r="D225" s="118">
        <v>0</v>
      </c>
      <c r="E225" s="118">
        <v>1.0413926851582251</v>
      </c>
      <c r="F225" s="85" t="s">
        <v>1086</v>
      </c>
      <c r="G225" s="85" t="b">
        <v>0</v>
      </c>
      <c r="H225" s="85" t="b">
        <v>0</v>
      </c>
      <c r="I225" s="85" t="b">
        <v>0</v>
      </c>
      <c r="J225" s="85" t="b">
        <v>0</v>
      </c>
      <c r="K225" s="85" t="b">
        <v>0</v>
      </c>
      <c r="L225" s="85" t="b">
        <v>0</v>
      </c>
    </row>
    <row r="226" spans="1:12" ht="15">
      <c r="A226" s="85" t="s">
        <v>244</v>
      </c>
      <c r="B226" s="85" t="s">
        <v>1216</v>
      </c>
      <c r="C226" s="85">
        <v>2</v>
      </c>
      <c r="D226" s="118">
        <v>0.009782847725315624</v>
      </c>
      <c r="E226" s="118">
        <v>1.2174839442139063</v>
      </c>
      <c r="F226" s="85" t="s">
        <v>1086</v>
      </c>
      <c r="G226" s="85" t="b">
        <v>0</v>
      </c>
      <c r="H226" s="85" t="b">
        <v>0</v>
      </c>
      <c r="I226" s="85" t="b">
        <v>0</v>
      </c>
      <c r="J226" s="85" t="b">
        <v>0</v>
      </c>
      <c r="K226" s="85" t="b">
        <v>0</v>
      </c>
      <c r="L226" s="85" t="b">
        <v>0</v>
      </c>
    </row>
    <row r="227" spans="1:12" ht="15">
      <c r="A227" s="85" t="s">
        <v>1225</v>
      </c>
      <c r="B227" s="85" t="s">
        <v>1226</v>
      </c>
      <c r="C227" s="85">
        <v>6</v>
      </c>
      <c r="D227" s="118">
        <v>0</v>
      </c>
      <c r="E227" s="118">
        <v>1.1409268419924303</v>
      </c>
      <c r="F227" s="85" t="s">
        <v>1087</v>
      </c>
      <c r="G227" s="85" t="b">
        <v>0</v>
      </c>
      <c r="H227" s="85" t="b">
        <v>0</v>
      </c>
      <c r="I227" s="85" t="b">
        <v>0</v>
      </c>
      <c r="J227" s="85" t="b">
        <v>0</v>
      </c>
      <c r="K227" s="85" t="b">
        <v>0</v>
      </c>
      <c r="L227" s="85" t="b">
        <v>0</v>
      </c>
    </row>
    <row r="228" spans="1:12" ht="15">
      <c r="A228" s="85" t="s">
        <v>1226</v>
      </c>
      <c r="B228" s="85" t="s">
        <v>249</v>
      </c>
      <c r="C228" s="85">
        <v>6</v>
      </c>
      <c r="D228" s="118">
        <v>0</v>
      </c>
      <c r="E228" s="118">
        <v>1.1409268419924303</v>
      </c>
      <c r="F228" s="85" t="s">
        <v>1087</v>
      </c>
      <c r="G228" s="85" t="b">
        <v>0</v>
      </c>
      <c r="H228" s="85" t="b">
        <v>0</v>
      </c>
      <c r="I228" s="85" t="b">
        <v>0</v>
      </c>
      <c r="J228" s="85" t="b">
        <v>0</v>
      </c>
      <c r="K228" s="85" t="b">
        <v>0</v>
      </c>
      <c r="L228" s="85" t="b">
        <v>0</v>
      </c>
    </row>
    <row r="229" spans="1:12" ht="15">
      <c r="A229" s="85" t="s">
        <v>1188</v>
      </c>
      <c r="B229" s="85" t="s">
        <v>1225</v>
      </c>
      <c r="C229" s="85">
        <v>5</v>
      </c>
      <c r="D229" s="118">
        <v>0.004448384609417124</v>
      </c>
      <c r="E229" s="118">
        <v>1.0617455959448054</v>
      </c>
      <c r="F229" s="85" t="s">
        <v>1087</v>
      </c>
      <c r="G229" s="85" t="b">
        <v>0</v>
      </c>
      <c r="H229" s="85" t="b">
        <v>0</v>
      </c>
      <c r="I229" s="85" t="b">
        <v>0</v>
      </c>
      <c r="J229" s="85" t="b">
        <v>0</v>
      </c>
      <c r="K229" s="85" t="b">
        <v>0</v>
      </c>
      <c r="L229" s="85" t="b">
        <v>0</v>
      </c>
    </row>
    <row r="230" spans="1:12" ht="15">
      <c r="A230" s="85" t="s">
        <v>1143</v>
      </c>
      <c r="B230" s="85" t="s">
        <v>1228</v>
      </c>
      <c r="C230" s="85">
        <v>3</v>
      </c>
      <c r="D230" s="118">
        <v>0.010147078505527455</v>
      </c>
      <c r="E230" s="118">
        <v>1.4419568376564116</v>
      </c>
      <c r="F230" s="85" t="s">
        <v>1087</v>
      </c>
      <c r="G230" s="85" t="b">
        <v>0</v>
      </c>
      <c r="H230" s="85" t="b">
        <v>0</v>
      </c>
      <c r="I230" s="85" t="b">
        <v>0</v>
      </c>
      <c r="J230" s="85" t="b">
        <v>0</v>
      </c>
      <c r="K230" s="85" t="b">
        <v>0</v>
      </c>
      <c r="L230" s="85" t="b">
        <v>0</v>
      </c>
    </row>
    <row r="231" spans="1:12" ht="15">
      <c r="A231" s="85" t="s">
        <v>1228</v>
      </c>
      <c r="B231" s="85" t="s">
        <v>1229</v>
      </c>
      <c r="C231" s="85">
        <v>3</v>
      </c>
      <c r="D231" s="118">
        <v>0.010147078505527455</v>
      </c>
      <c r="E231" s="118">
        <v>1.4419568376564116</v>
      </c>
      <c r="F231" s="85" t="s">
        <v>1087</v>
      </c>
      <c r="G231" s="85" t="b">
        <v>0</v>
      </c>
      <c r="H231" s="85" t="b">
        <v>0</v>
      </c>
      <c r="I231" s="85" t="b">
        <v>0</v>
      </c>
      <c r="J231" s="85" t="b">
        <v>0</v>
      </c>
      <c r="K231" s="85" t="b">
        <v>1</v>
      </c>
      <c r="L231" s="85" t="b">
        <v>0</v>
      </c>
    </row>
    <row r="232" spans="1:12" ht="15">
      <c r="A232" s="85" t="s">
        <v>1229</v>
      </c>
      <c r="B232" s="85" t="s">
        <v>1230</v>
      </c>
      <c r="C232" s="85">
        <v>3</v>
      </c>
      <c r="D232" s="118">
        <v>0.010147078505527455</v>
      </c>
      <c r="E232" s="118">
        <v>1.4419568376564116</v>
      </c>
      <c r="F232" s="85" t="s">
        <v>1087</v>
      </c>
      <c r="G232" s="85" t="b">
        <v>0</v>
      </c>
      <c r="H232" s="85" t="b">
        <v>1</v>
      </c>
      <c r="I232" s="85" t="b">
        <v>0</v>
      </c>
      <c r="J232" s="85" t="b">
        <v>0</v>
      </c>
      <c r="K232" s="85" t="b">
        <v>0</v>
      </c>
      <c r="L232" s="85" t="b">
        <v>0</v>
      </c>
    </row>
    <row r="233" spans="1:12" ht="15">
      <c r="A233" s="85" t="s">
        <v>1230</v>
      </c>
      <c r="B233" s="85" t="s">
        <v>1227</v>
      </c>
      <c r="C233" s="85">
        <v>3</v>
      </c>
      <c r="D233" s="118">
        <v>0.010147078505527455</v>
      </c>
      <c r="E233" s="118">
        <v>1.3170181010481115</v>
      </c>
      <c r="F233" s="85" t="s">
        <v>1087</v>
      </c>
      <c r="G233" s="85" t="b">
        <v>0</v>
      </c>
      <c r="H233" s="85" t="b">
        <v>0</v>
      </c>
      <c r="I233" s="85" t="b">
        <v>0</v>
      </c>
      <c r="J233" s="85" t="b">
        <v>0</v>
      </c>
      <c r="K233" s="85" t="b">
        <v>0</v>
      </c>
      <c r="L233" s="85" t="b">
        <v>0</v>
      </c>
    </row>
    <row r="234" spans="1:12" ht="15">
      <c r="A234" s="85" t="s">
        <v>1227</v>
      </c>
      <c r="B234" s="85" t="s">
        <v>1188</v>
      </c>
      <c r="C234" s="85">
        <v>3</v>
      </c>
      <c r="D234" s="118">
        <v>0.010147078505527455</v>
      </c>
      <c r="E234" s="118">
        <v>1.0159881053841304</v>
      </c>
      <c r="F234" s="85" t="s">
        <v>1087</v>
      </c>
      <c r="G234" s="85" t="b">
        <v>0</v>
      </c>
      <c r="H234" s="85" t="b">
        <v>0</v>
      </c>
      <c r="I234" s="85" t="b">
        <v>0</v>
      </c>
      <c r="J234" s="85" t="b">
        <v>0</v>
      </c>
      <c r="K234" s="85" t="b">
        <v>0</v>
      </c>
      <c r="L234" s="85" t="b">
        <v>0</v>
      </c>
    </row>
    <row r="235" spans="1:12" ht="15">
      <c r="A235" s="85" t="s">
        <v>1491</v>
      </c>
      <c r="B235" s="85" t="s">
        <v>1492</v>
      </c>
      <c r="C235" s="85">
        <v>2</v>
      </c>
      <c r="D235" s="118">
        <v>0.01072182594875646</v>
      </c>
      <c r="E235" s="118">
        <v>1.6180480967120927</v>
      </c>
      <c r="F235" s="85" t="s">
        <v>1087</v>
      </c>
      <c r="G235" s="85" t="b">
        <v>0</v>
      </c>
      <c r="H235" s="85" t="b">
        <v>0</v>
      </c>
      <c r="I235" s="85" t="b">
        <v>0</v>
      </c>
      <c r="J235" s="85" t="b">
        <v>0</v>
      </c>
      <c r="K235" s="85" t="b">
        <v>0</v>
      </c>
      <c r="L235" s="85" t="b">
        <v>0</v>
      </c>
    </row>
    <row r="236" spans="1:12" ht="15">
      <c r="A236" s="85" t="s">
        <v>1492</v>
      </c>
      <c r="B236" s="85" t="s">
        <v>1143</v>
      </c>
      <c r="C236" s="85">
        <v>2</v>
      </c>
      <c r="D236" s="118">
        <v>0.01072182594875646</v>
      </c>
      <c r="E236" s="118">
        <v>1.4419568376564116</v>
      </c>
      <c r="F236" s="85" t="s">
        <v>1087</v>
      </c>
      <c r="G236" s="85" t="b">
        <v>0</v>
      </c>
      <c r="H236" s="85" t="b">
        <v>0</v>
      </c>
      <c r="I236" s="85" t="b">
        <v>0</v>
      </c>
      <c r="J236" s="85" t="b">
        <v>0</v>
      </c>
      <c r="K236" s="85" t="b">
        <v>0</v>
      </c>
      <c r="L236" s="85" t="b">
        <v>0</v>
      </c>
    </row>
    <row r="237" spans="1:12" ht="15">
      <c r="A237" s="85" t="s">
        <v>1235</v>
      </c>
      <c r="B237" s="85" t="s">
        <v>1236</v>
      </c>
      <c r="C237" s="85">
        <v>2</v>
      </c>
      <c r="D237" s="118">
        <v>0.014120606148202403</v>
      </c>
      <c r="E237" s="118">
        <v>1.6720978579357175</v>
      </c>
      <c r="F237" s="85" t="s">
        <v>1088</v>
      </c>
      <c r="G237" s="85" t="b">
        <v>0</v>
      </c>
      <c r="H237" s="85" t="b">
        <v>0</v>
      </c>
      <c r="I237" s="85" t="b">
        <v>0</v>
      </c>
      <c r="J237" s="85" t="b">
        <v>0</v>
      </c>
      <c r="K237" s="85" t="b">
        <v>0</v>
      </c>
      <c r="L237" s="85" t="b">
        <v>0</v>
      </c>
    </row>
    <row r="238" spans="1:12" ht="15">
      <c r="A238" s="85" t="s">
        <v>1233</v>
      </c>
      <c r="B238" s="85" t="s">
        <v>1237</v>
      </c>
      <c r="C238" s="85">
        <v>2</v>
      </c>
      <c r="D238" s="118">
        <v>0.008039192094384598</v>
      </c>
      <c r="E238" s="118">
        <v>1.4960065988800362</v>
      </c>
      <c r="F238" s="85" t="s">
        <v>1088</v>
      </c>
      <c r="G238" s="85" t="b">
        <v>0</v>
      </c>
      <c r="H238" s="85" t="b">
        <v>0</v>
      </c>
      <c r="I238" s="85" t="b">
        <v>0</v>
      </c>
      <c r="J238" s="85" t="b">
        <v>0</v>
      </c>
      <c r="K238" s="85" t="b">
        <v>0</v>
      </c>
      <c r="L238" s="85" t="b">
        <v>0</v>
      </c>
    </row>
    <row r="239" spans="1:12" ht="15">
      <c r="A239" s="85" t="s">
        <v>1242</v>
      </c>
      <c r="B239" s="85" t="s">
        <v>1188</v>
      </c>
      <c r="C239" s="85">
        <v>4</v>
      </c>
      <c r="D239" s="118">
        <v>0.003915556081133593</v>
      </c>
      <c r="E239" s="118">
        <v>1.3710678622717363</v>
      </c>
      <c r="F239" s="85" t="s">
        <v>1089</v>
      </c>
      <c r="G239" s="85" t="b">
        <v>0</v>
      </c>
      <c r="H239" s="85" t="b">
        <v>0</v>
      </c>
      <c r="I239" s="85" t="b">
        <v>0</v>
      </c>
      <c r="J239" s="85" t="b">
        <v>0</v>
      </c>
      <c r="K239" s="85" t="b">
        <v>0</v>
      </c>
      <c r="L239" s="85" t="b">
        <v>0</v>
      </c>
    </row>
    <row r="240" spans="1:12" ht="15">
      <c r="A240" s="85" t="s">
        <v>1241</v>
      </c>
      <c r="B240" s="85" t="s">
        <v>1141</v>
      </c>
      <c r="C240" s="85">
        <v>2</v>
      </c>
      <c r="D240" s="118">
        <v>0.008039192094384598</v>
      </c>
      <c r="E240" s="118">
        <v>1.3710678622717363</v>
      </c>
      <c r="F240" s="85" t="s">
        <v>1089</v>
      </c>
      <c r="G240" s="85" t="b">
        <v>0</v>
      </c>
      <c r="H240" s="85" t="b">
        <v>0</v>
      </c>
      <c r="I240" s="85" t="b">
        <v>0</v>
      </c>
      <c r="J240" s="85" t="b">
        <v>0</v>
      </c>
      <c r="K240" s="85" t="b">
        <v>0</v>
      </c>
      <c r="L240" s="85" t="b">
        <v>0</v>
      </c>
    </row>
    <row r="241" spans="1:12" ht="15">
      <c r="A241" s="85" t="s">
        <v>1141</v>
      </c>
      <c r="B241" s="85" t="s">
        <v>1244</v>
      </c>
      <c r="C241" s="85">
        <v>2</v>
      </c>
      <c r="D241" s="118">
        <v>0.008039192094384598</v>
      </c>
      <c r="E241" s="118">
        <v>1.6720978579357175</v>
      </c>
      <c r="F241" s="85" t="s">
        <v>1089</v>
      </c>
      <c r="G241" s="85" t="b">
        <v>0</v>
      </c>
      <c r="H241" s="85" t="b">
        <v>0</v>
      </c>
      <c r="I241" s="85" t="b">
        <v>0</v>
      </c>
      <c r="J241" s="85" t="b">
        <v>0</v>
      </c>
      <c r="K241" s="85" t="b">
        <v>0</v>
      </c>
      <c r="L241" s="85" t="b">
        <v>0</v>
      </c>
    </row>
    <row r="242" spans="1:12" ht="15">
      <c r="A242" s="85" t="s">
        <v>1244</v>
      </c>
      <c r="B242" s="85" t="s">
        <v>1213</v>
      </c>
      <c r="C242" s="85">
        <v>2</v>
      </c>
      <c r="D242" s="118">
        <v>0.008039192094384598</v>
      </c>
      <c r="E242" s="118">
        <v>1.6720978579357175</v>
      </c>
      <c r="F242" s="85" t="s">
        <v>1089</v>
      </c>
      <c r="G242" s="85" t="b">
        <v>0</v>
      </c>
      <c r="H242" s="85" t="b">
        <v>0</v>
      </c>
      <c r="I242" s="85" t="b">
        <v>0</v>
      </c>
      <c r="J242" s="85" t="b">
        <v>1</v>
      </c>
      <c r="K242" s="85" t="b">
        <v>0</v>
      </c>
      <c r="L242" s="85" t="b">
        <v>0</v>
      </c>
    </row>
    <row r="243" spans="1:12" ht="15">
      <c r="A243" s="85" t="s">
        <v>1213</v>
      </c>
      <c r="B243" s="85" t="s">
        <v>1245</v>
      </c>
      <c r="C243" s="85">
        <v>2</v>
      </c>
      <c r="D243" s="118">
        <v>0.008039192094384598</v>
      </c>
      <c r="E243" s="118">
        <v>1.6720978579357175</v>
      </c>
      <c r="F243" s="85" t="s">
        <v>1089</v>
      </c>
      <c r="G243" s="85" t="b">
        <v>1</v>
      </c>
      <c r="H243" s="85" t="b">
        <v>0</v>
      </c>
      <c r="I243" s="85" t="b">
        <v>0</v>
      </c>
      <c r="J243" s="85" t="b">
        <v>0</v>
      </c>
      <c r="K243" s="85" t="b">
        <v>0</v>
      </c>
      <c r="L243" s="85" t="b">
        <v>0</v>
      </c>
    </row>
    <row r="244" spans="1:12" ht="15">
      <c r="A244" s="85" t="s">
        <v>1245</v>
      </c>
      <c r="B244" s="85" t="s">
        <v>1246</v>
      </c>
      <c r="C244" s="85">
        <v>2</v>
      </c>
      <c r="D244" s="118">
        <v>0.008039192094384598</v>
      </c>
      <c r="E244" s="118">
        <v>1.6720978579357175</v>
      </c>
      <c r="F244" s="85" t="s">
        <v>1089</v>
      </c>
      <c r="G244" s="85" t="b">
        <v>0</v>
      </c>
      <c r="H244" s="85" t="b">
        <v>0</v>
      </c>
      <c r="I244" s="85" t="b">
        <v>0</v>
      </c>
      <c r="J244" s="85" t="b">
        <v>0</v>
      </c>
      <c r="K244" s="85" t="b">
        <v>0</v>
      </c>
      <c r="L244" s="85" t="b">
        <v>0</v>
      </c>
    </row>
    <row r="245" spans="1:12" ht="15">
      <c r="A245" s="85" t="s">
        <v>1246</v>
      </c>
      <c r="B245" s="85" t="s">
        <v>1243</v>
      </c>
      <c r="C245" s="85">
        <v>2</v>
      </c>
      <c r="D245" s="118">
        <v>0.008039192094384598</v>
      </c>
      <c r="E245" s="118">
        <v>1.4960065988800362</v>
      </c>
      <c r="F245" s="85" t="s">
        <v>1089</v>
      </c>
      <c r="G245" s="85" t="b">
        <v>0</v>
      </c>
      <c r="H245" s="85" t="b">
        <v>0</v>
      </c>
      <c r="I245" s="85" t="b">
        <v>0</v>
      </c>
      <c r="J245" s="85" t="b">
        <v>0</v>
      </c>
      <c r="K245" s="85" t="b">
        <v>0</v>
      </c>
      <c r="L245" s="85" t="b">
        <v>0</v>
      </c>
    </row>
    <row r="246" spans="1:12" ht="15">
      <c r="A246" s="85" t="s">
        <v>1243</v>
      </c>
      <c r="B246" s="85" t="s">
        <v>1241</v>
      </c>
      <c r="C246" s="85">
        <v>2</v>
      </c>
      <c r="D246" s="118">
        <v>0.008039192094384598</v>
      </c>
      <c r="E246" s="118">
        <v>1.319915339824355</v>
      </c>
      <c r="F246" s="85" t="s">
        <v>1089</v>
      </c>
      <c r="G246" s="85" t="b">
        <v>0</v>
      </c>
      <c r="H246" s="85" t="b">
        <v>0</v>
      </c>
      <c r="I246" s="85" t="b">
        <v>0</v>
      </c>
      <c r="J246" s="85" t="b">
        <v>0</v>
      </c>
      <c r="K246" s="85" t="b">
        <v>0</v>
      </c>
      <c r="L246" s="85" t="b">
        <v>0</v>
      </c>
    </row>
    <row r="247" spans="1:12" ht="15">
      <c r="A247" s="85" t="s">
        <v>1241</v>
      </c>
      <c r="B247" s="85" t="s">
        <v>1247</v>
      </c>
      <c r="C247" s="85">
        <v>2</v>
      </c>
      <c r="D247" s="118">
        <v>0.008039192094384598</v>
      </c>
      <c r="E247" s="118">
        <v>1.3710678622717363</v>
      </c>
      <c r="F247" s="85" t="s">
        <v>1089</v>
      </c>
      <c r="G247" s="85" t="b">
        <v>0</v>
      </c>
      <c r="H247" s="85" t="b">
        <v>0</v>
      </c>
      <c r="I247" s="85" t="b">
        <v>0</v>
      </c>
      <c r="J247" s="85" t="b">
        <v>0</v>
      </c>
      <c r="K247" s="85" t="b">
        <v>0</v>
      </c>
      <c r="L247" s="85" t="b">
        <v>0</v>
      </c>
    </row>
    <row r="248" spans="1:12" ht="15">
      <c r="A248" s="85" t="s">
        <v>1247</v>
      </c>
      <c r="B248" s="85" t="s">
        <v>1471</v>
      </c>
      <c r="C248" s="85">
        <v>2</v>
      </c>
      <c r="D248" s="118">
        <v>0.008039192094384598</v>
      </c>
      <c r="E248" s="118">
        <v>1.6720978579357175</v>
      </c>
      <c r="F248" s="85" t="s">
        <v>1089</v>
      </c>
      <c r="G248" s="85" t="b">
        <v>0</v>
      </c>
      <c r="H248" s="85" t="b">
        <v>0</v>
      </c>
      <c r="I248" s="85" t="b">
        <v>0</v>
      </c>
      <c r="J248" s="85" t="b">
        <v>0</v>
      </c>
      <c r="K248" s="85" t="b">
        <v>0</v>
      </c>
      <c r="L248" s="85" t="b">
        <v>0</v>
      </c>
    </row>
    <row r="249" spans="1:12" ht="15">
      <c r="A249" s="85" t="s">
        <v>1471</v>
      </c>
      <c r="B249" s="85" t="s">
        <v>1472</v>
      </c>
      <c r="C249" s="85">
        <v>2</v>
      </c>
      <c r="D249" s="118">
        <v>0.008039192094384598</v>
      </c>
      <c r="E249" s="118">
        <v>1.6720978579357175</v>
      </c>
      <c r="F249" s="85" t="s">
        <v>1089</v>
      </c>
      <c r="G249" s="85" t="b">
        <v>0</v>
      </c>
      <c r="H249" s="85" t="b">
        <v>0</v>
      </c>
      <c r="I249" s="85" t="b">
        <v>0</v>
      </c>
      <c r="J249" s="85" t="b">
        <v>0</v>
      </c>
      <c r="K249" s="85" t="b">
        <v>0</v>
      </c>
      <c r="L249" s="85" t="b">
        <v>0</v>
      </c>
    </row>
    <row r="250" spans="1:12" ht="15">
      <c r="A250" s="85" t="s">
        <v>1472</v>
      </c>
      <c r="B250" s="85" t="s">
        <v>1473</v>
      </c>
      <c r="C250" s="85">
        <v>2</v>
      </c>
      <c r="D250" s="118">
        <v>0.008039192094384598</v>
      </c>
      <c r="E250" s="118">
        <v>1.6720978579357175</v>
      </c>
      <c r="F250" s="85" t="s">
        <v>1089</v>
      </c>
      <c r="G250" s="85" t="b">
        <v>0</v>
      </c>
      <c r="H250" s="85" t="b">
        <v>0</v>
      </c>
      <c r="I250" s="85" t="b">
        <v>0</v>
      </c>
      <c r="J250" s="85" t="b">
        <v>0</v>
      </c>
      <c r="K250" s="85" t="b">
        <v>0</v>
      </c>
      <c r="L250" s="85" t="b">
        <v>0</v>
      </c>
    </row>
    <row r="251" spans="1:12" ht="15">
      <c r="A251" s="85" t="s">
        <v>1473</v>
      </c>
      <c r="B251" s="85" t="s">
        <v>1474</v>
      </c>
      <c r="C251" s="85">
        <v>2</v>
      </c>
      <c r="D251" s="118">
        <v>0.008039192094384598</v>
      </c>
      <c r="E251" s="118">
        <v>1.6720978579357175</v>
      </c>
      <c r="F251" s="85" t="s">
        <v>1089</v>
      </c>
      <c r="G251" s="85" t="b">
        <v>0</v>
      </c>
      <c r="H251" s="85" t="b">
        <v>0</v>
      </c>
      <c r="I251" s="85" t="b">
        <v>0</v>
      </c>
      <c r="J251" s="85" t="b">
        <v>0</v>
      </c>
      <c r="K251" s="85" t="b">
        <v>0</v>
      </c>
      <c r="L251"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1534</v>
      </c>
      <c r="B2" s="122" t="s">
        <v>1535</v>
      </c>
      <c r="C2" s="119" t="s">
        <v>1536</v>
      </c>
    </row>
    <row r="3" spans="1:3" ht="15">
      <c r="A3" s="121" t="s">
        <v>1083</v>
      </c>
      <c r="B3" s="121" t="s">
        <v>1083</v>
      </c>
      <c r="C3" s="34">
        <v>57</v>
      </c>
    </row>
    <row r="4" spans="1:3" ht="15">
      <c r="A4" s="121" t="s">
        <v>1084</v>
      </c>
      <c r="B4" s="121" t="s">
        <v>1084</v>
      </c>
      <c r="C4" s="34">
        <v>49</v>
      </c>
    </row>
    <row r="5" spans="1:3" ht="15">
      <c r="A5" s="121" t="s">
        <v>1085</v>
      </c>
      <c r="B5" s="121" t="s">
        <v>1085</v>
      </c>
      <c r="C5" s="34">
        <v>8</v>
      </c>
    </row>
    <row r="6" spans="1:3" ht="15">
      <c r="A6" s="121" t="s">
        <v>1086</v>
      </c>
      <c r="B6" s="121" t="s">
        <v>1086</v>
      </c>
      <c r="C6" s="34">
        <v>6</v>
      </c>
    </row>
    <row r="7" spans="1:3" ht="15">
      <c r="A7" s="121" t="s">
        <v>1087</v>
      </c>
      <c r="B7" s="121" t="s">
        <v>1087</v>
      </c>
      <c r="C7" s="34">
        <v>7</v>
      </c>
    </row>
    <row r="8" spans="1:3" ht="15">
      <c r="A8" s="121" t="s">
        <v>1088</v>
      </c>
      <c r="B8" s="121" t="s">
        <v>1088</v>
      </c>
      <c r="C8" s="34">
        <v>5</v>
      </c>
    </row>
    <row r="9" spans="1:3" ht="15">
      <c r="A9" s="121" t="s">
        <v>1089</v>
      </c>
      <c r="B9" s="121" t="s">
        <v>1089</v>
      </c>
      <c r="C9" s="34">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1542</v>
      </c>
      <c r="B1" s="13" t="s">
        <v>17</v>
      </c>
    </row>
    <row r="2" spans="1:2" ht="15">
      <c r="A2" s="78" t="s">
        <v>1543</v>
      </c>
      <c r="B2" s="78" t="s">
        <v>1549</v>
      </c>
    </row>
    <row r="3" spans="1:2" ht="15">
      <c r="A3" s="78" t="s">
        <v>1544</v>
      </c>
      <c r="B3" s="78" t="s">
        <v>1550</v>
      </c>
    </row>
    <row r="4" spans="1:2" ht="15">
      <c r="A4" s="78" t="s">
        <v>1545</v>
      </c>
      <c r="B4" s="78" t="s">
        <v>1551</v>
      </c>
    </row>
    <row r="5" spans="1:2" ht="15">
      <c r="A5" s="78" t="s">
        <v>1546</v>
      </c>
      <c r="B5" s="78" t="s">
        <v>1552</v>
      </c>
    </row>
    <row r="6" spans="1:2" ht="15">
      <c r="A6" s="78" t="s">
        <v>1547</v>
      </c>
      <c r="B6" s="78" t="s">
        <v>1553</v>
      </c>
    </row>
    <row r="7" spans="1:2" ht="15">
      <c r="A7" s="78" t="s">
        <v>1548</v>
      </c>
      <c r="B7" s="78" t="s">
        <v>1550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1082</v>
      </c>
      <c r="BB2" s="13" t="s">
        <v>1098</v>
      </c>
      <c r="BC2" s="13" t="s">
        <v>1099</v>
      </c>
      <c r="BD2" s="119" t="s">
        <v>1523</v>
      </c>
      <c r="BE2" s="119" t="s">
        <v>1524</v>
      </c>
      <c r="BF2" s="119" t="s">
        <v>1525</v>
      </c>
      <c r="BG2" s="119" t="s">
        <v>1526</v>
      </c>
      <c r="BH2" s="119" t="s">
        <v>1527</v>
      </c>
      <c r="BI2" s="119" t="s">
        <v>1528</v>
      </c>
      <c r="BJ2" s="119" t="s">
        <v>1529</v>
      </c>
      <c r="BK2" s="119" t="s">
        <v>1530</v>
      </c>
      <c r="BL2" s="119" t="s">
        <v>1531</v>
      </c>
    </row>
    <row r="3" spans="1:64" ht="15" customHeight="1">
      <c r="A3" s="64" t="s">
        <v>212</v>
      </c>
      <c r="B3" s="64" t="s">
        <v>236</v>
      </c>
      <c r="C3" s="65"/>
      <c r="D3" s="66"/>
      <c r="E3" s="67"/>
      <c r="F3" s="68"/>
      <c r="G3" s="65"/>
      <c r="H3" s="69"/>
      <c r="I3" s="70"/>
      <c r="J3" s="70"/>
      <c r="K3" s="34" t="s">
        <v>65</v>
      </c>
      <c r="L3" s="71">
        <v>3</v>
      </c>
      <c r="M3" s="71"/>
      <c r="N3" s="72"/>
      <c r="O3" s="78" t="s">
        <v>259</v>
      </c>
      <c r="P3" s="80">
        <v>43678.33912037037</v>
      </c>
      <c r="Q3" s="78" t="s">
        <v>260</v>
      </c>
      <c r="R3" s="78"/>
      <c r="S3" s="78"/>
      <c r="T3" s="78"/>
      <c r="U3" s="78"/>
      <c r="V3" s="84" t="s">
        <v>466</v>
      </c>
      <c r="W3" s="80">
        <v>43678.33912037037</v>
      </c>
      <c r="X3" s="84" t="s">
        <v>499</v>
      </c>
      <c r="Y3" s="78"/>
      <c r="Z3" s="78"/>
      <c r="AA3" s="85" t="s">
        <v>597</v>
      </c>
      <c r="AB3" s="78"/>
      <c r="AC3" s="78" t="b">
        <v>0</v>
      </c>
      <c r="AD3" s="78">
        <v>0</v>
      </c>
      <c r="AE3" s="85" t="s">
        <v>695</v>
      </c>
      <c r="AF3" s="78" t="b">
        <v>0</v>
      </c>
      <c r="AG3" s="78" t="s">
        <v>696</v>
      </c>
      <c r="AH3" s="78"/>
      <c r="AI3" s="85" t="s">
        <v>695</v>
      </c>
      <c r="AJ3" s="78" t="b">
        <v>0</v>
      </c>
      <c r="AK3" s="78">
        <v>5</v>
      </c>
      <c r="AL3" s="85" t="s">
        <v>627</v>
      </c>
      <c r="AM3" s="78" t="s">
        <v>700</v>
      </c>
      <c r="AN3" s="78" t="b">
        <v>0</v>
      </c>
      <c r="AO3" s="85" t="s">
        <v>627</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1</v>
      </c>
      <c r="BE3" s="49">
        <v>4.761904761904762</v>
      </c>
      <c r="BF3" s="48">
        <v>0</v>
      </c>
      <c r="BG3" s="49">
        <v>0</v>
      </c>
      <c r="BH3" s="48">
        <v>0</v>
      </c>
      <c r="BI3" s="49">
        <v>0</v>
      </c>
      <c r="BJ3" s="48">
        <v>20</v>
      </c>
      <c r="BK3" s="49">
        <v>95.23809523809524</v>
      </c>
      <c r="BL3" s="48">
        <v>21</v>
      </c>
    </row>
    <row r="4" spans="1:64" ht="15" customHeight="1">
      <c r="A4" s="64" t="s">
        <v>213</v>
      </c>
      <c r="B4" s="64" t="s">
        <v>236</v>
      </c>
      <c r="C4" s="65"/>
      <c r="D4" s="66"/>
      <c r="E4" s="67"/>
      <c r="F4" s="68"/>
      <c r="G4" s="65"/>
      <c r="H4" s="69"/>
      <c r="I4" s="70"/>
      <c r="J4" s="70"/>
      <c r="K4" s="34" t="s">
        <v>65</v>
      </c>
      <c r="L4" s="77">
        <v>4</v>
      </c>
      <c r="M4" s="77"/>
      <c r="N4" s="72"/>
      <c r="O4" s="79" t="s">
        <v>259</v>
      </c>
      <c r="P4" s="81">
        <v>43678.37267361111</v>
      </c>
      <c r="Q4" s="79" t="s">
        <v>260</v>
      </c>
      <c r="R4" s="79"/>
      <c r="S4" s="79"/>
      <c r="T4" s="79"/>
      <c r="U4" s="79"/>
      <c r="V4" s="83" t="s">
        <v>467</v>
      </c>
      <c r="W4" s="81">
        <v>43678.37267361111</v>
      </c>
      <c r="X4" s="83" t="s">
        <v>500</v>
      </c>
      <c r="Y4" s="79"/>
      <c r="Z4" s="79"/>
      <c r="AA4" s="82" t="s">
        <v>598</v>
      </c>
      <c r="AB4" s="79"/>
      <c r="AC4" s="79" t="b">
        <v>0</v>
      </c>
      <c r="AD4" s="79">
        <v>0</v>
      </c>
      <c r="AE4" s="82" t="s">
        <v>695</v>
      </c>
      <c r="AF4" s="79" t="b">
        <v>0</v>
      </c>
      <c r="AG4" s="79" t="s">
        <v>696</v>
      </c>
      <c r="AH4" s="79"/>
      <c r="AI4" s="82" t="s">
        <v>695</v>
      </c>
      <c r="AJ4" s="79" t="b">
        <v>0</v>
      </c>
      <c r="AK4" s="79">
        <v>5</v>
      </c>
      <c r="AL4" s="82" t="s">
        <v>627</v>
      </c>
      <c r="AM4" s="79" t="s">
        <v>701</v>
      </c>
      <c r="AN4" s="79" t="b">
        <v>0</v>
      </c>
      <c r="AO4" s="82" t="s">
        <v>627</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1</v>
      </c>
      <c r="BE4" s="49">
        <v>4.761904761904762</v>
      </c>
      <c r="BF4" s="48">
        <v>0</v>
      </c>
      <c r="BG4" s="49">
        <v>0</v>
      </c>
      <c r="BH4" s="48">
        <v>0</v>
      </c>
      <c r="BI4" s="49">
        <v>0</v>
      </c>
      <c r="BJ4" s="48">
        <v>20</v>
      </c>
      <c r="BK4" s="49">
        <v>95.23809523809524</v>
      </c>
      <c r="BL4" s="48">
        <v>21</v>
      </c>
    </row>
    <row r="5" spans="1:64" ht="15">
      <c r="A5" s="64" t="s">
        <v>214</v>
      </c>
      <c r="B5" s="64" t="s">
        <v>248</v>
      </c>
      <c r="C5" s="65"/>
      <c r="D5" s="66"/>
      <c r="E5" s="67"/>
      <c r="F5" s="68"/>
      <c r="G5" s="65"/>
      <c r="H5" s="69"/>
      <c r="I5" s="70"/>
      <c r="J5" s="70"/>
      <c r="K5" s="34" t="s">
        <v>65</v>
      </c>
      <c r="L5" s="77">
        <v>5</v>
      </c>
      <c r="M5" s="77"/>
      <c r="N5" s="72"/>
      <c r="O5" s="79" t="s">
        <v>259</v>
      </c>
      <c r="P5" s="81">
        <v>43678.76693287037</v>
      </c>
      <c r="Q5" s="79" t="s">
        <v>261</v>
      </c>
      <c r="R5" s="83" t="s">
        <v>341</v>
      </c>
      <c r="S5" s="79" t="s">
        <v>409</v>
      </c>
      <c r="T5" s="79" t="s">
        <v>423</v>
      </c>
      <c r="U5" s="79"/>
      <c r="V5" s="83" t="s">
        <v>468</v>
      </c>
      <c r="W5" s="81">
        <v>43678.76693287037</v>
      </c>
      <c r="X5" s="83" t="s">
        <v>501</v>
      </c>
      <c r="Y5" s="79"/>
      <c r="Z5" s="79"/>
      <c r="AA5" s="82" t="s">
        <v>599</v>
      </c>
      <c r="AB5" s="79"/>
      <c r="AC5" s="79" t="b">
        <v>0</v>
      </c>
      <c r="AD5" s="79">
        <v>0</v>
      </c>
      <c r="AE5" s="82" t="s">
        <v>695</v>
      </c>
      <c r="AF5" s="79" t="b">
        <v>0</v>
      </c>
      <c r="AG5" s="79" t="s">
        <v>696</v>
      </c>
      <c r="AH5" s="79"/>
      <c r="AI5" s="82" t="s">
        <v>695</v>
      </c>
      <c r="AJ5" s="79" t="b">
        <v>0</v>
      </c>
      <c r="AK5" s="79">
        <v>1</v>
      </c>
      <c r="AL5" s="82" t="s">
        <v>659</v>
      </c>
      <c r="AM5" s="79" t="s">
        <v>702</v>
      </c>
      <c r="AN5" s="79" t="b">
        <v>0</v>
      </c>
      <c r="AO5" s="82" t="s">
        <v>659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7.142857142857143</v>
      </c>
      <c r="BF5" s="48">
        <v>0</v>
      </c>
      <c r="BG5" s="49">
        <v>0</v>
      </c>
      <c r="BH5" s="48">
        <v>0</v>
      </c>
      <c r="BI5" s="49">
        <v>0</v>
      </c>
      <c r="BJ5" s="48">
        <v>13</v>
      </c>
      <c r="BK5" s="49">
        <v>92.85714285714286</v>
      </c>
      <c r="BL5" s="48">
        <v>14</v>
      </c>
    </row>
    <row r="6" spans="1:64" ht="15">
      <c r="A6" s="64" t="s">
        <v>215</v>
      </c>
      <c r="B6" s="64" t="s">
        <v>236</v>
      </c>
      <c r="C6" s="65"/>
      <c r="D6" s="66"/>
      <c r="E6" s="67"/>
      <c r="F6" s="68"/>
      <c r="G6" s="65"/>
      <c r="H6" s="69"/>
      <c r="I6" s="70"/>
      <c r="J6" s="70"/>
      <c r="K6" s="34" t="s">
        <v>65</v>
      </c>
      <c r="L6" s="77">
        <v>6</v>
      </c>
      <c r="M6" s="77"/>
      <c r="N6" s="72"/>
      <c r="O6" s="79" t="s">
        <v>259</v>
      </c>
      <c r="P6" s="81">
        <v>43679.30699074074</v>
      </c>
      <c r="Q6" s="79" t="s">
        <v>260</v>
      </c>
      <c r="R6" s="79"/>
      <c r="S6" s="79"/>
      <c r="T6" s="79"/>
      <c r="U6" s="79"/>
      <c r="V6" s="83" t="s">
        <v>469</v>
      </c>
      <c r="W6" s="81">
        <v>43679.30699074074</v>
      </c>
      <c r="X6" s="83" t="s">
        <v>502</v>
      </c>
      <c r="Y6" s="79"/>
      <c r="Z6" s="79"/>
      <c r="AA6" s="82" t="s">
        <v>600</v>
      </c>
      <c r="AB6" s="79"/>
      <c r="AC6" s="79" t="b">
        <v>0</v>
      </c>
      <c r="AD6" s="79">
        <v>0</v>
      </c>
      <c r="AE6" s="82" t="s">
        <v>695</v>
      </c>
      <c r="AF6" s="79" t="b">
        <v>0</v>
      </c>
      <c r="AG6" s="79" t="s">
        <v>696</v>
      </c>
      <c r="AH6" s="79"/>
      <c r="AI6" s="82" t="s">
        <v>695</v>
      </c>
      <c r="AJ6" s="79" t="b">
        <v>0</v>
      </c>
      <c r="AK6" s="79">
        <v>5</v>
      </c>
      <c r="AL6" s="82" t="s">
        <v>627</v>
      </c>
      <c r="AM6" s="79" t="s">
        <v>703</v>
      </c>
      <c r="AN6" s="79" t="b">
        <v>0</v>
      </c>
      <c r="AO6" s="82" t="s">
        <v>627</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1</v>
      </c>
      <c r="BE6" s="49">
        <v>4.761904761904762</v>
      </c>
      <c r="BF6" s="48">
        <v>0</v>
      </c>
      <c r="BG6" s="49">
        <v>0</v>
      </c>
      <c r="BH6" s="48">
        <v>0</v>
      </c>
      <c r="BI6" s="49">
        <v>0</v>
      </c>
      <c r="BJ6" s="48">
        <v>20</v>
      </c>
      <c r="BK6" s="49">
        <v>95.23809523809524</v>
      </c>
      <c r="BL6" s="48">
        <v>21</v>
      </c>
    </row>
    <row r="7" spans="1:64" ht="15">
      <c r="A7" s="64" t="s">
        <v>216</v>
      </c>
      <c r="B7" s="64" t="s">
        <v>236</v>
      </c>
      <c r="C7" s="65"/>
      <c r="D7" s="66"/>
      <c r="E7" s="67"/>
      <c r="F7" s="68"/>
      <c r="G7" s="65"/>
      <c r="H7" s="69"/>
      <c r="I7" s="70"/>
      <c r="J7" s="70"/>
      <c r="K7" s="34" t="s">
        <v>65</v>
      </c>
      <c r="L7" s="77">
        <v>7</v>
      </c>
      <c r="M7" s="77"/>
      <c r="N7" s="72"/>
      <c r="O7" s="79" t="s">
        <v>259</v>
      </c>
      <c r="P7" s="81">
        <v>43679.64194444445</v>
      </c>
      <c r="Q7" s="79" t="s">
        <v>260</v>
      </c>
      <c r="R7" s="79"/>
      <c r="S7" s="79"/>
      <c r="T7" s="79"/>
      <c r="U7" s="79"/>
      <c r="V7" s="83" t="s">
        <v>470</v>
      </c>
      <c r="W7" s="81">
        <v>43679.64194444445</v>
      </c>
      <c r="X7" s="83" t="s">
        <v>503</v>
      </c>
      <c r="Y7" s="79"/>
      <c r="Z7" s="79"/>
      <c r="AA7" s="82" t="s">
        <v>601</v>
      </c>
      <c r="AB7" s="79"/>
      <c r="AC7" s="79" t="b">
        <v>0</v>
      </c>
      <c r="AD7" s="79">
        <v>0</v>
      </c>
      <c r="AE7" s="82" t="s">
        <v>695</v>
      </c>
      <c r="AF7" s="79" t="b">
        <v>0</v>
      </c>
      <c r="AG7" s="79" t="s">
        <v>696</v>
      </c>
      <c r="AH7" s="79"/>
      <c r="AI7" s="82" t="s">
        <v>695</v>
      </c>
      <c r="AJ7" s="79" t="b">
        <v>0</v>
      </c>
      <c r="AK7" s="79">
        <v>5</v>
      </c>
      <c r="AL7" s="82" t="s">
        <v>627</v>
      </c>
      <c r="AM7" s="79" t="s">
        <v>700</v>
      </c>
      <c r="AN7" s="79" t="b">
        <v>0</v>
      </c>
      <c r="AO7" s="82" t="s">
        <v>627</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4.761904761904762</v>
      </c>
      <c r="BF7" s="48">
        <v>0</v>
      </c>
      <c r="BG7" s="49">
        <v>0</v>
      </c>
      <c r="BH7" s="48">
        <v>0</v>
      </c>
      <c r="BI7" s="49">
        <v>0</v>
      </c>
      <c r="BJ7" s="48">
        <v>20</v>
      </c>
      <c r="BK7" s="49">
        <v>95.23809523809524</v>
      </c>
      <c r="BL7" s="48">
        <v>21</v>
      </c>
    </row>
    <row r="8" spans="1:64" ht="15">
      <c r="A8" s="64" t="s">
        <v>217</v>
      </c>
      <c r="B8" s="64" t="s">
        <v>232</v>
      </c>
      <c r="C8" s="65"/>
      <c r="D8" s="66"/>
      <c r="E8" s="67"/>
      <c r="F8" s="68"/>
      <c r="G8" s="65"/>
      <c r="H8" s="69"/>
      <c r="I8" s="70"/>
      <c r="J8" s="70"/>
      <c r="K8" s="34" t="s">
        <v>65</v>
      </c>
      <c r="L8" s="77">
        <v>8</v>
      </c>
      <c r="M8" s="77"/>
      <c r="N8" s="72"/>
      <c r="O8" s="79" t="s">
        <v>259</v>
      </c>
      <c r="P8" s="81">
        <v>43681.25115740741</v>
      </c>
      <c r="Q8" s="79" t="s">
        <v>262</v>
      </c>
      <c r="R8" s="79"/>
      <c r="S8" s="79"/>
      <c r="T8" s="79"/>
      <c r="U8" s="79"/>
      <c r="V8" s="83" t="s">
        <v>471</v>
      </c>
      <c r="W8" s="81">
        <v>43681.25115740741</v>
      </c>
      <c r="X8" s="83" t="s">
        <v>504</v>
      </c>
      <c r="Y8" s="79"/>
      <c r="Z8" s="79"/>
      <c r="AA8" s="82" t="s">
        <v>602</v>
      </c>
      <c r="AB8" s="79"/>
      <c r="AC8" s="79" t="b">
        <v>0</v>
      </c>
      <c r="AD8" s="79">
        <v>0</v>
      </c>
      <c r="AE8" s="82" t="s">
        <v>695</v>
      </c>
      <c r="AF8" s="79" t="b">
        <v>0</v>
      </c>
      <c r="AG8" s="79" t="s">
        <v>696</v>
      </c>
      <c r="AH8" s="79"/>
      <c r="AI8" s="82" t="s">
        <v>695</v>
      </c>
      <c r="AJ8" s="79" t="b">
        <v>0</v>
      </c>
      <c r="AK8" s="79">
        <v>9</v>
      </c>
      <c r="AL8" s="82" t="s">
        <v>625</v>
      </c>
      <c r="AM8" s="79" t="s">
        <v>703</v>
      </c>
      <c r="AN8" s="79" t="b">
        <v>0</v>
      </c>
      <c r="AO8" s="82" t="s">
        <v>625</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232</v>
      </c>
      <c r="C9" s="65"/>
      <c r="D9" s="66"/>
      <c r="E9" s="67"/>
      <c r="F9" s="68"/>
      <c r="G9" s="65"/>
      <c r="H9" s="69"/>
      <c r="I9" s="70"/>
      <c r="J9" s="70"/>
      <c r="K9" s="34" t="s">
        <v>65</v>
      </c>
      <c r="L9" s="77">
        <v>12</v>
      </c>
      <c r="M9" s="77"/>
      <c r="N9" s="72"/>
      <c r="O9" s="79" t="s">
        <v>259</v>
      </c>
      <c r="P9" s="81">
        <v>43681.28202546296</v>
      </c>
      <c r="Q9" s="79" t="s">
        <v>262</v>
      </c>
      <c r="R9" s="79"/>
      <c r="S9" s="79"/>
      <c r="T9" s="79"/>
      <c r="U9" s="79"/>
      <c r="V9" s="83" t="s">
        <v>472</v>
      </c>
      <c r="W9" s="81">
        <v>43681.28202546296</v>
      </c>
      <c r="X9" s="83" t="s">
        <v>505</v>
      </c>
      <c r="Y9" s="79"/>
      <c r="Z9" s="79"/>
      <c r="AA9" s="82" t="s">
        <v>603</v>
      </c>
      <c r="AB9" s="79"/>
      <c r="AC9" s="79" t="b">
        <v>0</v>
      </c>
      <c r="AD9" s="79">
        <v>0</v>
      </c>
      <c r="AE9" s="82" t="s">
        <v>695</v>
      </c>
      <c r="AF9" s="79" t="b">
        <v>0</v>
      </c>
      <c r="AG9" s="79" t="s">
        <v>696</v>
      </c>
      <c r="AH9" s="79"/>
      <c r="AI9" s="82" t="s">
        <v>695</v>
      </c>
      <c r="AJ9" s="79" t="b">
        <v>0</v>
      </c>
      <c r="AK9" s="79">
        <v>9</v>
      </c>
      <c r="AL9" s="82" t="s">
        <v>625</v>
      </c>
      <c r="AM9" s="79" t="s">
        <v>702</v>
      </c>
      <c r="AN9" s="79" t="b">
        <v>0</v>
      </c>
      <c r="AO9" s="82" t="s">
        <v>625</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232</v>
      </c>
      <c r="C10" s="65"/>
      <c r="D10" s="66"/>
      <c r="E10" s="67"/>
      <c r="F10" s="68"/>
      <c r="G10" s="65"/>
      <c r="H10" s="69"/>
      <c r="I10" s="70"/>
      <c r="J10" s="70"/>
      <c r="K10" s="34" t="s">
        <v>65</v>
      </c>
      <c r="L10" s="77">
        <v>16</v>
      </c>
      <c r="M10" s="77"/>
      <c r="N10" s="72"/>
      <c r="O10" s="79" t="s">
        <v>259</v>
      </c>
      <c r="P10" s="81">
        <v>43681.28260416666</v>
      </c>
      <c r="Q10" s="79" t="s">
        <v>262</v>
      </c>
      <c r="R10" s="79"/>
      <c r="S10" s="79"/>
      <c r="T10" s="79"/>
      <c r="U10" s="79"/>
      <c r="V10" s="83" t="s">
        <v>473</v>
      </c>
      <c r="W10" s="81">
        <v>43681.28260416666</v>
      </c>
      <c r="X10" s="83" t="s">
        <v>506</v>
      </c>
      <c r="Y10" s="79"/>
      <c r="Z10" s="79"/>
      <c r="AA10" s="82" t="s">
        <v>604</v>
      </c>
      <c r="AB10" s="79"/>
      <c r="AC10" s="79" t="b">
        <v>0</v>
      </c>
      <c r="AD10" s="79">
        <v>0</v>
      </c>
      <c r="AE10" s="82" t="s">
        <v>695</v>
      </c>
      <c r="AF10" s="79" t="b">
        <v>0</v>
      </c>
      <c r="AG10" s="79" t="s">
        <v>696</v>
      </c>
      <c r="AH10" s="79"/>
      <c r="AI10" s="82" t="s">
        <v>695</v>
      </c>
      <c r="AJ10" s="79" t="b">
        <v>0</v>
      </c>
      <c r="AK10" s="79">
        <v>9</v>
      </c>
      <c r="AL10" s="82" t="s">
        <v>625</v>
      </c>
      <c r="AM10" s="79" t="s">
        <v>702</v>
      </c>
      <c r="AN10" s="79" t="b">
        <v>0</v>
      </c>
      <c r="AO10" s="82" t="s">
        <v>625</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232</v>
      </c>
      <c r="C11" s="65"/>
      <c r="D11" s="66"/>
      <c r="E11" s="67"/>
      <c r="F11" s="68"/>
      <c r="G11" s="65"/>
      <c r="H11" s="69"/>
      <c r="I11" s="70"/>
      <c r="J11" s="70"/>
      <c r="K11" s="34" t="s">
        <v>65</v>
      </c>
      <c r="L11" s="77">
        <v>20</v>
      </c>
      <c r="M11" s="77"/>
      <c r="N11" s="72"/>
      <c r="O11" s="79" t="s">
        <v>259</v>
      </c>
      <c r="P11" s="81">
        <v>43681.28603009259</v>
      </c>
      <c r="Q11" s="79" t="s">
        <v>262</v>
      </c>
      <c r="R11" s="79"/>
      <c r="S11" s="79"/>
      <c r="T11" s="79"/>
      <c r="U11" s="79"/>
      <c r="V11" s="83" t="s">
        <v>474</v>
      </c>
      <c r="W11" s="81">
        <v>43681.28603009259</v>
      </c>
      <c r="X11" s="83" t="s">
        <v>507</v>
      </c>
      <c r="Y11" s="79"/>
      <c r="Z11" s="79"/>
      <c r="AA11" s="82" t="s">
        <v>605</v>
      </c>
      <c r="AB11" s="79"/>
      <c r="AC11" s="79" t="b">
        <v>0</v>
      </c>
      <c r="AD11" s="79">
        <v>0</v>
      </c>
      <c r="AE11" s="82" t="s">
        <v>695</v>
      </c>
      <c r="AF11" s="79" t="b">
        <v>0</v>
      </c>
      <c r="AG11" s="79" t="s">
        <v>696</v>
      </c>
      <c r="AH11" s="79"/>
      <c r="AI11" s="82" t="s">
        <v>695</v>
      </c>
      <c r="AJ11" s="79" t="b">
        <v>0</v>
      </c>
      <c r="AK11" s="79">
        <v>9</v>
      </c>
      <c r="AL11" s="82" t="s">
        <v>625</v>
      </c>
      <c r="AM11" s="79" t="s">
        <v>702</v>
      </c>
      <c r="AN11" s="79" t="b">
        <v>0</v>
      </c>
      <c r="AO11" s="82" t="s">
        <v>625</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232</v>
      </c>
      <c r="C12" s="65"/>
      <c r="D12" s="66"/>
      <c r="E12" s="67"/>
      <c r="F12" s="68"/>
      <c r="G12" s="65"/>
      <c r="H12" s="69"/>
      <c r="I12" s="70"/>
      <c r="J12" s="70"/>
      <c r="K12" s="34" t="s">
        <v>65</v>
      </c>
      <c r="L12" s="77">
        <v>24</v>
      </c>
      <c r="M12" s="77"/>
      <c r="N12" s="72"/>
      <c r="O12" s="79" t="s">
        <v>259</v>
      </c>
      <c r="P12" s="81">
        <v>43681.306759259256</v>
      </c>
      <c r="Q12" s="79" t="s">
        <v>262</v>
      </c>
      <c r="R12" s="79"/>
      <c r="S12" s="79"/>
      <c r="T12" s="79"/>
      <c r="U12" s="79"/>
      <c r="V12" s="83" t="s">
        <v>475</v>
      </c>
      <c r="W12" s="81">
        <v>43681.306759259256</v>
      </c>
      <c r="X12" s="83" t="s">
        <v>508</v>
      </c>
      <c r="Y12" s="79"/>
      <c r="Z12" s="79"/>
      <c r="AA12" s="82" t="s">
        <v>606</v>
      </c>
      <c r="AB12" s="79"/>
      <c r="AC12" s="79" t="b">
        <v>0</v>
      </c>
      <c r="AD12" s="79">
        <v>0</v>
      </c>
      <c r="AE12" s="82" t="s">
        <v>695</v>
      </c>
      <c r="AF12" s="79" t="b">
        <v>0</v>
      </c>
      <c r="AG12" s="79" t="s">
        <v>696</v>
      </c>
      <c r="AH12" s="79"/>
      <c r="AI12" s="82" t="s">
        <v>695</v>
      </c>
      <c r="AJ12" s="79" t="b">
        <v>0</v>
      </c>
      <c r="AK12" s="79">
        <v>9</v>
      </c>
      <c r="AL12" s="82" t="s">
        <v>625</v>
      </c>
      <c r="AM12" s="79" t="s">
        <v>700</v>
      </c>
      <c r="AN12" s="79" t="b">
        <v>0</v>
      </c>
      <c r="AO12" s="82" t="s">
        <v>625</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222</v>
      </c>
      <c r="B13" s="64" t="s">
        <v>232</v>
      </c>
      <c r="C13" s="65"/>
      <c r="D13" s="66"/>
      <c r="E13" s="67"/>
      <c r="F13" s="68"/>
      <c r="G13" s="65"/>
      <c r="H13" s="69"/>
      <c r="I13" s="70"/>
      <c r="J13" s="70"/>
      <c r="K13" s="34" t="s">
        <v>65</v>
      </c>
      <c r="L13" s="77">
        <v>28</v>
      </c>
      <c r="M13" s="77"/>
      <c r="N13" s="72"/>
      <c r="O13" s="79" t="s">
        <v>259</v>
      </c>
      <c r="P13" s="81">
        <v>43681.41423611111</v>
      </c>
      <c r="Q13" s="79" t="s">
        <v>262</v>
      </c>
      <c r="R13" s="79"/>
      <c r="S13" s="79"/>
      <c r="T13" s="79"/>
      <c r="U13" s="79"/>
      <c r="V13" s="83" t="s">
        <v>476</v>
      </c>
      <c r="W13" s="81">
        <v>43681.41423611111</v>
      </c>
      <c r="X13" s="83" t="s">
        <v>509</v>
      </c>
      <c r="Y13" s="79"/>
      <c r="Z13" s="79"/>
      <c r="AA13" s="82" t="s">
        <v>607</v>
      </c>
      <c r="AB13" s="79"/>
      <c r="AC13" s="79" t="b">
        <v>0</v>
      </c>
      <c r="AD13" s="79">
        <v>0</v>
      </c>
      <c r="AE13" s="82" t="s">
        <v>695</v>
      </c>
      <c r="AF13" s="79" t="b">
        <v>0</v>
      </c>
      <c r="AG13" s="79" t="s">
        <v>696</v>
      </c>
      <c r="AH13" s="79"/>
      <c r="AI13" s="82" t="s">
        <v>695</v>
      </c>
      <c r="AJ13" s="79" t="b">
        <v>0</v>
      </c>
      <c r="AK13" s="79">
        <v>9</v>
      </c>
      <c r="AL13" s="82" t="s">
        <v>625</v>
      </c>
      <c r="AM13" s="79" t="s">
        <v>700</v>
      </c>
      <c r="AN13" s="79" t="b">
        <v>0</v>
      </c>
      <c r="AO13" s="82" t="s">
        <v>625</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223</v>
      </c>
      <c r="B14" s="64" t="s">
        <v>232</v>
      </c>
      <c r="C14" s="65"/>
      <c r="D14" s="66"/>
      <c r="E14" s="67"/>
      <c r="F14" s="68"/>
      <c r="G14" s="65"/>
      <c r="H14" s="69"/>
      <c r="I14" s="70"/>
      <c r="J14" s="70"/>
      <c r="K14" s="34" t="s">
        <v>65</v>
      </c>
      <c r="L14" s="77">
        <v>32</v>
      </c>
      <c r="M14" s="77"/>
      <c r="N14" s="72"/>
      <c r="O14" s="79" t="s">
        <v>259</v>
      </c>
      <c r="P14" s="81">
        <v>43681.613900462966</v>
      </c>
      <c r="Q14" s="79" t="s">
        <v>262</v>
      </c>
      <c r="R14" s="79"/>
      <c r="S14" s="79"/>
      <c r="T14" s="79"/>
      <c r="U14" s="79"/>
      <c r="V14" s="83" t="s">
        <v>477</v>
      </c>
      <c r="W14" s="81">
        <v>43681.613900462966</v>
      </c>
      <c r="X14" s="83" t="s">
        <v>510</v>
      </c>
      <c r="Y14" s="79"/>
      <c r="Z14" s="79"/>
      <c r="AA14" s="82" t="s">
        <v>608</v>
      </c>
      <c r="AB14" s="79"/>
      <c r="AC14" s="79" t="b">
        <v>0</v>
      </c>
      <c r="AD14" s="79">
        <v>0</v>
      </c>
      <c r="AE14" s="82" t="s">
        <v>695</v>
      </c>
      <c r="AF14" s="79" t="b">
        <v>0</v>
      </c>
      <c r="AG14" s="79" t="s">
        <v>696</v>
      </c>
      <c r="AH14" s="79"/>
      <c r="AI14" s="82" t="s">
        <v>695</v>
      </c>
      <c r="AJ14" s="79" t="b">
        <v>0</v>
      </c>
      <c r="AK14" s="79">
        <v>9</v>
      </c>
      <c r="AL14" s="82" t="s">
        <v>625</v>
      </c>
      <c r="AM14" s="79" t="s">
        <v>703</v>
      </c>
      <c r="AN14" s="79" t="b">
        <v>0</v>
      </c>
      <c r="AO14" s="82" t="s">
        <v>625</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c r="BE14" s="49"/>
      <c r="BF14" s="48"/>
      <c r="BG14" s="49"/>
      <c r="BH14" s="48"/>
      <c r="BI14" s="49"/>
      <c r="BJ14" s="48"/>
      <c r="BK14" s="49"/>
      <c r="BL14" s="48"/>
    </row>
    <row r="15" spans="1:64" ht="15">
      <c r="A15" s="64" t="s">
        <v>224</v>
      </c>
      <c r="B15" s="64" t="s">
        <v>248</v>
      </c>
      <c r="C15" s="65"/>
      <c r="D15" s="66"/>
      <c r="E15" s="67"/>
      <c r="F15" s="68"/>
      <c r="G15" s="65"/>
      <c r="H15" s="69"/>
      <c r="I15" s="70"/>
      <c r="J15" s="70"/>
      <c r="K15" s="34" t="s">
        <v>65</v>
      </c>
      <c r="L15" s="77">
        <v>36</v>
      </c>
      <c r="M15" s="77"/>
      <c r="N15" s="72"/>
      <c r="O15" s="79" t="s">
        <v>259</v>
      </c>
      <c r="P15" s="81">
        <v>43681.967777777776</v>
      </c>
      <c r="Q15" s="79" t="s">
        <v>263</v>
      </c>
      <c r="R15" s="83" t="s">
        <v>342</v>
      </c>
      <c r="S15" s="79" t="s">
        <v>409</v>
      </c>
      <c r="T15" s="79" t="s">
        <v>424</v>
      </c>
      <c r="U15" s="79"/>
      <c r="V15" s="83" t="s">
        <v>478</v>
      </c>
      <c r="W15" s="81">
        <v>43681.967777777776</v>
      </c>
      <c r="X15" s="83" t="s">
        <v>511</v>
      </c>
      <c r="Y15" s="79"/>
      <c r="Z15" s="79"/>
      <c r="AA15" s="82" t="s">
        <v>609</v>
      </c>
      <c r="AB15" s="79"/>
      <c r="AC15" s="79" t="b">
        <v>0</v>
      </c>
      <c r="AD15" s="79">
        <v>0</v>
      </c>
      <c r="AE15" s="82" t="s">
        <v>695</v>
      </c>
      <c r="AF15" s="79" t="b">
        <v>0</v>
      </c>
      <c r="AG15" s="79" t="s">
        <v>696</v>
      </c>
      <c r="AH15" s="79"/>
      <c r="AI15" s="82" t="s">
        <v>695</v>
      </c>
      <c r="AJ15" s="79" t="b">
        <v>0</v>
      </c>
      <c r="AK15" s="79">
        <v>1</v>
      </c>
      <c r="AL15" s="82" t="s">
        <v>668</v>
      </c>
      <c r="AM15" s="79" t="s">
        <v>704</v>
      </c>
      <c r="AN15" s="79" t="b">
        <v>0</v>
      </c>
      <c r="AO15" s="82" t="s">
        <v>668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2</v>
      </c>
      <c r="BE15" s="49">
        <v>14.285714285714286</v>
      </c>
      <c r="BF15" s="48">
        <v>0</v>
      </c>
      <c r="BG15" s="49">
        <v>0</v>
      </c>
      <c r="BH15" s="48">
        <v>0</v>
      </c>
      <c r="BI15" s="49">
        <v>0</v>
      </c>
      <c r="BJ15" s="48">
        <v>12</v>
      </c>
      <c r="BK15" s="49">
        <v>85.71428571428571</v>
      </c>
      <c r="BL15" s="48">
        <v>14</v>
      </c>
    </row>
    <row r="16" spans="1:64" ht="15">
      <c r="A16" s="64" t="s">
        <v>225</v>
      </c>
      <c r="B16" s="64" t="s">
        <v>232</v>
      </c>
      <c r="C16" s="65"/>
      <c r="D16" s="66"/>
      <c r="E16" s="67"/>
      <c r="F16" s="68"/>
      <c r="G16" s="65"/>
      <c r="H16" s="69"/>
      <c r="I16" s="70"/>
      <c r="J16" s="70"/>
      <c r="K16" s="34" t="s">
        <v>65</v>
      </c>
      <c r="L16" s="77">
        <v>37</v>
      </c>
      <c r="M16" s="77"/>
      <c r="N16" s="72"/>
      <c r="O16" s="79" t="s">
        <v>259</v>
      </c>
      <c r="P16" s="81">
        <v>43682.15115740741</v>
      </c>
      <c r="Q16" s="79" t="s">
        <v>262</v>
      </c>
      <c r="R16" s="79"/>
      <c r="S16" s="79"/>
      <c r="T16" s="79"/>
      <c r="U16" s="79"/>
      <c r="V16" s="83" t="s">
        <v>479</v>
      </c>
      <c r="W16" s="81">
        <v>43682.15115740741</v>
      </c>
      <c r="X16" s="83" t="s">
        <v>512</v>
      </c>
      <c r="Y16" s="79"/>
      <c r="Z16" s="79"/>
      <c r="AA16" s="82" t="s">
        <v>610</v>
      </c>
      <c r="AB16" s="79"/>
      <c r="AC16" s="79" t="b">
        <v>0</v>
      </c>
      <c r="AD16" s="79">
        <v>0</v>
      </c>
      <c r="AE16" s="82" t="s">
        <v>695</v>
      </c>
      <c r="AF16" s="79" t="b">
        <v>0</v>
      </c>
      <c r="AG16" s="79" t="s">
        <v>696</v>
      </c>
      <c r="AH16" s="79"/>
      <c r="AI16" s="82" t="s">
        <v>695</v>
      </c>
      <c r="AJ16" s="79" t="b">
        <v>0</v>
      </c>
      <c r="AK16" s="79">
        <v>12</v>
      </c>
      <c r="AL16" s="82" t="s">
        <v>625</v>
      </c>
      <c r="AM16" s="79" t="s">
        <v>703</v>
      </c>
      <c r="AN16" s="79" t="b">
        <v>0</v>
      </c>
      <c r="AO16" s="82" t="s">
        <v>625</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226</v>
      </c>
      <c r="B17" s="64" t="s">
        <v>232</v>
      </c>
      <c r="C17" s="65"/>
      <c r="D17" s="66"/>
      <c r="E17" s="67"/>
      <c r="F17" s="68"/>
      <c r="G17" s="65"/>
      <c r="H17" s="69"/>
      <c r="I17" s="70"/>
      <c r="J17" s="70"/>
      <c r="K17" s="34" t="s">
        <v>65</v>
      </c>
      <c r="L17" s="77">
        <v>41</v>
      </c>
      <c r="M17" s="77"/>
      <c r="N17" s="72"/>
      <c r="O17" s="79" t="s">
        <v>259</v>
      </c>
      <c r="P17" s="81">
        <v>43682.15925925926</v>
      </c>
      <c r="Q17" s="79" t="s">
        <v>262</v>
      </c>
      <c r="R17" s="79"/>
      <c r="S17" s="79"/>
      <c r="T17" s="79"/>
      <c r="U17" s="79"/>
      <c r="V17" s="83" t="s">
        <v>480</v>
      </c>
      <c r="W17" s="81">
        <v>43682.15925925926</v>
      </c>
      <c r="X17" s="83" t="s">
        <v>513</v>
      </c>
      <c r="Y17" s="79"/>
      <c r="Z17" s="79"/>
      <c r="AA17" s="82" t="s">
        <v>611</v>
      </c>
      <c r="AB17" s="79"/>
      <c r="AC17" s="79" t="b">
        <v>0</v>
      </c>
      <c r="AD17" s="79">
        <v>0</v>
      </c>
      <c r="AE17" s="82" t="s">
        <v>695</v>
      </c>
      <c r="AF17" s="79" t="b">
        <v>0</v>
      </c>
      <c r="AG17" s="79" t="s">
        <v>696</v>
      </c>
      <c r="AH17" s="79"/>
      <c r="AI17" s="82" t="s">
        <v>695</v>
      </c>
      <c r="AJ17" s="79" t="b">
        <v>0</v>
      </c>
      <c r="AK17" s="79">
        <v>12</v>
      </c>
      <c r="AL17" s="82" t="s">
        <v>625</v>
      </c>
      <c r="AM17" s="79" t="s">
        <v>700</v>
      </c>
      <c r="AN17" s="79" t="b">
        <v>0</v>
      </c>
      <c r="AO17" s="82" t="s">
        <v>625</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227</v>
      </c>
      <c r="B18" s="64" t="s">
        <v>249</v>
      </c>
      <c r="C18" s="65"/>
      <c r="D18" s="66"/>
      <c r="E18" s="67"/>
      <c r="F18" s="68"/>
      <c r="G18" s="65"/>
      <c r="H18" s="69"/>
      <c r="I18" s="70"/>
      <c r="J18" s="70"/>
      <c r="K18" s="34" t="s">
        <v>65</v>
      </c>
      <c r="L18" s="77">
        <v>45</v>
      </c>
      <c r="M18" s="77"/>
      <c r="N18" s="72"/>
      <c r="O18" s="79" t="s">
        <v>259</v>
      </c>
      <c r="P18" s="81">
        <v>43682.37540509259</v>
      </c>
      <c r="Q18" s="79" t="s">
        <v>264</v>
      </c>
      <c r="R18" s="83" t="s">
        <v>343</v>
      </c>
      <c r="S18" s="79" t="s">
        <v>410</v>
      </c>
      <c r="T18" s="79" t="s">
        <v>425</v>
      </c>
      <c r="U18" s="79"/>
      <c r="V18" s="83" t="s">
        <v>481</v>
      </c>
      <c r="W18" s="81">
        <v>43682.37540509259</v>
      </c>
      <c r="X18" s="83" t="s">
        <v>514</v>
      </c>
      <c r="Y18" s="79"/>
      <c r="Z18" s="79"/>
      <c r="AA18" s="82" t="s">
        <v>612</v>
      </c>
      <c r="AB18" s="79"/>
      <c r="AC18" s="79" t="b">
        <v>0</v>
      </c>
      <c r="AD18" s="79">
        <v>0</v>
      </c>
      <c r="AE18" s="82" t="s">
        <v>695</v>
      </c>
      <c r="AF18" s="79" t="b">
        <v>0</v>
      </c>
      <c r="AG18" s="79" t="s">
        <v>696</v>
      </c>
      <c r="AH18" s="79"/>
      <c r="AI18" s="82" t="s">
        <v>695</v>
      </c>
      <c r="AJ18" s="79" t="b">
        <v>0</v>
      </c>
      <c r="AK18" s="79">
        <v>1</v>
      </c>
      <c r="AL18" s="82" t="s">
        <v>616</v>
      </c>
      <c r="AM18" s="79" t="s">
        <v>702</v>
      </c>
      <c r="AN18" s="79" t="b">
        <v>0</v>
      </c>
      <c r="AO18" s="82" t="s">
        <v>616</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228</v>
      </c>
      <c r="B19" s="64" t="s">
        <v>249</v>
      </c>
      <c r="C19" s="65"/>
      <c r="D19" s="66"/>
      <c r="E19" s="67"/>
      <c r="F19" s="68"/>
      <c r="G19" s="65"/>
      <c r="H19" s="69"/>
      <c r="I19" s="70"/>
      <c r="J19" s="70"/>
      <c r="K19" s="34" t="s">
        <v>65</v>
      </c>
      <c r="L19" s="77">
        <v>47</v>
      </c>
      <c r="M19" s="77"/>
      <c r="N19" s="72"/>
      <c r="O19" s="79" t="s">
        <v>259</v>
      </c>
      <c r="P19" s="81">
        <v>43682.463958333334</v>
      </c>
      <c r="Q19" s="79" t="s">
        <v>265</v>
      </c>
      <c r="R19" s="83" t="s">
        <v>343</v>
      </c>
      <c r="S19" s="79" t="s">
        <v>410</v>
      </c>
      <c r="T19" s="79" t="s">
        <v>425</v>
      </c>
      <c r="U19" s="79"/>
      <c r="V19" s="83" t="s">
        <v>482</v>
      </c>
      <c r="W19" s="81">
        <v>43682.463958333334</v>
      </c>
      <c r="X19" s="83" t="s">
        <v>515</v>
      </c>
      <c r="Y19" s="79"/>
      <c r="Z19" s="79"/>
      <c r="AA19" s="82" t="s">
        <v>613</v>
      </c>
      <c r="AB19" s="79"/>
      <c r="AC19" s="79" t="b">
        <v>0</v>
      </c>
      <c r="AD19" s="79">
        <v>0</v>
      </c>
      <c r="AE19" s="82" t="s">
        <v>695</v>
      </c>
      <c r="AF19" s="79" t="b">
        <v>0</v>
      </c>
      <c r="AG19" s="79" t="s">
        <v>696</v>
      </c>
      <c r="AH19" s="79"/>
      <c r="AI19" s="82" t="s">
        <v>695</v>
      </c>
      <c r="AJ19" s="79" t="b">
        <v>0</v>
      </c>
      <c r="AK19" s="79">
        <v>0</v>
      </c>
      <c r="AL19" s="82" t="s">
        <v>695</v>
      </c>
      <c r="AM19" s="79" t="s">
        <v>705</v>
      </c>
      <c r="AN19" s="79" t="b">
        <v>0</v>
      </c>
      <c r="AO19" s="82" t="s">
        <v>613</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v>0</v>
      </c>
      <c r="BE19" s="49">
        <v>0</v>
      </c>
      <c r="BF19" s="48">
        <v>1</v>
      </c>
      <c r="BG19" s="49">
        <v>7.6923076923076925</v>
      </c>
      <c r="BH19" s="48">
        <v>0</v>
      </c>
      <c r="BI19" s="49">
        <v>0</v>
      </c>
      <c r="BJ19" s="48">
        <v>12</v>
      </c>
      <c r="BK19" s="49">
        <v>92.3076923076923</v>
      </c>
      <c r="BL19" s="48">
        <v>13</v>
      </c>
    </row>
    <row r="20" spans="1:64" ht="15">
      <c r="A20" s="64" t="s">
        <v>229</v>
      </c>
      <c r="B20" s="64" t="s">
        <v>229</v>
      </c>
      <c r="C20" s="65"/>
      <c r="D20" s="66"/>
      <c r="E20" s="67"/>
      <c r="F20" s="68"/>
      <c r="G20" s="65"/>
      <c r="H20" s="69"/>
      <c r="I20" s="70"/>
      <c r="J20" s="70"/>
      <c r="K20" s="34" t="s">
        <v>65</v>
      </c>
      <c r="L20" s="77">
        <v>48</v>
      </c>
      <c r="M20" s="77"/>
      <c r="N20" s="72"/>
      <c r="O20" s="79" t="s">
        <v>176</v>
      </c>
      <c r="P20" s="81">
        <v>43678.85428240741</v>
      </c>
      <c r="Q20" s="79" t="s">
        <v>266</v>
      </c>
      <c r="R20" s="83" t="s">
        <v>344</v>
      </c>
      <c r="S20" s="79" t="s">
        <v>411</v>
      </c>
      <c r="T20" s="79" t="s">
        <v>426</v>
      </c>
      <c r="U20" s="79"/>
      <c r="V20" s="83" t="s">
        <v>483</v>
      </c>
      <c r="W20" s="81">
        <v>43678.85428240741</v>
      </c>
      <c r="X20" s="83" t="s">
        <v>516</v>
      </c>
      <c r="Y20" s="79"/>
      <c r="Z20" s="79"/>
      <c r="AA20" s="82" t="s">
        <v>614</v>
      </c>
      <c r="AB20" s="79"/>
      <c r="AC20" s="79" t="b">
        <v>0</v>
      </c>
      <c r="AD20" s="79">
        <v>1</v>
      </c>
      <c r="AE20" s="82" t="s">
        <v>695</v>
      </c>
      <c r="AF20" s="79" t="b">
        <v>0</v>
      </c>
      <c r="AG20" s="79" t="s">
        <v>696</v>
      </c>
      <c r="AH20" s="79"/>
      <c r="AI20" s="82" t="s">
        <v>695</v>
      </c>
      <c r="AJ20" s="79" t="b">
        <v>0</v>
      </c>
      <c r="AK20" s="79">
        <v>0</v>
      </c>
      <c r="AL20" s="82" t="s">
        <v>695</v>
      </c>
      <c r="AM20" s="79" t="s">
        <v>706</v>
      </c>
      <c r="AN20" s="79" t="b">
        <v>0</v>
      </c>
      <c r="AO20" s="82" t="s">
        <v>614</v>
      </c>
      <c r="AP20" s="79" t="s">
        <v>176</v>
      </c>
      <c r="AQ20" s="79">
        <v>0</v>
      </c>
      <c r="AR20" s="79">
        <v>0</v>
      </c>
      <c r="AS20" s="79"/>
      <c r="AT20" s="79"/>
      <c r="AU20" s="79"/>
      <c r="AV20" s="79"/>
      <c r="AW20" s="79"/>
      <c r="AX20" s="79"/>
      <c r="AY20" s="79"/>
      <c r="AZ20" s="79"/>
      <c r="BA20">
        <v>2</v>
      </c>
      <c r="BB20" s="78" t="str">
        <f>REPLACE(INDEX(GroupVertices[Group],MATCH(Edges25[[#This Row],[Vertex 1]],GroupVertices[Vertex],0)),1,1,"")</f>
        <v>6</v>
      </c>
      <c r="BC20" s="78" t="str">
        <f>REPLACE(INDEX(GroupVertices[Group],MATCH(Edges25[[#This Row],[Vertex 2]],GroupVertices[Vertex],0)),1,1,"")</f>
        <v>6</v>
      </c>
      <c r="BD20" s="48">
        <v>2</v>
      </c>
      <c r="BE20" s="49">
        <v>5.405405405405405</v>
      </c>
      <c r="BF20" s="48">
        <v>0</v>
      </c>
      <c r="BG20" s="49">
        <v>0</v>
      </c>
      <c r="BH20" s="48">
        <v>0</v>
      </c>
      <c r="BI20" s="49">
        <v>0</v>
      </c>
      <c r="BJ20" s="48">
        <v>35</v>
      </c>
      <c r="BK20" s="49">
        <v>94.5945945945946</v>
      </c>
      <c r="BL20" s="48">
        <v>37</v>
      </c>
    </row>
    <row r="21" spans="1:64" ht="15">
      <c r="A21" s="64" t="s">
        <v>229</v>
      </c>
      <c r="B21" s="64" t="s">
        <v>229</v>
      </c>
      <c r="C21" s="65"/>
      <c r="D21" s="66"/>
      <c r="E21" s="67"/>
      <c r="F21" s="68"/>
      <c r="G21" s="65"/>
      <c r="H21" s="69"/>
      <c r="I21" s="70"/>
      <c r="J21" s="70"/>
      <c r="K21" s="34" t="s">
        <v>65</v>
      </c>
      <c r="L21" s="77">
        <v>49</v>
      </c>
      <c r="M21" s="77"/>
      <c r="N21" s="72"/>
      <c r="O21" s="79" t="s">
        <v>176</v>
      </c>
      <c r="P21" s="81">
        <v>43682.70846064815</v>
      </c>
      <c r="Q21" s="79" t="s">
        <v>267</v>
      </c>
      <c r="R21" s="83" t="s">
        <v>345</v>
      </c>
      <c r="S21" s="79" t="s">
        <v>411</v>
      </c>
      <c r="T21" s="79" t="s">
        <v>427</v>
      </c>
      <c r="U21" s="83" t="s">
        <v>454</v>
      </c>
      <c r="V21" s="83" t="s">
        <v>454</v>
      </c>
      <c r="W21" s="81">
        <v>43682.70846064815</v>
      </c>
      <c r="X21" s="83" t="s">
        <v>517</v>
      </c>
      <c r="Y21" s="79"/>
      <c r="Z21" s="79"/>
      <c r="AA21" s="82" t="s">
        <v>615</v>
      </c>
      <c r="AB21" s="79"/>
      <c r="AC21" s="79" t="b">
        <v>0</v>
      </c>
      <c r="AD21" s="79">
        <v>0</v>
      </c>
      <c r="AE21" s="82" t="s">
        <v>695</v>
      </c>
      <c r="AF21" s="79" t="b">
        <v>0</v>
      </c>
      <c r="AG21" s="79" t="s">
        <v>696</v>
      </c>
      <c r="AH21" s="79"/>
      <c r="AI21" s="82" t="s">
        <v>695</v>
      </c>
      <c r="AJ21" s="79" t="b">
        <v>0</v>
      </c>
      <c r="AK21" s="79">
        <v>0</v>
      </c>
      <c r="AL21" s="82" t="s">
        <v>695</v>
      </c>
      <c r="AM21" s="79" t="s">
        <v>706</v>
      </c>
      <c r="AN21" s="79" t="b">
        <v>0</v>
      </c>
      <c r="AO21" s="82" t="s">
        <v>615</v>
      </c>
      <c r="AP21" s="79" t="s">
        <v>176</v>
      </c>
      <c r="AQ21" s="79">
        <v>0</v>
      </c>
      <c r="AR21" s="79">
        <v>0</v>
      </c>
      <c r="AS21" s="79"/>
      <c r="AT21" s="79"/>
      <c r="AU21" s="79"/>
      <c r="AV21" s="79"/>
      <c r="AW21" s="79"/>
      <c r="AX21" s="79"/>
      <c r="AY21" s="79"/>
      <c r="AZ21" s="79"/>
      <c r="BA21">
        <v>2</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40</v>
      </c>
      <c r="BK21" s="49">
        <v>100</v>
      </c>
      <c r="BL21" s="48">
        <v>40</v>
      </c>
    </row>
    <row r="22" spans="1:64" ht="15">
      <c r="A22" s="64" t="s">
        <v>230</v>
      </c>
      <c r="B22" s="64" t="s">
        <v>249</v>
      </c>
      <c r="C22" s="65"/>
      <c r="D22" s="66"/>
      <c r="E22" s="67"/>
      <c r="F22" s="68"/>
      <c r="G22" s="65"/>
      <c r="H22" s="69"/>
      <c r="I22" s="70"/>
      <c r="J22" s="70"/>
      <c r="K22" s="34" t="s">
        <v>65</v>
      </c>
      <c r="L22" s="77">
        <v>50</v>
      </c>
      <c r="M22" s="77"/>
      <c r="N22" s="72"/>
      <c r="O22" s="79" t="s">
        <v>259</v>
      </c>
      <c r="P22" s="81">
        <v>43682.37509259259</v>
      </c>
      <c r="Q22" s="79" t="s">
        <v>268</v>
      </c>
      <c r="R22" s="83" t="s">
        <v>343</v>
      </c>
      <c r="S22" s="79" t="s">
        <v>410</v>
      </c>
      <c r="T22" s="79" t="s">
        <v>425</v>
      </c>
      <c r="U22" s="79"/>
      <c r="V22" s="83" t="s">
        <v>484</v>
      </c>
      <c r="W22" s="81">
        <v>43682.37509259259</v>
      </c>
      <c r="X22" s="83" t="s">
        <v>518</v>
      </c>
      <c r="Y22" s="79"/>
      <c r="Z22" s="79"/>
      <c r="AA22" s="82" t="s">
        <v>616</v>
      </c>
      <c r="AB22" s="79"/>
      <c r="AC22" s="79" t="b">
        <v>0</v>
      </c>
      <c r="AD22" s="79">
        <v>1</v>
      </c>
      <c r="AE22" s="82" t="s">
        <v>695</v>
      </c>
      <c r="AF22" s="79" t="b">
        <v>0</v>
      </c>
      <c r="AG22" s="79" t="s">
        <v>696</v>
      </c>
      <c r="AH22" s="79"/>
      <c r="AI22" s="82" t="s">
        <v>695</v>
      </c>
      <c r="AJ22" s="79" t="b">
        <v>0</v>
      </c>
      <c r="AK22" s="79">
        <v>1</v>
      </c>
      <c r="AL22" s="82" t="s">
        <v>695</v>
      </c>
      <c r="AM22" s="79" t="s">
        <v>707</v>
      </c>
      <c r="AN22" s="79" t="b">
        <v>0</v>
      </c>
      <c r="AO22" s="82" t="s">
        <v>616</v>
      </c>
      <c r="AP22" s="79" t="s">
        <v>176</v>
      </c>
      <c r="AQ22" s="79">
        <v>0</v>
      </c>
      <c r="AR22" s="79">
        <v>0</v>
      </c>
      <c r="AS22" s="79"/>
      <c r="AT22" s="79"/>
      <c r="AU22" s="79"/>
      <c r="AV22" s="79"/>
      <c r="AW22" s="79"/>
      <c r="AX22" s="79"/>
      <c r="AY22" s="79"/>
      <c r="AZ22" s="79"/>
      <c r="BA22">
        <v>4</v>
      </c>
      <c r="BB22" s="78" t="str">
        <f>REPLACE(INDEX(GroupVertices[Group],MATCH(Edges25[[#This Row],[Vertex 1]],GroupVertices[Vertex],0)),1,1,"")</f>
        <v>5</v>
      </c>
      <c r="BC22" s="78" t="str">
        <f>REPLACE(INDEX(GroupVertices[Group],MATCH(Edges25[[#This Row],[Vertex 2]],GroupVertices[Vertex],0)),1,1,"")</f>
        <v>5</v>
      </c>
      <c r="BD22" s="48">
        <v>0</v>
      </c>
      <c r="BE22" s="49">
        <v>0</v>
      </c>
      <c r="BF22" s="48">
        <v>1</v>
      </c>
      <c r="BG22" s="49">
        <v>7.142857142857143</v>
      </c>
      <c r="BH22" s="48">
        <v>0</v>
      </c>
      <c r="BI22" s="49">
        <v>0</v>
      </c>
      <c r="BJ22" s="48">
        <v>13</v>
      </c>
      <c r="BK22" s="49">
        <v>92.85714285714286</v>
      </c>
      <c r="BL22" s="48">
        <v>14</v>
      </c>
    </row>
    <row r="23" spans="1:64" ht="15">
      <c r="A23" s="64" t="s">
        <v>230</v>
      </c>
      <c r="B23" s="64" t="s">
        <v>249</v>
      </c>
      <c r="C23" s="65"/>
      <c r="D23" s="66"/>
      <c r="E23" s="67"/>
      <c r="F23" s="68"/>
      <c r="G23" s="65"/>
      <c r="H23" s="69"/>
      <c r="I23" s="70"/>
      <c r="J23" s="70"/>
      <c r="K23" s="34" t="s">
        <v>65</v>
      </c>
      <c r="L23" s="77">
        <v>51</v>
      </c>
      <c r="M23" s="77"/>
      <c r="N23" s="72"/>
      <c r="O23" s="79" t="s">
        <v>259</v>
      </c>
      <c r="P23" s="81">
        <v>43682.500127314815</v>
      </c>
      <c r="Q23" s="79" t="s">
        <v>269</v>
      </c>
      <c r="R23" s="83" t="s">
        <v>346</v>
      </c>
      <c r="S23" s="79" t="s">
        <v>412</v>
      </c>
      <c r="T23" s="79" t="s">
        <v>428</v>
      </c>
      <c r="U23" s="79"/>
      <c r="V23" s="83" t="s">
        <v>484</v>
      </c>
      <c r="W23" s="81">
        <v>43682.500127314815</v>
      </c>
      <c r="X23" s="83" t="s">
        <v>519</v>
      </c>
      <c r="Y23" s="79"/>
      <c r="Z23" s="79"/>
      <c r="AA23" s="82" t="s">
        <v>617</v>
      </c>
      <c r="AB23" s="79"/>
      <c r="AC23" s="79" t="b">
        <v>0</v>
      </c>
      <c r="AD23" s="79">
        <v>0</v>
      </c>
      <c r="AE23" s="82" t="s">
        <v>695</v>
      </c>
      <c r="AF23" s="79" t="b">
        <v>0</v>
      </c>
      <c r="AG23" s="79" t="s">
        <v>697</v>
      </c>
      <c r="AH23" s="79"/>
      <c r="AI23" s="82" t="s">
        <v>695</v>
      </c>
      <c r="AJ23" s="79" t="b">
        <v>0</v>
      </c>
      <c r="AK23" s="79">
        <v>0</v>
      </c>
      <c r="AL23" s="82" t="s">
        <v>695</v>
      </c>
      <c r="AM23" s="79" t="s">
        <v>707</v>
      </c>
      <c r="AN23" s="79" t="b">
        <v>0</v>
      </c>
      <c r="AO23" s="82" t="s">
        <v>617</v>
      </c>
      <c r="AP23" s="79" t="s">
        <v>176</v>
      </c>
      <c r="AQ23" s="79">
        <v>0</v>
      </c>
      <c r="AR23" s="79">
        <v>0</v>
      </c>
      <c r="AS23" s="79"/>
      <c r="AT23" s="79"/>
      <c r="AU23" s="79"/>
      <c r="AV23" s="79"/>
      <c r="AW23" s="79"/>
      <c r="AX23" s="79"/>
      <c r="AY23" s="79"/>
      <c r="AZ23" s="79"/>
      <c r="BA23">
        <v>4</v>
      </c>
      <c r="BB23" s="78" t="str">
        <f>REPLACE(INDEX(GroupVertices[Group],MATCH(Edges25[[#This Row],[Vertex 1]],GroupVertices[Vertex],0)),1,1,"")</f>
        <v>5</v>
      </c>
      <c r="BC23" s="78" t="str">
        <f>REPLACE(INDEX(GroupVertices[Group],MATCH(Edges25[[#This Row],[Vertex 2]],GroupVertices[Vertex],0)),1,1,"")</f>
        <v>5</v>
      </c>
      <c r="BD23" s="48">
        <v>2</v>
      </c>
      <c r="BE23" s="49">
        <v>7.407407407407407</v>
      </c>
      <c r="BF23" s="48">
        <v>0</v>
      </c>
      <c r="BG23" s="49">
        <v>0</v>
      </c>
      <c r="BH23" s="48">
        <v>0</v>
      </c>
      <c r="BI23" s="49">
        <v>0</v>
      </c>
      <c r="BJ23" s="48">
        <v>25</v>
      </c>
      <c r="BK23" s="49">
        <v>92.5925925925926</v>
      </c>
      <c r="BL23" s="48">
        <v>27</v>
      </c>
    </row>
    <row r="24" spans="1:64" ht="15">
      <c r="A24" s="64" t="s">
        <v>230</v>
      </c>
      <c r="B24" s="64" t="s">
        <v>249</v>
      </c>
      <c r="C24" s="65"/>
      <c r="D24" s="66"/>
      <c r="E24" s="67"/>
      <c r="F24" s="68"/>
      <c r="G24" s="65"/>
      <c r="H24" s="69"/>
      <c r="I24" s="70"/>
      <c r="J24" s="70"/>
      <c r="K24" s="34" t="s">
        <v>65</v>
      </c>
      <c r="L24" s="77">
        <v>52</v>
      </c>
      <c r="M24" s="77"/>
      <c r="N24" s="72"/>
      <c r="O24" s="79" t="s">
        <v>259</v>
      </c>
      <c r="P24" s="81">
        <v>43684.37513888889</v>
      </c>
      <c r="Q24" s="79" t="s">
        <v>270</v>
      </c>
      <c r="R24" s="83" t="s">
        <v>347</v>
      </c>
      <c r="S24" s="79" t="s">
        <v>413</v>
      </c>
      <c r="T24" s="79" t="s">
        <v>429</v>
      </c>
      <c r="U24" s="79"/>
      <c r="V24" s="83" t="s">
        <v>484</v>
      </c>
      <c r="W24" s="81">
        <v>43684.37513888889</v>
      </c>
      <c r="X24" s="83" t="s">
        <v>520</v>
      </c>
      <c r="Y24" s="79"/>
      <c r="Z24" s="79"/>
      <c r="AA24" s="82" t="s">
        <v>618</v>
      </c>
      <c r="AB24" s="79"/>
      <c r="AC24" s="79" t="b">
        <v>0</v>
      </c>
      <c r="AD24" s="79">
        <v>0</v>
      </c>
      <c r="AE24" s="82" t="s">
        <v>695</v>
      </c>
      <c r="AF24" s="79" t="b">
        <v>0</v>
      </c>
      <c r="AG24" s="79" t="s">
        <v>697</v>
      </c>
      <c r="AH24" s="79"/>
      <c r="AI24" s="82" t="s">
        <v>695</v>
      </c>
      <c r="AJ24" s="79" t="b">
        <v>0</v>
      </c>
      <c r="AK24" s="79">
        <v>0</v>
      </c>
      <c r="AL24" s="82" t="s">
        <v>695</v>
      </c>
      <c r="AM24" s="79" t="s">
        <v>707</v>
      </c>
      <c r="AN24" s="79" t="b">
        <v>0</v>
      </c>
      <c r="AO24" s="82" t="s">
        <v>618</v>
      </c>
      <c r="AP24" s="79" t="s">
        <v>176</v>
      </c>
      <c r="AQ24" s="79">
        <v>0</v>
      </c>
      <c r="AR24" s="79">
        <v>0</v>
      </c>
      <c r="AS24" s="79"/>
      <c r="AT24" s="79"/>
      <c r="AU24" s="79"/>
      <c r="AV24" s="79"/>
      <c r="AW24" s="79"/>
      <c r="AX24" s="79"/>
      <c r="AY24" s="79"/>
      <c r="AZ24" s="79"/>
      <c r="BA24">
        <v>4</v>
      </c>
      <c r="BB24" s="78" t="str">
        <f>REPLACE(INDEX(GroupVertices[Group],MATCH(Edges25[[#This Row],[Vertex 1]],GroupVertices[Vertex],0)),1,1,"")</f>
        <v>5</v>
      </c>
      <c r="BC24" s="78" t="str">
        <f>REPLACE(INDEX(GroupVertices[Group],MATCH(Edges25[[#This Row],[Vertex 2]],GroupVertices[Vertex],0)),1,1,"")</f>
        <v>5</v>
      </c>
      <c r="BD24" s="48">
        <v>0</v>
      </c>
      <c r="BE24" s="49">
        <v>0</v>
      </c>
      <c r="BF24" s="48">
        <v>1</v>
      </c>
      <c r="BG24" s="49">
        <v>4.545454545454546</v>
      </c>
      <c r="BH24" s="48">
        <v>0</v>
      </c>
      <c r="BI24" s="49">
        <v>0</v>
      </c>
      <c r="BJ24" s="48">
        <v>21</v>
      </c>
      <c r="BK24" s="49">
        <v>95.45454545454545</v>
      </c>
      <c r="BL24" s="48">
        <v>22</v>
      </c>
    </row>
    <row r="25" spans="1:64" ht="15">
      <c r="A25" s="64" t="s">
        <v>230</v>
      </c>
      <c r="B25" s="64" t="s">
        <v>249</v>
      </c>
      <c r="C25" s="65"/>
      <c r="D25" s="66"/>
      <c r="E25" s="67"/>
      <c r="F25" s="68"/>
      <c r="G25" s="65"/>
      <c r="H25" s="69"/>
      <c r="I25" s="70"/>
      <c r="J25" s="70"/>
      <c r="K25" s="34" t="s">
        <v>65</v>
      </c>
      <c r="L25" s="77">
        <v>53</v>
      </c>
      <c r="M25" s="77"/>
      <c r="N25" s="72"/>
      <c r="O25" s="79" t="s">
        <v>259</v>
      </c>
      <c r="P25" s="81">
        <v>43684.50009259259</v>
      </c>
      <c r="Q25" s="79" t="s">
        <v>271</v>
      </c>
      <c r="R25" s="83" t="s">
        <v>348</v>
      </c>
      <c r="S25" s="79" t="s">
        <v>414</v>
      </c>
      <c r="T25" s="79" t="s">
        <v>430</v>
      </c>
      <c r="U25" s="79"/>
      <c r="V25" s="83" t="s">
        <v>484</v>
      </c>
      <c r="W25" s="81">
        <v>43684.50009259259</v>
      </c>
      <c r="X25" s="83" t="s">
        <v>521</v>
      </c>
      <c r="Y25" s="79"/>
      <c r="Z25" s="79"/>
      <c r="AA25" s="82" t="s">
        <v>619</v>
      </c>
      <c r="AB25" s="79"/>
      <c r="AC25" s="79" t="b">
        <v>0</v>
      </c>
      <c r="AD25" s="79">
        <v>0</v>
      </c>
      <c r="AE25" s="82" t="s">
        <v>695</v>
      </c>
      <c r="AF25" s="79" t="b">
        <v>0</v>
      </c>
      <c r="AG25" s="79" t="s">
        <v>697</v>
      </c>
      <c r="AH25" s="79"/>
      <c r="AI25" s="82" t="s">
        <v>695</v>
      </c>
      <c r="AJ25" s="79" t="b">
        <v>0</v>
      </c>
      <c r="AK25" s="79">
        <v>0</v>
      </c>
      <c r="AL25" s="82" t="s">
        <v>695</v>
      </c>
      <c r="AM25" s="79" t="s">
        <v>707</v>
      </c>
      <c r="AN25" s="79" t="b">
        <v>0</v>
      </c>
      <c r="AO25" s="82" t="s">
        <v>619</v>
      </c>
      <c r="AP25" s="79" t="s">
        <v>176</v>
      </c>
      <c r="AQ25" s="79">
        <v>0</v>
      </c>
      <c r="AR25" s="79">
        <v>0</v>
      </c>
      <c r="AS25" s="79"/>
      <c r="AT25" s="79"/>
      <c r="AU25" s="79"/>
      <c r="AV25" s="79"/>
      <c r="AW25" s="79"/>
      <c r="AX25" s="79"/>
      <c r="AY25" s="79"/>
      <c r="AZ25" s="79"/>
      <c r="BA25">
        <v>4</v>
      </c>
      <c r="BB25" s="78" t="str">
        <f>REPLACE(INDEX(GroupVertices[Group],MATCH(Edges25[[#This Row],[Vertex 1]],GroupVertices[Vertex],0)),1,1,"")</f>
        <v>5</v>
      </c>
      <c r="BC25" s="78" t="str">
        <f>REPLACE(INDEX(GroupVertices[Group],MATCH(Edges25[[#This Row],[Vertex 2]],GroupVertices[Vertex],0)),1,1,"")</f>
        <v>5</v>
      </c>
      <c r="BD25" s="48">
        <v>0</v>
      </c>
      <c r="BE25" s="49">
        <v>0</v>
      </c>
      <c r="BF25" s="48">
        <v>0</v>
      </c>
      <c r="BG25" s="49">
        <v>0</v>
      </c>
      <c r="BH25" s="48">
        <v>0</v>
      </c>
      <c r="BI25" s="49">
        <v>0</v>
      </c>
      <c r="BJ25" s="48">
        <v>14</v>
      </c>
      <c r="BK25" s="49">
        <v>100</v>
      </c>
      <c r="BL25" s="48">
        <v>14</v>
      </c>
    </row>
    <row r="26" spans="1:64" ht="15">
      <c r="A26" s="64" t="s">
        <v>231</v>
      </c>
      <c r="B26" s="64" t="s">
        <v>231</v>
      </c>
      <c r="C26" s="65"/>
      <c r="D26" s="66"/>
      <c r="E26" s="67"/>
      <c r="F26" s="68"/>
      <c r="G26" s="65"/>
      <c r="H26" s="69"/>
      <c r="I26" s="70"/>
      <c r="J26" s="70"/>
      <c r="K26" s="34" t="s">
        <v>65</v>
      </c>
      <c r="L26" s="77">
        <v>54</v>
      </c>
      <c r="M26" s="77"/>
      <c r="N26" s="72"/>
      <c r="O26" s="79" t="s">
        <v>176</v>
      </c>
      <c r="P26" s="81">
        <v>43684.61324074074</v>
      </c>
      <c r="Q26" s="79" t="s">
        <v>272</v>
      </c>
      <c r="R26" s="83" t="s">
        <v>349</v>
      </c>
      <c r="S26" s="79" t="s">
        <v>415</v>
      </c>
      <c r="T26" s="79" t="s">
        <v>431</v>
      </c>
      <c r="U26" s="83" t="s">
        <v>455</v>
      </c>
      <c r="V26" s="83" t="s">
        <v>455</v>
      </c>
      <c r="W26" s="81">
        <v>43684.61324074074</v>
      </c>
      <c r="X26" s="83" t="s">
        <v>522</v>
      </c>
      <c r="Y26" s="79"/>
      <c r="Z26" s="79"/>
      <c r="AA26" s="82" t="s">
        <v>620</v>
      </c>
      <c r="AB26" s="79"/>
      <c r="AC26" s="79" t="b">
        <v>0</v>
      </c>
      <c r="AD26" s="79">
        <v>2</v>
      </c>
      <c r="AE26" s="82" t="s">
        <v>695</v>
      </c>
      <c r="AF26" s="79" t="b">
        <v>0</v>
      </c>
      <c r="AG26" s="79" t="s">
        <v>696</v>
      </c>
      <c r="AH26" s="79"/>
      <c r="AI26" s="82" t="s">
        <v>695</v>
      </c>
      <c r="AJ26" s="79" t="b">
        <v>0</v>
      </c>
      <c r="AK26" s="79">
        <v>0</v>
      </c>
      <c r="AL26" s="82" t="s">
        <v>695</v>
      </c>
      <c r="AM26" s="79" t="s">
        <v>708</v>
      </c>
      <c r="AN26" s="79" t="b">
        <v>0</v>
      </c>
      <c r="AO26" s="82" t="s">
        <v>620</v>
      </c>
      <c r="AP26" s="79" t="s">
        <v>176</v>
      </c>
      <c r="AQ26" s="79">
        <v>0</v>
      </c>
      <c r="AR26" s="79">
        <v>0</v>
      </c>
      <c r="AS26" s="79"/>
      <c r="AT26" s="79"/>
      <c r="AU26" s="79"/>
      <c r="AV26" s="79"/>
      <c r="AW26" s="79"/>
      <c r="AX26" s="79"/>
      <c r="AY26" s="79"/>
      <c r="AZ26" s="79"/>
      <c r="BA26">
        <v>2</v>
      </c>
      <c r="BB26" s="78" t="str">
        <f>REPLACE(INDEX(GroupVertices[Group],MATCH(Edges25[[#This Row],[Vertex 1]],GroupVertices[Vertex],0)),1,1,"")</f>
        <v>6</v>
      </c>
      <c r="BC26" s="78" t="str">
        <f>REPLACE(INDEX(GroupVertices[Group],MATCH(Edges25[[#This Row],[Vertex 2]],GroupVertices[Vertex],0)),1,1,"")</f>
        <v>6</v>
      </c>
      <c r="BD26" s="48">
        <v>4</v>
      </c>
      <c r="BE26" s="49">
        <v>14.814814814814815</v>
      </c>
      <c r="BF26" s="48">
        <v>0</v>
      </c>
      <c r="BG26" s="49">
        <v>0</v>
      </c>
      <c r="BH26" s="48">
        <v>0</v>
      </c>
      <c r="BI26" s="49">
        <v>0</v>
      </c>
      <c r="BJ26" s="48">
        <v>23</v>
      </c>
      <c r="BK26" s="49">
        <v>85.18518518518519</v>
      </c>
      <c r="BL26" s="48">
        <v>27</v>
      </c>
    </row>
    <row r="27" spans="1:64" ht="15">
      <c r="A27" s="64" t="s">
        <v>231</v>
      </c>
      <c r="B27" s="64" t="s">
        <v>231</v>
      </c>
      <c r="C27" s="65"/>
      <c r="D27" s="66"/>
      <c r="E27" s="67"/>
      <c r="F27" s="68"/>
      <c r="G27" s="65"/>
      <c r="H27" s="69"/>
      <c r="I27" s="70"/>
      <c r="J27" s="70"/>
      <c r="K27" s="34" t="s">
        <v>65</v>
      </c>
      <c r="L27" s="77">
        <v>55</v>
      </c>
      <c r="M27" s="77"/>
      <c r="N27" s="72"/>
      <c r="O27" s="79" t="s">
        <v>176</v>
      </c>
      <c r="P27" s="81">
        <v>43685.750613425924</v>
      </c>
      <c r="Q27" s="79" t="s">
        <v>273</v>
      </c>
      <c r="R27" s="83" t="s">
        <v>350</v>
      </c>
      <c r="S27" s="79" t="s">
        <v>416</v>
      </c>
      <c r="T27" s="79" t="s">
        <v>432</v>
      </c>
      <c r="U27" s="83" t="s">
        <v>456</v>
      </c>
      <c r="V27" s="83" t="s">
        <v>456</v>
      </c>
      <c r="W27" s="81">
        <v>43685.750613425924</v>
      </c>
      <c r="X27" s="83" t="s">
        <v>523</v>
      </c>
      <c r="Y27" s="79"/>
      <c r="Z27" s="79"/>
      <c r="AA27" s="82" t="s">
        <v>621</v>
      </c>
      <c r="AB27" s="79"/>
      <c r="AC27" s="79" t="b">
        <v>0</v>
      </c>
      <c r="AD27" s="79">
        <v>3</v>
      </c>
      <c r="AE27" s="82" t="s">
        <v>695</v>
      </c>
      <c r="AF27" s="79" t="b">
        <v>0</v>
      </c>
      <c r="AG27" s="79" t="s">
        <v>696</v>
      </c>
      <c r="AH27" s="79"/>
      <c r="AI27" s="82" t="s">
        <v>695</v>
      </c>
      <c r="AJ27" s="79" t="b">
        <v>0</v>
      </c>
      <c r="AK27" s="79">
        <v>0</v>
      </c>
      <c r="AL27" s="82" t="s">
        <v>695</v>
      </c>
      <c r="AM27" s="79" t="s">
        <v>708</v>
      </c>
      <c r="AN27" s="79" t="b">
        <v>0</v>
      </c>
      <c r="AO27" s="82" t="s">
        <v>621</v>
      </c>
      <c r="AP27" s="79" t="s">
        <v>176</v>
      </c>
      <c r="AQ27" s="79">
        <v>0</v>
      </c>
      <c r="AR27" s="79">
        <v>0</v>
      </c>
      <c r="AS27" s="79"/>
      <c r="AT27" s="79"/>
      <c r="AU27" s="79"/>
      <c r="AV27" s="79"/>
      <c r="AW27" s="79"/>
      <c r="AX27" s="79"/>
      <c r="AY27" s="79"/>
      <c r="AZ27" s="79"/>
      <c r="BA27">
        <v>2</v>
      </c>
      <c r="BB27" s="78" t="str">
        <f>REPLACE(INDEX(GroupVertices[Group],MATCH(Edges25[[#This Row],[Vertex 1]],GroupVertices[Vertex],0)),1,1,"")</f>
        <v>6</v>
      </c>
      <c r="BC27" s="78" t="str">
        <f>REPLACE(INDEX(GroupVertices[Group],MATCH(Edges25[[#This Row],[Vertex 2]],GroupVertices[Vertex],0)),1,1,"")</f>
        <v>6</v>
      </c>
      <c r="BD27" s="48">
        <v>3</v>
      </c>
      <c r="BE27" s="49">
        <v>9.67741935483871</v>
      </c>
      <c r="BF27" s="48">
        <v>0</v>
      </c>
      <c r="BG27" s="49">
        <v>0</v>
      </c>
      <c r="BH27" s="48">
        <v>0</v>
      </c>
      <c r="BI27" s="49">
        <v>0</v>
      </c>
      <c r="BJ27" s="48">
        <v>28</v>
      </c>
      <c r="BK27" s="49">
        <v>90.3225806451613</v>
      </c>
      <c r="BL27" s="48">
        <v>31</v>
      </c>
    </row>
    <row r="28" spans="1:64" ht="15">
      <c r="A28" s="64" t="s">
        <v>232</v>
      </c>
      <c r="B28" s="64" t="s">
        <v>234</v>
      </c>
      <c r="C28" s="65"/>
      <c r="D28" s="66"/>
      <c r="E28" s="67"/>
      <c r="F28" s="68"/>
      <c r="G28" s="65"/>
      <c r="H28" s="69"/>
      <c r="I28" s="70"/>
      <c r="J28" s="70"/>
      <c r="K28" s="34" t="s">
        <v>66</v>
      </c>
      <c r="L28" s="77">
        <v>56</v>
      </c>
      <c r="M28" s="77"/>
      <c r="N28" s="72"/>
      <c r="O28" s="79" t="s">
        <v>259</v>
      </c>
      <c r="P28" s="81">
        <v>43681.282222222224</v>
      </c>
      <c r="Q28" s="79" t="s">
        <v>262</v>
      </c>
      <c r="R28" s="79"/>
      <c r="S28" s="79"/>
      <c r="T28" s="79"/>
      <c r="U28" s="79"/>
      <c r="V28" s="83" t="s">
        <v>485</v>
      </c>
      <c r="W28" s="81">
        <v>43681.282222222224</v>
      </c>
      <c r="X28" s="83" t="s">
        <v>524</v>
      </c>
      <c r="Y28" s="79"/>
      <c r="Z28" s="79"/>
      <c r="AA28" s="82" t="s">
        <v>622</v>
      </c>
      <c r="AB28" s="79"/>
      <c r="AC28" s="79" t="b">
        <v>0</v>
      </c>
      <c r="AD28" s="79">
        <v>0</v>
      </c>
      <c r="AE28" s="82" t="s">
        <v>695</v>
      </c>
      <c r="AF28" s="79" t="b">
        <v>0</v>
      </c>
      <c r="AG28" s="79" t="s">
        <v>696</v>
      </c>
      <c r="AH28" s="79"/>
      <c r="AI28" s="82" t="s">
        <v>695</v>
      </c>
      <c r="AJ28" s="79" t="b">
        <v>0</v>
      </c>
      <c r="AK28" s="79">
        <v>9</v>
      </c>
      <c r="AL28" s="82" t="s">
        <v>625</v>
      </c>
      <c r="AM28" s="79" t="s">
        <v>700</v>
      </c>
      <c r="AN28" s="79" t="b">
        <v>0</v>
      </c>
      <c r="AO28" s="82" t="s">
        <v>625</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233</v>
      </c>
      <c r="B29" s="64" t="s">
        <v>232</v>
      </c>
      <c r="C29" s="65"/>
      <c r="D29" s="66"/>
      <c r="E29" s="67"/>
      <c r="F29" s="68"/>
      <c r="G29" s="65"/>
      <c r="H29" s="69"/>
      <c r="I29" s="70"/>
      <c r="J29" s="70"/>
      <c r="K29" s="34" t="s">
        <v>66</v>
      </c>
      <c r="L29" s="77">
        <v>59</v>
      </c>
      <c r="M29" s="77"/>
      <c r="N29" s="72"/>
      <c r="O29" s="79" t="s">
        <v>259</v>
      </c>
      <c r="P29" s="81">
        <v>43681.54087962963</v>
      </c>
      <c r="Q29" s="79" t="s">
        <v>262</v>
      </c>
      <c r="R29" s="79"/>
      <c r="S29" s="79"/>
      <c r="T29" s="79"/>
      <c r="U29" s="79"/>
      <c r="V29" s="83" t="s">
        <v>486</v>
      </c>
      <c r="W29" s="81">
        <v>43681.54087962963</v>
      </c>
      <c r="X29" s="83" t="s">
        <v>525</v>
      </c>
      <c r="Y29" s="79"/>
      <c r="Z29" s="79"/>
      <c r="AA29" s="82" t="s">
        <v>623</v>
      </c>
      <c r="AB29" s="79"/>
      <c r="AC29" s="79" t="b">
        <v>0</v>
      </c>
      <c r="AD29" s="79">
        <v>0</v>
      </c>
      <c r="AE29" s="82" t="s">
        <v>695</v>
      </c>
      <c r="AF29" s="79" t="b">
        <v>0</v>
      </c>
      <c r="AG29" s="79" t="s">
        <v>696</v>
      </c>
      <c r="AH29" s="79"/>
      <c r="AI29" s="82" t="s">
        <v>695</v>
      </c>
      <c r="AJ29" s="79" t="b">
        <v>0</v>
      </c>
      <c r="AK29" s="79">
        <v>9</v>
      </c>
      <c r="AL29" s="82" t="s">
        <v>625</v>
      </c>
      <c r="AM29" s="79" t="s">
        <v>702</v>
      </c>
      <c r="AN29" s="79" t="b">
        <v>0</v>
      </c>
      <c r="AO29" s="82" t="s">
        <v>625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234</v>
      </c>
      <c r="B30" s="64" t="s">
        <v>232</v>
      </c>
      <c r="C30" s="65"/>
      <c r="D30" s="66"/>
      <c r="E30" s="67"/>
      <c r="F30" s="68"/>
      <c r="G30" s="65"/>
      <c r="H30" s="69"/>
      <c r="I30" s="70"/>
      <c r="J30" s="70"/>
      <c r="K30" s="34" t="s">
        <v>66</v>
      </c>
      <c r="L30" s="77">
        <v>60</v>
      </c>
      <c r="M30" s="77"/>
      <c r="N30" s="72"/>
      <c r="O30" s="79" t="s">
        <v>259</v>
      </c>
      <c r="P30" s="81">
        <v>43682.477106481485</v>
      </c>
      <c r="Q30" s="79" t="s">
        <v>262</v>
      </c>
      <c r="R30" s="79"/>
      <c r="S30" s="79"/>
      <c r="T30" s="79"/>
      <c r="U30" s="79"/>
      <c r="V30" s="83" t="s">
        <v>487</v>
      </c>
      <c r="W30" s="81">
        <v>43682.477106481485</v>
      </c>
      <c r="X30" s="83" t="s">
        <v>526</v>
      </c>
      <c r="Y30" s="79"/>
      <c r="Z30" s="79"/>
      <c r="AA30" s="82" t="s">
        <v>624</v>
      </c>
      <c r="AB30" s="79"/>
      <c r="AC30" s="79" t="b">
        <v>0</v>
      </c>
      <c r="AD30" s="79">
        <v>0</v>
      </c>
      <c r="AE30" s="82" t="s">
        <v>695</v>
      </c>
      <c r="AF30" s="79" t="b">
        <v>0</v>
      </c>
      <c r="AG30" s="79" t="s">
        <v>696</v>
      </c>
      <c r="AH30" s="79"/>
      <c r="AI30" s="82" t="s">
        <v>695</v>
      </c>
      <c r="AJ30" s="79" t="b">
        <v>0</v>
      </c>
      <c r="AK30" s="79">
        <v>12</v>
      </c>
      <c r="AL30" s="82" t="s">
        <v>625</v>
      </c>
      <c r="AM30" s="79" t="s">
        <v>702</v>
      </c>
      <c r="AN30" s="79" t="b">
        <v>0</v>
      </c>
      <c r="AO30" s="82" t="s">
        <v>625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235</v>
      </c>
      <c r="B31" s="64" t="s">
        <v>232</v>
      </c>
      <c r="C31" s="65"/>
      <c r="D31" s="66"/>
      <c r="E31" s="67"/>
      <c r="F31" s="68"/>
      <c r="G31" s="65"/>
      <c r="H31" s="69"/>
      <c r="I31" s="70"/>
      <c r="J31" s="70"/>
      <c r="K31" s="34" t="s">
        <v>66</v>
      </c>
      <c r="L31" s="77">
        <v>61</v>
      </c>
      <c r="M31" s="77"/>
      <c r="N31" s="72"/>
      <c r="O31" s="79" t="s">
        <v>259</v>
      </c>
      <c r="P31" s="81">
        <v>43681.25</v>
      </c>
      <c r="Q31" s="79" t="s">
        <v>274</v>
      </c>
      <c r="R31" s="83" t="s">
        <v>351</v>
      </c>
      <c r="S31" s="79" t="s">
        <v>417</v>
      </c>
      <c r="T31" s="79" t="s">
        <v>433</v>
      </c>
      <c r="U31" s="83" t="s">
        <v>457</v>
      </c>
      <c r="V31" s="83" t="s">
        <v>457</v>
      </c>
      <c r="W31" s="81">
        <v>43681.25</v>
      </c>
      <c r="X31" s="83" t="s">
        <v>527</v>
      </c>
      <c r="Y31" s="79"/>
      <c r="Z31" s="79"/>
      <c r="AA31" s="82" t="s">
        <v>625</v>
      </c>
      <c r="AB31" s="79"/>
      <c r="AC31" s="79" t="b">
        <v>0</v>
      </c>
      <c r="AD31" s="79">
        <v>15</v>
      </c>
      <c r="AE31" s="82" t="s">
        <v>695</v>
      </c>
      <c r="AF31" s="79" t="b">
        <v>0</v>
      </c>
      <c r="AG31" s="79" t="s">
        <v>696</v>
      </c>
      <c r="AH31" s="79"/>
      <c r="AI31" s="82" t="s">
        <v>695</v>
      </c>
      <c r="AJ31" s="79" t="b">
        <v>0</v>
      </c>
      <c r="AK31" s="79">
        <v>9</v>
      </c>
      <c r="AL31" s="82" t="s">
        <v>695</v>
      </c>
      <c r="AM31" s="79" t="s">
        <v>709</v>
      </c>
      <c r="AN31" s="79" t="b">
        <v>0</v>
      </c>
      <c r="AO31" s="82" t="s">
        <v>625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235</v>
      </c>
      <c r="B32" s="64" t="s">
        <v>235</v>
      </c>
      <c r="C32" s="65"/>
      <c r="D32" s="66"/>
      <c r="E32" s="67"/>
      <c r="F32" s="68"/>
      <c r="G32" s="65"/>
      <c r="H32" s="69"/>
      <c r="I32" s="70"/>
      <c r="J32" s="70"/>
      <c r="K32" s="34" t="s">
        <v>65</v>
      </c>
      <c r="L32" s="77">
        <v>68</v>
      </c>
      <c r="M32" s="77"/>
      <c r="N32" s="72"/>
      <c r="O32" s="79" t="s">
        <v>176</v>
      </c>
      <c r="P32" s="81">
        <v>43686.18402777778</v>
      </c>
      <c r="Q32" s="79" t="s">
        <v>275</v>
      </c>
      <c r="R32" s="83" t="s">
        <v>352</v>
      </c>
      <c r="S32" s="79" t="s">
        <v>417</v>
      </c>
      <c r="T32" s="79" t="s">
        <v>434</v>
      </c>
      <c r="U32" s="79"/>
      <c r="V32" s="83" t="s">
        <v>488</v>
      </c>
      <c r="W32" s="81">
        <v>43686.18402777778</v>
      </c>
      <c r="X32" s="83" t="s">
        <v>528</v>
      </c>
      <c r="Y32" s="79"/>
      <c r="Z32" s="79"/>
      <c r="AA32" s="82" t="s">
        <v>626</v>
      </c>
      <c r="AB32" s="79"/>
      <c r="AC32" s="79" t="b">
        <v>0</v>
      </c>
      <c r="AD32" s="79">
        <v>0</v>
      </c>
      <c r="AE32" s="82" t="s">
        <v>695</v>
      </c>
      <c r="AF32" s="79" t="b">
        <v>0</v>
      </c>
      <c r="AG32" s="79" t="s">
        <v>696</v>
      </c>
      <c r="AH32" s="79"/>
      <c r="AI32" s="82" t="s">
        <v>695</v>
      </c>
      <c r="AJ32" s="79" t="b">
        <v>0</v>
      </c>
      <c r="AK32" s="79">
        <v>0</v>
      </c>
      <c r="AL32" s="82" t="s">
        <v>695</v>
      </c>
      <c r="AM32" s="79" t="s">
        <v>709</v>
      </c>
      <c r="AN32" s="79" t="b">
        <v>0</v>
      </c>
      <c r="AO32" s="82" t="s">
        <v>626</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2</v>
      </c>
      <c r="BE32" s="49">
        <v>4.3478260869565215</v>
      </c>
      <c r="BF32" s="48">
        <v>0</v>
      </c>
      <c r="BG32" s="49">
        <v>0</v>
      </c>
      <c r="BH32" s="48">
        <v>0</v>
      </c>
      <c r="BI32" s="49">
        <v>0</v>
      </c>
      <c r="BJ32" s="48">
        <v>44</v>
      </c>
      <c r="BK32" s="49">
        <v>95.65217391304348</v>
      </c>
      <c r="BL32" s="48">
        <v>46</v>
      </c>
    </row>
    <row r="33" spans="1:64" ht="15">
      <c r="A33" s="64" t="s">
        <v>236</v>
      </c>
      <c r="B33" s="64" t="s">
        <v>236</v>
      </c>
      <c r="C33" s="65"/>
      <c r="D33" s="66"/>
      <c r="E33" s="67"/>
      <c r="F33" s="68"/>
      <c r="G33" s="65"/>
      <c r="H33" s="69"/>
      <c r="I33" s="70"/>
      <c r="J33" s="70"/>
      <c r="K33" s="34" t="s">
        <v>65</v>
      </c>
      <c r="L33" s="77">
        <v>69</v>
      </c>
      <c r="M33" s="77"/>
      <c r="N33" s="72"/>
      <c r="O33" s="79" t="s">
        <v>176</v>
      </c>
      <c r="P33" s="81">
        <v>43678.292037037034</v>
      </c>
      <c r="Q33" s="82" t="s">
        <v>276</v>
      </c>
      <c r="R33" s="83" t="s">
        <v>353</v>
      </c>
      <c r="S33" s="79" t="s">
        <v>418</v>
      </c>
      <c r="T33" s="79" t="s">
        <v>435</v>
      </c>
      <c r="U33" s="83" t="s">
        <v>458</v>
      </c>
      <c r="V33" s="83" t="s">
        <v>458</v>
      </c>
      <c r="W33" s="81">
        <v>43678.292037037034</v>
      </c>
      <c r="X33" s="83" t="s">
        <v>529</v>
      </c>
      <c r="Y33" s="79"/>
      <c r="Z33" s="79"/>
      <c r="AA33" s="82" t="s">
        <v>627</v>
      </c>
      <c r="AB33" s="79"/>
      <c r="AC33" s="79" t="b">
        <v>0</v>
      </c>
      <c r="AD33" s="79">
        <v>6</v>
      </c>
      <c r="AE33" s="82" t="s">
        <v>695</v>
      </c>
      <c r="AF33" s="79" t="b">
        <v>0</v>
      </c>
      <c r="AG33" s="79" t="s">
        <v>696</v>
      </c>
      <c r="AH33" s="79"/>
      <c r="AI33" s="82" t="s">
        <v>695</v>
      </c>
      <c r="AJ33" s="79" t="b">
        <v>0</v>
      </c>
      <c r="AK33" s="79">
        <v>5</v>
      </c>
      <c r="AL33" s="82" t="s">
        <v>695</v>
      </c>
      <c r="AM33" s="79" t="s">
        <v>701</v>
      </c>
      <c r="AN33" s="79" t="b">
        <v>0</v>
      </c>
      <c r="AO33" s="82" t="s">
        <v>627</v>
      </c>
      <c r="AP33" s="79" t="s">
        <v>176</v>
      </c>
      <c r="AQ33" s="79">
        <v>0</v>
      </c>
      <c r="AR33" s="79">
        <v>0</v>
      </c>
      <c r="AS33" s="79"/>
      <c r="AT33" s="79"/>
      <c r="AU33" s="79"/>
      <c r="AV33" s="79"/>
      <c r="AW33" s="79"/>
      <c r="AX33" s="79"/>
      <c r="AY33" s="79"/>
      <c r="AZ33" s="79"/>
      <c r="BA33">
        <v>3</v>
      </c>
      <c r="BB33" s="78" t="str">
        <f>REPLACE(INDEX(GroupVertices[Group],MATCH(Edges25[[#This Row],[Vertex 1]],GroupVertices[Vertex],0)),1,1,"")</f>
        <v>3</v>
      </c>
      <c r="BC33" s="78" t="str">
        <f>REPLACE(INDEX(GroupVertices[Group],MATCH(Edges25[[#This Row],[Vertex 2]],GroupVertices[Vertex],0)),1,1,"")</f>
        <v>3</v>
      </c>
      <c r="BD33" s="48">
        <v>2</v>
      </c>
      <c r="BE33" s="49">
        <v>5.882352941176471</v>
      </c>
      <c r="BF33" s="48">
        <v>0</v>
      </c>
      <c r="BG33" s="49">
        <v>0</v>
      </c>
      <c r="BH33" s="48">
        <v>0</v>
      </c>
      <c r="BI33" s="49">
        <v>0</v>
      </c>
      <c r="BJ33" s="48">
        <v>32</v>
      </c>
      <c r="BK33" s="49">
        <v>94.11764705882354</v>
      </c>
      <c r="BL33" s="48">
        <v>34</v>
      </c>
    </row>
    <row r="34" spans="1:64" ht="15">
      <c r="A34" s="64" t="s">
        <v>236</v>
      </c>
      <c r="B34" s="64" t="s">
        <v>236</v>
      </c>
      <c r="C34" s="65"/>
      <c r="D34" s="66"/>
      <c r="E34" s="67"/>
      <c r="F34" s="68"/>
      <c r="G34" s="65"/>
      <c r="H34" s="69"/>
      <c r="I34" s="70"/>
      <c r="J34" s="70"/>
      <c r="K34" s="34" t="s">
        <v>65</v>
      </c>
      <c r="L34" s="77">
        <v>70</v>
      </c>
      <c r="M34" s="77"/>
      <c r="N34" s="72"/>
      <c r="O34" s="79" t="s">
        <v>176</v>
      </c>
      <c r="P34" s="81">
        <v>43679.4590625</v>
      </c>
      <c r="Q34" s="79" t="s">
        <v>277</v>
      </c>
      <c r="R34" s="83" t="s">
        <v>354</v>
      </c>
      <c r="S34" s="79" t="s">
        <v>418</v>
      </c>
      <c r="T34" s="79" t="s">
        <v>436</v>
      </c>
      <c r="U34" s="83" t="s">
        <v>459</v>
      </c>
      <c r="V34" s="83" t="s">
        <v>459</v>
      </c>
      <c r="W34" s="81">
        <v>43679.4590625</v>
      </c>
      <c r="X34" s="83" t="s">
        <v>530</v>
      </c>
      <c r="Y34" s="79"/>
      <c r="Z34" s="79"/>
      <c r="AA34" s="82" t="s">
        <v>628</v>
      </c>
      <c r="AB34" s="79"/>
      <c r="AC34" s="79" t="b">
        <v>0</v>
      </c>
      <c r="AD34" s="79">
        <v>0</v>
      </c>
      <c r="AE34" s="82" t="s">
        <v>695</v>
      </c>
      <c r="AF34" s="79" t="b">
        <v>0</v>
      </c>
      <c r="AG34" s="79" t="s">
        <v>696</v>
      </c>
      <c r="AH34" s="79"/>
      <c r="AI34" s="82" t="s">
        <v>695</v>
      </c>
      <c r="AJ34" s="79" t="b">
        <v>0</v>
      </c>
      <c r="AK34" s="79">
        <v>0</v>
      </c>
      <c r="AL34" s="82" t="s">
        <v>695</v>
      </c>
      <c r="AM34" s="79" t="s">
        <v>701</v>
      </c>
      <c r="AN34" s="79" t="b">
        <v>0</v>
      </c>
      <c r="AO34" s="82" t="s">
        <v>628</v>
      </c>
      <c r="AP34" s="79" t="s">
        <v>176</v>
      </c>
      <c r="AQ34" s="79">
        <v>0</v>
      </c>
      <c r="AR34" s="79">
        <v>0</v>
      </c>
      <c r="AS34" s="79"/>
      <c r="AT34" s="79"/>
      <c r="AU34" s="79"/>
      <c r="AV34" s="79"/>
      <c r="AW34" s="79"/>
      <c r="AX34" s="79"/>
      <c r="AY34" s="79"/>
      <c r="AZ34" s="79"/>
      <c r="BA34">
        <v>3</v>
      </c>
      <c r="BB34" s="78" t="str">
        <f>REPLACE(INDEX(GroupVertices[Group],MATCH(Edges25[[#This Row],[Vertex 1]],GroupVertices[Vertex],0)),1,1,"")</f>
        <v>3</v>
      </c>
      <c r="BC34" s="78" t="str">
        <f>REPLACE(INDEX(GroupVertices[Group],MATCH(Edges25[[#This Row],[Vertex 2]],GroupVertices[Vertex],0)),1,1,"")</f>
        <v>3</v>
      </c>
      <c r="BD34" s="48">
        <v>1</v>
      </c>
      <c r="BE34" s="49">
        <v>5</v>
      </c>
      <c r="BF34" s="48">
        <v>1</v>
      </c>
      <c r="BG34" s="49">
        <v>5</v>
      </c>
      <c r="BH34" s="48">
        <v>0</v>
      </c>
      <c r="BI34" s="49">
        <v>0</v>
      </c>
      <c r="BJ34" s="48">
        <v>18</v>
      </c>
      <c r="BK34" s="49">
        <v>90</v>
      </c>
      <c r="BL34" s="48">
        <v>20</v>
      </c>
    </row>
    <row r="35" spans="1:64" ht="15">
      <c r="A35" s="64" t="s">
        <v>236</v>
      </c>
      <c r="B35" s="64" t="s">
        <v>236</v>
      </c>
      <c r="C35" s="65"/>
      <c r="D35" s="66"/>
      <c r="E35" s="67"/>
      <c r="F35" s="68"/>
      <c r="G35" s="65"/>
      <c r="H35" s="69"/>
      <c r="I35" s="70"/>
      <c r="J35" s="70"/>
      <c r="K35" s="34" t="s">
        <v>65</v>
      </c>
      <c r="L35" s="77">
        <v>71</v>
      </c>
      <c r="M35" s="77"/>
      <c r="N35" s="72"/>
      <c r="O35" s="79" t="s">
        <v>176</v>
      </c>
      <c r="P35" s="81">
        <v>43684.29225694444</v>
      </c>
      <c r="Q35" s="79" t="s">
        <v>278</v>
      </c>
      <c r="R35" s="83" t="s">
        <v>355</v>
      </c>
      <c r="S35" s="79" t="s">
        <v>418</v>
      </c>
      <c r="T35" s="79" t="s">
        <v>427</v>
      </c>
      <c r="U35" s="83" t="s">
        <v>460</v>
      </c>
      <c r="V35" s="83" t="s">
        <v>460</v>
      </c>
      <c r="W35" s="81">
        <v>43684.29225694444</v>
      </c>
      <c r="X35" s="83" t="s">
        <v>531</v>
      </c>
      <c r="Y35" s="79"/>
      <c r="Z35" s="79"/>
      <c r="AA35" s="82" t="s">
        <v>629</v>
      </c>
      <c r="AB35" s="79"/>
      <c r="AC35" s="79" t="b">
        <v>0</v>
      </c>
      <c r="AD35" s="79">
        <v>0</v>
      </c>
      <c r="AE35" s="82" t="s">
        <v>695</v>
      </c>
      <c r="AF35" s="79" t="b">
        <v>0</v>
      </c>
      <c r="AG35" s="79" t="s">
        <v>696</v>
      </c>
      <c r="AH35" s="79"/>
      <c r="AI35" s="82" t="s">
        <v>695</v>
      </c>
      <c r="AJ35" s="79" t="b">
        <v>0</v>
      </c>
      <c r="AK35" s="79">
        <v>0</v>
      </c>
      <c r="AL35" s="82" t="s">
        <v>695</v>
      </c>
      <c r="AM35" s="79" t="s">
        <v>701</v>
      </c>
      <c r="AN35" s="79" t="b">
        <v>0</v>
      </c>
      <c r="AO35" s="82" t="s">
        <v>629</v>
      </c>
      <c r="AP35" s="79" t="s">
        <v>176</v>
      </c>
      <c r="AQ35" s="79">
        <v>0</v>
      </c>
      <c r="AR35" s="79">
        <v>0</v>
      </c>
      <c r="AS35" s="79"/>
      <c r="AT35" s="79"/>
      <c r="AU35" s="79"/>
      <c r="AV35" s="79"/>
      <c r="AW35" s="79"/>
      <c r="AX35" s="79"/>
      <c r="AY35" s="79"/>
      <c r="AZ35" s="79"/>
      <c r="BA35">
        <v>3</v>
      </c>
      <c r="BB35" s="78" t="str">
        <f>REPLACE(INDEX(GroupVertices[Group],MATCH(Edges25[[#This Row],[Vertex 1]],GroupVertices[Vertex],0)),1,1,"")</f>
        <v>3</v>
      </c>
      <c r="BC35" s="78" t="str">
        <f>REPLACE(INDEX(GroupVertices[Group],MATCH(Edges25[[#This Row],[Vertex 2]],GroupVertices[Vertex],0)),1,1,"")</f>
        <v>3</v>
      </c>
      <c r="BD35" s="48">
        <v>2</v>
      </c>
      <c r="BE35" s="49">
        <v>4.651162790697675</v>
      </c>
      <c r="BF35" s="48">
        <v>0</v>
      </c>
      <c r="BG35" s="49">
        <v>0</v>
      </c>
      <c r="BH35" s="48">
        <v>0</v>
      </c>
      <c r="BI35" s="49">
        <v>0</v>
      </c>
      <c r="BJ35" s="48">
        <v>41</v>
      </c>
      <c r="BK35" s="49">
        <v>95.34883720930233</v>
      </c>
      <c r="BL35" s="48">
        <v>43</v>
      </c>
    </row>
    <row r="36" spans="1:64" ht="15">
      <c r="A36" s="64" t="s">
        <v>237</v>
      </c>
      <c r="B36" s="64" t="s">
        <v>236</v>
      </c>
      <c r="C36" s="65"/>
      <c r="D36" s="66"/>
      <c r="E36" s="67"/>
      <c r="F36" s="68"/>
      <c r="G36" s="65"/>
      <c r="H36" s="69"/>
      <c r="I36" s="70"/>
      <c r="J36" s="70"/>
      <c r="K36" s="34" t="s">
        <v>65</v>
      </c>
      <c r="L36" s="77">
        <v>72</v>
      </c>
      <c r="M36" s="77"/>
      <c r="N36" s="72"/>
      <c r="O36" s="79" t="s">
        <v>259</v>
      </c>
      <c r="P36" s="81">
        <v>43686.55181712963</v>
      </c>
      <c r="Q36" s="79" t="s">
        <v>260</v>
      </c>
      <c r="R36" s="79"/>
      <c r="S36" s="79"/>
      <c r="T36" s="79"/>
      <c r="U36" s="79"/>
      <c r="V36" s="83" t="s">
        <v>489</v>
      </c>
      <c r="W36" s="81">
        <v>43686.55181712963</v>
      </c>
      <c r="X36" s="83" t="s">
        <v>532</v>
      </c>
      <c r="Y36" s="79"/>
      <c r="Z36" s="79"/>
      <c r="AA36" s="82" t="s">
        <v>630</v>
      </c>
      <c r="AB36" s="79"/>
      <c r="AC36" s="79" t="b">
        <v>0</v>
      </c>
      <c r="AD36" s="79">
        <v>0</v>
      </c>
      <c r="AE36" s="82" t="s">
        <v>695</v>
      </c>
      <c r="AF36" s="79" t="b">
        <v>0</v>
      </c>
      <c r="AG36" s="79" t="s">
        <v>696</v>
      </c>
      <c r="AH36" s="79"/>
      <c r="AI36" s="82" t="s">
        <v>695</v>
      </c>
      <c r="AJ36" s="79" t="b">
        <v>0</v>
      </c>
      <c r="AK36" s="79">
        <v>5</v>
      </c>
      <c r="AL36" s="82" t="s">
        <v>627</v>
      </c>
      <c r="AM36" s="79" t="s">
        <v>702</v>
      </c>
      <c r="AN36" s="79" t="b">
        <v>0</v>
      </c>
      <c r="AO36" s="82" t="s">
        <v>627</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4.761904761904762</v>
      </c>
      <c r="BF36" s="48">
        <v>0</v>
      </c>
      <c r="BG36" s="49">
        <v>0</v>
      </c>
      <c r="BH36" s="48">
        <v>0</v>
      </c>
      <c r="BI36" s="49">
        <v>0</v>
      </c>
      <c r="BJ36" s="48">
        <v>20</v>
      </c>
      <c r="BK36" s="49">
        <v>95.23809523809524</v>
      </c>
      <c r="BL36" s="48">
        <v>21</v>
      </c>
    </row>
    <row r="37" spans="1:64" ht="15">
      <c r="A37" s="64" t="s">
        <v>238</v>
      </c>
      <c r="B37" s="64" t="s">
        <v>248</v>
      </c>
      <c r="C37" s="65"/>
      <c r="D37" s="66"/>
      <c r="E37" s="67"/>
      <c r="F37" s="68"/>
      <c r="G37" s="65"/>
      <c r="H37" s="69"/>
      <c r="I37" s="70"/>
      <c r="J37" s="70"/>
      <c r="K37" s="34" t="s">
        <v>65</v>
      </c>
      <c r="L37" s="77">
        <v>73</v>
      </c>
      <c r="M37" s="77"/>
      <c r="N37" s="72"/>
      <c r="O37" s="79" t="s">
        <v>259</v>
      </c>
      <c r="P37" s="81">
        <v>43677.97189814815</v>
      </c>
      <c r="Q37" s="79" t="s">
        <v>279</v>
      </c>
      <c r="R37" s="83" t="s">
        <v>356</v>
      </c>
      <c r="S37" s="79" t="s">
        <v>409</v>
      </c>
      <c r="T37" s="79" t="s">
        <v>427</v>
      </c>
      <c r="U37" s="79"/>
      <c r="V37" s="83" t="s">
        <v>490</v>
      </c>
      <c r="W37" s="81">
        <v>43677.97189814815</v>
      </c>
      <c r="X37" s="83" t="s">
        <v>533</v>
      </c>
      <c r="Y37" s="79"/>
      <c r="Z37" s="79"/>
      <c r="AA37" s="82" t="s">
        <v>631</v>
      </c>
      <c r="AB37" s="79"/>
      <c r="AC37" s="79" t="b">
        <v>0</v>
      </c>
      <c r="AD37" s="79">
        <v>0</v>
      </c>
      <c r="AE37" s="82" t="s">
        <v>695</v>
      </c>
      <c r="AF37" s="79" t="b">
        <v>0</v>
      </c>
      <c r="AG37" s="79" t="s">
        <v>696</v>
      </c>
      <c r="AH37" s="79"/>
      <c r="AI37" s="82" t="s">
        <v>695</v>
      </c>
      <c r="AJ37" s="79" t="b">
        <v>0</v>
      </c>
      <c r="AK37" s="79">
        <v>1</v>
      </c>
      <c r="AL37" s="82" t="s">
        <v>655</v>
      </c>
      <c r="AM37" s="79" t="s">
        <v>710</v>
      </c>
      <c r="AN37" s="79" t="b">
        <v>0</v>
      </c>
      <c r="AO37" s="82" t="s">
        <v>655</v>
      </c>
      <c r="AP37" s="79" t="s">
        <v>176</v>
      </c>
      <c r="AQ37" s="79">
        <v>0</v>
      </c>
      <c r="AR37" s="79">
        <v>0</v>
      </c>
      <c r="AS37" s="79"/>
      <c r="AT37" s="79"/>
      <c r="AU37" s="79"/>
      <c r="AV37" s="79"/>
      <c r="AW37" s="79"/>
      <c r="AX37" s="79"/>
      <c r="AY37" s="79"/>
      <c r="AZ37" s="79"/>
      <c r="BA37">
        <v>2</v>
      </c>
      <c r="BB37" s="78" t="str">
        <f>REPLACE(INDEX(GroupVertices[Group],MATCH(Edges25[[#This Row],[Vertex 1]],GroupVertices[Vertex],0)),1,1,"")</f>
        <v>1</v>
      </c>
      <c r="BC37" s="78" t="str">
        <f>REPLACE(INDEX(GroupVertices[Group],MATCH(Edges25[[#This Row],[Vertex 2]],GroupVertices[Vertex],0)),1,1,"")</f>
        <v>1</v>
      </c>
      <c r="BD37" s="48">
        <v>1</v>
      </c>
      <c r="BE37" s="49">
        <v>7.6923076923076925</v>
      </c>
      <c r="BF37" s="48">
        <v>0</v>
      </c>
      <c r="BG37" s="49">
        <v>0</v>
      </c>
      <c r="BH37" s="48">
        <v>0</v>
      </c>
      <c r="BI37" s="49">
        <v>0</v>
      </c>
      <c r="BJ37" s="48">
        <v>12</v>
      </c>
      <c r="BK37" s="49">
        <v>92.3076923076923</v>
      </c>
      <c r="BL37" s="48">
        <v>13</v>
      </c>
    </row>
    <row r="38" spans="1:64" ht="15">
      <c r="A38" s="64" t="s">
        <v>238</v>
      </c>
      <c r="B38" s="64" t="s">
        <v>248</v>
      </c>
      <c r="C38" s="65"/>
      <c r="D38" s="66"/>
      <c r="E38" s="67"/>
      <c r="F38" s="68"/>
      <c r="G38" s="65"/>
      <c r="H38" s="69"/>
      <c r="I38" s="70"/>
      <c r="J38" s="70"/>
      <c r="K38" s="34" t="s">
        <v>65</v>
      </c>
      <c r="L38" s="77">
        <v>74</v>
      </c>
      <c r="M38" s="77"/>
      <c r="N38" s="72"/>
      <c r="O38" s="79" t="s">
        <v>259</v>
      </c>
      <c r="P38" s="81">
        <v>43688.22185185185</v>
      </c>
      <c r="Q38" s="79" t="s">
        <v>280</v>
      </c>
      <c r="R38" s="83" t="s">
        <v>356</v>
      </c>
      <c r="S38" s="79" t="s">
        <v>409</v>
      </c>
      <c r="T38" s="79" t="s">
        <v>437</v>
      </c>
      <c r="U38" s="79"/>
      <c r="V38" s="83" t="s">
        <v>490</v>
      </c>
      <c r="W38" s="81">
        <v>43688.22185185185</v>
      </c>
      <c r="X38" s="83" t="s">
        <v>534</v>
      </c>
      <c r="Y38" s="79"/>
      <c r="Z38" s="79"/>
      <c r="AA38" s="82" t="s">
        <v>632</v>
      </c>
      <c r="AB38" s="79"/>
      <c r="AC38" s="79" t="b">
        <v>0</v>
      </c>
      <c r="AD38" s="79">
        <v>0</v>
      </c>
      <c r="AE38" s="82" t="s">
        <v>695</v>
      </c>
      <c r="AF38" s="79" t="b">
        <v>0</v>
      </c>
      <c r="AG38" s="79" t="s">
        <v>696</v>
      </c>
      <c r="AH38" s="79"/>
      <c r="AI38" s="82" t="s">
        <v>695</v>
      </c>
      <c r="AJ38" s="79" t="b">
        <v>0</v>
      </c>
      <c r="AK38" s="79">
        <v>1</v>
      </c>
      <c r="AL38" s="82" t="s">
        <v>685</v>
      </c>
      <c r="AM38" s="79" t="s">
        <v>710</v>
      </c>
      <c r="AN38" s="79" t="b">
        <v>0</v>
      </c>
      <c r="AO38" s="82" t="s">
        <v>685</v>
      </c>
      <c r="AP38" s="79" t="s">
        <v>176</v>
      </c>
      <c r="AQ38" s="79">
        <v>0</v>
      </c>
      <c r="AR38" s="79">
        <v>0</v>
      </c>
      <c r="AS38" s="79"/>
      <c r="AT38" s="79"/>
      <c r="AU38" s="79"/>
      <c r="AV38" s="79"/>
      <c r="AW38" s="79"/>
      <c r="AX38" s="79"/>
      <c r="AY38" s="79"/>
      <c r="AZ38" s="79"/>
      <c r="BA38">
        <v>2</v>
      </c>
      <c r="BB38" s="78" t="str">
        <f>REPLACE(INDEX(GroupVertices[Group],MATCH(Edges25[[#This Row],[Vertex 1]],GroupVertices[Vertex],0)),1,1,"")</f>
        <v>1</v>
      </c>
      <c r="BC38" s="78" t="str">
        <f>REPLACE(INDEX(GroupVertices[Group],MATCH(Edges25[[#This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239</v>
      </c>
      <c r="B39" s="64" t="s">
        <v>248</v>
      </c>
      <c r="C39" s="65"/>
      <c r="D39" s="66"/>
      <c r="E39" s="67"/>
      <c r="F39" s="68"/>
      <c r="G39" s="65"/>
      <c r="H39" s="69"/>
      <c r="I39" s="70"/>
      <c r="J39" s="70"/>
      <c r="K39" s="34" t="s">
        <v>65</v>
      </c>
      <c r="L39" s="77">
        <v>75</v>
      </c>
      <c r="M39" s="77"/>
      <c r="N39" s="72"/>
      <c r="O39" s="79" t="s">
        <v>259</v>
      </c>
      <c r="P39" s="81">
        <v>43689.131157407406</v>
      </c>
      <c r="Q39" s="79" t="s">
        <v>281</v>
      </c>
      <c r="R39" s="83" t="s">
        <v>357</v>
      </c>
      <c r="S39" s="79" t="s">
        <v>409</v>
      </c>
      <c r="T39" s="79" t="s">
        <v>437</v>
      </c>
      <c r="U39" s="79"/>
      <c r="V39" s="83" t="s">
        <v>491</v>
      </c>
      <c r="W39" s="81">
        <v>43689.131157407406</v>
      </c>
      <c r="X39" s="83" t="s">
        <v>535</v>
      </c>
      <c r="Y39" s="79"/>
      <c r="Z39" s="79"/>
      <c r="AA39" s="82" t="s">
        <v>633</v>
      </c>
      <c r="AB39" s="79"/>
      <c r="AC39" s="79" t="b">
        <v>0</v>
      </c>
      <c r="AD39" s="79">
        <v>0</v>
      </c>
      <c r="AE39" s="82" t="s">
        <v>695</v>
      </c>
      <c r="AF39" s="79" t="b">
        <v>0</v>
      </c>
      <c r="AG39" s="79" t="s">
        <v>696</v>
      </c>
      <c r="AH39" s="79"/>
      <c r="AI39" s="82" t="s">
        <v>695</v>
      </c>
      <c r="AJ39" s="79" t="b">
        <v>0</v>
      </c>
      <c r="AK39" s="79">
        <v>1</v>
      </c>
      <c r="AL39" s="82" t="s">
        <v>688</v>
      </c>
      <c r="AM39" s="79" t="s">
        <v>711</v>
      </c>
      <c r="AN39" s="79" t="b">
        <v>0</v>
      </c>
      <c r="AO39" s="82" t="s">
        <v>688</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7.6923076923076925</v>
      </c>
      <c r="BF39" s="48">
        <v>0</v>
      </c>
      <c r="BG39" s="49">
        <v>0</v>
      </c>
      <c r="BH39" s="48">
        <v>0</v>
      </c>
      <c r="BI39" s="49">
        <v>0</v>
      </c>
      <c r="BJ39" s="48">
        <v>12</v>
      </c>
      <c r="BK39" s="49">
        <v>92.3076923076923</v>
      </c>
      <c r="BL39" s="48">
        <v>13</v>
      </c>
    </row>
    <row r="40" spans="1:64" ht="15">
      <c r="A40" s="64" t="s">
        <v>240</v>
      </c>
      <c r="B40" s="64" t="s">
        <v>248</v>
      </c>
      <c r="C40" s="65"/>
      <c r="D40" s="66"/>
      <c r="E40" s="67"/>
      <c r="F40" s="68"/>
      <c r="G40" s="65"/>
      <c r="H40" s="69"/>
      <c r="I40" s="70"/>
      <c r="J40" s="70"/>
      <c r="K40" s="34" t="s">
        <v>65</v>
      </c>
      <c r="L40" s="77">
        <v>76</v>
      </c>
      <c r="M40" s="77"/>
      <c r="N40" s="72"/>
      <c r="O40" s="79" t="s">
        <v>259</v>
      </c>
      <c r="P40" s="81">
        <v>43689.36133101852</v>
      </c>
      <c r="Q40" s="79" t="s">
        <v>280</v>
      </c>
      <c r="R40" s="83" t="s">
        <v>356</v>
      </c>
      <c r="S40" s="79" t="s">
        <v>409</v>
      </c>
      <c r="T40" s="79" t="s">
        <v>437</v>
      </c>
      <c r="U40" s="79"/>
      <c r="V40" s="83" t="s">
        <v>492</v>
      </c>
      <c r="W40" s="81">
        <v>43689.36133101852</v>
      </c>
      <c r="X40" s="83" t="s">
        <v>536</v>
      </c>
      <c r="Y40" s="79"/>
      <c r="Z40" s="79"/>
      <c r="AA40" s="82" t="s">
        <v>634</v>
      </c>
      <c r="AB40" s="79"/>
      <c r="AC40" s="79" t="b">
        <v>0</v>
      </c>
      <c r="AD40" s="79">
        <v>0</v>
      </c>
      <c r="AE40" s="82" t="s">
        <v>695</v>
      </c>
      <c r="AF40" s="79" t="b">
        <v>0</v>
      </c>
      <c r="AG40" s="79" t="s">
        <v>696</v>
      </c>
      <c r="AH40" s="79"/>
      <c r="AI40" s="82" t="s">
        <v>695</v>
      </c>
      <c r="AJ40" s="79" t="b">
        <v>0</v>
      </c>
      <c r="AK40" s="79">
        <v>2</v>
      </c>
      <c r="AL40" s="82" t="s">
        <v>685</v>
      </c>
      <c r="AM40" s="79" t="s">
        <v>712</v>
      </c>
      <c r="AN40" s="79" t="b">
        <v>0</v>
      </c>
      <c r="AO40" s="82" t="s">
        <v>685</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8.333333333333334</v>
      </c>
      <c r="BF40" s="48">
        <v>0</v>
      </c>
      <c r="BG40" s="49">
        <v>0</v>
      </c>
      <c r="BH40" s="48">
        <v>0</v>
      </c>
      <c r="BI40" s="49">
        <v>0</v>
      </c>
      <c r="BJ40" s="48">
        <v>11</v>
      </c>
      <c r="BK40" s="49">
        <v>91.66666666666667</v>
      </c>
      <c r="BL40" s="48">
        <v>12</v>
      </c>
    </row>
    <row r="41" spans="1:64" ht="15">
      <c r="A41" s="64" t="s">
        <v>241</v>
      </c>
      <c r="B41" s="64" t="s">
        <v>241</v>
      </c>
      <c r="C41" s="65"/>
      <c r="D41" s="66"/>
      <c r="E41" s="67"/>
      <c r="F41" s="68"/>
      <c r="G41" s="65"/>
      <c r="H41" s="69"/>
      <c r="I41" s="70"/>
      <c r="J41" s="70"/>
      <c r="K41" s="34" t="s">
        <v>65</v>
      </c>
      <c r="L41" s="77">
        <v>77</v>
      </c>
      <c r="M41" s="77"/>
      <c r="N41" s="72"/>
      <c r="O41" s="79" t="s">
        <v>176</v>
      </c>
      <c r="P41" s="81">
        <v>43678.516875</v>
      </c>
      <c r="Q41" s="79" t="s">
        <v>282</v>
      </c>
      <c r="R41" s="83" t="s">
        <v>358</v>
      </c>
      <c r="S41" s="79" t="s">
        <v>419</v>
      </c>
      <c r="T41" s="79" t="s">
        <v>438</v>
      </c>
      <c r="U41" s="83" t="s">
        <v>461</v>
      </c>
      <c r="V41" s="83" t="s">
        <v>461</v>
      </c>
      <c r="W41" s="81">
        <v>43678.516875</v>
      </c>
      <c r="X41" s="83" t="s">
        <v>537</v>
      </c>
      <c r="Y41" s="79"/>
      <c r="Z41" s="79"/>
      <c r="AA41" s="82" t="s">
        <v>635</v>
      </c>
      <c r="AB41" s="79"/>
      <c r="AC41" s="79" t="b">
        <v>0</v>
      </c>
      <c r="AD41" s="79">
        <v>0</v>
      </c>
      <c r="AE41" s="82" t="s">
        <v>695</v>
      </c>
      <c r="AF41" s="79" t="b">
        <v>0</v>
      </c>
      <c r="AG41" s="79" t="s">
        <v>696</v>
      </c>
      <c r="AH41" s="79"/>
      <c r="AI41" s="82" t="s">
        <v>695</v>
      </c>
      <c r="AJ41" s="79" t="b">
        <v>0</v>
      </c>
      <c r="AK41" s="79">
        <v>0</v>
      </c>
      <c r="AL41" s="82" t="s">
        <v>695</v>
      </c>
      <c r="AM41" s="79" t="s">
        <v>709</v>
      </c>
      <c r="AN41" s="79" t="b">
        <v>0</v>
      </c>
      <c r="AO41" s="82" t="s">
        <v>635</v>
      </c>
      <c r="AP41" s="79" t="s">
        <v>176</v>
      </c>
      <c r="AQ41" s="79">
        <v>0</v>
      </c>
      <c r="AR41" s="79">
        <v>0</v>
      </c>
      <c r="AS41" s="79"/>
      <c r="AT41" s="79"/>
      <c r="AU41" s="79"/>
      <c r="AV41" s="79"/>
      <c r="AW41" s="79"/>
      <c r="AX41" s="79"/>
      <c r="AY41" s="79"/>
      <c r="AZ41" s="79"/>
      <c r="BA41">
        <v>4</v>
      </c>
      <c r="BB41" s="78" t="str">
        <f>REPLACE(INDEX(GroupVertices[Group],MATCH(Edges25[[#This Row],[Vertex 1]],GroupVertices[Vertex],0)),1,1,"")</f>
        <v>7</v>
      </c>
      <c r="BC41" s="78" t="str">
        <f>REPLACE(INDEX(GroupVertices[Group],MATCH(Edges25[[#This Row],[Vertex 2]],GroupVertices[Vertex],0)),1,1,"")</f>
        <v>7</v>
      </c>
      <c r="BD41" s="48">
        <v>0</v>
      </c>
      <c r="BE41" s="49">
        <v>0</v>
      </c>
      <c r="BF41" s="48">
        <v>1</v>
      </c>
      <c r="BG41" s="49">
        <v>2.7777777777777777</v>
      </c>
      <c r="BH41" s="48">
        <v>0</v>
      </c>
      <c r="BI41" s="49">
        <v>0</v>
      </c>
      <c r="BJ41" s="48">
        <v>35</v>
      </c>
      <c r="BK41" s="49">
        <v>97.22222222222223</v>
      </c>
      <c r="BL41" s="48">
        <v>36</v>
      </c>
    </row>
    <row r="42" spans="1:64" ht="15">
      <c r="A42" s="64" t="s">
        <v>241</v>
      </c>
      <c r="B42" s="64" t="s">
        <v>241</v>
      </c>
      <c r="C42" s="65"/>
      <c r="D42" s="66"/>
      <c r="E42" s="67"/>
      <c r="F42" s="68"/>
      <c r="G42" s="65"/>
      <c r="H42" s="69"/>
      <c r="I42" s="70"/>
      <c r="J42" s="70"/>
      <c r="K42" s="34" t="s">
        <v>65</v>
      </c>
      <c r="L42" s="77">
        <v>78</v>
      </c>
      <c r="M42" s="77"/>
      <c r="N42" s="72"/>
      <c r="O42" s="79" t="s">
        <v>176</v>
      </c>
      <c r="P42" s="81">
        <v>43683.45763888889</v>
      </c>
      <c r="Q42" s="79" t="s">
        <v>283</v>
      </c>
      <c r="R42" s="83" t="s">
        <v>359</v>
      </c>
      <c r="S42" s="79" t="s">
        <v>420</v>
      </c>
      <c r="T42" s="79" t="s">
        <v>439</v>
      </c>
      <c r="U42" s="83" t="s">
        <v>462</v>
      </c>
      <c r="V42" s="83" t="s">
        <v>462</v>
      </c>
      <c r="W42" s="81">
        <v>43683.45763888889</v>
      </c>
      <c r="X42" s="83" t="s">
        <v>538</v>
      </c>
      <c r="Y42" s="79"/>
      <c r="Z42" s="79"/>
      <c r="AA42" s="82" t="s">
        <v>636</v>
      </c>
      <c r="AB42" s="79"/>
      <c r="AC42" s="79" t="b">
        <v>0</v>
      </c>
      <c r="AD42" s="79">
        <v>0</v>
      </c>
      <c r="AE42" s="82" t="s">
        <v>695</v>
      </c>
      <c r="AF42" s="79" t="b">
        <v>0</v>
      </c>
      <c r="AG42" s="79" t="s">
        <v>698</v>
      </c>
      <c r="AH42" s="79"/>
      <c r="AI42" s="82" t="s">
        <v>695</v>
      </c>
      <c r="AJ42" s="79" t="b">
        <v>0</v>
      </c>
      <c r="AK42" s="79">
        <v>0</v>
      </c>
      <c r="AL42" s="82" t="s">
        <v>695</v>
      </c>
      <c r="AM42" s="79" t="s">
        <v>709</v>
      </c>
      <c r="AN42" s="79" t="b">
        <v>0</v>
      </c>
      <c r="AO42" s="82" t="s">
        <v>636</v>
      </c>
      <c r="AP42" s="79" t="s">
        <v>176</v>
      </c>
      <c r="AQ42" s="79">
        <v>0</v>
      </c>
      <c r="AR42" s="79">
        <v>0</v>
      </c>
      <c r="AS42" s="79"/>
      <c r="AT42" s="79"/>
      <c r="AU42" s="79"/>
      <c r="AV42" s="79"/>
      <c r="AW42" s="79"/>
      <c r="AX42" s="79"/>
      <c r="AY42" s="79"/>
      <c r="AZ42" s="79"/>
      <c r="BA42">
        <v>4</v>
      </c>
      <c r="BB42" s="78" t="str">
        <f>REPLACE(INDEX(GroupVertices[Group],MATCH(Edges25[[#This Row],[Vertex 1]],GroupVertices[Vertex],0)),1,1,"")</f>
        <v>7</v>
      </c>
      <c r="BC42" s="78" t="str">
        <f>REPLACE(INDEX(GroupVertices[Group],MATCH(Edges25[[#This Row],[Vertex 2]],GroupVertices[Vertex],0)),1,1,"")</f>
        <v>7</v>
      </c>
      <c r="BD42" s="48">
        <v>0</v>
      </c>
      <c r="BE42" s="49">
        <v>0</v>
      </c>
      <c r="BF42" s="48">
        <v>0</v>
      </c>
      <c r="BG42" s="49">
        <v>0</v>
      </c>
      <c r="BH42" s="48">
        <v>0</v>
      </c>
      <c r="BI42" s="49">
        <v>0</v>
      </c>
      <c r="BJ42" s="48">
        <v>27</v>
      </c>
      <c r="BK42" s="49">
        <v>100</v>
      </c>
      <c r="BL42" s="48">
        <v>27</v>
      </c>
    </row>
    <row r="43" spans="1:64" ht="15">
      <c r="A43" s="64" t="s">
        <v>241</v>
      </c>
      <c r="B43" s="64" t="s">
        <v>241</v>
      </c>
      <c r="C43" s="65"/>
      <c r="D43" s="66"/>
      <c r="E43" s="67"/>
      <c r="F43" s="68"/>
      <c r="G43" s="65"/>
      <c r="H43" s="69"/>
      <c r="I43" s="70"/>
      <c r="J43" s="70"/>
      <c r="K43" s="34" t="s">
        <v>65</v>
      </c>
      <c r="L43" s="77">
        <v>79</v>
      </c>
      <c r="M43" s="77"/>
      <c r="N43" s="72"/>
      <c r="O43" s="79" t="s">
        <v>176</v>
      </c>
      <c r="P43" s="81">
        <v>43685.45763888889</v>
      </c>
      <c r="Q43" s="79" t="s">
        <v>284</v>
      </c>
      <c r="R43" s="83" t="s">
        <v>360</v>
      </c>
      <c r="S43" s="79" t="s">
        <v>420</v>
      </c>
      <c r="T43" s="79" t="s">
        <v>440</v>
      </c>
      <c r="U43" s="83" t="s">
        <v>463</v>
      </c>
      <c r="V43" s="83" t="s">
        <v>463</v>
      </c>
      <c r="W43" s="81">
        <v>43685.45763888889</v>
      </c>
      <c r="X43" s="83" t="s">
        <v>539</v>
      </c>
      <c r="Y43" s="79"/>
      <c r="Z43" s="79"/>
      <c r="AA43" s="82" t="s">
        <v>637</v>
      </c>
      <c r="AB43" s="79"/>
      <c r="AC43" s="79" t="b">
        <v>0</v>
      </c>
      <c r="AD43" s="79">
        <v>0</v>
      </c>
      <c r="AE43" s="82" t="s">
        <v>695</v>
      </c>
      <c r="AF43" s="79" t="b">
        <v>0</v>
      </c>
      <c r="AG43" s="79" t="s">
        <v>696</v>
      </c>
      <c r="AH43" s="79"/>
      <c r="AI43" s="82" t="s">
        <v>695</v>
      </c>
      <c r="AJ43" s="79" t="b">
        <v>0</v>
      </c>
      <c r="AK43" s="79">
        <v>0</v>
      </c>
      <c r="AL43" s="82" t="s">
        <v>695</v>
      </c>
      <c r="AM43" s="79" t="s">
        <v>709</v>
      </c>
      <c r="AN43" s="79" t="b">
        <v>0</v>
      </c>
      <c r="AO43" s="82" t="s">
        <v>637</v>
      </c>
      <c r="AP43" s="79" t="s">
        <v>176</v>
      </c>
      <c r="AQ43" s="79">
        <v>0</v>
      </c>
      <c r="AR43" s="79">
        <v>0</v>
      </c>
      <c r="AS43" s="79"/>
      <c r="AT43" s="79"/>
      <c r="AU43" s="79"/>
      <c r="AV43" s="79"/>
      <c r="AW43" s="79"/>
      <c r="AX43" s="79"/>
      <c r="AY43" s="79"/>
      <c r="AZ43" s="79"/>
      <c r="BA43">
        <v>4</v>
      </c>
      <c r="BB43" s="78" t="str">
        <f>REPLACE(INDEX(GroupVertices[Group],MATCH(Edges25[[#This Row],[Vertex 1]],GroupVertices[Vertex],0)),1,1,"")</f>
        <v>7</v>
      </c>
      <c r="BC43" s="78" t="str">
        <f>REPLACE(INDEX(GroupVertices[Group],MATCH(Edges25[[#This Row],[Vertex 2]],GroupVertices[Vertex],0)),1,1,"")</f>
        <v>7</v>
      </c>
      <c r="BD43" s="48">
        <v>1</v>
      </c>
      <c r="BE43" s="49">
        <v>2.7027027027027026</v>
      </c>
      <c r="BF43" s="48">
        <v>0</v>
      </c>
      <c r="BG43" s="49">
        <v>0</v>
      </c>
      <c r="BH43" s="48">
        <v>0</v>
      </c>
      <c r="BI43" s="49">
        <v>0</v>
      </c>
      <c r="BJ43" s="48">
        <v>36</v>
      </c>
      <c r="BK43" s="49">
        <v>97.29729729729729</v>
      </c>
      <c r="BL43" s="48">
        <v>37</v>
      </c>
    </row>
    <row r="44" spans="1:64" ht="15">
      <c r="A44" s="64" t="s">
        <v>241</v>
      </c>
      <c r="B44" s="64" t="s">
        <v>241</v>
      </c>
      <c r="C44" s="65"/>
      <c r="D44" s="66"/>
      <c r="E44" s="67"/>
      <c r="F44" s="68"/>
      <c r="G44" s="65"/>
      <c r="H44" s="69"/>
      <c r="I44" s="70"/>
      <c r="J44" s="70"/>
      <c r="K44" s="34" t="s">
        <v>65</v>
      </c>
      <c r="L44" s="77">
        <v>80</v>
      </c>
      <c r="M44" s="77"/>
      <c r="N44" s="72"/>
      <c r="O44" s="79" t="s">
        <v>176</v>
      </c>
      <c r="P44" s="81">
        <v>43689.45763888889</v>
      </c>
      <c r="Q44" s="79" t="s">
        <v>285</v>
      </c>
      <c r="R44" s="83" t="s">
        <v>361</v>
      </c>
      <c r="S44" s="79" t="s">
        <v>420</v>
      </c>
      <c r="T44" s="79" t="s">
        <v>441</v>
      </c>
      <c r="U44" s="83" t="s">
        <v>464</v>
      </c>
      <c r="V44" s="83" t="s">
        <v>464</v>
      </c>
      <c r="W44" s="81">
        <v>43689.45763888889</v>
      </c>
      <c r="X44" s="83" t="s">
        <v>540</v>
      </c>
      <c r="Y44" s="79"/>
      <c r="Z44" s="79"/>
      <c r="AA44" s="82" t="s">
        <v>638</v>
      </c>
      <c r="AB44" s="79"/>
      <c r="AC44" s="79" t="b">
        <v>0</v>
      </c>
      <c r="AD44" s="79">
        <v>0</v>
      </c>
      <c r="AE44" s="82" t="s">
        <v>695</v>
      </c>
      <c r="AF44" s="79" t="b">
        <v>0</v>
      </c>
      <c r="AG44" s="79" t="s">
        <v>696</v>
      </c>
      <c r="AH44" s="79"/>
      <c r="AI44" s="82" t="s">
        <v>695</v>
      </c>
      <c r="AJ44" s="79" t="b">
        <v>0</v>
      </c>
      <c r="AK44" s="79">
        <v>1</v>
      </c>
      <c r="AL44" s="82" t="s">
        <v>695</v>
      </c>
      <c r="AM44" s="79" t="s">
        <v>709</v>
      </c>
      <c r="AN44" s="79" t="b">
        <v>0</v>
      </c>
      <c r="AO44" s="82" t="s">
        <v>638</v>
      </c>
      <c r="AP44" s="79" t="s">
        <v>176</v>
      </c>
      <c r="AQ44" s="79">
        <v>0</v>
      </c>
      <c r="AR44" s="79">
        <v>0</v>
      </c>
      <c r="AS44" s="79"/>
      <c r="AT44" s="79"/>
      <c r="AU44" s="79"/>
      <c r="AV44" s="79"/>
      <c r="AW44" s="79"/>
      <c r="AX44" s="79"/>
      <c r="AY44" s="79"/>
      <c r="AZ44" s="79"/>
      <c r="BA44">
        <v>4</v>
      </c>
      <c r="BB44" s="78" t="str">
        <f>REPLACE(INDEX(GroupVertices[Group],MATCH(Edges25[[#This Row],[Vertex 1]],GroupVertices[Vertex],0)),1,1,"")</f>
        <v>7</v>
      </c>
      <c r="BC44" s="78" t="str">
        <f>REPLACE(INDEX(GroupVertices[Group],MATCH(Edges25[[#This Row],[Vertex 2]],GroupVertices[Vertex],0)),1,1,"")</f>
        <v>7</v>
      </c>
      <c r="BD44" s="48">
        <v>2</v>
      </c>
      <c r="BE44" s="49">
        <v>8</v>
      </c>
      <c r="BF44" s="48">
        <v>0</v>
      </c>
      <c r="BG44" s="49">
        <v>0</v>
      </c>
      <c r="BH44" s="48">
        <v>0</v>
      </c>
      <c r="BI44" s="49">
        <v>0</v>
      </c>
      <c r="BJ44" s="48">
        <v>23</v>
      </c>
      <c r="BK44" s="49">
        <v>92</v>
      </c>
      <c r="BL44" s="48">
        <v>25</v>
      </c>
    </row>
    <row r="45" spans="1:64" ht="15">
      <c r="A45" s="64" t="s">
        <v>242</v>
      </c>
      <c r="B45" s="64" t="s">
        <v>241</v>
      </c>
      <c r="C45" s="65"/>
      <c r="D45" s="66"/>
      <c r="E45" s="67"/>
      <c r="F45" s="68"/>
      <c r="G45" s="65"/>
      <c r="H45" s="69"/>
      <c r="I45" s="70"/>
      <c r="J45" s="70"/>
      <c r="K45" s="34" t="s">
        <v>65</v>
      </c>
      <c r="L45" s="77">
        <v>81</v>
      </c>
      <c r="M45" s="77"/>
      <c r="N45" s="72"/>
      <c r="O45" s="79" t="s">
        <v>259</v>
      </c>
      <c r="P45" s="81">
        <v>43689.47935185185</v>
      </c>
      <c r="Q45" s="79" t="s">
        <v>286</v>
      </c>
      <c r="R45" s="79"/>
      <c r="S45" s="79"/>
      <c r="T45" s="79"/>
      <c r="U45" s="79"/>
      <c r="V45" s="83" t="s">
        <v>493</v>
      </c>
      <c r="W45" s="81">
        <v>43689.47935185185</v>
      </c>
      <c r="X45" s="83" t="s">
        <v>541</v>
      </c>
      <c r="Y45" s="79"/>
      <c r="Z45" s="79"/>
      <c r="AA45" s="82" t="s">
        <v>639</v>
      </c>
      <c r="AB45" s="79"/>
      <c r="AC45" s="79" t="b">
        <v>0</v>
      </c>
      <c r="AD45" s="79">
        <v>0</v>
      </c>
      <c r="AE45" s="82" t="s">
        <v>695</v>
      </c>
      <c r="AF45" s="79" t="b">
        <v>0</v>
      </c>
      <c r="AG45" s="79" t="s">
        <v>696</v>
      </c>
      <c r="AH45" s="79"/>
      <c r="AI45" s="82" t="s">
        <v>695</v>
      </c>
      <c r="AJ45" s="79" t="b">
        <v>0</v>
      </c>
      <c r="AK45" s="79">
        <v>1</v>
      </c>
      <c r="AL45" s="82" t="s">
        <v>638</v>
      </c>
      <c r="AM45" s="79" t="s">
        <v>700</v>
      </c>
      <c r="AN45" s="79" t="b">
        <v>0</v>
      </c>
      <c r="AO45" s="82" t="s">
        <v>638</v>
      </c>
      <c r="AP45" s="79" t="s">
        <v>176</v>
      </c>
      <c r="AQ45" s="79">
        <v>0</v>
      </c>
      <c r="AR45" s="79">
        <v>0</v>
      </c>
      <c r="AS45" s="79"/>
      <c r="AT45" s="79"/>
      <c r="AU45" s="79"/>
      <c r="AV45" s="79"/>
      <c r="AW45" s="79"/>
      <c r="AX45" s="79"/>
      <c r="AY45" s="79"/>
      <c r="AZ45" s="79"/>
      <c r="BA45">
        <v>1</v>
      </c>
      <c r="BB45" s="78" t="str">
        <f>REPLACE(INDEX(GroupVertices[Group],MATCH(Edges25[[#This Row],[Vertex 1]],GroupVertices[Vertex],0)),1,1,"")</f>
        <v>7</v>
      </c>
      <c r="BC45" s="78" t="str">
        <f>REPLACE(INDEX(GroupVertices[Group],MATCH(Edges25[[#This Row],[Vertex 2]],GroupVertices[Vertex],0)),1,1,"")</f>
        <v>7</v>
      </c>
      <c r="BD45" s="48">
        <v>1</v>
      </c>
      <c r="BE45" s="49">
        <v>5</v>
      </c>
      <c r="BF45" s="48">
        <v>0</v>
      </c>
      <c r="BG45" s="49">
        <v>0</v>
      </c>
      <c r="BH45" s="48">
        <v>0</v>
      </c>
      <c r="BI45" s="49">
        <v>0</v>
      </c>
      <c r="BJ45" s="48">
        <v>19</v>
      </c>
      <c r="BK45" s="49">
        <v>95</v>
      </c>
      <c r="BL45" s="48">
        <v>20</v>
      </c>
    </row>
    <row r="46" spans="1:64" ht="15">
      <c r="A46" s="64" t="s">
        <v>243</v>
      </c>
      <c r="B46" s="64" t="s">
        <v>243</v>
      </c>
      <c r="C46" s="65"/>
      <c r="D46" s="66"/>
      <c r="E46" s="67"/>
      <c r="F46" s="68"/>
      <c r="G46" s="65"/>
      <c r="H46" s="69"/>
      <c r="I46" s="70"/>
      <c r="J46" s="70"/>
      <c r="K46" s="34" t="s">
        <v>65</v>
      </c>
      <c r="L46" s="77">
        <v>82</v>
      </c>
      <c r="M46" s="77"/>
      <c r="N46" s="72"/>
      <c r="O46" s="79" t="s">
        <v>176</v>
      </c>
      <c r="P46" s="81">
        <v>43690.73732638889</v>
      </c>
      <c r="Q46" s="79" t="s">
        <v>287</v>
      </c>
      <c r="R46" s="83" t="s">
        <v>362</v>
      </c>
      <c r="S46" s="79" t="s">
        <v>421</v>
      </c>
      <c r="T46" s="79" t="s">
        <v>442</v>
      </c>
      <c r="U46" s="79"/>
      <c r="V46" s="83" t="s">
        <v>494</v>
      </c>
      <c r="W46" s="81">
        <v>43690.73732638889</v>
      </c>
      <c r="X46" s="83" t="s">
        <v>542</v>
      </c>
      <c r="Y46" s="79"/>
      <c r="Z46" s="79"/>
      <c r="AA46" s="82" t="s">
        <v>640</v>
      </c>
      <c r="AB46" s="79"/>
      <c r="AC46" s="79" t="b">
        <v>0</v>
      </c>
      <c r="AD46" s="79">
        <v>0</v>
      </c>
      <c r="AE46" s="82" t="s">
        <v>695</v>
      </c>
      <c r="AF46" s="79" t="b">
        <v>1</v>
      </c>
      <c r="AG46" s="79" t="s">
        <v>696</v>
      </c>
      <c r="AH46" s="79"/>
      <c r="AI46" s="82" t="s">
        <v>699</v>
      </c>
      <c r="AJ46" s="79" t="b">
        <v>0</v>
      </c>
      <c r="AK46" s="79">
        <v>0</v>
      </c>
      <c r="AL46" s="82" t="s">
        <v>695</v>
      </c>
      <c r="AM46" s="79" t="s">
        <v>709</v>
      </c>
      <c r="AN46" s="79" t="b">
        <v>0</v>
      </c>
      <c r="AO46" s="82" t="s">
        <v>640</v>
      </c>
      <c r="AP46" s="79" t="s">
        <v>176</v>
      </c>
      <c r="AQ46" s="79">
        <v>0</v>
      </c>
      <c r="AR46" s="79">
        <v>0</v>
      </c>
      <c r="AS46" s="79"/>
      <c r="AT46" s="79"/>
      <c r="AU46" s="79"/>
      <c r="AV46" s="79"/>
      <c r="AW46" s="79"/>
      <c r="AX46" s="79"/>
      <c r="AY46" s="79"/>
      <c r="AZ46" s="79"/>
      <c r="BA46">
        <v>1</v>
      </c>
      <c r="BB46" s="78" t="str">
        <f>REPLACE(INDEX(GroupVertices[Group],MATCH(Edges25[[#This Row],[Vertex 1]],GroupVertices[Vertex],0)),1,1,"")</f>
        <v>6</v>
      </c>
      <c r="BC46" s="78" t="str">
        <f>REPLACE(INDEX(GroupVertices[Group],MATCH(Edges25[[#This Row],[Vertex 2]],GroupVertices[Vertex],0)),1,1,"")</f>
        <v>6</v>
      </c>
      <c r="BD46" s="48">
        <v>0</v>
      </c>
      <c r="BE46" s="49">
        <v>0</v>
      </c>
      <c r="BF46" s="48">
        <v>0</v>
      </c>
      <c r="BG46" s="49">
        <v>0</v>
      </c>
      <c r="BH46" s="48">
        <v>0</v>
      </c>
      <c r="BI46" s="49">
        <v>0</v>
      </c>
      <c r="BJ46" s="48">
        <v>19</v>
      </c>
      <c r="BK46" s="49">
        <v>100</v>
      </c>
      <c r="BL46" s="48">
        <v>19</v>
      </c>
    </row>
    <row r="47" spans="1:64" ht="15">
      <c r="A47" s="64" t="s">
        <v>244</v>
      </c>
      <c r="B47" s="64" t="s">
        <v>250</v>
      </c>
      <c r="C47" s="65"/>
      <c r="D47" s="66"/>
      <c r="E47" s="67"/>
      <c r="F47" s="68"/>
      <c r="G47" s="65"/>
      <c r="H47" s="69"/>
      <c r="I47" s="70"/>
      <c r="J47" s="70"/>
      <c r="K47" s="34" t="s">
        <v>65</v>
      </c>
      <c r="L47" s="77">
        <v>83</v>
      </c>
      <c r="M47" s="77"/>
      <c r="N47" s="72"/>
      <c r="O47" s="79" t="s">
        <v>259</v>
      </c>
      <c r="P47" s="81">
        <v>43690.789131944446</v>
      </c>
      <c r="Q47" s="79" t="s">
        <v>288</v>
      </c>
      <c r="R47" s="83" t="s">
        <v>363</v>
      </c>
      <c r="S47" s="79" t="s">
        <v>422</v>
      </c>
      <c r="T47" s="79" t="s">
        <v>443</v>
      </c>
      <c r="U47" s="83" t="s">
        <v>465</v>
      </c>
      <c r="V47" s="83" t="s">
        <v>465</v>
      </c>
      <c r="W47" s="81">
        <v>43690.789131944446</v>
      </c>
      <c r="X47" s="83" t="s">
        <v>543</v>
      </c>
      <c r="Y47" s="79"/>
      <c r="Z47" s="79"/>
      <c r="AA47" s="82" t="s">
        <v>641</v>
      </c>
      <c r="AB47" s="79"/>
      <c r="AC47" s="79" t="b">
        <v>0</v>
      </c>
      <c r="AD47" s="79">
        <v>2</v>
      </c>
      <c r="AE47" s="82" t="s">
        <v>695</v>
      </c>
      <c r="AF47" s="79" t="b">
        <v>0</v>
      </c>
      <c r="AG47" s="79" t="s">
        <v>696</v>
      </c>
      <c r="AH47" s="79"/>
      <c r="AI47" s="82" t="s">
        <v>695</v>
      </c>
      <c r="AJ47" s="79" t="b">
        <v>0</v>
      </c>
      <c r="AK47" s="79">
        <v>3</v>
      </c>
      <c r="AL47" s="82" t="s">
        <v>695</v>
      </c>
      <c r="AM47" s="79" t="s">
        <v>702</v>
      </c>
      <c r="AN47" s="79" t="b">
        <v>0</v>
      </c>
      <c r="AO47" s="82" t="s">
        <v>641</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245</v>
      </c>
      <c r="B48" s="64" t="s">
        <v>251</v>
      </c>
      <c r="C48" s="65"/>
      <c r="D48" s="66"/>
      <c r="E48" s="67"/>
      <c r="F48" s="68"/>
      <c r="G48" s="65"/>
      <c r="H48" s="69"/>
      <c r="I48" s="70"/>
      <c r="J48" s="70"/>
      <c r="K48" s="34" t="s">
        <v>65</v>
      </c>
      <c r="L48" s="77">
        <v>84</v>
      </c>
      <c r="M48" s="77"/>
      <c r="N48" s="72"/>
      <c r="O48" s="79" t="s">
        <v>259</v>
      </c>
      <c r="P48" s="81">
        <v>43690.78991898148</v>
      </c>
      <c r="Q48" s="79" t="s">
        <v>289</v>
      </c>
      <c r="R48" s="79"/>
      <c r="S48" s="79"/>
      <c r="T48" s="79" t="s">
        <v>444</v>
      </c>
      <c r="U48" s="79"/>
      <c r="V48" s="83" t="s">
        <v>495</v>
      </c>
      <c r="W48" s="81">
        <v>43690.78991898148</v>
      </c>
      <c r="X48" s="83" t="s">
        <v>544</v>
      </c>
      <c r="Y48" s="79"/>
      <c r="Z48" s="79"/>
      <c r="AA48" s="82" t="s">
        <v>642</v>
      </c>
      <c r="AB48" s="79"/>
      <c r="AC48" s="79" t="b">
        <v>0</v>
      </c>
      <c r="AD48" s="79">
        <v>0</v>
      </c>
      <c r="AE48" s="82" t="s">
        <v>695</v>
      </c>
      <c r="AF48" s="79" t="b">
        <v>0</v>
      </c>
      <c r="AG48" s="79" t="s">
        <v>696</v>
      </c>
      <c r="AH48" s="79"/>
      <c r="AI48" s="82" t="s">
        <v>695</v>
      </c>
      <c r="AJ48" s="79" t="b">
        <v>0</v>
      </c>
      <c r="AK48" s="79">
        <v>3</v>
      </c>
      <c r="AL48" s="82" t="s">
        <v>641</v>
      </c>
      <c r="AM48" s="79" t="s">
        <v>702</v>
      </c>
      <c r="AN48" s="79" t="b">
        <v>0</v>
      </c>
      <c r="AO48" s="82" t="s">
        <v>641</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v>0</v>
      </c>
      <c r="BE48" s="49">
        <v>0</v>
      </c>
      <c r="BF48" s="48">
        <v>1</v>
      </c>
      <c r="BG48" s="49">
        <v>4.3478260869565215</v>
      </c>
      <c r="BH48" s="48">
        <v>0</v>
      </c>
      <c r="BI48" s="49">
        <v>0</v>
      </c>
      <c r="BJ48" s="48">
        <v>22</v>
      </c>
      <c r="BK48" s="49">
        <v>95.65217391304348</v>
      </c>
      <c r="BL48" s="48">
        <v>23</v>
      </c>
    </row>
    <row r="49" spans="1:64" ht="15">
      <c r="A49" s="64" t="s">
        <v>246</v>
      </c>
      <c r="B49" s="64" t="s">
        <v>251</v>
      </c>
      <c r="C49" s="65"/>
      <c r="D49" s="66"/>
      <c r="E49" s="67"/>
      <c r="F49" s="68"/>
      <c r="G49" s="65"/>
      <c r="H49" s="69"/>
      <c r="I49" s="70"/>
      <c r="J49" s="70"/>
      <c r="K49" s="34" t="s">
        <v>65</v>
      </c>
      <c r="L49" s="77">
        <v>87</v>
      </c>
      <c r="M49" s="77"/>
      <c r="N49" s="72"/>
      <c r="O49" s="79" t="s">
        <v>259</v>
      </c>
      <c r="P49" s="81">
        <v>43690.808483796296</v>
      </c>
      <c r="Q49" s="79" t="s">
        <v>289</v>
      </c>
      <c r="R49" s="79"/>
      <c r="S49" s="79"/>
      <c r="T49" s="79" t="s">
        <v>444</v>
      </c>
      <c r="U49" s="79"/>
      <c r="V49" s="83" t="s">
        <v>496</v>
      </c>
      <c r="W49" s="81">
        <v>43690.808483796296</v>
      </c>
      <c r="X49" s="83" t="s">
        <v>545</v>
      </c>
      <c r="Y49" s="79"/>
      <c r="Z49" s="79"/>
      <c r="AA49" s="82" t="s">
        <v>643</v>
      </c>
      <c r="AB49" s="79"/>
      <c r="AC49" s="79" t="b">
        <v>0</v>
      </c>
      <c r="AD49" s="79">
        <v>0</v>
      </c>
      <c r="AE49" s="82" t="s">
        <v>695</v>
      </c>
      <c r="AF49" s="79" t="b">
        <v>0</v>
      </c>
      <c r="AG49" s="79" t="s">
        <v>696</v>
      </c>
      <c r="AH49" s="79"/>
      <c r="AI49" s="82" t="s">
        <v>695</v>
      </c>
      <c r="AJ49" s="79" t="b">
        <v>0</v>
      </c>
      <c r="AK49" s="79">
        <v>3</v>
      </c>
      <c r="AL49" s="82" t="s">
        <v>641</v>
      </c>
      <c r="AM49" s="79" t="s">
        <v>702</v>
      </c>
      <c r="AN49" s="79" t="b">
        <v>0</v>
      </c>
      <c r="AO49" s="82" t="s">
        <v>641</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247</v>
      </c>
      <c r="B50" s="64" t="s">
        <v>248</v>
      </c>
      <c r="C50" s="65"/>
      <c r="D50" s="66"/>
      <c r="E50" s="67"/>
      <c r="F50" s="68"/>
      <c r="G50" s="65"/>
      <c r="H50" s="69"/>
      <c r="I50" s="70"/>
      <c r="J50" s="70"/>
      <c r="K50" s="34" t="s">
        <v>66</v>
      </c>
      <c r="L50" s="77">
        <v>89</v>
      </c>
      <c r="M50" s="77"/>
      <c r="N50" s="72"/>
      <c r="O50" s="79" t="s">
        <v>259</v>
      </c>
      <c r="P50" s="81">
        <v>43690.40498842593</v>
      </c>
      <c r="Q50" s="79" t="s">
        <v>290</v>
      </c>
      <c r="R50" s="83" t="s">
        <v>364</v>
      </c>
      <c r="S50" s="79" t="s">
        <v>409</v>
      </c>
      <c r="T50" s="79" t="s">
        <v>427</v>
      </c>
      <c r="U50" s="79"/>
      <c r="V50" s="83" t="s">
        <v>497</v>
      </c>
      <c r="W50" s="81">
        <v>43690.40498842593</v>
      </c>
      <c r="X50" s="83" t="s">
        <v>546</v>
      </c>
      <c r="Y50" s="79"/>
      <c r="Z50" s="79"/>
      <c r="AA50" s="82" t="s">
        <v>644</v>
      </c>
      <c r="AB50" s="79"/>
      <c r="AC50" s="79" t="b">
        <v>0</v>
      </c>
      <c r="AD50" s="79">
        <v>0</v>
      </c>
      <c r="AE50" s="82" t="s">
        <v>695</v>
      </c>
      <c r="AF50" s="79" t="b">
        <v>0</v>
      </c>
      <c r="AG50" s="79" t="s">
        <v>696</v>
      </c>
      <c r="AH50" s="79"/>
      <c r="AI50" s="82" t="s">
        <v>695</v>
      </c>
      <c r="AJ50" s="79" t="b">
        <v>0</v>
      </c>
      <c r="AK50" s="79">
        <v>1</v>
      </c>
      <c r="AL50" s="82" t="s">
        <v>645</v>
      </c>
      <c r="AM50" s="79" t="s">
        <v>702</v>
      </c>
      <c r="AN50" s="79" t="b">
        <v>0</v>
      </c>
      <c r="AO50" s="82" t="s">
        <v>645</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8</v>
      </c>
      <c r="BK50" s="49">
        <v>100</v>
      </c>
      <c r="BL50" s="48">
        <v>8</v>
      </c>
    </row>
    <row r="51" spans="1:64" ht="15">
      <c r="A51" s="64" t="s">
        <v>248</v>
      </c>
      <c r="B51" s="64" t="s">
        <v>247</v>
      </c>
      <c r="C51" s="65"/>
      <c r="D51" s="66"/>
      <c r="E51" s="67"/>
      <c r="F51" s="68"/>
      <c r="G51" s="65"/>
      <c r="H51" s="69"/>
      <c r="I51" s="70"/>
      <c r="J51" s="70"/>
      <c r="K51" s="34" t="s">
        <v>66</v>
      </c>
      <c r="L51" s="77">
        <v>90</v>
      </c>
      <c r="M51" s="77"/>
      <c r="N51" s="72"/>
      <c r="O51" s="79" t="s">
        <v>259</v>
      </c>
      <c r="P51" s="81">
        <v>43680.04861111111</v>
      </c>
      <c r="Q51" s="79" t="s">
        <v>291</v>
      </c>
      <c r="R51" s="83" t="s">
        <v>364</v>
      </c>
      <c r="S51" s="79" t="s">
        <v>409</v>
      </c>
      <c r="T51" s="79" t="s">
        <v>427</v>
      </c>
      <c r="U51" s="79"/>
      <c r="V51" s="83" t="s">
        <v>498</v>
      </c>
      <c r="W51" s="81">
        <v>43680.04861111111</v>
      </c>
      <c r="X51" s="83" t="s">
        <v>547</v>
      </c>
      <c r="Y51" s="79"/>
      <c r="Z51" s="79"/>
      <c r="AA51" s="82" t="s">
        <v>645</v>
      </c>
      <c r="AB51" s="79"/>
      <c r="AC51" s="79" t="b">
        <v>0</v>
      </c>
      <c r="AD51" s="79">
        <v>0</v>
      </c>
      <c r="AE51" s="82" t="s">
        <v>695</v>
      </c>
      <c r="AF51" s="79" t="b">
        <v>0</v>
      </c>
      <c r="AG51" s="79" t="s">
        <v>696</v>
      </c>
      <c r="AH51" s="79"/>
      <c r="AI51" s="82" t="s">
        <v>695</v>
      </c>
      <c r="AJ51" s="79" t="b">
        <v>0</v>
      </c>
      <c r="AK51" s="79">
        <v>0</v>
      </c>
      <c r="AL51" s="82" t="s">
        <v>695</v>
      </c>
      <c r="AM51" s="79" t="s">
        <v>713</v>
      </c>
      <c r="AN51" s="79" t="b">
        <v>0</v>
      </c>
      <c r="AO51" s="82" t="s">
        <v>645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6</v>
      </c>
      <c r="BK51" s="49">
        <v>100</v>
      </c>
      <c r="BL51" s="48">
        <v>6</v>
      </c>
    </row>
    <row r="52" spans="1:64" ht="15">
      <c r="A52" s="64" t="s">
        <v>248</v>
      </c>
      <c r="B52" s="64" t="s">
        <v>252</v>
      </c>
      <c r="C52" s="65"/>
      <c r="D52" s="66"/>
      <c r="E52" s="67"/>
      <c r="F52" s="68"/>
      <c r="G52" s="65"/>
      <c r="H52" s="69"/>
      <c r="I52" s="70"/>
      <c r="J52" s="70"/>
      <c r="K52" s="34" t="s">
        <v>65</v>
      </c>
      <c r="L52" s="77">
        <v>91</v>
      </c>
      <c r="M52" s="77"/>
      <c r="N52" s="72"/>
      <c r="O52" s="79" t="s">
        <v>259</v>
      </c>
      <c r="P52" s="81">
        <v>43680.9653587963</v>
      </c>
      <c r="Q52" s="79" t="s">
        <v>292</v>
      </c>
      <c r="R52" s="83" t="s">
        <v>365</v>
      </c>
      <c r="S52" s="79" t="s">
        <v>409</v>
      </c>
      <c r="T52" s="79" t="s">
        <v>427</v>
      </c>
      <c r="U52" s="79"/>
      <c r="V52" s="83" t="s">
        <v>498</v>
      </c>
      <c r="W52" s="81">
        <v>43680.9653587963</v>
      </c>
      <c r="X52" s="83" t="s">
        <v>548</v>
      </c>
      <c r="Y52" s="79"/>
      <c r="Z52" s="79"/>
      <c r="AA52" s="82" t="s">
        <v>646</v>
      </c>
      <c r="AB52" s="79"/>
      <c r="AC52" s="79" t="b">
        <v>0</v>
      </c>
      <c r="AD52" s="79">
        <v>0</v>
      </c>
      <c r="AE52" s="82" t="s">
        <v>695</v>
      </c>
      <c r="AF52" s="79" t="b">
        <v>0</v>
      </c>
      <c r="AG52" s="79" t="s">
        <v>696</v>
      </c>
      <c r="AH52" s="79"/>
      <c r="AI52" s="82" t="s">
        <v>695</v>
      </c>
      <c r="AJ52" s="79" t="b">
        <v>0</v>
      </c>
      <c r="AK52" s="79">
        <v>0</v>
      </c>
      <c r="AL52" s="82" t="s">
        <v>695</v>
      </c>
      <c r="AM52" s="79" t="s">
        <v>713</v>
      </c>
      <c r="AN52" s="79" t="b">
        <v>0</v>
      </c>
      <c r="AO52" s="82" t="s">
        <v>646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9</v>
      </c>
      <c r="BK52" s="49">
        <v>100</v>
      </c>
      <c r="BL52" s="48">
        <v>9</v>
      </c>
    </row>
    <row r="53" spans="1:64" ht="15">
      <c r="A53" s="64" t="s">
        <v>248</v>
      </c>
      <c r="B53" s="64" t="s">
        <v>253</v>
      </c>
      <c r="C53" s="65"/>
      <c r="D53" s="66"/>
      <c r="E53" s="67"/>
      <c r="F53" s="68"/>
      <c r="G53" s="65"/>
      <c r="H53" s="69"/>
      <c r="I53" s="70"/>
      <c r="J53" s="70"/>
      <c r="K53" s="34" t="s">
        <v>65</v>
      </c>
      <c r="L53" s="77">
        <v>92</v>
      </c>
      <c r="M53" s="77"/>
      <c r="N53" s="72"/>
      <c r="O53" s="79" t="s">
        <v>259</v>
      </c>
      <c r="P53" s="81">
        <v>43682.175162037034</v>
      </c>
      <c r="Q53" s="79" t="s">
        <v>293</v>
      </c>
      <c r="R53" s="83" t="s">
        <v>366</v>
      </c>
      <c r="S53" s="79" t="s">
        <v>409</v>
      </c>
      <c r="T53" s="79" t="s">
        <v>445</v>
      </c>
      <c r="U53" s="79"/>
      <c r="V53" s="83" t="s">
        <v>498</v>
      </c>
      <c r="W53" s="81">
        <v>43682.175162037034</v>
      </c>
      <c r="X53" s="83" t="s">
        <v>549</v>
      </c>
      <c r="Y53" s="79"/>
      <c r="Z53" s="79"/>
      <c r="AA53" s="82" t="s">
        <v>647</v>
      </c>
      <c r="AB53" s="79"/>
      <c r="AC53" s="79" t="b">
        <v>0</v>
      </c>
      <c r="AD53" s="79">
        <v>0</v>
      </c>
      <c r="AE53" s="82" t="s">
        <v>695</v>
      </c>
      <c r="AF53" s="79" t="b">
        <v>0</v>
      </c>
      <c r="AG53" s="79" t="s">
        <v>696</v>
      </c>
      <c r="AH53" s="79"/>
      <c r="AI53" s="82" t="s">
        <v>695</v>
      </c>
      <c r="AJ53" s="79" t="b">
        <v>0</v>
      </c>
      <c r="AK53" s="79">
        <v>0</v>
      </c>
      <c r="AL53" s="82" t="s">
        <v>695</v>
      </c>
      <c r="AM53" s="79" t="s">
        <v>713</v>
      </c>
      <c r="AN53" s="79" t="b">
        <v>0</v>
      </c>
      <c r="AO53" s="82" t="s">
        <v>647</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14.285714285714286</v>
      </c>
      <c r="BF53" s="48">
        <v>0</v>
      </c>
      <c r="BG53" s="49">
        <v>0</v>
      </c>
      <c r="BH53" s="48">
        <v>0</v>
      </c>
      <c r="BI53" s="49">
        <v>0</v>
      </c>
      <c r="BJ53" s="48">
        <v>6</v>
      </c>
      <c r="BK53" s="49">
        <v>85.71428571428571</v>
      </c>
      <c r="BL53" s="48">
        <v>7</v>
      </c>
    </row>
    <row r="54" spans="1:64" ht="15">
      <c r="A54" s="64" t="s">
        <v>248</v>
      </c>
      <c r="B54" s="64" t="s">
        <v>254</v>
      </c>
      <c r="C54" s="65"/>
      <c r="D54" s="66"/>
      <c r="E54" s="67"/>
      <c r="F54" s="68"/>
      <c r="G54" s="65"/>
      <c r="H54" s="69"/>
      <c r="I54" s="70"/>
      <c r="J54" s="70"/>
      <c r="K54" s="34" t="s">
        <v>65</v>
      </c>
      <c r="L54" s="77">
        <v>93</v>
      </c>
      <c r="M54" s="77"/>
      <c r="N54" s="72"/>
      <c r="O54" s="79" t="s">
        <v>259</v>
      </c>
      <c r="P54" s="81">
        <v>43678.88185185185</v>
      </c>
      <c r="Q54" s="79" t="s">
        <v>294</v>
      </c>
      <c r="R54" s="83" t="s">
        <v>367</v>
      </c>
      <c r="S54" s="79" t="s">
        <v>409</v>
      </c>
      <c r="T54" s="79" t="s">
        <v>423</v>
      </c>
      <c r="U54" s="79"/>
      <c r="V54" s="83" t="s">
        <v>498</v>
      </c>
      <c r="W54" s="81">
        <v>43678.88185185185</v>
      </c>
      <c r="X54" s="83" t="s">
        <v>550</v>
      </c>
      <c r="Y54" s="79"/>
      <c r="Z54" s="79"/>
      <c r="AA54" s="82" t="s">
        <v>648</v>
      </c>
      <c r="AB54" s="79"/>
      <c r="AC54" s="79" t="b">
        <v>0</v>
      </c>
      <c r="AD54" s="79">
        <v>0</v>
      </c>
      <c r="AE54" s="82" t="s">
        <v>695</v>
      </c>
      <c r="AF54" s="79" t="b">
        <v>0</v>
      </c>
      <c r="AG54" s="79" t="s">
        <v>696</v>
      </c>
      <c r="AH54" s="79"/>
      <c r="AI54" s="82" t="s">
        <v>695</v>
      </c>
      <c r="AJ54" s="79" t="b">
        <v>0</v>
      </c>
      <c r="AK54" s="79">
        <v>0</v>
      </c>
      <c r="AL54" s="82" t="s">
        <v>695</v>
      </c>
      <c r="AM54" s="79" t="s">
        <v>713</v>
      </c>
      <c r="AN54" s="79" t="b">
        <v>0</v>
      </c>
      <c r="AO54" s="82" t="s">
        <v>648</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1</v>
      </c>
      <c r="BE54" s="49">
        <v>14.285714285714286</v>
      </c>
      <c r="BF54" s="48">
        <v>0</v>
      </c>
      <c r="BG54" s="49">
        <v>0</v>
      </c>
      <c r="BH54" s="48">
        <v>0</v>
      </c>
      <c r="BI54" s="49">
        <v>0</v>
      </c>
      <c r="BJ54" s="48">
        <v>6</v>
      </c>
      <c r="BK54" s="49">
        <v>85.71428571428571</v>
      </c>
      <c r="BL54" s="48">
        <v>7</v>
      </c>
    </row>
    <row r="55" spans="1:64" ht="15">
      <c r="A55" s="64" t="s">
        <v>248</v>
      </c>
      <c r="B55" s="64" t="s">
        <v>254</v>
      </c>
      <c r="C55" s="65"/>
      <c r="D55" s="66"/>
      <c r="E55" s="67"/>
      <c r="F55" s="68"/>
      <c r="G55" s="65"/>
      <c r="H55" s="69"/>
      <c r="I55" s="70"/>
      <c r="J55" s="70"/>
      <c r="K55" s="34" t="s">
        <v>65</v>
      </c>
      <c r="L55" s="77">
        <v>94</v>
      </c>
      <c r="M55" s="77"/>
      <c r="N55" s="72"/>
      <c r="O55" s="79" t="s">
        <v>259</v>
      </c>
      <c r="P55" s="81">
        <v>43683.72670138889</v>
      </c>
      <c r="Q55" s="79" t="s">
        <v>295</v>
      </c>
      <c r="R55" s="83" t="s">
        <v>368</v>
      </c>
      <c r="S55" s="79" t="s">
        <v>409</v>
      </c>
      <c r="T55" s="79" t="s">
        <v>446</v>
      </c>
      <c r="U55" s="79"/>
      <c r="V55" s="83" t="s">
        <v>498</v>
      </c>
      <c r="W55" s="81">
        <v>43683.72670138889</v>
      </c>
      <c r="X55" s="83" t="s">
        <v>551</v>
      </c>
      <c r="Y55" s="79"/>
      <c r="Z55" s="79"/>
      <c r="AA55" s="82" t="s">
        <v>649</v>
      </c>
      <c r="AB55" s="79"/>
      <c r="AC55" s="79" t="b">
        <v>0</v>
      </c>
      <c r="AD55" s="79">
        <v>0</v>
      </c>
      <c r="AE55" s="82" t="s">
        <v>695</v>
      </c>
      <c r="AF55" s="79" t="b">
        <v>0</v>
      </c>
      <c r="AG55" s="79" t="s">
        <v>696</v>
      </c>
      <c r="AH55" s="79"/>
      <c r="AI55" s="82" t="s">
        <v>695</v>
      </c>
      <c r="AJ55" s="79" t="b">
        <v>0</v>
      </c>
      <c r="AK55" s="79">
        <v>0</v>
      </c>
      <c r="AL55" s="82" t="s">
        <v>695</v>
      </c>
      <c r="AM55" s="79" t="s">
        <v>713</v>
      </c>
      <c r="AN55" s="79" t="b">
        <v>0</v>
      </c>
      <c r="AO55" s="82" t="s">
        <v>649</v>
      </c>
      <c r="AP55" s="79" t="s">
        <v>176</v>
      </c>
      <c r="AQ55" s="79">
        <v>0</v>
      </c>
      <c r="AR55" s="79">
        <v>0</v>
      </c>
      <c r="AS55" s="79"/>
      <c r="AT55" s="79"/>
      <c r="AU55" s="79"/>
      <c r="AV55" s="79"/>
      <c r="AW55" s="79"/>
      <c r="AX55" s="79"/>
      <c r="AY55" s="79"/>
      <c r="AZ55" s="79"/>
      <c r="BA55">
        <v>2</v>
      </c>
      <c r="BB55" s="78" t="str">
        <f>REPLACE(INDEX(GroupVertices[Group],MATCH(Edges25[[#This Row],[Vertex 1]],GroupVertices[Vertex],0)),1,1,"")</f>
        <v>1</v>
      </c>
      <c r="BC55" s="78" t="str">
        <f>REPLACE(INDEX(GroupVertices[Group],MATCH(Edges25[[#This Row],[Vertex 2]],GroupVertices[Vertex],0)),1,1,"")</f>
        <v>1</v>
      </c>
      <c r="BD55" s="48">
        <v>1</v>
      </c>
      <c r="BE55" s="49">
        <v>14.285714285714286</v>
      </c>
      <c r="BF55" s="48">
        <v>0</v>
      </c>
      <c r="BG55" s="49">
        <v>0</v>
      </c>
      <c r="BH55" s="48">
        <v>0</v>
      </c>
      <c r="BI55" s="49">
        <v>0</v>
      </c>
      <c r="BJ55" s="48">
        <v>6</v>
      </c>
      <c r="BK55" s="49">
        <v>85.71428571428571</v>
      </c>
      <c r="BL55" s="48">
        <v>7</v>
      </c>
    </row>
    <row r="56" spans="1:64" ht="15">
      <c r="A56" s="64" t="s">
        <v>248</v>
      </c>
      <c r="B56" s="64" t="s">
        <v>255</v>
      </c>
      <c r="C56" s="65"/>
      <c r="D56" s="66"/>
      <c r="E56" s="67"/>
      <c r="F56" s="68"/>
      <c r="G56" s="65"/>
      <c r="H56" s="69"/>
      <c r="I56" s="70"/>
      <c r="J56" s="70"/>
      <c r="K56" s="34" t="s">
        <v>65</v>
      </c>
      <c r="L56" s="77">
        <v>95</v>
      </c>
      <c r="M56" s="77"/>
      <c r="N56" s="72"/>
      <c r="O56" s="79" t="s">
        <v>259</v>
      </c>
      <c r="P56" s="81">
        <v>43685.382372685184</v>
      </c>
      <c r="Q56" s="79" t="s">
        <v>296</v>
      </c>
      <c r="R56" s="83" t="s">
        <v>369</v>
      </c>
      <c r="S56" s="79" t="s">
        <v>409</v>
      </c>
      <c r="T56" s="79" t="s">
        <v>447</v>
      </c>
      <c r="U56" s="79"/>
      <c r="V56" s="83" t="s">
        <v>498</v>
      </c>
      <c r="W56" s="81">
        <v>43685.382372685184</v>
      </c>
      <c r="X56" s="83" t="s">
        <v>552</v>
      </c>
      <c r="Y56" s="79"/>
      <c r="Z56" s="79"/>
      <c r="AA56" s="82" t="s">
        <v>650</v>
      </c>
      <c r="AB56" s="79"/>
      <c r="AC56" s="79" t="b">
        <v>0</v>
      </c>
      <c r="AD56" s="79">
        <v>0</v>
      </c>
      <c r="AE56" s="82" t="s">
        <v>695</v>
      </c>
      <c r="AF56" s="79" t="b">
        <v>0</v>
      </c>
      <c r="AG56" s="79" t="s">
        <v>696</v>
      </c>
      <c r="AH56" s="79"/>
      <c r="AI56" s="82" t="s">
        <v>695</v>
      </c>
      <c r="AJ56" s="79" t="b">
        <v>0</v>
      </c>
      <c r="AK56" s="79">
        <v>0</v>
      </c>
      <c r="AL56" s="82" t="s">
        <v>695</v>
      </c>
      <c r="AM56" s="79" t="s">
        <v>713</v>
      </c>
      <c r="AN56" s="79" t="b">
        <v>0</v>
      </c>
      <c r="AO56" s="82" t="s">
        <v>650</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12.5</v>
      </c>
      <c r="BF56" s="48">
        <v>0</v>
      </c>
      <c r="BG56" s="49">
        <v>0</v>
      </c>
      <c r="BH56" s="48">
        <v>0</v>
      </c>
      <c r="BI56" s="49">
        <v>0</v>
      </c>
      <c r="BJ56" s="48">
        <v>7</v>
      </c>
      <c r="BK56" s="49">
        <v>87.5</v>
      </c>
      <c r="BL56" s="48">
        <v>8</v>
      </c>
    </row>
    <row r="57" spans="1:64" ht="15">
      <c r="A57" s="64" t="s">
        <v>248</v>
      </c>
      <c r="B57" s="64" t="s">
        <v>256</v>
      </c>
      <c r="C57" s="65"/>
      <c r="D57" s="66"/>
      <c r="E57" s="67"/>
      <c r="F57" s="68"/>
      <c r="G57" s="65"/>
      <c r="H57" s="69"/>
      <c r="I57" s="70"/>
      <c r="J57" s="70"/>
      <c r="K57" s="34" t="s">
        <v>65</v>
      </c>
      <c r="L57" s="77">
        <v>96</v>
      </c>
      <c r="M57" s="77"/>
      <c r="N57" s="72"/>
      <c r="O57" s="79" t="s">
        <v>259</v>
      </c>
      <c r="P57" s="81">
        <v>43685.965729166666</v>
      </c>
      <c r="Q57" s="79" t="s">
        <v>297</v>
      </c>
      <c r="R57" s="83" t="s">
        <v>370</v>
      </c>
      <c r="S57" s="79" t="s">
        <v>409</v>
      </c>
      <c r="T57" s="79" t="s">
        <v>427</v>
      </c>
      <c r="U57" s="79"/>
      <c r="V57" s="83" t="s">
        <v>498</v>
      </c>
      <c r="W57" s="81">
        <v>43685.965729166666</v>
      </c>
      <c r="X57" s="83" t="s">
        <v>553</v>
      </c>
      <c r="Y57" s="79"/>
      <c r="Z57" s="79"/>
      <c r="AA57" s="82" t="s">
        <v>651</v>
      </c>
      <c r="AB57" s="79"/>
      <c r="AC57" s="79" t="b">
        <v>0</v>
      </c>
      <c r="AD57" s="79">
        <v>0</v>
      </c>
      <c r="AE57" s="82" t="s">
        <v>695</v>
      </c>
      <c r="AF57" s="79" t="b">
        <v>0</v>
      </c>
      <c r="AG57" s="79" t="s">
        <v>696</v>
      </c>
      <c r="AH57" s="79"/>
      <c r="AI57" s="82" t="s">
        <v>695</v>
      </c>
      <c r="AJ57" s="79" t="b">
        <v>0</v>
      </c>
      <c r="AK57" s="79">
        <v>0</v>
      </c>
      <c r="AL57" s="82" t="s">
        <v>695</v>
      </c>
      <c r="AM57" s="79" t="s">
        <v>713</v>
      </c>
      <c r="AN57" s="79" t="b">
        <v>0</v>
      </c>
      <c r="AO57" s="82" t="s">
        <v>651</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248</v>
      </c>
      <c r="B58" s="64" t="s">
        <v>257</v>
      </c>
      <c r="C58" s="65"/>
      <c r="D58" s="66"/>
      <c r="E58" s="67"/>
      <c r="F58" s="68"/>
      <c r="G58" s="65"/>
      <c r="H58" s="69"/>
      <c r="I58" s="70"/>
      <c r="J58" s="70"/>
      <c r="K58" s="34" t="s">
        <v>65</v>
      </c>
      <c r="L58" s="77">
        <v>97</v>
      </c>
      <c r="M58" s="77"/>
      <c r="N58" s="72"/>
      <c r="O58" s="79" t="s">
        <v>259</v>
      </c>
      <c r="P58" s="81">
        <v>43687.72699074074</v>
      </c>
      <c r="Q58" s="79" t="s">
        <v>298</v>
      </c>
      <c r="R58" s="83" t="s">
        <v>371</v>
      </c>
      <c r="S58" s="79" t="s">
        <v>409</v>
      </c>
      <c r="T58" s="79" t="s">
        <v>427</v>
      </c>
      <c r="U58" s="79"/>
      <c r="V58" s="83" t="s">
        <v>498</v>
      </c>
      <c r="W58" s="81">
        <v>43687.72699074074</v>
      </c>
      <c r="X58" s="83" t="s">
        <v>554</v>
      </c>
      <c r="Y58" s="79"/>
      <c r="Z58" s="79"/>
      <c r="AA58" s="82" t="s">
        <v>652</v>
      </c>
      <c r="AB58" s="79"/>
      <c r="AC58" s="79" t="b">
        <v>0</v>
      </c>
      <c r="AD58" s="79">
        <v>0</v>
      </c>
      <c r="AE58" s="82" t="s">
        <v>695</v>
      </c>
      <c r="AF58" s="79" t="b">
        <v>0</v>
      </c>
      <c r="AG58" s="79" t="s">
        <v>696</v>
      </c>
      <c r="AH58" s="79"/>
      <c r="AI58" s="82" t="s">
        <v>695</v>
      </c>
      <c r="AJ58" s="79" t="b">
        <v>0</v>
      </c>
      <c r="AK58" s="79">
        <v>0</v>
      </c>
      <c r="AL58" s="82" t="s">
        <v>695</v>
      </c>
      <c r="AM58" s="79" t="s">
        <v>713</v>
      </c>
      <c r="AN58" s="79" t="b">
        <v>0</v>
      </c>
      <c r="AO58" s="82" t="s">
        <v>652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6</v>
      </c>
      <c r="BK58" s="49">
        <v>100</v>
      </c>
      <c r="BL58" s="48">
        <v>6</v>
      </c>
    </row>
    <row r="59" spans="1:64" ht="15">
      <c r="A59" s="64" t="s">
        <v>248</v>
      </c>
      <c r="B59" s="64" t="s">
        <v>258</v>
      </c>
      <c r="C59" s="65"/>
      <c r="D59" s="66"/>
      <c r="E59" s="67"/>
      <c r="F59" s="68"/>
      <c r="G59" s="65"/>
      <c r="H59" s="69"/>
      <c r="I59" s="70"/>
      <c r="J59" s="70"/>
      <c r="K59" s="34" t="s">
        <v>65</v>
      </c>
      <c r="L59" s="77">
        <v>98</v>
      </c>
      <c r="M59" s="77"/>
      <c r="N59" s="72"/>
      <c r="O59" s="79" t="s">
        <v>259</v>
      </c>
      <c r="P59" s="81">
        <v>43689.96604166667</v>
      </c>
      <c r="Q59" s="79" t="s">
        <v>299</v>
      </c>
      <c r="R59" s="83" t="s">
        <v>372</v>
      </c>
      <c r="S59" s="79" t="s">
        <v>409</v>
      </c>
      <c r="T59" s="79" t="s">
        <v>448</v>
      </c>
      <c r="U59" s="79"/>
      <c r="V59" s="83" t="s">
        <v>498</v>
      </c>
      <c r="W59" s="81">
        <v>43689.96604166667</v>
      </c>
      <c r="X59" s="83" t="s">
        <v>555</v>
      </c>
      <c r="Y59" s="79"/>
      <c r="Z59" s="79"/>
      <c r="AA59" s="82" t="s">
        <v>653</v>
      </c>
      <c r="AB59" s="79"/>
      <c r="AC59" s="79" t="b">
        <v>0</v>
      </c>
      <c r="AD59" s="79">
        <v>0</v>
      </c>
      <c r="AE59" s="82" t="s">
        <v>695</v>
      </c>
      <c r="AF59" s="79" t="b">
        <v>0</v>
      </c>
      <c r="AG59" s="79" t="s">
        <v>696</v>
      </c>
      <c r="AH59" s="79"/>
      <c r="AI59" s="82" t="s">
        <v>695</v>
      </c>
      <c r="AJ59" s="79" t="b">
        <v>0</v>
      </c>
      <c r="AK59" s="79">
        <v>0</v>
      </c>
      <c r="AL59" s="82" t="s">
        <v>695</v>
      </c>
      <c r="AM59" s="79" t="s">
        <v>713</v>
      </c>
      <c r="AN59" s="79" t="b">
        <v>0</v>
      </c>
      <c r="AO59" s="82" t="s">
        <v>653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14.285714285714286</v>
      </c>
      <c r="BF59" s="48">
        <v>0</v>
      </c>
      <c r="BG59" s="49">
        <v>0</v>
      </c>
      <c r="BH59" s="48">
        <v>0</v>
      </c>
      <c r="BI59" s="49">
        <v>0</v>
      </c>
      <c r="BJ59" s="48">
        <v>6</v>
      </c>
      <c r="BK59" s="49">
        <v>85.71428571428571</v>
      </c>
      <c r="BL59" s="48">
        <v>7</v>
      </c>
    </row>
    <row r="60" spans="1:64" ht="15">
      <c r="A60" s="64" t="s">
        <v>248</v>
      </c>
      <c r="B60" s="64" t="s">
        <v>248</v>
      </c>
      <c r="C60" s="65"/>
      <c r="D60" s="66"/>
      <c r="E60" s="67"/>
      <c r="F60" s="68"/>
      <c r="G60" s="65"/>
      <c r="H60" s="69"/>
      <c r="I60" s="70"/>
      <c r="J60" s="70"/>
      <c r="K60" s="34" t="s">
        <v>65</v>
      </c>
      <c r="L60" s="77">
        <v>99</v>
      </c>
      <c r="M60" s="77"/>
      <c r="N60" s="72"/>
      <c r="O60" s="79" t="s">
        <v>176</v>
      </c>
      <c r="P60" s="81">
        <v>43677.83603009259</v>
      </c>
      <c r="Q60" s="79" t="s">
        <v>300</v>
      </c>
      <c r="R60" s="83" t="s">
        <v>373</v>
      </c>
      <c r="S60" s="79" t="s">
        <v>409</v>
      </c>
      <c r="T60" s="79" t="s">
        <v>427</v>
      </c>
      <c r="U60" s="79"/>
      <c r="V60" s="83" t="s">
        <v>498</v>
      </c>
      <c r="W60" s="81">
        <v>43677.83603009259</v>
      </c>
      <c r="X60" s="83" t="s">
        <v>556</v>
      </c>
      <c r="Y60" s="79"/>
      <c r="Z60" s="79"/>
      <c r="AA60" s="82" t="s">
        <v>654</v>
      </c>
      <c r="AB60" s="79"/>
      <c r="AC60" s="79" t="b">
        <v>0</v>
      </c>
      <c r="AD60" s="79">
        <v>0</v>
      </c>
      <c r="AE60" s="82" t="s">
        <v>695</v>
      </c>
      <c r="AF60" s="79" t="b">
        <v>0</v>
      </c>
      <c r="AG60" s="79" t="s">
        <v>696</v>
      </c>
      <c r="AH60" s="79"/>
      <c r="AI60" s="82" t="s">
        <v>695</v>
      </c>
      <c r="AJ60" s="79" t="b">
        <v>0</v>
      </c>
      <c r="AK60" s="79">
        <v>0</v>
      </c>
      <c r="AL60" s="82" t="s">
        <v>695</v>
      </c>
      <c r="AM60" s="79" t="s">
        <v>713</v>
      </c>
      <c r="AN60" s="79" t="b">
        <v>0</v>
      </c>
      <c r="AO60" s="82" t="s">
        <v>654</v>
      </c>
      <c r="AP60" s="79" t="s">
        <v>176</v>
      </c>
      <c r="AQ60" s="79">
        <v>0</v>
      </c>
      <c r="AR60" s="79">
        <v>0</v>
      </c>
      <c r="AS60" s="79"/>
      <c r="AT60" s="79"/>
      <c r="AU60" s="79"/>
      <c r="AV60" s="79"/>
      <c r="AW60" s="79"/>
      <c r="AX60" s="79"/>
      <c r="AY60" s="79"/>
      <c r="AZ60" s="79"/>
      <c r="BA60">
        <v>41</v>
      </c>
      <c r="BB60" s="78" t="str">
        <f>REPLACE(INDEX(GroupVertices[Group],MATCH(Edges25[[#This Row],[Vertex 1]],GroupVertices[Vertex],0)),1,1,"")</f>
        <v>1</v>
      </c>
      <c r="BC60" s="78" t="str">
        <f>REPLACE(INDEX(GroupVertices[Group],MATCH(Edges25[[#This Row],[Vertex 2]],GroupVertices[Vertex],0)),1,1,"")</f>
        <v>1</v>
      </c>
      <c r="BD60" s="48">
        <v>1</v>
      </c>
      <c r="BE60" s="49">
        <v>10</v>
      </c>
      <c r="BF60" s="48">
        <v>0</v>
      </c>
      <c r="BG60" s="49">
        <v>0</v>
      </c>
      <c r="BH60" s="48">
        <v>0</v>
      </c>
      <c r="BI60" s="49">
        <v>0</v>
      </c>
      <c r="BJ60" s="48">
        <v>9</v>
      </c>
      <c r="BK60" s="49">
        <v>90</v>
      </c>
      <c r="BL60" s="48">
        <v>10</v>
      </c>
    </row>
    <row r="61" spans="1:64" ht="15">
      <c r="A61" s="64" t="s">
        <v>248</v>
      </c>
      <c r="B61" s="64" t="s">
        <v>248</v>
      </c>
      <c r="C61" s="65"/>
      <c r="D61" s="66"/>
      <c r="E61" s="67"/>
      <c r="F61" s="68"/>
      <c r="G61" s="65"/>
      <c r="H61" s="69"/>
      <c r="I61" s="70"/>
      <c r="J61" s="70"/>
      <c r="K61" s="34" t="s">
        <v>65</v>
      </c>
      <c r="L61" s="77">
        <v>100</v>
      </c>
      <c r="M61" s="77"/>
      <c r="N61" s="72"/>
      <c r="O61" s="79" t="s">
        <v>176</v>
      </c>
      <c r="P61" s="81">
        <v>43677.96517361111</v>
      </c>
      <c r="Q61" s="79" t="s">
        <v>301</v>
      </c>
      <c r="R61" s="83" t="s">
        <v>356</v>
      </c>
      <c r="S61" s="79" t="s">
        <v>409</v>
      </c>
      <c r="T61" s="79" t="s">
        <v>427</v>
      </c>
      <c r="U61" s="79"/>
      <c r="V61" s="83" t="s">
        <v>498</v>
      </c>
      <c r="W61" s="81">
        <v>43677.96517361111</v>
      </c>
      <c r="X61" s="83" t="s">
        <v>557</v>
      </c>
      <c r="Y61" s="79"/>
      <c r="Z61" s="79"/>
      <c r="AA61" s="82" t="s">
        <v>655</v>
      </c>
      <c r="AB61" s="79"/>
      <c r="AC61" s="79" t="b">
        <v>0</v>
      </c>
      <c r="AD61" s="79">
        <v>0</v>
      </c>
      <c r="AE61" s="82" t="s">
        <v>695</v>
      </c>
      <c r="AF61" s="79" t="b">
        <v>0</v>
      </c>
      <c r="AG61" s="79" t="s">
        <v>696</v>
      </c>
      <c r="AH61" s="79"/>
      <c r="AI61" s="82" t="s">
        <v>695</v>
      </c>
      <c r="AJ61" s="79" t="b">
        <v>0</v>
      </c>
      <c r="AK61" s="79">
        <v>1</v>
      </c>
      <c r="AL61" s="82" t="s">
        <v>695</v>
      </c>
      <c r="AM61" s="79" t="s">
        <v>713</v>
      </c>
      <c r="AN61" s="79" t="b">
        <v>0</v>
      </c>
      <c r="AO61" s="82" t="s">
        <v>655</v>
      </c>
      <c r="AP61" s="79" t="s">
        <v>176</v>
      </c>
      <c r="AQ61" s="79">
        <v>0</v>
      </c>
      <c r="AR61" s="79">
        <v>0</v>
      </c>
      <c r="AS61" s="79"/>
      <c r="AT61" s="79"/>
      <c r="AU61" s="79"/>
      <c r="AV61" s="79"/>
      <c r="AW61" s="79"/>
      <c r="AX61" s="79"/>
      <c r="AY61" s="79"/>
      <c r="AZ61" s="79"/>
      <c r="BA61">
        <v>41</v>
      </c>
      <c r="BB61" s="78" t="str">
        <f>REPLACE(INDEX(GroupVertices[Group],MATCH(Edges25[[#This Row],[Vertex 1]],GroupVertices[Vertex],0)),1,1,"")</f>
        <v>1</v>
      </c>
      <c r="BC61" s="78" t="str">
        <f>REPLACE(INDEX(GroupVertices[Group],MATCH(Edges25[[#This Row],[Vertex 2]],GroupVertices[Vertex],0)),1,1,"")</f>
        <v>1</v>
      </c>
      <c r="BD61" s="48">
        <v>1</v>
      </c>
      <c r="BE61" s="49">
        <v>9.090909090909092</v>
      </c>
      <c r="BF61" s="48">
        <v>0</v>
      </c>
      <c r="BG61" s="49">
        <v>0</v>
      </c>
      <c r="BH61" s="48">
        <v>0</v>
      </c>
      <c r="BI61" s="49">
        <v>0</v>
      </c>
      <c r="BJ61" s="48">
        <v>10</v>
      </c>
      <c r="BK61" s="49">
        <v>90.9090909090909</v>
      </c>
      <c r="BL61" s="48">
        <v>11</v>
      </c>
    </row>
    <row r="62" spans="1:64" ht="15">
      <c r="A62" s="64" t="s">
        <v>248</v>
      </c>
      <c r="B62" s="64" t="s">
        <v>248</v>
      </c>
      <c r="C62" s="65"/>
      <c r="D62" s="66"/>
      <c r="E62" s="67"/>
      <c r="F62" s="68"/>
      <c r="G62" s="65"/>
      <c r="H62" s="69"/>
      <c r="I62" s="70"/>
      <c r="J62" s="70"/>
      <c r="K62" s="34" t="s">
        <v>65</v>
      </c>
      <c r="L62" s="77">
        <v>101</v>
      </c>
      <c r="M62" s="77"/>
      <c r="N62" s="72"/>
      <c r="O62" s="79" t="s">
        <v>176</v>
      </c>
      <c r="P62" s="81">
        <v>43678.50268518519</v>
      </c>
      <c r="Q62" s="79" t="s">
        <v>302</v>
      </c>
      <c r="R62" s="83" t="s">
        <v>374</v>
      </c>
      <c r="S62" s="79" t="s">
        <v>409</v>
      </c>
      <c r="T62" s="79" t="s">
        <v>427</v>
      </c>
      <c r="U62" s="79"/>
      <c r="V62" s="83" t="s">
        <v>498</v>
      </c>
      <c r="W62" s="81">
        <v>43678.50268518519</v>
      </c>
      <c r="X62" s="83" t="s">
        <v>558</v>
      </c>
      <c r="Y62" s="79"/>
      <c r="Z62" s="79"/>
      <c r="AA62" s="82" t="s">
        <v>656</v>
      </c>
      <c r="AB62" s="79"/>
      <c r="AC62" s="79" t="b">
        <v>0</v>
      </c>
      <c r="AD62" s="79">
        <v>0</v>
      </c>
      <c r="AE62" s="82" t="s">
        <v>695</v>
      </c>
      <c r="AF62" s="79" t="b">
        <v>0</v>
      </c>
      <c r="AG62" s="79" t="s">
        <v>696</v>
      </c>
      <c r="AH62" s="79"/>
      <c r="AI62" s="82" t="s">
        <v>695</v>
      </c>
      <c r="AJ62" s="79" t="b">
        <v>0</v>
      </c>
      <c r="AK62" s="79">
        <v>0</v>
      </c>
      <c r="AL62" s="82" t="s">
        <v>695</v>
      </c>
      <c r="AM62" s="79" t="s">
        <v>713</v>
      </c>
      <c r="AN62" s="79" t="b">
        <v>0</v>
      </c>
      <c r="AO62" s="82" t="s">
        <v>656</v>
      </c>
      <c r="AP62" s="79" t="s">
        <v>176</v>
      </c>
      <c r="AQ62" s="79">
        <v>0</v>
      </c>
      <c r="AR62" s="79">
        <v>0</v>
      </c>
      <c r="AS62" s="79"/>
      <c r="AT62" s="79"/>
      <c r="AU62" s="79"/>
      <c r="AV62" s="79"/>
      <c r="AW62" s="79"/>
      <c r="AX62" s="79"/>
      <c r="AY62" s="79"/>
      <c r="AZ62" s="79"/>
      <c r="BA62">
        <v>41</v>
      </c>
      <c r="BB62" s="78" t="str">
        <f>REPLACE(INDEX(GroupVertices[Group],MATCH(Edges25[[#This Row],[Vertex 1]],GroupVertices[Vertex],0)),1,1,"")</f>
        <v>1</v>
      </c>
      <c r="BC62" s="78" t="str">
        <f>REPLACE(INDEX(GroupVertices[Group],MATCH(Edges25[[#This Row],[Vertex 2]],GroupVertices[Vertex],0)),1,1,"")</f>
        <v>1</v>
      </c>
      <c r="BD62" s="48">
        <v>2</v>
      </c>
      <c r="BE62" s="49">
        <v>25</v>
      </c>
      <c r="BF62" s="48">
        <v>0</v>
      </c>
      <c r="BG62" s="49">
        <v>0</v>
      </c>
      <c r="BH62" s="48">
        <v>0</v>
      </c>
      <c r="BI62" s="49">
        <v>0</v>
      </c>
      <c r="BJ62" s="48">
        <v>6</v>
      </c>
      <c r="BK62" s="49">
        <v>75</v>
      </c>
      <c r="BL62" s="48">
        <v>8</v>
      </c>
    </row>
    <row r="63" spans="1:64" ht="15">
      <c r="A63" s="64" t="s">
        <v>248</v>
      </c>
      <c r="B63" s="64" t="s">
        <v>248</v>
      </c>
      <c r="C63" s="65"/>
      <c r="D63" s="66"/>
      <c r="E63" s="67"/>
      <c r="F63" s="68"/>
      <c r="G63" s="65"/>
      <c r="H63" s="69"/>
      <c r="I63" s="70"/>
      <c r="J63" s="70"/>
      <c r="K63" s="34" t="s">
        <v>65</v>
      </c>
      <c r="L63" s="77">
        <v>102</v>
      </c>
      <c r="M63" s="77"/>
      <c r="N63" s="72"/>
      <c r="O63" s="79" t="s">
        <v>176</v>
      </c>
      <c r="P63" s="81">
        <v>43678.67350694445</v>
      </c>
      <c r="Q63" s="79" t="s">
        <v>303</v>
      </c>
      <c r="R63" s="83" t="s">
        <v>375</v>
      </c>
      <c r="S63" s="79" t="s">
        <v>409</v>
      </c>
      <c r="T63" s="79" t="s">
        <v>427</v>
      </c>
      <c r="U63" s="79"/>
      <c r="V63" s="83" t="s">
        <v>498</v>
      </c>
      <c r="W63" s="81">
        <v>43678.67350694445</v>
      </c>
      <c r="X63" s="83" t="s">
        <v>559</v>
      </c>
      <c r="Y63" s="79"/>
      <c r="Z63" s="79"/>
      <c r="AA63" s="82" t="s">
        <v>657</v>
      </c>
      <c r="AB63" s="79"/>
      <c r="AC63" s="79" t="b">
        <v>0</v>
      </c>
      <c r="AD63" s="79">
        <v>0</v>
      </c>
      <c r="AE63" s="82" t="s">
        <v>695</v>
      </c>
      <c r="AF63" s="79" t="b">
        <v>0</v>
      </c>
      <c r="AG63" s="79" t="s">
        <v>696</v>
      </c>
      <c r="AH63" s="79"/>
      <c r="AI63" s="82" t="s">
        <v>695</v>
      </c>
      <c r="AJ63" s="79" t="b">
        <v>0</v>
      </c>
      <c r="AK63" s="79">
        <v>0</v>
      </c>
      <c r="AL63" s="82" t="s">
        <v>695</v>
      </c>
      <c r="AM63" s="79" t="s">
        <v>713</v>
      </c>
      <c r="AN63" s="79" t="b">
        <v>0</v>
      </c>
      <c r="AO63" s="82" t="s">
        <v>657</v>
      </c>
      <c r="AP63" s="79" t="s">
        <v>176</v>
      </c>
      <c r="AQ63" s="79">
        <v>0</v>
      </c>
      <c r="AR63" s="79">
        <v>0</v>
      </c>
      <c r="AS63" s="79"/>
      <c r="AT63" s="79"/>
      <c r="AU63" s="79"/>
      <c r="AV63" s="79"/>
      <c r="AW63" s="79"/>
      <c r="AX63" s="79"/>
      <c r="AY63" s="79"/>
      <c r="AZ63" s="79"/>
      <c r="BA63">
        <v>41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10</v>
      </c>
      <c r="BK63" s="49">
        <v>100</v>
      </c>
      <c r="BL63" s="48">
        <v>10</v>
      </c>
    </row>
    <row r="64" spans="1:64" ht="15">
      <c r="A64" s="64" t="s">
        <v>248</v>
      </c>
      <c r="B64" s="64" t="s">
        <v>248</v>
      </c>
      <c r="C64" s="65"/>
      <c r="D64" s="66"/>
      <c r="E64" s="67"/>
      <c r="F64" s="68"/>
      <c r="G64" s="65"/>
      <c r="H64" s="69"/>
      <c r="I64" s="70"/>
      <c r="J64" s="70"/>
      <c r="K64" s="34" t="s">
        <v>65</v>
      </c>
      <c r="L64" s="77">
        <v>103</v>
      </c>
      <c r="M64" s="77"/>
      <c r="N64" s="72"/>
      <c r="O64" s="79" t="s">
        <v>176</v>
      </c>
      <c r="P64" s="81">
        <v>43678.72628472222</v>
      </c>
      <c r="Q64" s="79" t="s">
        <v>304</v>
      </c>
      <c r="R64" s="83" t="s">
        <v>376</v>
      </c>
      <c r="S64" s="79" t="s">
        <v>409</v>
      </c>
      <c r="T64" s="79" t="s">
        <v>427</v>
      </c>
      <c r="U64" s="79"/>
      <c r="V64" s="83" t="s">
        <v>498</v>
      </c>
      <c r="W64" s="81">
        <v>43678.72628472222</v>
      </c>
      <c r="X64" s="83" t="s">
        <v>560</v>
      </c>
      <c r="Y64" s="79"/>
      <c r="Z64" s="79"/>
      <c r="AA64" s="82" t="s">
        <v>658</v>
      </c>
      <c r="AB64" s="79"/>
      <c r="AC64" s="79" t="b">
        <v>0</v>
      </c>
      <c r="AD64" s="79">
        <v>0</v>
      </c>
      <c r="AE64" s="82" t="s">
        <v>695</v>
      </c>
      <c r="AF64" s="79" t="b">
        <v>0</v>
      </c>
      <c r="AG64" s="79" t="s">
        <v>696</v>
      </c>
      <c r="AH64" s="79"/>
      <c r="AI64" s="82" t="s">
        <v>695</v>
      </c>
      <c r="AJ64" s="79" t="b">
        <v>0</v>
      </c>
      <c r="AK64" s="79">
        <v>0</v>
      </c>
      <c r="AL64" s="82" t="s">
        <v>695</v>
      </c>
      <c r="AM64" s="79" t="s">
        <v>713</v>
      </c>
      <c r="AN64" s="79" t="b">
        <v>0</v>
      </c>
      <c r="AO64" s="82" t="s">
        <v>658</v>
      </c>
      <c r="AP64" s="79" t="s">
        <v>176</v>
      </c>
      <c r="AQ64" s="79">
        <v>0</v>
      </c>
      <c r="AR64" s="79">
        <v>0</v>
      </c>
      <c r="AS64" s="79"/>
      <c r="AT64" s="79"/>
      <c r="AU64" s="79"/>
      <c r="AV64" s="79"/>
      <c r="AW64" s="79"/>
      <c r="AX64" s="79"/>
      <c r="AY64" s="79"/>
      <c r="AZ64" s="79"/>
      <c r="BA64">
        <v>41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8</v>
      </c>
      <c r="BK64" s="49">
        <v>100</v>
      </c>
      <c r="BL64" s="48">
        <v>8</v>
      </c>
    </row>
    <row r="65" spans="1:64" ht="15">
      <c r="A65" s="64" t="s">
        <v>248</v>
      </c>
      <c r="B65" s="64" t="s">
        <v>248</v>
      </c>
      <c r="C65" s="65"/>
      <c r="D65" s="66"/>
      <c r="E65" s="67"/>
      <c r="F65" s="68"/>
      <c r="G65" s="65"/>
      <c r="H65" s="69"/>
      <c r="I65" s="70"/>
      <c r="J65" s="70"/>
      <c r="K65" s="34" t="s">
        <v>65</v>
      </c>
      <c r="L65" s="77">
        <v>104</v>
      </c>
      <c r="M65" s="77"/>
      <c r="N65" s="72"/>
      <c r="O65" s="79" t="s">
        <v>176</v>
      </c>
      <c r="P65" s="81">
        <v>43678.75824074074</v>
      </c>
      <c r="Q65" s="79" t="s">
        <v>305</v>
      </c>
      <c r="R65" s="83" t="s">
        <v>341</v>
      </c>
      <c r="S65" s="79" t="s">
        <v>409</v>
      </c>
      <c r="T65" s="79" t="s">
        <v>423</v>
      </c>
      <c r="U65" s="79"/>
      <c r="V65" s="83" t="s">
        <v>498</v>
      </c>
      <c r="W65" s="81">
        <v>43678.75824074074</v>
      </c>
      <c r="X65" s="83" t="s">
        <v>561</v>
      </c>
      <c r="Y65" s="79"/>
      <c r="Z65" s="79"/>
      <c r="AA65" s="82" t="s">
        <v>659</v>
      </c>
      <c r="AB65" s="79"/>
      <c r="AC65" s="79" t="b">
        <v>0</v>
      </c>
      <c r="AD65" s="79">
        <v>1</v>
      </c>
      <c r="AE65" s="82" t="s">
        <v>695</v>
      </c>
      <c r="AF65" s="79" t="b">
        <v>0</v>
      </c>
      <c r="AG65" s="79" t="s">
        <v>696</v>
      </c>
      <c r="AH65" s="79"/>
      <c r="AI65" s="82" t="s">
        <v>695</v>
      </c>
      <c r="AJ65" s="79" t="b">
        <v>0</v>
      </c>
      <c r="AK65" s="79">
        <v>1</v>
      </c>
      <c r="AL65" s="82" t="s">
        <v>695</v>
      </c>
      <c r="AM65" s="79" t="s">
        <v>713</v>
      </c>
      <c r="AN65" s="79" t="b">
        <v>0</v>
      </c>
      <c r="AO65" s="82" t="s">
        <v>659</v>
      </c>
      <c r="AP65" s="79" t="s">
        <v>176</v>
      </c>
      <c r="AQ65" s="79">
        <v>0</v>
      </c>
      <c r="AR65" s="79">
        <v>0</v>
      </c>
      <c r="AS65" s="79"/>
      <c r="AT65" s="79"/>
      <c r="AU65" s="79"/>
      <c r="AV65" s="79"/>
      <c r="AW65" s="79"/>
      <c r="AX65" s="79"/>
      <c r="AY65" s="79"/>
      <c r="AZ65" s="79"/>
      <c r="BA65">
        <v>41</v>
      </c>
      <c r="BB65" s="78" t="str">
        <f>REPLACE(INDEX(GroupVertices[Group],MATCH(Edges25[[#This Row],[Vertex 1]],GroupVertices[Vertex],0)),1,1,"")</f>
        <v>1</v>
      </c>
      <c r="BC65" s="78" t="str">
        <f>REPLACE(INDEX(GroupVertices[Group],MATCH(Edges25[[#This Row],[Vertex 2]],GroupVertices[Vertex],0)),1,1,"")</f>
        <v>1</v>
      </c>
      <c r="BD65" s="48">
        <v>1</v>
      </c>
      <c r="BE65" s="49">
        <v>8.333333333333334</v>
      </c>
      <c r="BF65" s="48">
        <v>0</v>
      </c>
      <c r="BG65" s="49">
        <v>0</v>
      </c>
      <c r="BH65" s="48">
        <v>0</v>
      </c>
      <c r="BI65" s="49">
        <v>0</v>
      </c>
      <c r="BJ65" s="48">
        <v>11</v>
      </c>
      <c r="BK65" s="49">
        <v>91.66666666666667</v>
      </c>
      <c r="BL65" s="48">
        <v>12</v>
      </c>
    </row>
    <row r="66" spans="1:64" ht="15">
      <c r="A66" s="64" t="s">
        <v>248</v>
      </c>
      <c r="B66" s="64" t="s">
        <v>248</v>
      </c>
      <c r="C66" s="65"/>
      <c r="D66" s="66"/>
      <c r="E66" s="67"/>
      <c r="F66" s="68"/>
      <c r="G66" s="65"/>
      <c r="H66" s="69"/>
      <c r="I66" s="70"/>
      <c r="J66" s="70"/>
      <c r="K66" s="34" t="s">
        <v>65</v>
      </c>
      <c r="L66" s="77">
        <v>105</v>
      </c>
      <c r="M66" s="77"/>
      <c r="N66" s="72"/>
      <c r="O66" s="79" t="s">
        <v>176</v>
      </c>
      <c r="P66" s="81">
        <v>43678.96519675926</v>
      </c>
      <c r="Q66" s="79" t="s">
        <v>306</v>
      </c>
      <c r="R66" s="83" t="s">
        <v>377</v>
      </c>
      <c r="S66" s="79" t="s">
        <v>409</v>
      </c>
      <c r="T66" s="79" t="s">
        <v>427</v>
      </c>
      <c r="U66" s="79"/>
      <c r="V66" s="83" t="s">
        <v>498</v>
      </c>
      <c r="W66" s="81">
        <v>43678.96519675926</v>
      </c>
      <c r="X66" s="83" t="s">
        <v>562</v>
      </c>
      <c r="Y66" s="79"/>
      <c r="Z66" s="79"/>
      <c r="AA66" s="82" t="s">
        <v>660</v>
      </c>
      <c r="AB66" s="79"/>
      <c r="AC66" s="79" t="b">
        <v>0</v>
      </c>
      <c r="AD66" s="79">
        <v>0</v>
      </c>
      <c r="AE66" s="82" t="s">
        <v>695</v>
      </c>
      <c r="AF66" s="79" t="b">
        <v>0</v>
      </c>
      <c r="AG66" s="79" t="s">
        <v>696</v>
      </c>
      <c r="AH66" s="79"/>
      <c r="AI66" s="82" t="s">
        <v>695</v>
      </c>
      <c r="AJ66" s="79" t="b">
        <v>0</v>
      </c>
      <c r="AK66" s="79">
        <v>0</v>
      </c>
      <c r="AL66" s="82" t="s">
        <v>695</v>
      </c>
      <c r="AM66" s="79" t="s">
        <v>713</v>
      </c>
      <c r="AN66" s="79" t="b">
        <v>0</v>
      </c>
      <c r="AO66" s="82" t="s">
        <v>660</v>
      </c>
      <c r="AP66" s="79" t="s">
        <v>176</v>
      </c>
      <c r="AQ66" s="79">
        <v>0</v>
      </c>
      <c r="AR66" s="79">
        <v>0</v>
      </c>
      <c r="AS66" s="79"/>
      <c r="AT66" s="79"/>
      <c r="AU66" s="79"/>
      <c r="AV66" s="79"/>
      <c r="AW66" s="79"/>
      <c r="AX66" s="79"/>
      <c r="AY66" s="79"/>
      <c r="AZ66" s="79"/>
      <c r="BA66">
        <v>41</v>
      </c>
      <c r="BB66" s="78" t="str">
        <f>REPLACE(INDEX(GroupVertices[Group],MATCH(Edges25[[#This Row],[Vertex 1]],GroupVertices[Vertex],0)),1,1,"")</f>
        <v>1</v>
      </c>
      <c r="BC66" s="78" t="str">
        <f>REPLACE(INDEX(GroupVertices[Group],MATCH(Edges25[[#This Row],[Vertex 2]],GroupVertices[Vertex],0)),1,1,"")</f>
        <v>1</v>
      </c>
      <c r="BD66" s="48">
        <v>1</v>
      </c>
      <c r="BE66" s="49">
        <v>12.5</v>
      </c>
      <c r="BF66" s="48">
        <v>0</v>
      </c>
      <c r="BG66" s="49">
        <v>0</v>
      </c>
      <c r="BH66" s="48">
        <v>0</v>
      </c>
      <c r="BI66" s="49">
        <v>0</v>
      </c>
      <c r="BJ66" s="48">
        <v>7</v>
      </c>
      <c r="BK66" s="49">
        <v>87.5</v>
      </c>
      <c r="BL66" s="48">
        <v>8</v>
      </c>
    </row>
    <row r="67" spans="1:64" ht="15">
      <c r="A67" s="64" t="s">
        <v>248</v>
      </c>
      <c r="B67" s="64" t="s">
        <v>248</v>
      </c>
      <c r="C67" s="65"/>
      <c r="D67" s="66"/>
      <c r="E67" s="67"/>
      <c r="F67" s="68"/>
      <c r="G67" s="65"/>
      <c r="H67" s="69"/>
      <c r="I67" s="70"/>
      <c r="J67" s="70"/>
      <c r="K67" s="34" t="s">
        <v>65</v>
      </c>
      <c r="L67" s="77">
        <v>106</v>
      </c>
      <c r="M67" s="77"/>
      <c r="N67" s="72"/>
      <c r="O67" s="79" t="s">
        <v>176</v>
      </c>
      <c r="P67" s="81">
        <v>43679.26799768519</v>
      </c>
      <c r="Q67" s="79" t="s">
        <v>307</v>
      </c>
      <c r="R67" s="83" t="s">
        <v>378</v>
      </c>
      <c r="S67" s="79" t="s">
        <v>409</v>
      </c>
      <c r="T67" s="79" t="s">
        <v>427</v>
      </c>
      <c r="U67" s="79"/>
      <c r="V67" s="83" t="s">
        <v>498</v>
      </c>
      <c r="W67" s="81">
        <v>43679.26799768519</v>
      </c>
      <c r="X67" s="83" t="s">
        <v>563</v>
      </c>
      <c r="Y67" s="79"/>
      <c r="Z67" s="79"/>
      <c r="AA67" s="82" t="s">
        <v>661</v>
      </c>
      <c r="AB67" s="79"/>
      <c r="AC67" s="79" t="b">
        <v>0</v>
      </c>
      <c r="AD67" s="79">
        <v>0</v>
      </c>
      <c r="AE67" s="82" t="s">
        <v>695</v>
      </c>
      <c r="AF67" s="79" t="b">
        <v>0</v>
      </c>
      <c r="AG67" s="79" t="s">
        <v>696</v>
      </c>
      <c r="AH67" s="79"/>
      <c r="AI67" s="82" t="s">
        <v>695</v>
      </c>
      <c r="AJ67" s="79" t="b">
        <v>0</v>
      </c>
      <c r="AK67" s="79">
        <v>0</v>
      </c>
      <c r="AL67" s="82" t="s">
        <v>695</v>
      </c>
      <c r="AM67" s="79" t="s">
        <v>713</v>
      </c>
      <c r="AN67" s="79" t="b">
        <v>0</v>
      </c>
      <c r="AO67" s="82" t="s">
        <v>661</v>
      </c>
      <c r="AP67" s="79" t="s">
        <v>176</v>
      </c>
      <c r="AQ67" s="79">
        <v>0</v>
      </c>
      <c r="AR67" s="79">
        <v>0</v>
      </c>
      <c r="AS67" s="79"/>
      <c r="AT67" s="79"/>
      <c r="AU67" s="79"/>
      <c r="AV67" s="79"/>
      <c r="AW67" s="79"/>
      <c r="AX67" s="79"/>
      <c r="AY67" s="79"/>
      <c r="AZ67" s="79"/>
      <c r="BA67">
        <v>41</v>
      </c>
      <c r="BB67" s="78" t="str">
        <f>REPLACE(INDEX(GroupVertices[Group],MATCH(Edges25[[#This Row],[Vertex 1]],GroupVertices[Vertex],0)),1,1,"")</f>
        <v>1</v>
      </c>
      <c r="BC67" s="78" t="str">
        <f>REPLACE(INDEX(GroupVertices[Group],MATCH(Edges25[[#This Row],[Vertex 2]],GroupVertices[Vertex],0)),1,1,"")</f>
        <v>1</v>
      </c>
      <c r="BD67" s="48">
        <v>2</v>
      </c>
      <c r="BE67" s="49">
        <v>18.181818181818183</v>
      </c>
      <c r="BF67" s="48">
        <v>0</v>
      </c>
      <c r="BG67" s="49">
        <v>0</v>
      </c>
      <c r="BH67" s="48">
        <v>0</v>
      </c>
      <c r="BI67" s="49">
        <v>0</v>
      </c>
      <c r="BJ67" s="48">
        <v>9</v>
      </c>
      <c r="BK67" s="49">
        <v>81.81818181818181</v>
      </c>
      <c r="BL67" s="48">
        <v>11</v>
      </c>
    </row>
    <row r="68" spans="1:64" ht="15">
      <c r="A68" s="64" t="s">
        <v>248</v>
      </c>
      <c r="B68" s="64" t="s">
        <v>248</v>
      </c>
      <c r="C68" s="65"/>
      <c r="D68" s="66"/>
      <c r="E68" s="67"/>
      <c r="F68" s="68"/>
      <c r="G68" s="65"/>
      <c r="H68" s="69"/>
      <c r="I68" s="70"/>
      <c r="J68" s="70"/>
      <c r="K68" s="34" t="s">
        <v>65</v>
      </c>
      <c r="L68" s="77">
        <v>107</v>
      </c>
      <c r="M68" s="77"/>
      <c r="N68" s="72"/>
      <c r="O68" s="79" t="s">
        <v>176</v>
      </c>
      <c r="P68" s="81">
        <v>43679.41940972222</v>
      </c>
      <c r="Q68" s="79" t="s">
        <v>308</v>
      </c>
      <c r="R68" s="83" t="s">
        <v>379</v>
      </c>
      <c r="S68" s="79" t="s">
        <v>409</v>
      </c>
      <c r="T68" s="79" t="s">
        <v>427</v>
      </c>
      <c r="U68" s="79"/>
      <c r="V68" s="83" t="s">
        <v>498</v>
      </c>
      <c r="W68" s="81">
        <v>43679.41940972222</v>
      </c>
      <c r="X68" s="83" t="s">
        <v>564</v>
      </c>
      <c r="Y68" s="79"/>
      <c r="Z68" s="79"/>
      <c r="AA68" s="82" t="s">
        <v>662</v>
      </c>
      <c r="AB68" s="79"/>
      <c r="AC68" s="79" t="b">
        <v>0</v>
      </c>
      <c r="AD68" s="79">
        <v>0</v>
      </c>
      <c r="AE68" s="82" t="s">
        <v>695</v>
      </c>
      <c r="AF68" s="79" t="b">
        <v>0</v>
      </c>
      <c r="AG68" s="79" t="s">
        <v>696</v>
      </c>
      <c r="AH68" s="79"/>
      <c r="AI68" s="82" t="s">
        <v>695</v>
      </c>
      <c r="AJ68" s="79" t="b">
        <v>0</v>
      </c>
      <c r="AK68" s="79">
        <v>0</v>
      </c>
      <c r="AL68" s="82" t="s">
        <v>695</v>
      </c>
      <c r="AM68" s="79" t="s">
        <v>713</v>
      </c>
      <c r="AN68" s="79" t="b">
        <v>0</v>
      </c>
      <c r="AO68" s="82" t="s">
        <v>662</v>
      </c>
      <c r="AP68" s="79" t="s">
        <v>176</v>
      </c>
      <c r="AQ68" s="79">
        <v>0</v>
      </c>
      <c r="AR68" s="79">
        <v>0</v>
      </c>
      <c r="AS68" s="79"/>
      <c r="AT68" s="79"/>
      <c r="AU68" s="79"/>
      <c r="AV68" s="79"/>
      <c r="AW68" s="79"/>
      <c r="AX68" s="79"/>
      <c r="AY68" s="79"/>
      <c r="AZ68" s="79"/>
      <c r="BA68">
        <v>41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7</v>
      </c>
      <c r="BK68" s="49">
        <v>100</v>
      </c>
      <c r="BL68" s="48">
        <v>7</v>
      </c>
    </row>
    <row r="69" spans="1:64" ht="15">
      <c r="A69" s="64" t="s">
        <v>248</v>
      </c>
      <c r="B69" s="64" t="s">
        <v>248</v>
      </c>
      <c r="C69" s="65"/>
      <c r="D69" s="66"/>
      <c r="E69" s="67"/>
      <c r="F69" s="68"/>
      <c r="G69" s="65"/>
      <c r="H69" s="69"/>
      <c r="I69" s="70"/>
      <c r="J69" s="70"/>
      <c r="K69" s="34" t="s">
        <v>65</v>
      </c>
      <c r="L69" s="77">
        <v>108</v>
      </c>
      <c r="M69" s="77"/>
      <c r="N69" s="72"/>
      <c r="O69" s="79" t="s">
        <v>176</v>
      </c>
      <c r="P69" s="81">
        <v>43680.216678240744</v>
      </c>
      <c r="Q69" s="79" t="s">
        <v>309</v>
      </c>
      <c r="R69" s="83" t="s">
        <v>380</v>
      </c>
      <c r="S69" s="79" t="s">
        <v>409</v>
      </c>
      <c r="T69" s="79" t="s">
        <v>427</v>
      </c>
      <c r="U69" s="79"/>
      <c r="V69" s="83" t="s">
        <v>498</v>
      </c>
      <c r="W69" s="81">
        <v>43680.216678240744</v>
      </c>
      <c r="X69" s="83" t="s">
        <v>565</v>
      </c>
      <c r="Y69" s="79"/>
      <c r="Z69" s="79"/>
      <c r="AA69" s="82" t="s">
        <v>663</v>
      </c>
      <c r="AB69" s="79"/>
      <c r="AC69" s="79" t="b">
        <v>0</v>
      </c>
      <c r="AD69" s="79">
        <v>0</v>
      </c>
      <c r="AE69" s="82" t="s">
        <v>695</v>
      </c>
      <c r="AF69" s="79" t="b">
        <v>0</v>
      </c>
      <c r="AG69" s="79" t="s">
        <v>696</v>
      </c>
      <c r="AH69" s="79"/>
      <c r="AI69" s="82" t="s">
        <v>695</v>
      </c>
      <c r="AJ69" s="79" t="b">
        <v>0</v>
      </c>
      <c r="AK69" s="79">
        <v>0</v>
      </c>
      <c r="AL69" s="82" t="s">
        <v>695</v>
      </c>
      <c r="AM69" s="79" t="s">
        <v>713</v>
      </c>
      <c r="AN69" s="79" t="b">
        <v>0</v>
      </c>
      <c r="AO69" s="82" t="s">
        <v>663</v>
      </c>
      <c r="AP69" s="79" t="s">
        <v>176</v>
      </c>
      <c r="AQ69" s="79">
        <v>0</v>
      </c>
      <c r="AR69" s="79">
        <v>0</v>
      </c>
      <c r="AS69" s="79"/>
      <c r="AT69" s="79"/>
      <c r="AU69" s="79"/>
      <c r="AV69" s="79"/>
      <c r="AW69" s="79"/>
      <c r="AX69" s="79"/>
      <c r="AY69" s="79"/>
      <c r="AZ69" s="79"/>
      <c r="BA69">
        <v>41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10</v>
      </c>
      <c r="BK69" s="49">
        <v>100</v>
      </c>
      <c r="BL69" s="48">
        <v>10</v>
      </c>
    </row>
    <row r="70" spans="1:64" ht="15">
      <c r="A70" s="64" t="s">
        <v>248</v>
      </c>
      <c r="B70" s="64" t="s">
        <v>248</v>
      </c>
      <c r="C70" s="65"/>
      <c r="D70" s="66"/>
      <c r="E70" s="67"/>
      <c r="F70" s="68"/>
      <c r="G70" s="65"/>
      <c r="H70" s="69"/>
      <c r="I70" s="70"/>
      <c r="J70" s="70"/>
      <c r="K70" s="34" t="s">
        <v>65</v>
      </c>
      <c r="L70" s="77">
        <v>109</v>
      </c>
      <c r="M70" s="77"/>
      <c r="N70" s="72"/>
      <c r="O70" s="79" t="s">
        <v>176</v>
      </c>
      <c r="P70" s="81">
        <v>43680.26806712963</v>
      </c>
      <c r="Q70" s="79" t="s">
        <v>310</v>
      </c>
      <c r="R70" s="83" t="s">
        <v>381</v>
      </c>
      <c r="S70" s="79" t="s">
        <v>409</v>
      </c>
      <c r="T70" s="79" t="s">
        <v>427</v>
      </c>
      <c r="U70" s="79"/>
      <c r="V70" s="83" t="s">
        <v>498</v>
      </c>
      <c r="W70" s="81">
        <v>43680.26806712963</v>
      </c>
      <c r="X70" s="83" t="s">
        <v>566</v>
      </c>
      <c r="Y70" s="79"/>
      <c r="Z70" s="79"/>
      <c r="AA70" s="82" t="s">
        <v>664</v>
      </c>
      <c r="AB70" s="79"/>
      <c r="AC70" s="79" t="b">
        <v>0</v>
      </c>
      <c r="AD70" s="79">
        <v>0</v>
      </c>
      <c r="AE70" s="82" t="s">
        <v>695</v>
      </c>
      <c r="AF70" s="79" t="b">
        <v>0</v>
      </c>
      <c r="AG70" s="79" t="s">
        <v>696</v>
      </c>
      <c r="AH70" s="79"/>
      <c r="AI70" s="82" t="s">
        <v>695</v>
      </c>
      <c r="AJ70" s="79" t="b">
        <v>0</v>
      </c>
      <c r="AK70" s="79">
        <v>0</v>
      </c>
      <c r="AL70" s="82" t="s">
        <v>695</v>
      </c>
      <c r="AM70" s="79" t="s">
        <v>713</v>
      </c>
      <c r="AN70" s="79" t="b">
        <v>0</v>
      </c>
      <c r="AO70" s="82" t="s">
        <v>664</v>
      </c>
      <c r="AP70" s="79" t="s">
        <v>176</v>
      </c>
      <c r="AQ70" s="79">
        <v>0</v>
      </c>
      <c r="AR70" s="79">
        <v>0</v>
      </c>
      <c r="AS70" s="79"/>
      <c r="AT70" s="79"/>
      <c r="AU70" s="79"/>
      <c r="AV70" s="79"/>
      <c r="AW70" s="79"/>
      <c r="AX70" s="79"/>
      <c r="AY70" s="79"/>
      <c r="AZ70" s="79"/>
      <c r="BA70">
        <v>41</v>
      </c>
      <c r="BB70" s="78" t="str">
        <f>REPLACE(INDEX(GroupVertices[Group],MATCH(Edges25[[#This Row],[Vertex 1]],GroupVertices[Vertex],0)),1,1,"")</f>
        <v>1</v>
      </c>
      <c r="BC70" s="78" t="str">
        <f>REPLACE(INDEX(GroupVertices[Group],MATCH(Edges25[[#This Row],[Vertex 2]],GroupVertices[Vertex],0)),1,1,"")</f>
        <v>1</v>
      </c>
      <c r="BD70" s="48">
        <v>2</v>
      </c>
      <c r="BE70" s="49">
        <v>18.181818181818183</v>
      </c>
      <c r="BF70" s="48">
        <v>0</v>
      </c>
      <c r="BG70" s="49">
        <v>0</v>
      </c>
      <c r="BH70" s="48">
        <v>0</v>
      </c>
      <c r="BI70" s="49">
        <v>0</v>
      </c>
      <c r="BJ70" s="48">
        <v>9</v>
      </c>
      <c r="BK70" s="49">
        <v>81.81818181818181</v>
      </c>
      <c r="BL70" s="48">
        <v>11</v>
      </c>
    </row>
    <row r="71" spans="1:64" ht="15">
      <c r="A71" s="64" t="s">
        <v>248</v>
      </c>
      <c r="B71" s="64" t="s">
        <v>248</v>
      </c>
      <c r="C71" s="65"/>
      <c r="D71" s="66"/>
      <c r="E71" s="67"/>
      <c r="F71" s="68"/>
      <c r="G71" s="65"/>
      <c r="H71" s="69"/>
      <c r="I71" s="70"/>
      <c r="J71" s="70"/>
      <c r="K71" s="34" t="s">
        <v>65</v>
      </c>
      <c r="L71" s="77">
        <v>110</v>
      </c>
      <c r="M71" s="77"/>
      <c r="N71" s="72"/>
      <c r="O71" s="79" t="s">
        <v>176</v>
      </c>
      <c r="P71" s="81">
        <v>43680.38196759259</v>
      </c>
      <c r="Q71" s="79" t="s">
        <v>311</v>
      </c>
      <c r="R71" s="83" t="s">
        <v>382</v>
      </c>
      <c r="S71" s="79" t="s">
        <v>409</v>
      </c>
      <c r="T71" s="79" t="s">
        <v>427</v>
      </c>
      <c r="U71" s="79"/>
      <c r="V71" s="83" t="s">
        <v>498</v>
      </c>
      <c r="W71" s="81">
        <v>43680.38196759259</v>
      </c>
      <c r="X71" s="83" t="s">
        <v>567</v>
      </c>
      <c r="Y71" s="79"/>
      <c r="Z71" s="79"/>
      <c r="AA71" s="82" t="s">
        <v>665</v>
      </c>
      <c r="AB71" s="79"/>
      <c r="AC71" s="79" t="b">
        <v>0</v>
      </c>
      <c r="AD71" s="79">
        <v>0</v>
      </c>
      <c r="AE71" s="82" t="s">
        <v>695</v>
      </c>
      <c r="AF71" s="79" t="b">
        <v>0</v>
      </c>
      <c r="AG71" s="79" t="s">
        <v>696</v>
      </c>
      <c r="AH71" s="79"/>
      <c r="AI71" s="82" t="s">
        <v>695</v>
      </c>
      <c r="AJ71" s="79" t="b">
        <v>0</v>
      </c>
      <c r="AK71" s="79">
        <v>0</v>
      </c>
      <c r="AL71" s="82" t="s">
        <v>695</v>
      </c>
      <c r="AM71" s="79" t="s">
        <v>713</v>
      </c>
      <c r="AN71" s="79" t="b">
        <v>0</v>
      </c>
      <c r="AO71" s="82" t="s">
        <v>665</v>
      </c>
      <c r="AP71" s="79" t="s">
        <v>176</v>
      </c>
      <c r="AQ71" s="79">
        <v>0</v>
      </c>
      <c r="AR71" s="79">
        <v>0</v>
      </c>
      <c r="AS71" s="79"/>
      <c r="AT71" s="79"/>
      <c r="AU71" s="79"/>
      <c r="AV71" s="79"/>
      <c r="AW71" s="79"/>
      <c r="AX71" s="79"/>
      <c r="AY71" s="79"/>
      <c r="AZ71" s="79"/>
      <c r="BA71">
        <v>41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12</v>
      </c>
      <c r="BK71" s="49">
        <v>100</v>
      </c>
      <c r="BL71" s="48">
        <v>12</v>
      </c>
    </row>
    <row r="72" spans="1:64" ht="15">
      <c r="A72" s="64" t="s">
        <v>248</v>
      </c>
      <c r="B72" s="64" t="s">
        <v>248</v>
      </c>
      <c r="C72" s="65"/>
      <c r="D72" s="66"/>
      <c r="E72" s="67"/>
      <c r="F72" s="68"/>
      <c r="G72" s="65"/>
      <c r="H72" s="69"/>
      <c r="I72" s="70"/>
      <c r="J72" s="70"/>
      <c r="K72" s="34" t="s">
        <v>65</v>
      </c>
      <c r="L72" s="77">
        <v>111</v>
      </c>
      <c r="M72" s="77"/>
      <c r="N72" s="72"/>
      <c r="O72" s="79" t="s">
        <v>176</v>
      </c>
      <c r="P72" s="81">
        <v>43681.41957175926</v>
      </c>
      <c r="Q72" s="79" t="s">
        <v>312</v>
      </c>
      <c r="R72" s="83" t="s">
        <v>383</v>
      </c>
      <c r="S72" s="79" t="s">
        <v>409</v>
      </c>
      <c r="T72" s="79" t="s">
        <v>427</v>
      </c>
      <c r="U72" s="79"/>
      <c r="V72" s="83" t="s">
        <v>498</v>
      </c>
      <c r="W72" s="81">
        <v>43681.41957175926</v>
      </c>
      <c r="X72" s="83" t="s">
        <v>568</v>
      </c>
      <c r="Y72" s="79"/>
      <c r="Z72" s="79"/>
      <c r="AA72" s="82" t="s">
        <v>666</v>
      </c>
      <c r="AB72" s="79"/>
      <c r="AC72" s="79" t="b">
        <v>0</v>
      </c>
      <c r="AD72" s="79">
        <v>0</v>
      </c>
      <c r="AE72" s="82" t="s">
        <v>695</v>
      </c>
      <c r="AF72" s="79" t="b">
        <v>0</v>
      </c>
      <c r="AG72" s="79" t="s">
        <v>696</v>
      </c>
      <c r="AH72" s="79"/>
      <c r="AI72" s="82" t="s">
        <v>695</v>
      </c>
      <c r="AJ72" s="79" t="b">
        <v>0</v>
      </c>
      <c r="AK72" s="79">
        <v>0</v>
      </c>
      <c r="AL72" s="82" t="s">
        <v>695</v>
      </c>
      <c r="AM72" s="79" t="s">
        <v>713</v>
      </c>
      <c r="AN72" s="79" t="b">
        <v>0</v>
      </c>
      <c r="AO72" s="82" t="s">
        <v>666</v>
      </c>
      <c r="AP72" s="79" t="s">
        <v>176</v>
      </c>
      <c r="AQ72" s="79">
        <v>0</v>
      </c>
      <c r="AR72" s="79">
        <v>0</v>
      </c>
      <c r="AS72" s="79"/>
      <c r="AT72" s="79"/>
      <c r="AU72" s="79"/>
      <c r="AV72" s="79"/>
      <c r="AW72" s="79"/>
      <c r="AX72" s="79"/>
      <c r="AY72" s="79"/>
      <c r="AZ72" s="79"/>
      <c r="BA72">
        <v>41</v>
      </c>
      <c r="BB72" s="78" t="str">
        <f>REPLACE(INDEX(GroupVertices[Group],MATCH(Edges25[[#This Row],[Vertex 1]],GroupVertices[Vertex],0)),1,1,"")</f>
        <v>1</v>
      </c>
      <c r="BC72" s="78" t="str">
        <f>REPLACE(INDEX(GroupVertices[Group],MATCH(Edges25[[#This Row],[Vertex 2]],GroupVertices[Vertex],0)),1,1,"")</f>
        <v>1</v>
      </c>
      <c r="BD72" s="48">
        <v>3</v>
      </c>
      <c r="BE72" s="49">
        <v>33.333333333333336</v>
      </c>
      <c r="BF72" s="48">
        <v>0</v>
      </c>
      <c r="BG72" s="49">
        <v>0</v>
      </c>
      <c r="BH72" s="48">
        <v>0</v>
      </c>
      <c r="BI72" s="49">
        <v>0</v>
      </c>
      <c r="BJ72" s="48">
        <v>6</v>
      </c>
      <c r="BK72" s="49">
        <v>66.66666666666667</v>
      </c>
      <c r="BL72" s="48">
        <v>9</v>
      </c>
    </row>
    <row r="73" spans="1:64" ht="15">
      <c r="A73" s="64" t="s">
        <v>248</v>
      </c>
      <c r="B73" s="64" t="s">
        <v>248</v>
      </c>
      <c r="C73" s="65"/>
      <c r="D73" s="66"/>
      <c r="E73" s="67"/>
      <c r="F73" s="68"/>
      <c r="G73" s="65"/>
      <c r="H73" s="69"/>
      <c r="I73" s="70"/>
      <c r="J73" s="70"/>
      <c r="K73" s="34" t="s">
        <v>65</v>
      </c>
      <c r="L73" s="77">
        <v>112</v>
      </c>
      <c r="M73" s="77"/>
      <c r="N73" s="72"/>
      <c r="O73" s="79" t="s">
        <v>176</v>
      </c>
      <c r="P73" s="81">
        <v>43681.92513888889</v>
      </c>
      <c r="Q73" s="79" t="s">
        <v>313</v>
      </c>
      <c r="R73" s="83" t="s">
        <v>384</v>
      </c>
      <c r="S73" s="79" t="s">
        <v>409</v>
      </c>
      <c r="T73" s="79" t="s">
        <v>423</v>
      </c>
      <c r="U73" s="79"/>
      <c r="V73" s="83" t="s">
        <v>498</v>
      </c>
      <c r="W73" s="81">
        <v>43681.92513888889</v>
      </c>
      <c r="X73" s="83" t="s">
        <v>569</v>
      </c>
      <c r="Y73" s="79"/>
      <c r="Z73" s="79"/>
      <c r="AA73" s="82" t="s">
        <v>667</v>
      </c>
      <c r="AB73" s="79"/>
      <c r="AC73" s="79" t="b">
        <v>0</v>
      </c>
      <c r="AD73" s="79">
        <v>1</v>
      </c>
      <c r="AE73" s="82" t="s">
        <v>695</v>
      </c>
      <c r="AF73" s="79" t="b">
        <v>0</v>
      </c>
      <c r="AG73" s="79" t="s">
        <v>696</v>
      </c>
      <c r="AH73" s="79"/>
      <c r="AI73" s="82" t="s">
        <v>695</v>
      </c>
      <c r="AJ73" s="79" t="b">
        <v>0</v>
      </c>
      <c r="AK73" s="79">
        <v>0</v>
      </c>
      <c r="AL73" s="82" t="s">
        <v>695</v>
      </c>
      <c r="AM73" s="79" t="s">
        <v>713</v>
      </c>
      <c r="AN73" s="79" t="b">
        <v>0</v>
      </c>
      <c r="AO73" s="82" t="s">
        <v>667</v>
      </c>
      <c r="AP73" s="79" t="s">
        <v>176</v>
      </c>
      <c r="AQ73" s="79">
        <v>0</v>
      </c>
      <c r="AR73" s="79">
        <v>0</v>
      </c>
      <c r="AS73" s="79"/>
      <c r="AT73" s="79"/>
      <c r="AU73" s="79"/>
      <c r="AV73" s="79"/>
      <c r="AW73" s="79"/>
      <c r="AX73" s="79"/>
      <c r="AY73" s="79"/>
      <c r="AZ73" s="79"/>
      <c r="BA73">
        <v>41</v>
      </c>
      <c r="BB73" s="78" t="str">
        <f>REPLACE(INDEX(GroupVertices[Group],MATCH(Edges25[[#This Row],[Vertex 1]],GroupVertices[Vertex],0)),1,1,"")</f>
        <v>1</v>
      </c>
      <c r="BC73" s="78" t="str">
        <f>REPLACE(INDEX(GroupVertices[Group],MATCH(Edges25[[#This Row],[Vertex 2]],GroupVertices[Vertex],0)),1,1,"")</f>
        <v>1</v>
      </c>
      <c r="BD73" s="48">
        <v>1</v>
      </c>
      <c r="BE73" s="49">
        <v>10</v>
      </c>
      <c r="BF73" s="48">
        <v>0</v>
      </c>
      <c r="BG73" s="49">
        <v>0</v>
      </c>
      <c r="BH73" s="48">
        <v>0</v>
      </c>
      <c r="BI73" s="49">
        <v>0</v>
      </c>
      <c r="BJ73" s="48">
        <v>9</v>
      </c>
      <c r="BK73" s="49">
        <v>90</v>
      </c>
      <c r="BL73" s="48">
        <v>10</v>
      </c>
    </row>
    <row r="74" spans="1:64" ht="15">
      <c r="A74" s="64" t="s">
        <v>248</v>
      </c>
      <c r="B74" s="64" t="s">
        <v>248</v>
      </c>
      <c r="C74" s="65"/>
      <c r="D74" s="66"/>
      <c r="E74" s="67"/>
      <c r="F74" s="68"/>
      <c r="G74" s="65"/>
      <c r="H74" s="69"/>
      <c r="I74" s="70"/>
      <c r="J74" s="70"/>
      <c r="K74" s="34" t="s">
        <v>65</v>
      </c>
      <c r="L74" s="77">
        <v>113</v>
      </c>
      <c r="M74" s="77"/>
      <c r="N74" s="72"/>
      <c r="O74" s="79" t="s">
        <v>176</v>
      </c>
      <c r="P74" s="81">
        <v>43681.96542824074</v>
      </c>
      <c r="Q74" s="79" t="s">
        <v>314</v>
      </c>
      <c r="R74" s="83" t="s">
        <v>342</v>
      </c>
      <c r="S74" s="79" t="s">
        <v>409</v>
      </c>
      <c r="T74" s="79" t="s">
        <v>424</v>
      </c>
      <c r="U74" s="79"/>
      <c r="V74" s="83" t="s">
        <v>498</v>
      </c>
      <c r="W74" s="81">
        <v>43681.96542824074</v>
      </c>
      <c r="X74" s="83" t="s">
        <v>570</v>
      </c>
      <c r="Y74" s="79"/>
      <c r="Z74" s="79"/>
      <c r="AA74" s="82" t="s">
        <v>668</v>
      </c>
      <c r="AB74" s="79"/>
      <c r="AC74" s="79" t="b">
        <v>0</v>
      </c>
      <c r="AD74" s="79">
        <v>0</v>
      </c>
      <c r="AE74" s="82" t="s">
        <v>695</v>
      </c>
      <c r="AF74" s="79" t="b">
        <v>0</v>
      </c>
      <c r="AG74" s="79" t="s">
        <v>696</v>
      </c>
      <c r="AH74" s="79"/>
      <c r="AI74" s="82" t="s">
        <v>695</v>
      </c>
      <c r="AJ74" s="79" t="b">
        <v>0</v>
      </c>
      <c r="AK74" s="79">
        <v>1</v>
      </c>
      <c r="AL74" s="82" t="s">
        <v>695</v>
      </c>
      <c r="AM74" s="79" t="s">
        <v>713</v>
      </c>
      <c r="AN74" s="79" t="b">
        <v>0</v>
      </c>
      <c r="AO74" s="82" t="s">
        <v>668</v>
      </c>
      <c r="AP74" s="79" t="s">
        <v>176</v>
      </c>
      <c r="AQ74" s="79">
        <v>0</v>
      </c>
      <c r="AR74" s="79">
        <v>0</v>
      </c>
      <c r="AS74" s="79"/>
      <c r="AT74" s="79"/>
      <c r="AU74" s="79"/>
      <c r="AV74" s="79"/>
      <c r="AW74" s="79"/>
      <c r="AX74" s="79"/>
      <c r="AY74" s="79"/>
      <c r="AZ74" s="79"/>
      <c r="BA74">
        <v>41</v>
      </c>
      <c r="BB74" s="78" t="str">
        <f>REPLACE(INDEX(GroupVertices[Group],MATCH(Edges25[[#This Row],[Vertex 1]],GroupVertices[Vertex],0)),1,1,"")</f>
        <v>1</v>
      </c>
      <c r="BC74" s="78" t="str">
        <f>REPLACE(INDEX(GroupVertices[Group],MATCH(Edges25[[#This Row],[Vertex 2]],GroupVertices[Vertex],0)),1,1,"")</f>
        <v>1</v>
      </c>
      <c r="BD74" s="48">
        <v>2</v>
      </c>
      <c r="BE74" s="49">
        <v>16.666666666666668</v>
      </c>
      <c r="BF74" s="48">
        <v>0</v>
      </c>
      <c r="BG74" s="49">
        <v>0</v>
      </c>
      <c r="BH74" s="48">
        <v>0</v>
      </c>
      <c r="BI74" s="49">
        <v>0</v>
      </c>
      <c r="BJ74" s="48">
        <v>10</v>
      </c>
      <c r="BK74" s="49">
        <v>83.33333333333333</v>
      </c>
      <c r="BL74" s="48">
        <v>12</v>
      </c>
    </row>
    <row r="75" spans="1:64" ht="15">
      <c r="A75" s="64" t="s">
        <v>248</v>
      </c>
      <c r="B75" s="64" t="s">
        <v>248</v>
      </c>
      <c r="C75" s="65"/>
      <c r="D75" s="66"/>
      <c r="E75" s="67"/>
      <c r="F75" s="68"/>
      <c r="G75" s="65"/>
      <c r="H75" s="69"/>
      <c r="I75" s="70"/>
      <c r="J75" s="70"/>
      <c r="K75" s="34" t="s">
        <v>65</v>
      </c>
      <c r="L75" s="77">
        <v>114</v>
      </c>
      <c r="M75" s="77"/>
      <c r="N75" s="72"/>
      <c r="O75" s="79" t="s">
        <v>176</v>
      </c>
      <c r="P75" s="81">
        <v>43682.127962962964</v>
      </c>
      <c r="Q75" s="79" t="s">
        <v>315</v>
      </c>
      <c r="R75" s="83" t="s">
        <v>385</v>
      </c>
      <c r="S75" s="79" t="s">
        <v>409</v>
      </c>
      <c r="T75" s="79" t="s">
        <v>427</v>
      </c>
      <c r="U75" s="79"/>
      <c r="V75" s="83" t="s">
        <v>498</v>
      </c>
      <c r="W75" s="81">
        <v>43682.127962962964</v>
      </c>
      <c r="X75" s="83" t="s">
        <v>571</v>
      </c>
      <c r="Y75" s="79"/>
      <c r="Z75" s="79"/>
      <c r="AA75" s="82" t="s">
        <v>669</v>
      </c>
      <c r="AB75" s="79"/>
      <c r="AC75" s="79" t="b">
        <v>0</v>
      </c>
      <c r="AD75" s="79">
        <v>0</v>
      </c>
      <c r="AE75" s="82" t="s">
        <v>695</v>
      </c>
      <c r="AF75" s="79" t="b">
        <v>0</v>
      </c>
      <c r="AG75" s="79" t="s">
        <v>696</v>
      </c>
      <c r="AH75" s="79"/>
      <c r="AI75" s="82" t="s">
        <v>695</v>
      </c>
      <c r="AJ75" s="79" t="b">
        <v>0</v>
      </c>
      <c r="AK75" s="79">
        <v>0</v>
      </c>
      <c r="AL75" s="82" t="s">
        <v>695</v>
      </c>
      <c r="AM75" s="79" t="s">
        <v>713</v>
      </c>
      <c r="AN75" s="79" t="b">
        <v>0</v>
      </c>
      <c r="AO75" s="82" t="s">
        <v>669</v>
      </c>
      <c r="AP75" s="79" t="s">
        <v>176</v>
      </c>
      <c r="AQ75" s="79">
        <v>0</v>
      </c>
      <c r="AR75" s="79">
        <v>0</v>
      </c>
      <c r="AS75" s="79"/>
      <c r="AT75" s="79"/>
      <c r="AU75" s="79"/>
      <c r="AV75" s="79"/>
      <c r="AW75" s="79"/>
      <c r="AX75" s="79"/>
      <c r="AY75" s="79"/>
      <c r="AZ75" s="79"/>
      <c r="BA75">
        <v>41</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11</v>
      </c>
      <c r="BK75" s="49">
        <v>100</v>
      </c>
      <c r="BL75" s="48">
        <v>11</v>
      </c>
    </row>
    <row r="76" spans="1:64" ht="15">
      <c r="A76" s="64" t="s">
        <v>248</v>
      </c>
      <c r="B76" s="64" t="s">
        <v>248</v>
      </c>
      <c r="C76" s="65"/>
      <c r="D76" s="66"/>
      <c r="E76" s="67"/>
      <c r="F76" s="68"/>
      <c r="G76" s="65"/>
      <c r="H76" s="69"/>
      <c r="I76" s="70"/>
      <c r="J76" s="70"/>
      <c r="K76" s="34" t="s">
        <v>65</v>
      </c>
      <c r="L76" s="77">
        <v>115</v>
      </c>
      <c r="M76" s="77"/>
      <c r="N76" s="72"/>
      <c r="O76" s="79" t="s">
        <v>176</v>
      </c>
      <c r="P76" s="81">
        <v>43682.465462962966</v>
      </c>
      <c r="Q76" s="79" t="s">
        <v>316</v>
      </c>
      <c r="R76" s="83" t="s">
        <v>386</v>
      </c>
      <c r="S76" s="79" t="s">
        <v>409</v>
      </c>
      <c r="T76" s="79" t="s">
        <v>427</v>
      </c>
      <c r="U76" s="79"/>
      <c r="V76" s="83" t="s">
        <v>498</v>
      </c>
      <c r="W76" s="81">
        <v>43682.465462962966</v>
      </c>
      <c r="X76" s="83" t="s">
        <v>572</v>
      </c>
      <c r="Y76" s="79"/>
      <c r="Z76" s="79"/>
      <c r="AA76" s="82" t="s">
        <v>670</v>
      </c>
      <c r="AB76" s="79"/>
      <c r="AC76" s="79" t="b">
        <v>0</v>
      </c>
      <c r="AD76" s="79">
        <v>0</v>
      </c>
      <c r="AE76" s="82" t="s">
        <v>695</v>
      </c>
      <c r="AF76" s="79" t="b">
        <v>0</v>
      </c>
      <c r="AG76" s="79" t="s">
        <v>696</v>
      </c>
      <c r="AH76" s="79"/>
      <c r="AI76" s="82" t="s">
        <v>695</v>
      </c>
      <c r="AJ76" s="79" t="b">
        <v>0</v>
      </c>
      <c r="AK76" s="79">
        <v>0</v>
      </c>
      <c r="AL76" s="82" t="s">
        <v>695</v>
      </c>
      <c r="AM76" s="79" t="s">
        <v>713</v>
      </c>
      <c r="AN76" s="79" t="b">
        <v>0</v>
      </c>
      <c r="AO76" s="82" t="s">
        <v>670</v>
      </c>
      <c r="AP76" s="79" t="s">
        <v>176</v>
      </c>
      <c r="AQ76" s="79">
        <v>0</v>
      </c>
      <c r="AR76" s="79">
        <v>0</v>
      </c>
      <c r="AS76" s="79"/>
      <c r="AT76" s="79"/>
      <c r="AU76" s="79"/>
      <c r="AV76" s="79"/>
      <c r="AW76" s="79"/>
      <c r="AX76" s="79"/>
      <c r="AY76" s="79"/>
      <c r="AZ76" s="79"/>
      <c r="BA76">
        <v>41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14</v>
      </c>
      <c r="BK76" s="49">
        <v>100</v>
      </c>
      <c r="BL76" s="48">
        <v>14</v>
      </c>
    </row>
    <row r="77" spans="1:64" ht="15">
      <c r="A77" s="64" t="s">
        <v>248</v>
      </c>
      <c r="B77" s="64" t="s">
        <v>248</v>
      </c>
      <c r="C77" s="65"/>
      <c r="D77" s="66"/>
      <c r="E77" s="67"/>
      <c r="F77" s="68"/>
      <c r="G77" s="65"/>
      <c r="H77" s="69"/>
      <c r="I77" s="70"/>
      <c r="J77" s="70"/>
      <c r="K77" s="34" t="s">
        <v>65</v>
      </c>
      <c r="L77" s="77">
        <v>116</v>
      </c>
      <c r="M77" s="77"/>
      <c r="N77" s="72"/>
      <c r="O77" s="79" t="s">
        <v>176</v>
      </c>
      <c r="P77" s="81">
        <v>43682.88216435185</v>
      </c>
      <c r="Q77" s="79" t="s">
        <v>317</v>
      </c>
      <c r="R77" s="83" t="s">
        <v>387</v>
      </c>
      <c r="S77" s="79" t="s">
        <v>409</v>
      </c>
      <c r="T77" s="79" t="s">
        <v>449</v>
      </c>
      <c r="U77" s="79"/>
      <c r="V77" s="83" t="s">
        <v>498</v>
      </c>
      <c r="W77" s="81">
        <v>43682.88216435185</v>
      </c>
      <c r="X77" s="83" t="s">
        <v>573</v>
      </c>
      <c r="Y77" s="79"/>
      <c r="Z77" s="79"/>
      <c r="AA77" s="82" t="s">
        <v>671</v>
      </c>
      <c r="AB77" s="79"/>
      <c r="AC77" s="79" t="b">
        <v>0</v>
      </c>
      <c r="AD77" s="79">
        <v>0</v>
      </c>
      <c r="AE77" s="82" t="s">
        <v>695</v>
      </c>
      <c r="AF77" s="79" t="b">
        <v>0</v>
      </c>
      <c r="AG77" s="79" t="s">
        <v>696</v>
      </c>
      <c r="AH77" s="79"/>
      <c r="AI77" s="82" t="s">
        <v>695</v>
      </c>
      <c r="AJ77" s="79" t="b">
        <v>0</v>
      </c>
      <c r="AK77" s="79">
        <v>0</v>
      </c>
      <c r="AL77" s="82" t="s">
        <v>695</v>
      </c>
      <c r="AM77" s="79" t="s">
        <v>713</v>
      </c>
      <c r="AN77" s="79" t="b">
        <v>0</v>
      </c>
      <c r="AO77" s="82" t="s">
        <v>671</v>
      </c>
      <c r="AP77" s="79" t="s">
        <v>176</v>
      </c>
      <c r="AQ77" s="79">
        <v>0</v>
      </c>
      <c r="AR77" s="79">
        <v>0</v>
      </c>
      <c r="AS77" s="79"/>
      <c r="AT77" s="79"/>
      <c r="AU77" s="79"/>
      <c r="AV77" s="79"/>
      <c r="AW77" s="79"/>
      <c r="AX77" s="79"/>
      <c r="AY77" s="79"/>
      <c r="AZ77" s="79"/>
      <c r="BA77">
        <v>41</v>
      </c>
      <c r="BB77" s="78" t="str">
        <f>REPLACE(INDEX(GroupVertices[Group],MATCH(Edges25[[#This Row],[Vertex 1]],GroupVertices[Vertex],0)),1,1,"")</f>
        <v>1</v>
      </c>
      <c r="BC77" s="78" t="str">
        <f>REPLACE(INDEX(GroupVertices[Group],MATCH(Edges25[[#This Row],[Vertex 2]],GroupVertices[Vertex],0)),1,1,"")</f>
        <v>1</v>
      </c>
      <c r="BD77" s="48">
        <v>1</v>
      </c>
      <c r="BE77" s="49">
        <v>10</v>
      </c>
      <c r="BF77" s="48">
        <v>0</v>
      </c>
      <c r="BG77" s="49">
        <v>0</v>
      </c>
      <c r="BH77" s="48">
        <v>0</v>
      </c>
      <c r="BI77" s="49">
        <v>0</v>
      </c>
      <c r="BJ77" s="48">
        <v>9</v>
      </c>
      <c r="BK77" s="49">
        <v>90</v>
      </c>
      <c r="BL77" s="48">
        <v>10</v>
      </c>
    </row>
    <row r="78" spans="1:64" ht="15">
      <c r="A78" s="64" t="s">
        <v>248</v>
      </c>
      <c r="B78" s="64" t="s">
        <v>248</v>
      </c>
      <c r="C78" s="65"/>
      <c r="D78" s="66"/>
      <c r="E78" s="67"/>
      <c r="F78" s="68"/>
      <c r="G78" s="65"/>
      <c r="H78" s="69"/>
      <c r="I78" s="70"/>
      <c r="J78" s="70"/>
      <c r="K78" s="34" t="s">
        <v>65</v>
      </c>
      <c r="L78" s="77">
        <v>117</v>
      </c>
      <c r="M78" s="77"/>
      <c r="N78" s="72"/>
      <c r="O78" s="79" t="s">
        <v>176</v>
      </c>
      <c r="P78" s="81">
        <v>43683.21690972222</v>
      </c>
      <c r="Q78" s="79" t="s">
        <v>318</v>
      </c>
      <c r="R78" s="83" t="s">
        <v>388</v>
      </c>
      <c r="S78" s="79" t="s">
        <v>409</v>
      </c>
      <c r="T78" s="79" t="s">
        <v>427</v>
      </c>
      <c r="U78" s="79"/>
      <c r="V78" s="83" t="s">
        <v>498</v>
      </c>
      <c r="W78" s="81">
        <v>43683.21690972222</v>
      </c>
      <c r="X78" s="83" t="s">
        <v>574</v>
      </c>
      <c r="Y78" s="79"/>
      <c r="Z78" s="79"/>
      <c r="AA78" s="82" t="s">
        <v>672</v>
      </c>
      <c r="AB78" s="79"/>
      <c r="AC78" s="79" t="b">
        <v>0</v>
      </c>
      <c r="AD78" s="79">
        <v>1</v>
      </c>
      <c r="AE78" s="82" t="s">
        <v>695</v>
      </c>
      <c r="AF78" s="79" t="b">
        <v>0</v>
      </c>
      <c r="AG78" s="79" t="s">
        <v>696</v>
      </c>
      <c r="AH78" s="79"/>
      <c r="AI78" s="82" t="s">
        <v>695</v>
      </c>
      <c r="AJ78" s="79" t="b">
        <v>0</v>
      </c>
      <c r="AK78" s="79">
        <v>0</v>
      </c>
      <c r="AL78" s="82" t="s">
        <v>695</v>
      </c>
      <c r="AM78" s="79" t="s">
        <v>713</v>
      </c>
      <c r="AN78" s="79" t="b">
        <v>0</v>
      </c>
      <c r="AO78" s="82" t="s">
        <v>672</v>
      </c>
      <c r="AP78" s="79" t="s">
        <v>176</v>
      </c>
      <c r="AQ78" s="79">
        <v>0</v>
      </c>
      <c r="AR78" s="79">
        <v>0</v>
      </c>
      <c r="AS78" s="79"/>
      <c r="AT78" s="79"/>
      <c r="AU78" s="79"/>
      <c r="AV78" s="79"/>
      <c r="AW78" s="79"/>
      <c r="AX78" s="79"/>
      <c r="AY78" s="79"/>
      <c r="AZ78" s="79"/>
      <c r="BA78">
        <v>41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8</v>
      </c>
      <c r="BK78" s="49">
        <v>100</v>
      </c>
      <c r="BL78" s="48">
        <v>8</v>
      </c>
    </row>
    <row r="79" spans="1:64" ht="15">
      <c r="A79" s="64" t="s">
        <v>248</v>
      </c>
      <c r="B79" s="64" t="s">
        <v>248</v>
      </c>
      <c r="C79" s="65"/>
      <c r="D79" s="66"/>
      <c r="E79" s="67"/>
      <c r="F79" s="68"/>
      <c r="G79" s="65"/>
      <c r="H79" s="69"/>
      <c r="I79" s="70"/>
      <c r="J79" s="70"/>
      <c r="K79" s="34" t="s">
        <v>65</v>
      </c>
      <c r="L79" s="77">
        <v>118</v>
      </c>
      <c r="M79" s="77"/>
      <c r="N79" s="72"/>
      <c r="O79" s="79" t="s">
        <v>176</v>
      </c>
      <c r="P79" s="81">
        <v>43683.382199074076</v>
      </c>
      <c r="Q79" s="79" t="s">
        <v>319</v>
      </c>
      <c r="R79" s="83" t="s">
        <v>389</v>
      </c>
      <c r="S79" s="79" t="s">
        <v>409</v>
      </c>
      <c r="T79" s="79" t="s">
        <v>427</v>
      </c>
      <c r="U79" s="79"/>
      <c r="V79" s="83" t="s">
        <v>498</v>
      </c>
      <c r="W79" s="81">
        <v>43683.382199074076</v>
      </c>
      <c r="X79" s="83" t="s">
        <v>575</v>
      </c>
      <c r="Y79" s="79"/>
      <c r="Z79" s="79"/>
      <c r="AA79" s="82" t="s">
        <v>673</v>
      </c>
      <c r="AB79" s="79"/>
      <c r="AC79" s="79" t="b">
        <v>0</v>
      </c>
      <c r="AD79" s="79">
        <v>0</v>
      </c>
      <c r="AE79" s="82" t="s">
        <v>695</v>
      </c>
      <c r="AF79" s="79" t="b">
        <v>0</v>
      </c>
      <c r="AG79" s="79" t="s">
        <v>696</v>
      </c>
      <c r="AH79" s="79"/>
      <c r="AI79" s="82" t="s">
        <v>695</v>
      </c>
      <c r="AJ79" s="79" t="b">
        <v>0</v>
      </c>
      <c r="AK79" s="79">
        <v>0</v>
      </c>
      <c r="AL79" s="82" t="s">
        <v>695</v>
      </c>
      <c r="AM79" s="79" t="s">
        <v>713</v>
      </c>
      <c r="AN79" s="79" t="b">
        <v>0</v>
      </c>
      <c r="AO79" s="82" t="s">
        <v>673</v>
      </c>
      <c r="AP79" s="79" t="s">
        <v>176</v>
      </c>
      <c r="AQ79" s="79">
        <v>0</v>
      </c>
      <c r="AR79" s="79">
        <v>0</v>
      </c>
      <c r="AS79" s="79"/>
      <c r="AT79" s="79"/>
      <c r="AU79" s="79"/>
      <c r="AV79" s="79"/>
      <c r="AW79" s="79"/>
      <c r="AX79" s="79"/>
      <c r="AY79" s="79"/>
      <c r="AZ79" s="79"/>
      <c r="BA79">
        <v>41</v>
      </c>
      <c r="BB79" s="78" t="str">
        <f>REPLACE(INDEX(GroupVertices[Group],MATCH(Edges25[[#This Row],[Vertex 1]],GroupVertices[Vertex],0)),1,1,"")</f>
        <v>1</v>
      </c>
      <c r="BC79" s="78" t="str">
        <f>REPLACE(INDEX(GroupVertices[Group],MATCH(Edges25[[#This Row],[Vertex 2]],GroupVertices[Vertex],0)),1,1,"")</f>
        <v>1</v>
      </c>
      <c r="BD79" s="48">
        <v>1</v>
      </c>
      <c r="BE79" s="49">
        <v>9.090909090909092</v>
      </c>
      <c r="BF79" s="48">
        <v>0</v>
      </c>
      <c r="BG79" s="49">
        <v>0</v>
      </c>
      <c r="BH79" s="48">
        <v>0</v>
      </c>
      <c r="BI79" s="49">
        <v>0</v>
      </c>
      <c r="BJ79" s="48">
        <v>10</v>
      </c>
      <c r="BK79" s="49">
        <v>90.9090909090909</v>
      </c>
      <c r="BL79" s="48">
        <v>11</v>
      </c>
    </row>
    <row r="80" spans="1:64" ht="15">
      <c r="A80" s="64" t="s">
        <v>248</v>
      </c>
      <c r="B80" s="64" t="s">
        <v>248</v>
      </c>
      <c r="C80" s="65"/>
      <c r="D80" s="66"/>
      <c r="E80" s="67"/>
      <c r="F80" s="68"/>
      <c r="G80" s="65"/>
      <c r="H80" s="69"/>
      <c r="I80" s="70"/>
      <c r="J80" s="70"/>
      <c r="K80" s="34" t="s">
        <v>65</v>
      </c>
      <c r="L80" s="77">
        <v>119</v>
      </c>
      <c r="M80" s="77"/>
      <c r="N80" s="72"/>
      <c r="O80" s="79" t="s">
        <v>176</v>
      </c>
      <c r="P80" s="81">
        <v>43683.62810185185</v>
      </c>
      <c r="Q80" s="79" t="s">
        <v>320</v>
      </c>
      <c r="R80" s="83" t="s">
        <v>390</v>
      </c>
      <c r="S80" s="79" t="s">
        <v>409</v>
      </c>
      <c r="T80" s="79" t="s">
        <v>427</v>
      </c>
      <c r="U80" s="79"/>
      <c r="V80" s="83" t="s">
        <v>498</v>
      </c>
      <c r="W80" s="81">
        <v>43683.62810185185</v>
      </c>
      <c r="X80" s="83" t="s">
        <v>576</v>
      </c>
      <c r="Y80" s="79"/>
      <c r="Z80" s="79"/>
      <c r="AA80" s="82" t="s">
        <v>674</v>
      </c>
      <c r="AB80" s="79"/>
      <c r="AC80" s="79" t="b">
        <v>0</v>
      </c>
      <c r="AD80" s="79">
        <v>0</v>
      </c>
      <c r="AE80" s="82" t="s">
        <v>695</v>
      </c>
      <c r="AF80" s="79" t="b">
        <v>0</v>
      </c>
      <c r="AG80" s="79" t="s">
        <v>696</v>
      </c>
      <c r="AH80" s="79"/>
      <c r="AI80" s="82" t="s">
        <v>695</v>
      </c>
      <c r="AJ80" s="79" t="b">
        <v>0</v>
      </c>
      <c r="AK80" s="79">
        <v>0</v>
      </c>
      <c r="AL80" s="82" t="s">
        <v>695</v>
      </c>
      <c r="AM80" s="79" t="s">
        <v>713</v>
      </c>
      <c r="AN80" s="79" t="b">
        <v>0</v>
      </c>
      <c r="AO80" s="82" t="s">
        <v>674</v>
      </c>
      <c r="AP80" s="79" t="s">
        <v>176</v>
      </c>
      <c r="AQ80" s="79">
        <v>0</v>
      </c>
      <c r="AR80" s="79">
        <v>0</v>
      </c>
      <c r="AS80" s="79"/>
      <c r="AT80" s="79"/>
      <c r="AU80" s="79"/>
      <c r="AV80" s="79"/>
      <c r="AW80" s="79"/>
      <c r="AX80" s="79"/>
      <c r="AY80" s="79"/>
      <c r="AZ80" s="79"/>
      <c r="BA80">
        <v>41</v>
      </c>
      <c r="BB80" s="78" t="str">
        <f>REPLACE(INDEX(GroupVertices[Group],MATCH(Edges25[[#This Row],[Vertex 1]],GroupVertices[Vertex],0)),1,1,"")</f>
        <v>1</v>
      </c>
      <c r="BC80" s="78" t="str">
        <f>REPLACE(INDEX(GroupVertices[Group],MATCH(Edges25[[#This Row],[Vertex 2]],GroupVertices[Vertex],0)),1,1,"")</f>
        <v>1</v>
      </c>
      <c r="BD80" s="48">
        <v>2</v>
      </c>
      <c r="BE80" s="49">
        <v>18.181818181818183</v>
      </c>
      <c r="BF80" s="48">
        <v>0</v>
      </c>
      <c r="BG80" s="49">
        <v>0</v>
      </c>
      <c r="BH80" s="48">
        <v>0</v>
      </c>
      <c r="BI80" s="49">
        <v>0</v>
      </c>
      <c r="BJ80" s="48">
        <v>9</v>
      </c>
      <c r="BK80" s="49">
        <v>81.81818181818181</v>
      </c>
      <c r="BL80" s="48">
        <v>11</v>
      </c>
    </row>
    <row r="81" spans="1:64" ht="15">
      <c r="A81" s="64" t="s">
        <v>248</v>
      </c>
      <c r="B81" s="64" t="s">
        <v>248</v>
      </c>
      <c r="C81" s="65"/>
      <c r="D81" s="66"/>
      <c r="E81" s="67"/>
      <c r="F81" s="68"/>
      <c r="G81" s="65"/>
      <c r="H81" s="69"/>
      <c r="I81" s="70"/>
      <c r="J81" s="70"/>
      <c r="K81" s="34" t="s">
        <v>65</v>
      </c>
      <c r="L81" s="77">
        <v>120</v>
      </c>
      <c r="M81" s="77"/>
      <c r="N81" s="72"/>
      <c r="O81" s="79" t="s">
        <v>176</v>
      </c>
      <c r="P81" s="81">
        <v>43684.35175925926</v>
      </c>
      <c r="Q81" s="79" t="s">
        <v>321</v>
      </c>
      <c r="R81" s="83" t="s">
        <v>391</v>
      </c>
      <c r="S81" s="79" t="s">
        <v>409</v>
      </c>
      <c r="T81" s="79" t="s">
        <v>450</v>
      </c>
      <c r="U81" s="79"/>
      <c r="V81" s="83" t="s">
        <v>498</v>
      </c>
      <c r="W81" s="81">
        <v>43684.35175925926</v>
      </c>
      <c r="X81" s="83" t="s">
        <v>577</v>
      </c>
      <c r="Y81" s="79"/>
      <c r="Z81" s="79"/>
      <c r="AA81" s="82" t="s">
        <v>675</v>
      </c>
      <c r="AB81" s="79"/>
      <c r="AC81" s="79" t="b">
        <v>0</v>
      </c>
      <c r="AD81" s="79">
        <v>0</v>
      </c>
      <c r="AE81" s="82" t="s">
        <v>695</v>
      </c>
      <c r="AF81" s="79" t="b">
        <v>0</v>
      </c>
      <c r="AG81" s="79" t="s">
        <v>696</v>
      </c>
      <c r="AH81" s="79"/>
      <c r="AI81" s="82" t="s">
        <v>695</v>
      </c>
      <c r="AJ81" s="79" t="b">
        <v>0</v>
      </c>
      <c r="AK81" s="79">
        <v>0</v>
      </c>
      <c r="AL81" s="82" t="s">
        <v>695</v>
      </c>
      <c r="AM81" s="79" t="s">
        <v>713</v>
      </c>
      <c r="AN81" s="79" t="b">
        <v>0</v>
      </c>
      <c r="AO81" s="82" t="s">
        <v>675</v>
      </c>
      <c r="AP81" s="79" t="s">
        <v>176</v>
      </c>
      <c r="AQ81" s="79">
        <v>0</v>
      </c>
      <c r="AR81" s="79">
        <v>0</v>
      </c>
      <c r="AS81" s="79"/>
      <c r="AT81" s="79"/>
      <c r="AU81" s="79"/>
      <c r="AV81" s="79"/>
      <c r="AW81" s="79"/>
      <c r="AX81" s="79"/>
      <c r="AY81" s="79"/>
      <c r="AZ81" s="79"/>
      <c r="BA81">
        <v>41</v>
      </c>
      <c r="BB81" s="78" t="str">
        <f>REPLACE(INDEX(GroupVertices[Group],MATCH(Edges25[[#This Row],[Vertex 1]],GroupVertices[Vertex],0)),1,1,"")</f>
        <v>1</v>
      </c>
      <c r="BC81" s="78" t="str">
        <f>REPLACE(INDEX(GroupVertices[Group],MATCH(Edges25[[#This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248</v>
      </c>
      <c r="B82" s="64" t="s">
        <v>248</v>
      </c>
      <c r="C82" s="65"/>
      <c r="D82" s="66"/>
      <c r="E82" s="67"/>
      <c r="F82" s="68"/>
      <c r="G82" s="65"/>
      <c r="H82" s="69"/>
      <c r="I82" s="70"/>
      <c r="J82" s="70"/>
      <c r="K82" s="34" t="s">
        <v>65</v>
      </c>
      <c r="L82" s="77">
        <v>121</v>
      </c>
      <c r="M82" s="77"/>
      <c r="N82" s="72"/>
      <c r="O82" s="79" t="s">
        <v>176</v>
      </c>
      <c r="P82" s="81">
        <v>43684.465636574074</v>
      </c>
      <c r="Q82" s="79" t="s">
        <v>322</v>
      </c>
      <c r="R82" s="83" t="s">
        <v>392</v>
      </c>
      <c r="S82" s="79" t="s">
        <v>409</v>
      </c>
      <c r="T82" s="79" t="s">
        <v>450</v>
      </c>
      <c r="U82" s="79"/>
      <c r="V82" s="83" t="s">
        <v>498</v>
      </c>
      <c r="W82" s="81">
        <v>43684.465636574074</v>
      </c>
      <c r="X82" s="83" t="s">
        <v>578</v>
      </c>
      <c r="Y82" s="79"/>
      <c r="Z82" s="79"/>
      <c r="AA82" s="82" t="s">
        <v>676</v>
      </c>
      <c r="AB82" s="79"/>
      <c r="AC82" s="79" t="b">
        <v>0</v>
      </c>
      <c r="AD82" s="79">
        <v>0</v>
      </c>
      <c r="AE82" s="82" t="s">
        <v>695</v>
      </c>
      <c r="AF82" s="79" t="b">
        <v>0</v>
      </c>
      <c r="AG82" s="79" t="s">
        <v>696</v>
      </c>
      <c r="AH82" s="79"/>
      <c r="AI82" s="82" t="s">
        <v>695</v>
      </c>
      <c r="AJ82" s="79" t="b">
        <v>0</v>
      </c>
      <c r="AK82" s="79">
        <v>0</v>
      </c>
      <c r="AL82" s="82" t="s">
        <v>695</v>
      </c>
      <c r="AM82" s="79" t="s">
        <v>713</v>
      </c>
      <c r="AN82" s="79" t="b">
        <v>0</v>
      </c>
      <c r="AO82" s="82" t="s">
        <v>676</v>
      </c>
      <c r="AP82" s="79" t="s">
        <v>176</v>
      </c>
      <c r="AQ82" s="79">
        <v>0</v>
      </c>
      <c r="AR82" s="79">
        <v>0</v>
      </c>
      <c r="AS82" s="79"/>
      <c r="AT82" s="79"/>
      <c r="AU82" s="79"/>
      <c r="AV82" s="79"/>
      <c r="AW82" s="79"/>
      <c r="AX82" s="79"/>
      <c r="AY82" s="79"/>
      <c r="AZ82" s="79"/>
      <c r="BA82">
        <v>41</v>
      </c>
      <c r="BB82" s="78" t="str">
        <f>REPLACE(INDEX(GroupVertices[Group],MATCH(Edges25[[#This Row],[Vertex 1]],GroupVertices[Vertex],0)),1,1,"")</f>
        <v>1</v>
      </c>
      <c r="BC82" s="78" t="str">
        <f>REPLACE(INDEX(GroupVertices[Group],MATCH(Edges25[[#This Row],[Vertex 2]],GroupVertices[Vertex],0)),1,1,"")</f>
        <v>1</v>
      </c>
      <c r="BD82" s="48">
        <v>1</v>
      </c>
      <c r="BE82" s="49">
        <v>10</v>
      </c>
      <c r="BF82" s="48">
        <v>0</v>
      </c>
      <c r="BG82" s="49">
        <v>0</v>
      </c>
      <c r="BH82" s="48">
        <v>0</v>
      </c>
      <c r="BI82" s="49">
        <v>0</v>
      </c>
      <c r="BJ82" s="48">
        <v>9</v>
      </c>
      <c r="BK82" s="49">
        <v>90</v>
      </c>
      <c r="BL82" s="48">
        <v>10</v>
      </c>
    </row>
    <row r="83" spans="1:64" ht="15">
      <c r="A83" s="64" t="s">
        <v>248</v>
      </c>
      <c r="B83" s="64" t="s">
        <v>248</v>
      </c>
      <c r="C83" s="65"/>
      <c r="D83" s="66"/>
      <c r="E83" s="67"/>
      <c r="F83" s="68"/>
      <c r="G83" s="65"/>
      <c r="H83" s="69"/>
      <c r="I83" s="70"/>
      <c r="J83" s="70"/>
      <c r="K83" s="34" t="s">
        <v>65</v>
      </c>
      <c r="L83" s="77">
        <v>122</v>
      </c>
      <c r="M83" s="77"/>
      <c r="N83" s="72"/>
      <c r="O83" s="79" t="s">
        <v>176</v>
      </c>
      <c r="P83" s="81">
        <v>43684.72677083333</v>
      </c>
      <c r="Q83" s="79" t="s">
        <v>323</v>
      </c>
      <c r="R83" s="83" t="s">
        <v>393</v>
      </c>
      <c r="S83" s="79" t="s">
        <v>409</v>
      </c>
      <c r="T83" s="79" t="s">
        <v>427</v>
      </c>
      <c r="U83" s="79"/>
      <c r="V83" s="83" t="s">
        <v>498</v>
      </c>
      <c r="W83" s="81">
        <v>43684.72677083333</v>
      </c>
      <c r="X83" s="83" t="s">
        <v>579</v>
      </c>
      <c r="Y83" s="79"/>
      <c r="Z83" s="79"/>
      <c r="AA83" s="82" t="s">
        <v>677</v>
      </c>
      <c r="AB83" s="79"/>
      <c r="AC83" s="79" t="b">
        <v>0</v>
      </c>
      <c r="AD83" s="79">
        <v>0</v>
      </c>
      <c r="AE83" s="82" t="s">
        <v>695</v>
      </c>
      <c r="AF83" s="79" t="b">
        <v>0</v>
      </c>
      <c r="AG83" s="79" t="s">
        <v>696</v>
      </c>
      <c r="AH83" s="79"/>
      <c r="AI83" s="82" t="s">
        <v>695</v>
      </c>
      <c r="AJ83" s="79" t="b">
        <v>0</v>
      </c>
      <c r="AK83" s="79">
        <v>0</v>
      </c>
      <c r="AL83" s="82" t="s">
        <v>695</v>
      </c>
      <c r="AM83" s="79" t="s">
        <v>713</v>
      </c>
      <c r="AN83" s="79" t="b">
        <v>0</v>
      </c>
      <c r="AO83" s="82" t="s">
        <v>677</v>
      </c>
      <c r="AP83" s="79" t="s">
        <v>176</v>
      </c>
      <c r="AQ83" s="79">
        <v>0</v>
      </c>
      <c r="AR83" s="79">
        <v>0</v>
      </c>
      <c r="AS83" s="79"/>
      <c r="AT83" s="79"/>
      <c r="AU83" s="79"/>
      <c r="AV83" s="79"/>
      <c r="AW83" s="79"/>
      <c r="AX83" s="79"/>
      <c r="AY83" s="79"/>
      <c r="AZ83" s="79"/>
      <c r="BA83">
        <v>41</v>
      </c>
      <c r="BB83" s="78" t="str">
        <f>REPLACE(INDEX(GroupVertices[Group],MATCH(Edges25[[#This Row],[Vertex 1]],GroupVertices[Vertex],0)),1,1,"")</f>
        <v>1</v>
      </c>
      <c r="BC83" s="78" t="str">
        <f>REPLACE(INDEX(GroupVertices[Group],MATCH(Edges25[[#This Row],[Vertex 2]],GroupVertices[Vertex],0)),1,1,"")</f>
        <v>1</v>
      </c>
      <c r="BD83" s="48">
        <v>1</v>
      </c>
      <c r="BE83" s="49">
        <v>11.11111111111111</v>
      </c>
      <c r="BF83" s="48">
        <v>0</v>
      </c>
      <c r="BG83" s="49">
        <v>0</v>
      </c>
      <c r="BH83" s="48">
        <v>0</v>
      </c>
      <c r="BI83" s="49">
        <v>0</v>
      </c>
      <c r="BJ83" s="48">
        <v>8</v>
      </c>
      <c r="BK83" s="49">
        <v>88.88888888888889</v>
      </c>
      <c r="BL83" s="48">
        <v>9</v>
      </c>
    </row>
    <row r="84" spans="1:64" ht="15">
      <c r="A84" s="64" t="s">
        <v>248</v>
      </c>
      <c r="B84" s="64" t="s">
        <v>248</v>
      </c>
      <c r="C84" s="65"/>
      <c r="D84" s="66"/>
      <c r="E84" s="67"/>
      <c r="F84" s="68"/>
      <c r="G84" s="65"/>
      <c r="H84" s="69"/>
      <c r="I84" s="70"/>
      <c r="J84" s="70"/>
      <c r="K84" s="34" t="s">
        <v>65</v>
      </c>
      <c r="L84" s="77">
        <v>123</v>
      </c>
      <c r="M84" s="77"/>
      <c r="N84" s="72"/>
      <c r="O84" s="79" t="s">
        <v>176</v>
      </c>
      <c r="P84" s="81">
        <v>43685.04900462963</v>
      </c>
      <c r="Q84" s="79" t="s">
        <v>324</v>
      </c>
      <c r="R84" s="83" t="s">
        <v>394</v>
      </c>
      <c r="S84" s="79" t="s">
        <v>409</v>
      </c>
      <c r="T84" s="79" t="s">
        <v>427</v>
      </c>
      <c r="U84" s="79"/>
      <c r="V84" s="83" t="s">
        <v>498</v>
      </c>
      <c r="W84" s="81">
        <v>43685.04900462963</v>
      </c>
      <c r="X84" s="83" t="s">
        <v>580</v>
      </c>
      <c r="Y84" s="79"/>
      <c r="Z84" s="79"/>
      <c r="AA84" s="82" t="s">
        <v>678</v>
      </c>
      <c r="AB84" s="79"/>
      <c r="AC84" s="79" t="b">
        <v>0</v>
      </c>
      <c r="AD84" s="79">
        <v>0</v>
      </c>
      <c r="AE84" s="82" t="s">
        <v>695</v>
      </c>
      <c r="AF84" s="79" t="b">
        <v>0</v>
      </c>
      <c r="AG84" s="79" t="s">
        <v>696</v>
      </c>
      <c r="AH84" s="79"/>
      <c r="AI84" s="82" t="s">
        <v>695</v>
      </c>
      <c r="AJ84" s="79" t="b">
        <v>0</v>
      </c>
      <c r="AK84" s="79">
        <v>0</v>
      </c>
      <c r="AL84" s="82" t="s">
        <v>695</v>
      </c>
      <c r="AM84" s="79" t="s">
        <v>713</v>
      </c>
      <c r="AN84" s="79" t="b">
        <v>0</v>
      </c>
      <c r="AO84" s="82" t="s">
        <v>678</v>
      </c>
      <c r="AP84" s="79" t="s">
        <v>176</v>
      </c>
      <c r="AQ84" s="79">
        <v>0</v>
      </c>
      <c r="AR84" s="79">
        <v>0</v>
      </c>
      <c r="AS84" s="79"/>
      <c r="AT84" s="79"/>
      <c r="AU84" s="79"/>
      <c r="AV84" s="79"/>
      <c r="AW84" s="79"/>
      <c r="AX84" s="79"/>
      <c r="AY84" s="79"/>
      <c r="AZ84" s="79"/>
      <c r="BA84">
        <v>41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9</v>
      </c>
      <c r="BK84" s="49">
        <v>100</v>
      </c>
      <c r="BL84" s="48">
        <v>9</v>
      </c>
    </row>
    <row r="85" spans="1:64" ht="15">
      <c r="A85" s="64" t="s">
        <v>248</v>
      </c>
      <c r="B85" s="64" t="s">
        <v>248</v>
      </c>
      <c r="C85" s="65"/>
      <c r="D85" s="66"/>
      <c r="E85" s="67"/>
      <c r="F85" s="68"/>
      <c r="G85" s="65"/>
      <c r="H85" s="69"/>
      <c r="I85" s="70"/>
      <c r="J85" s="70"/>
      <c r="K85" s="34" t="s">
        <v>65</v>
      </c>
      <c r="L85" s="77">
        <v>124</v>
      </c>
      <c r="M85" s="77"/>
      <c r="N85" s="72"/>
      <c r="O85" s="79" t="s">
        <v>176</v>
      </c>
      <c r="P85" s="81">
        <v>43686.175474537034</v>
      </c>
      <c r="Q85" s="79" t="s">
        <v>325</v>
      </c>
      <c r="R85" s="83" t="s">
        <v>395</v>
      </c>
      <c r="S85" s="79" t="s">
        <v>409</v>
      </c>
      <c r="T85" s="79" t="s">
        <v>450</v>
      </c>
      <c r="U85" s="79"/>
      <c r="V85" s="83" t="s">
        <v>498</v>
      </c>
      <c r="W85" s="81">
        <v>43686.175474537034</v>
      </c>
      <c r="X85" s="83" t="s">
        <v>581</v>
      </c>
      <c r="Y85" s="79"/>
      <c r="Z85" s="79"/>
      <c r="AA85" s="82" t="s">
        <v>679</v>
      </c>
      <c r="AB85" s="79"/>
      <c r="AC85" s="79" t="b">
        <v>0</v>
      </c>
      <c r="AD85" s="79">
        <v>0</v>
      </c>
      <c r="AE85" s="82" t="s">
        <v>695</v>
      </c>
      <c r="AF85" s="79" t="b">
        <v>0</v>
      </c>
      <c r="AG85" s="79" t="s">
        <v>696</v>
      </c>
      <c r="AH85" s="79"/>
      <c r="AI85" s="82" t="s">
        <v>695</v>
      </c>
      <c r="AJ85" s="79" t="b">
        <v>0</v>
      </c>
      <c r="AK85" s="79">
        <v>0</v>
      </c>
      <c r="AL85" s="82" t="s">
        <v>695</v>
      </c>
      <c r="AM85" s="79" t="s">
        <v>713</v>
      </c>
      <c r="AN85" s="79" t="b">
        <v>0</v>
      </c>
      <c r="AO85" s="82" t="s">
        <v>679</v>
      </c>
      <c r="AP85" s="79" t="s">
        <v>176</v>
      </c>
      <c r="AQ85" s="79">
        <v>0</v>
      </c>
      <c r="AR85" s="79">
        <v>0</v>
      </c>
      <c r="AS85" s="79"/>
      <c r="AT85" s="79"/>
      <c r="AU85" s="79"/>
      <c r="AV85" s="79"/>
      <c r="AW85" s="79"/>
      <c r="AX85" s="79"/>
      <c r="AY85" s="79"/>
      <c r="AZ85" s="79"/>
      <c r="BA85">
        <v>41</v>
      </c>
      <c r="BB85" s="78" t="str">
        <f>REPLACE(INDEX(GroupVertices[Group],MATCH(Edges25[[#This Row],[Vertex 1]],GroupVertices[Vertex],0)),1,1,"")</f>
        <v>1</v>
      </c>
      <c r="BC85" s="78" t="str">
        <f>REPLACE(INDEX(GroupVertices[Group],MATCH(Edges25[[#This Row],[Vertex 2]],GroupVertices[Vertex],0)),1,1,"")</f>
        <v>1</v>
      </c>
      <c r="BD85" s="48">
        <v>1</v>
      </c>
      <c r="BE85" s="49">
        <v>10</v>
      </c>
      <c r="BF85" s="48">
        <v>0</v>
      </c>
      <c r="BG85" s="49">
        <v>0</v>
      </c>
      <c r="BH85" s="48">
        <v>0</v>
      </c>
      <c r="BI85" s="49">
        <v>0</v>
      </c>
      <c r="BJ85" s="48">
        <v>9</v>
      </c>
      <c r="BK85" s="49">
        <v>90</v>
      </c>
      <c r="BL85" s="48">
        <v>10</v>
      </c>
    </row>
    <row r="86" spans="1:64" ht="15">
      <c r="A86" s="64" t="s">
        <v>248</v>
      </c>
      <c r="B86" s="64" t="s">
        <v>248</v>
      </c>
      <c r="C86" s="65"/>
      <c r="D86" s="66"/>
      <c r="E86" s="67"/>
      <c r="F86" s="68"/>
      <c r="G86" s="65"/>
      <c r="H86" s="69"/>
      <c r="I86" s="70"/>
      <c r="J86" s="70"/>
      <c r="K86" s="34" t="s">
        <v>65</v>
      </c>
      <c r="L86" s="77">
        <v>125</v>
      </c>
      <c r="M86" s="77"/>
      <c r="N86" s="72"/>
      <c r="O86" s="79" t="s">
        <v>176</v>
      </c>
      <c r="P86" s="81">
        <v>43686.351875</v>
      </c>
      <c r="Q86" s="79" t="s">
        <v>326</v>
      </c>
      <c r="R86" s="83" t="s">
        <v>396</v>
      </c>
      <c r="S86" s="79" t="s">
        <v>409</v>
      </c>
      <c r="T86" s="79" t="s">
        <v>427</v>
      </c>
      <c r="U86" s="79"/>
      <c r="V86" s="83" t="s">
        <v>498</v>
      </c>
      <c r="W86" s="81">
        <v>43686.351875</v>
      </c>
      <c r="X86" s="83" t="s">
        <v>582</v>
      </c>
      <c r="Y86" s="79"/>
      <c r="Z86" s="79"/>
      <c r="AA86" s="82" t="s">
        <v>680</v>
      </c>
      <c r="AB86" s="79"/>
      <c r="AC86" s="79" t="b">
        <v>0</v>
      </c>
      <c r="AD86" s="79">
        <v>0</v>
      </c>
      <c r="AE86" s="82" t="s">
        <v>695</v>
      </c>
      <c r="AF86" s="79" t="b">
        <v>0</v>
      </c>
      <c r="AG86" s="79" t="s">
        <v>696</v>
      </c>
      <c r="AH86" s="79"/>
      <c r="AI86" s="82" t="s">
        <v>695</v>
      </c>
      <c r="AJ86" s="79" t="b">
        <v>0</v>
      </c>
      <c r="AK86" s="79">
        <v>0</v>
      </c>
      <c r="AL86" s="82" t="s">
        <v>695</v>
      </c>
      <c r="AM86" s="79" t="s">
        <v>713</v>
      </c>
      <c r="AN86" s="79" t="b">
        <v>0</v>
      </c>
      <c r="AO86" s="82" t="s">
        <v>680</v>
      </c>
      <c r="AP86" s="79" t="s">
        <v>176</v>
      </c>
      <c r="AQ86" s="79">
        <v>0</v>
      </c>
      <c r="AR86" s="79">
        <v>0</v>
      </c>
      <c r="AS86" s="79"/>
      <c r="AT86" s="79"/>
      <c r="AU86" s="79"/>
      <c r="AV86" s="79"/>
      <c r="AW86" s="79"/>
      <c r="AX86" s="79"/>
      <c r="AY86" s="79"/>
      <c r="AZ86" s="79"/>
      <c r="BA86">
        <v>41</v>
      </c>
      <c r="BB86" s="78" t="str">
        <f>REPLACE(INDEX(GroupVertices[Group],MATCH(Edges25[[#This Row],[Vertex 1]],GroupVertices[Vertex],0)),1,1,"")</f>
        <v>1</v>
      </c>
      <c r="BC86" s="78" t="str">
        <f>REPLACE(INDEX(GroupVertices[Group],MATCH(Edges25[[#This Row],[Vertex 2]],GroupVertices[Vertex],0)),1,1,"")</f>
        <v>1</v>
      </c>
      <c r="BD86" s="48">
        <v>1</v>
      </c>
      <c r="BE86" s="49">
        <v>10</v>
      </c>
      <c r="BF86" s="48">
        <v>0</v>
      </c>
      <c r="BG86" s="49">
        <v>0</v>
      </c>
      <c r="BH86" s="48">
        <v>0</v>
      </c>
      <c r="BI86" s="49">
        <v>0</v>
      </c>
      <c r="BJ86" s="48">
        <v>9</v>
      </c>
      <c r="BK86" s="49">
        <v>90</v>
      </c>
      <c r="BL86" s="48">
        <v>10</v>
      </c>
    </row>
    <row r="87" spans="1:64" ht="15">
      <c r="A87" s="64" t="s">
        <v>248</v>
      </c>
      <c r="B87" s="64" t="s">
        <v>248</v>
      </c>
      <c r="C87" s="65"/>
      <c r="D87" s="66"/>
      <c r="E87" s="67"/>
      <c r="F87" s="68"/>
      <c r="G87" s="65"/>
      <c r="H87" s="69"/>
      <c r="I87" s="70"/>
      <c r="J87" s="70"/>
      <c r="K87" s="34" t="s">
        <v>65</v>
      </c>
      <c r="L87" s="77">
        <v>126</v>
      </c>
      <c r="M87" s="77"/>
      <c r="N87" s="72"/>
      <c r="O87" s="79" t="s">
        <v>176</v>
      </c>
      <c r="P87" s="81">
        <v>43686.88247685185</v>
      </c>
      <c r="Q87" s="79" t="s">
        <v>327</v>
      </c>
      <c r="R87" s="83" t="s">
        <v>397</v>
      </c>
      <c r="S87" s="79" t="s">
        <v>409</v>
      </c>
      <c r="T87" s="79" t="s">
        <v>427</v>
      </c>
      <c r="U87" s="79"/>
      <c r="V87" s="83" t="s">
        <v>498</v>
      </c>
      <c r="W87" s="81">
        <v>43686.88247685185</v>
      </c>
      <c r="X87" s="83" t="s">
        <v>583</v>
      </c>
      <c r="Y87" s="79"/>
      <c r="Z87" s="79"/>
      <c r="AA87" s="82" t="s">
        <v>681</v>
      </c>
      <c r="AB87" s="79"/>
      <c r="AC87" s="79" t="b">
        <v>0</v>
      </c>
      <c r="AD87" s="79">
        <v>0</v>
      </c>
      <c r="AE87" s="82" t="s">
        <v>695</v>
      </c>
      <c r="AF87" s="79" t="b">
        <v>0</v>
      </c>
      <c r="AG87" s="79" t="s">
        <v>696</v>
      </c>
      <c r="AH87" s="79"/>
      <c r="AI87" s="82" t="s">
        <v>695</v>
      </c>
      <c r="AJ87" s="79" t="b">
        <v>0</v>
      </c>
      <c r="AK87" s="79">
        <v>0</v>
      </c>
      <c r="AL87" s="82" t="s">
        <v>695</v>
      </c>
      <c r="AM87" s="79" t="s">
        <v>713</v>
      </c>
      <c r="AN87" s="79" t="b">
        <v>0</v>
      </c>
      <c r="AO87" s="82" t="s">
        <v>681</v>
      </c>
      <c r="AP87" s="79" t="s">
        <v>176</v>
      </c>
      <c r="AQ87" s="79">
        <v>0</v>
      </c>
      <c r="AR87" s="79">
        <v>0</v>
      </c>
      <c r="AS87" s="79"/>
      <c r="AT87" s="79"/>
      <c r="AU87" s="79"/>
      <c r="AV87" s="79"/>
      <c r="AW87" s="79"/>
      <c r="AX87" s="79"/>
      <c r="AY87" s="79"/>
      <c r="AZ87" s="79"/>
      <c r="BA87">
        <v>41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9</v>
      </c>
      <c r="BK87" s="49">
        <v>100</v>
      </c>
      <c r="BL87" s="48">
        <v>9</v>
      </c>
    </row>
    <row r="88" spans="1:64" ht="15">
      <c r="A88" s="64" t="s">
        <v>248</v>
      </c>
      <c r="B88" s="64" t="s">
        <v>248</v>
      </c>
      <c r="C88" s="65"/>
      <c r="D88" s="66"/>
      <c r="E88" s="67"/>
      <c r="F88" s="68"/>
      <c r="G88" s="65"/>
      <c r="H88" s="69"/>
      <c r="I88" s="70"/>
      <c r="J88" s="70"/>
      <c r="K88" s="34" t="s">
        <v>65</v>
      </c>
      <c r="L88" s="77">
        <v>127</v>
      </c>
      <c r="M88" s="77"/>
      <c r="N88" s="72"/>
      <c r="O88" s="79" t="s">
        <v>176</v>
      </c>
      <c r="P88" s="81">
        <v>43686.96581018518</v>
      </c>
      <c r="Q88" s="79" t="s">
        <v>328</v>
      </c>
      <c r="R88" s="83" t="s">
        <v>398</v>
      </c>
      <c r="S88" s="79" t="s">
        <v>409</v>
      </c>
      <c r="T88" s="79" t="s">
        <v>423</v>
      </c>
      <c r="U88" s="79"/>
      <c r="V88" s="83" t="s">
        <v>498</v>
      </c>
      <c r="W88" s="81">
        <v>43686.96581018518</v>
      </c>
      <c r="X88" s="83" t="s">
        <v>584</v>
      </c>
      <c r="Y88" s="79"/>
      <c r="Z88" s="79"/>
      <c r="AA88" s="82" t="s">
        <v>682</v>
      </c>
      <c r="AB88" s="79"/>
      <c r="AC88" s="79" t="b">
        <v>0</v>
      </c>
      <c r="AD88" s="79">
        <v>0</v>
      </c>
      <c r="AE88" s="82" t="s">
        <v>695</v>
      </c>
      <c r="AF88" s="79" t="b">
        <v>0</v>
      </c>
      <c r="AG88" s="79" t="s">
        <v>696</v>
      </c>
      <c r="AH88" s="79"/>
      <c r="AI88" s="82" t="s">
        <v>695</v>
      </c>
      <c r="AJ88" s="79" t="b">
        <v>0</v>
      </c>
      <c r="AK88" s="79">
        <v>0</v>
      </c>
      <c r="AL88" s="82" t="s">
        <v>695</v>
      </c>
      <c r="AM88" s="79" t="s">
        <v>713</v>
      </c>
      <c r="AN88" s="79" t="b">
        <v>0</v>
      </c>
      <c r="AO88" s="82" t="s">
        <v>682</v>
      </c>
      <c r="AP88" s="79" t="s">
        <v>176</v>
      </c>
      <c r="AQ88" s="79">
        <v>0</v>
      </c>
      <c r="AR88" s="79">
        <v>0</v>
      </c>
      <c r="AS88" s="79"/>
      <c r="AT88" s="79"/>
      <c r="AU88" s="79"/>
      <c r="AV88" s="79"/>
      <c r="AW88" s="79"/>
      <c r="AX88" s="79"/>
      <c r="AY88" s="79"/>
      <c r="AZ88" s="79"/>
      <c r="BA88">
        <v>41</v>
      </c>
      <c r="BB88" s="78" t="str">
        <f>REPLACE(INDEX(GroupVertices[Group],MATCH(Edges25[[#This Row],[Vertex 1]],GroupVertices[Vertex],0)),1,1,"")</f>
        <v>1</v>
      </c>
      <c r="BC88" s="78" t="str">
        <f>REPLACE(INDEX(GroupVertices[Group],MATCH(Edges25[[#This Row],[Vertex 2]],GroupVertices[Vertex],0)),1,1,"")</f>
        <v>1</v>
      </c>
      <c r="BD88" s="48">
        <v>1</v>
      </c>
      <c r="BE88" s="49">
        <v>11.11111111111111</v>
      </c>
      <c r="BF88" s="48">
        <v>0</v>
      </c>
      <c r="BG88" s="49">
        <v>0</v>
      </c>
      <c r="BH88" s="48">
        <v>0</v>
      </c>
      <c r="BI88" s="49">
        <v>0</v>
      </c>
      <c r="BJ88" s="48">
        <v>8</v>
      </c>
      <c r="BK88" s="49">
        <v>88.88888888888889</v>
      </c>
      <c r="BL88" s="48">
        <v>9</v>
      </c>
    </row>
    <row r="89" spans="1:64" ht="15">
      <c r="A89" s="64" t="s">
        <v>248</v>
      </c>
      <c r="B89" s="64" t="s">
        <v>248</v>
      </c>
      <c r="C89" s="65"/>
      <c r="D89" s="66"/>
      <c r="E89" s="67"/>
      <c r="F89" s="68"/>
      <c r="G89" s="65"/>
      <c r="H89" s="69"/>
      <c r="I89" s="70"/>
      <c r="J89" s="70"/>
      <c r="K89" s="34" t="s">
        <v>65</v>
      </c>
      <c r="L89" s="77">
        <v>128</v>
      </c>
      <c r="M89" s="77"/>
      <c r="N89" s="72"/>
      <c r="O89" s="79" t="s">
        <v>176</v>
      </c>
      <c r="P89" s="81">
        <v>43687.12834490741</v>
      </c>
      <c r="Q89" s="79" t="s">
        <v>329</v>
      </c>
      <c r="R89" s="83" t="s">
        <v>399</v>
      </c>
      <c r="S89" s="79" t="s">
        <v>409</v>
      </c>
      <c r="T89" s="79" t="s">
        <v>427</v>
      </c>
      <c r="U89" s="79"/>
      <c r="V89" s="83" t="s">
        <v>498</v>
      </c>
      <c r="W89" s="81">
        <v>43687.12834490741</v>
      </c>
      <c r="X89" s="83" t="s">
        <v>585</v>
      </c>
      <c r="Y89" s="79"/>
      <c r="Z89" s="79"/>
      <c r="AA89" s="82" t="s">
        <v>683</v>
      </c>
      <c r="AB89" s="79"/>
      <c r="AC89" s="79" t="b">
        <v>0</v>
      </c>
      <c r="AD89" s="79">
        <v>0</v>
      </c>
      <c r="AE89" s="82" t="s">
        <v>695</v>
      </c>
      <c r="AF89" s="79" t="b">
        <v>0</v>
      </c>
      <c r="AG89" s="79" t="s">
        <v>696</v>
      </c>
      <c r="AH89" s="79"/>
      <c r="AI89" s="82" t="s">
        <v>695</v>
      </c>
      <c r="AJ89" s="79" t="b">
        <v>0</v>
      </c>
      <c r="AK89" s="79">
        <v>0</v>
      </c>
      <c r="AL89" s="82" t="s">
        <v>695</v>
      </c>
      <c r="AM89" s="79" t="s">
        <v>713</v>
      </c>
      <c r="AN89" s="79" t="b">
        <v>0</v>
      </c>
      <c r="AO89" s="82" t="s">
        <v>683</v>
      </c>
      <c r="AP89" s="79" t="s">
        <v>176</v>
      </c>
      <c r="AQ89" s="79">
        <v>0</v>
      </c>
      <c r="AR89" s="79">
        <v>0</v>
      </c>
      <c r="AS89" s="79"/>
      <c r="AT89" s="79"/>
      <c r="AU89" s="79"/>
      <c r="AV89" s="79"/>
      <c r="AW89" s="79"/>
      <c r="AX89" s="79"/>
      <c r="AY89" s="79"/>
      <c r="AZ89" s="79"/>
      <c r="BA89">
        <v>41</v>
      </c>
      <c r="BB89" s="78" t="str">
        <f>REPLACE(INDEX(GroupVertices[Group],MATCH(Edges25[[#This Row],[Vertex 1]],GroupVertices[Vertex],0)),1,1,"")</f>
        <v>1</v>
      </c>
      <c r="BC89" s="78" t="str">
        <f>REPLACE(INDEX(GroupVertices[Group],MATCH(Edges25[[#This Row],[Vertex 2]],GroupVertices[Vertex],0)),1,1,"")</f>
        <v>1</v>
      </c>
      <c r="BD89" s="48">
        <v>1</v>
      </c>
      <c r="BE89" s="49">
        <v>11.11111111111111</v>
      </c>
      <c r="BF89" s="48">
        <v>0</v>
      </c>
      <c r="BG89" s="49">
        <v>0</v>
      </c>
      <c r="BH89" s="48">
        <v>0</v>
      </c>
      <c r="BI89" s="49">
        <v>0</v>
      </c>
      <c r="BJ89" s="48">
        <v>8</v>
      </c>
      <c r="BK89" s="49">
        <v>88.88888888888889</v>
      </c>
      <c r="BL89" s="48">
        <v>9</v>
      </c>
    </row>
    <row r="90" spans="1:64" ht="15">
      <c r="A90" s="64" t="s">
        <v>248</v>
      </c>
      <c r="B90" s="64" t="s">
        <v>248</v>
      </c>
      <c r="C90" s="65"/>
      <c r="D90" s="66"/>
      <c r="E90" s="67"/>
      <c r="F90" s="68"/>
      <c r="G90" s="65"/>
      <c r="H90" s="69"/>
      <c r="I90" s="70"/>
      <c r="J90" s="70"/>
      <c r="K90" s="34" t="s">
        <v>65</v>
      </c>
      <c r="L90" s="77">
        <v>129</v>
      </c>
      <c r="M90" s="77"/>
      <c r="N90" s="72"/>
      <c r="O90" s="79" t="s">
        <v>176</v>
      </c>
      <c r="P90" s="81">
        <v>43687.42003472222</v>
      </c>
      <c r="Q90" s="79" t="s">
        <v>330</v>
      </c>
      <c r="R90" s="83" t="s">
        <v>400</v>
      </c>
      <c r="S90" s="79" t="s">
        <v>409</v>
      </c>
      <c r="T90" s="79" t="s">
        <v>427</v>
      </c>
      <c r="U90" s="79"/>
      <c r="V90" s="83" t="s">
        <v>498</v>
      </c>
      <c r="W90" s="81">
        <v>43687.42003472222</v>
      </c>
      <c r="X90" s="83" t="s">
        <v>586</v>
      </c>
      <c r="Y90" s="79"/>
      <c r="Z90" s="79"/>
      <c r="AA90" s="82" t="s">
        <v>684</v>
      </c>
      <c r="AB90" s="79"/>
      <c r="AC90" s="79" t="b">
        <v>0</v>
      </c>
      <c r="AD90" s="79">
        <v>0</v>
      </c>
      <c r="AE90" s="82" t="s">
        <v>695</v>
      </c>
      <c r="AF90" s="79" t="b">
        <v>0</v>
      </c>
      <c r="AG90" s="79" t="s">
        <v>696</v>
      </c>
      <c r="AH90" s="79"/>
      <c r="AI90" s="82" t="s">
        <v>695</v>
      </c>
      <c r="AJ90" s="79" t="b">
        <v>0</v>
      </c>
      <c r="AK90" s="79">
        <v>0</v>
      </c>
      <c r="AL90" s="82" t="s">
        <v>695</v>
      </c>
      <c r="AM90" s="79" t="s">
        <v>713</v>
      </c>
      <c r="AN90" s="79" t="b">
        <v>0</v>
      </c>
      <c r="AO90" s="82" t="s">
        <v>684</v>
      </c>
      <c r="AP90" s="79" t="s">
        <v>176</v>
      </c>
      <c r="AQ90" s="79">
        <v>0</v>
      </c>
      <c r="AR90" s="79">
        <v>0</v>
      </c>
      <c r="AS90" s="79"/>
      <c r="AT90" s="79"/>
      <c r="AU90" s="79"/>
      <c r="AV90" s="79"/>
      <c r="AW90" s="79"/>
      <c r="AX90" s="79"/>
      <c r="AY90" s="79"/>
      <c r="AZ90" s="79"/>
      <c r="BA90">
        <v>41</v>
      </c>
      <c r="BB90" s="78" t="str">
        <f>REPLACE(INDEX(GroupVertices[Group],MATCH(Edges25[[#This Row],[Vertex 1]],GroupVertices[Vertex],0)),1,1,"")</f>
        <v>1</v>
      </c>
      <c r="BC90" s="78" t="str">
        <f>REPLACE(INDEX(GroupVertices[Group],MATCH(Edges25[[#This Row],[Vertex 2]],GroupVertices[Vertex],0)),1,1,"")</f>
        <v>1</v>
      </c>
      <c r="BD90" s="48">
        <v>1</v>
      </c>
      <c r="BE90" s="49">
        <v>11.11111111111111</v>
      </c>
      <c r="BF90" s="48">
        <v>0</v>
      </c>
      <c r="BG90" s="49">
        <v>0</v>
      </c>
      <c r="BH90" s="48">
        <v>0</v>
      </c>
      <c r="BI90" s="49">
        <v>0</v>
      </c>
      <c r="BJ90" s="48">
        <v>8</v>
      </c>
      <c r="BK90" s="49">
        <v>88.88888888888889</v>
      </c>
      <c r="BL90" s="48">
        <v>9</v>
      </c>
    </row>
    <row r="91" spans="1:64" ht="15">
      <c r="A91" s="64" t="s">
        <v>248</v>
      </c>
      <c r="B91" s="64" t="s">
        <v>248</v>
      </c>
      <c r="C91" s="65"/>
      <c r="D91" s="66"/>
      <c r="E91" s="67"/>
      <c r="F91" s="68"/>
      <c r="G91" s="65"/>
      <c r="H91" s="69"/>
      <c r="I91" s="70"/>
      <c r="J91" s="70"/>
      <c r="K91" s="34" t="s">
        <v>65</v>
      </c>
      <c r="L91" s="77">
        <v>130</v>
      </c>
      <c r="M91" s="77"/>
      <c r="N91" s="72"/>
      <c r="O91" s="79" t="s">
        <v>176</v>
      </c>
      <c r="P91" s="81">
        <v>43688.21729166667</v>
      </c>
      <c r="Q91" s="79" t="s">
        <v>331</v>
      </c>
      <c r="R91" s="83" t="s">
        <v>356</v>
      </c>
      <c r="S91" s="79" t="s">
        <v>409</v>
      </c>
      <c r="T91" s="79" t="s">
        <v>437</v>
      </c>
      <c r="U91" s="79"/>
      <c r="V91" s="83" t="s">
        <v>498</v>
      </c>
      <c r="W91" s="81">
        <v>43688.21729166667</v>
      </c>
      <c r="X91" s="83" t="s">
        <v>587</v>
      </c>
      <c r="Y91" s="79"/>
      <c r="Z91" s="79"/>
      <c r="AA91" s="82" t="s">
        <v>685</v>
      </c>
      <c r="AB91" s="79"/>
      <c r="AC91" s="79" t="b">
        <v>0</v>
      </c>
      <c r="AD91" s="79">
        <v>0</v>
      </c>
      <c r="AE91" s="82" t="s">
        <v>695</v>
      </c>
      <c r="AF91" s="79" t="b">
        <v>0</v>
      </c>
      <c r="AG91" s="79" t="s">
        <v>696</v>
      </c>
      <c r="AH91" s="79"/>
      <c r="AI91" s="82" t="s">
        <v>695</v>
      </c>
      <c r="AJ91" s="79" t="b">
        <v>0</v>
      </c>
      <c r="AK91" s="79">
        <v>1</v>
      </c>
      <c r="AL91" s="82" t="s">
        <v>695</v>
      </c>
      <c r="AM91" s="79" t="s">
        <v>713</v>
      </c>
      <c r="AN91" s="79" t="b">
        <v>0</v>
      </c>
      <c r="AO91" s="82" t="s">
        <v>685</v>
      </c>
      <c r="AP91" s="79" t="s">
        <v>176</v>
      </c>
      <c r="AQ91" s="79">
        <v>0</v>
      </c>
      <c r="AR91" s="79">
        <v>0</v>
      </c>
      <c r="AS91" s="79"/>
      <c r="AT91" s="79"/>
      <c r="AU91" s="79"/>
      <c r="AV91" s="79"/>
      <c r="AW91" s="79"/>
      <c r="AX91" s="79"/>
      <c r="AY91" s="79"/>
      <c r="AZ91" s="79"/>
      <c r="BA91">
        <v>41</v>
      </c>
      <c r="BB91" s="78" t="str">
        <f>REPLACE(INDEX(GroupVertices[Group],MATCH(Edges25[[#This Row],[Vertex 1]],GroupVertices[Vertex],0)),1,1,"")</f>
        <v>1</v>
      </c>
      <c r="BC91" s="78" t="str">
        <f>REPLACE(INDEX(GroupVertices[Group],MATCH(Edges25[[#This Row],[Vertex 2]],GroupVertices[Vertex],0)),1,1,"")</f>
        <v>1</v>
      </c>
      <c r="BD91" s="48">
        <v>1</v>
      </c>
      <c r="BE91" s="49">
        <v>10</v>
      </c>
      <c r="BF91" s="48">
        <v>0</v>
      </c>
      <c r="BG91" s="49">
        <v>0</v>
      </c>
      <c r="BH91" s="48">
        <v>0</v>
      </c>
      <c r="BI91" s="49">
        <v>0</v>
      </c>
      <c r="BJ91" s="48">
        <v>9</v>
      </c>
      <c r="BK91" s="49">
        <v>90</v>
      </c>
      <c r="BL91" s="48">
        <v>10</v>
      </c>
    </row>
    <row r="92" spans="1:64" ht="15">
      <c r="A92" s="64" t="s">
        <v>248</v>
      </c>
      <c r="B92" s="64" t="s">
        <v>248</v>
      </c>
      <c r="C92" s="65"/>
      <c r="D92" s="66"/>
      <c r="E92" s="67"/>
      <c r="F92" s="68"/>
      <c r="G92" s="65"/>
      <c r="H92" s="69"/>
      <c r="I92" s="70"/>
      <c r="J92" s="70"/>
      <c r="K92" s="34" t="s">
        <v>65</v>
      </c>
      <c r="L92" s="77">
        <v>131</v>
      </c>
      <c r="M92" s="77"/>
      <c r="N92" s="72"/>
      <c r="O92" s="79" t="s">
        <v>176</v>
      </c>
      <c r="P92" s="81">
        <v>43688.35202546296</v>
      </c>
      <c r="Q92" s="79" t="s">
        <v>332</v>
      </c>
      <c r="R92" s="83" t="s">
        <v>401</v>
      </c>
      <c r="S92" s="79" t="s">
        <v>409</v>
      </c>
      <c r="T92" s="79" t="s">
        <v>451</v>
      </c>
      <c r="U92" s="79"/>
      <c r="V92" s="83" t="s">
        <v>498</v>
      </c>
      <c r="W92" s="81">
        <v>43688.35202546296</v>
      </c>
      <c r="X92" s="83" t="s">
        <v>588</v>
      </c>
      <c r="Y92" s="79"/>
      <c r="Z92" s="79"/>
      <c r="AA92" s="82" t="s">
        <v>686</v>
      </c>
      <c r="AB92" s="79"/>
      <c r="AC92" s="79" t="b">
        <v>0</v>
      </c>
      <c r="AD92" s="79">
        <v>0</v>
      </c>
      <c r="AE92" s="82" t="s">
        <v>695</v>
      </c>
      <c r="AF92" s="79" t="b">
        <v>0</v>
      </c>
      <c r="AG92" s="79" t="s">
        <v>696</v>
      </c>
      <c r="AH92" s="79"/>
      <c r="AI92" s="82" t="s">
        <v>695</v>
      </c>
      <c r="AJ92" s="79" t="b">
        <v>0</v>
      </c>
      <c r="AK92" s="79">
        <v>0</v>
      </c>
      <c r="AL92" s="82" t="s">
        <v>695</v>
      </c>
      <c r="AM92" s="79" t="s">
        <v>713</v>
      </c>
      <c r="AN92" s="79" t="b">
        <v>0</v>
      </c>
      <c r="AO92" s="82" t="s">
        <v>686</v>
      </c>
      <c r="AP92" s="79" t="s">
        <v>176</v>
      </c>
      <c r="AQ92" s="79">
        <v>0</v>
      </c>
      <c r="AR92" s="79">
        <v>0</v>
      </c>
      <c r="AS92" s="79"/>
      <c r="AT92" s="79"/>
      <c r="AU92" s="79"/>
      <c r="AV92" s="79"/>
      <c r="AW92" s="79"/>
      <c r="AX92" s="79"/>
      <c r="AY92" s="79"/>
      <c r="AZ92" s="79"/>
      <c r="BA92">
        <v>41</v>
      </c>
      <c r="BB92" s="78" t="str">
        <f>REPLACE(INDEX(GroupVertices[Group],MATCH(Edges25[[#This Row],[Vertex 1]],GroupVertices[Vertex],0)),1,1,"")</f>
        <v>1</v>
      </c>
      <c r="BC92" s="78" t="str">
        <f>REPLACE(INDEX(GroupVertices[Group],MATCH(Edges25[[#This Row],[Vertex 2]],GroupVertices[Vertex],0)),1,1,"")</f>
        <v>1</v>
      </c>
      <c r="BD92" s="48">
        <v>1</v>
      </c>
      <c r="BE92" s="49">
        <v>8.333333333333334</v>
      </c>
      <c r="BF92" s="48">
        <v>0</v>
      </c>
      <c r="BG92" s="49">
        <v>0</v>
      </c>
      <c r="BH92" s="48">
        <v>0</v>
      </c>
      <c r="BI92" s="49">
        <v>0</v>
      </c>
      <c r="BJ92" s="48">
        <v>11</v>
      </c>
      <c r="BK92" s="49">
        <v>91.66666666666667</v>
      </c>
      <c r="BL92" s="48">
        <v>12</v>
      </c>
    </row>
    <row r="93" spans="1:64" ht="15">
      <c r="A93" s="64" t="s">
        <v>248</v>
      </c>
      <c r="B93" s="64" t="s">
        <v>248</v>
      </c>
      <c r="C93" s="65"/>
      <c r="D93" s="66"/>
      <c r="E93" s="67"/>
      <c r="F93" s="68"/>
      <c r="G93" s="65"/>
      <c r="H93" s="69"/>
      <c r="I93" s="70"/>
      <c r="J93" s="70"/>
      <c r="K93" s="34" t="s">
        <v>65</v>
      </c>
      <c r="L93" s="77">
        <v>132</v>
      </c>
      <c r="M93" s="77"/>
      <c r="N93" s="72"/>
      <c r="O93" s="79" t="s">
        <v>176</v>
      </c>
      <c r="P93" s="81">
        <v>43688.81039351852</v>
      </c>
      <c r="Q93" s="79" t="s">
        <v>333</v>
      </c>
      <c r="R93" s="83" t="s">
        <v>402</v>
      </c>
      <c r="S93" s="79" t="s">
        <v>409</v>
      </c>
      <c r="T93" s="79" t="s">
        <v>452</v>
      </c>
      <c r="U93" s="79"/>
      <c r="V93" s="83" t="s">
        <v>498</v>
      </c>
      <c r="W93" s="81">
        <v>43688.81039351852</v>
      </c>
      <c r="X93" s="83" t="s">
        <v>589</v>
      </c>
      <c r="Y93" s="79"/>
      <c r="Z93" s="79"/>
      <c r="AA93" s="82" t="s">
        <v>687</v>
      </c>
      <c r="AB93" s="79"/>
      <c r="AC93" s="79" t="b">
        <v>0</v>
      </c>
      <c r="AD93" s="79">
        <v>0</v>
      </c>
      <c r="AE93" s="82" t="s">
        <v>695</v>
      </c>
      <c r="AF93" s="79" t="b">
        <v>0</v>
      </c>
      <c r="AG93" s="79" t="s">
        <v>696</v>
      </c>
      <c r="AH93" s="79"/>
      <c r="AI93" s="82" t="s">
        <v>695</v>
      </c>
      <c r="AJ93" s="79" t="b">
        <v>0</v>
      </c>
      <c r="AK93" s="79">
        <v>0</v>
      </c>
      <c r="AL93" s="82" t="s">
        <v>695</v>
      </c>
      <c r="AM93" s="79" t="s">
        <v>713</v>
      </c>
      <c r="AN93" s="79" t="b">
        <v>0</v>
      </c>
      <c r="AO93" s="82" t="s">
        <v>687</v>
      </c>
      <c r="AP93" s="79" t="s">
        <v>176</v>
      </c>
      <c r="AQ93" s="79">
        <v>0</v>
      </c>
      <c r="AR93" s="79">
        <v>0</v>
      </c>
      <c r="AS93" s="79"/>
      <c r="AT93" s="79"/>
      <c r="AU93" s="79"/>
      <c r="AV93" s="79"/>
      <c r="AW93" s="79"/>
      <c r="AX93" s="79"/>
      <c r="AY93" s="79"/>
      <c r="AZ93" s="79"/>
      <c r="BA93">
        <v>41</v>
      </c>
      <c r="BB93" s="78" t="str">
        <f>REPLACE(INDEX(GroupVertices[Group],MATCH(Edges25[[#This Row],[Vertex 1]],GroupVertices[Vertex],0)),1,1,"")</f>
        <v>1</v>
      </c>
      <c r="BC93" s="78" t="str">
        <f>REPLACE(INDEX(GroupVertices[Group],MATCH(Edges25[[#This Row],[Vertex 2]],GroupVertices[Vertex],0)),1,1,"")</f>
        <v>1</v>
      </c>
      <c r="BD93" s="48">
        <v>1</v>
      </c>
      <c r="BE93" s="49">
        <v>9.090909090909092</v>
      </c>
      <c r="BF93" s="48">
        <v>0</v>
      </c>
      <c r="BG93" s="49">
        <v>0</v>
      </c>
      <c r="BH93" s="48">
        <v>0</v>
      </c>
      <c r="BI93" s="49">
        <v>0</v>
      </c>
      <c r="BJ93" s="48">
        <v>10</v>
      </c>
      <c r="BK93" s="49">
        <v>90.9090909090909</v>
      </c>
      <c r="BL93" s="48">
        <v>11</v>
      </c>
    </row>
    <row r="94" spans="1:64" ht="15">
      <c r="A94" s="64" t="s">
        <v>248</v>
      </c>
      <c r="B94" s="64" t="s">
        <v>248</v>
      </c>
      <c r="C94" s="65"/>
      <c r="D94" s="66"/>
      <c r="E94" s="67"/>
      <c r="F94" s="68"/>
      <c r="G94" s="65"/>
      <c r="H94" s="69"/>
      <c r="I94" s="70"/>
      <c r="J94" s="70"/>
      <c r="K94" s="34" t="s">
        <v>65</v>
      </c>
      <c r="L94" s="77">
        <v>133</v>
      </c>
      <c r="M94" s="77"/>
      <c r="N94" s="72"/>
      <c r="O94" s="79" t="s">
        <v>176</v>
      </c>
      <c r="P94" s="81">
        <v>43689.09237268518</v>
      </c>
      <c r="Q94" s="79" t="s">
        <v>334</v>
      </c>
      <c r="R94" s="83" t="s">
        <v>357</v>
      </c>
      <c r="S94" s="79" t="s">
        <v>409</v>
      </c>
      <c r="T94" s="79" t="s">
        <v>437</v>
      </c>
      <c r="U94" s="79"/>
      <c r="V94" s="83" t="s">
        <v>498</v>
      </c>
      <c r="W94" s="81">
        <v>43689.09237268518</v>
      </c>
      <c r="X94" s="83" t="s">
        <v>590</v>
      </c>
      <c r="Y94" s="79"/>
      <c r="Z94" s="79"/>
      <c r="AA94" s="82" t="s">
        <v>688</v>
      </c>
      <c r="AB94" s="79"/>
      <c r="AC94" s="79" t="b">
        <v>0</v>
      </c>
      <c r="AD94" s="79">
        <v>0</v>
      </c>
      <c r="AE94" s="82" t="s">
        <v>695</v>
      </c>
      <c r="AF94" s="79" t="b">
        <v>0</v>
      </c>
      <c r="AG94" s="79" t="s">
        <v>696</v>
      </c>
      <c r="AH94" s="79"/>
      <c r="AI94" s="82" t="s">
        <v>695</v>
      </c>
      <c r="AJ94" s="79" t="b">
        <v>0</v>
      </c>
      <c r="AK94" s="79">
        <v>1</v>
      </c>
      <c r="AL94" s="82" t="s">
        <v>695</v>
      </c>
      <c r="AM94" s="79" t="s">
        <v>713</v>
      </c>
      <c r="AN94" s="79" t="b">
        <v>0</v>
      </c>
      <c r="AO94" s="82" t="s">
        <v>688</v>
      </c>
      <c r="AP94" s="79" t="s">
        <v>176</v>
      </c>
      <c r="AQ94" s="79">
        <v>0</v>
      </c>
      <c r="AR94" s="79">
        <v>0</v>
      </c>
      <c r="AS94" s="79"/>
      <c r="AT94" s="79"/>
      <c r="AU94" s="79"/>
      <c r="AV94" s="79"/>
      <c r="AW94" s="79"/>
      <c r="AX94" s="79"/>
      <c r="AY94" s="79"/>
      <c r="AZ94" s="79"/>
      <c r="BA94">
        <v>41</v>
      </c>
      <c r="BB94" s="78" t="str">
        <f>REPLACE(INDEX(GroupVertices[Group],MATCH(Edges25[[#This Row],[Vertex 1]],GroupVertices[Vertex],0)),1,1,"")</f>
        <v>1</v>
      </c>
      <c r="BC94" s="78" t="str">
        <f>REPLACE(INDEX(GroupVertices[Group],MATCH(Edges25[[#This Row],[Vertex 2]],GroupVertices[Vertex],0)),1,1,"")</f>
        <v>1</v>
      </c>
      <c r="BD94" s="48">
        <v>1</v>
      </c>
      <c r="BE94" s="49">
        <v>9.090909090909092</v>
      </c>
      <c r="BF94" s="48">
        <v>0</v>
      </c>
      <c r="BG94" s="49">
        <v>0</v>
      </c>
      <c r="BH94" s="48">
        <v>0</v>
      </c>
      <c r="BI94" s="49">
        <v>0</v>
      </c>
      <c r="BJ94" s="48">
        <v>10</v>
      </c>
      <c r="BK94" s="49">
        <v>90.9090909090909</v>
      </c>
      <c r="BL94" s="48">
        <v>11</v>
      </c>
    </row>
    <row r="95" spans="1:64" ht="15">
      <c r="A95" s="64" t="s">
        <v>248</v>
      </c>
      <c r="B95" s="64" t="s">
        <v>248</v>
      </c>
      <c r="C95" s="65"/>
      <c r="D95" s="66"/>
      <c r="E95" s="67"/>
      <c r="F95" s="68"/>
      <c r="G95" s="65"/>
      <c r="H95" s="69"/>
      <c r="I95" s="70"/>
      <c r="J95" s="70"/>
      <c r="K95" s="34" t="s">
        <v>65</v>
      </c>
      <c r="L95" s="77">
        <v>134</v>
      </c>
      <c r="M95" s="77"/>
      <c r="N95" s="72"/>
      <c r="O95" s="79" t="s">
        <v>176</v>
      </c>
      <c r="P95" s="81">
        <v>43689.12849537037</v>
      </c>
      <c r="Q95" s="79" t="s">
        <v>335</v>
      </c>
      <c r="R95" s="83" t="s">
        <v>403</v>
      </c>
      <c r="S95" s="79" t="s">
        <v>409</v>
      </c>
      <c r="T95" s="79" t="s">
        <v>427</v>
      </c>
      <c r="U95" s="79"/>
      <c r="V95" s="83" t="s">
        <v>498</v>
      </c>
      <c r="W95" s="81">
        <v>43689.12849537037</v>
      </c>
      <c r="X95" s="83" t="s">
        <v>591</v>
      </c>
      <c r="Y95" s="79"/>
      <c r="Z95" s="79"/>
      <c r="AA95" s="82" t="s">
        <v>689</v>
      </c>
      <c r="AB95" s="79"/>
      <c r="AC95" s="79" t="b">
        <v>0</v>
      </c>
      <c r="AD95" s="79">
        <v>0</v>
      </c>
      <c r="AE95" s="82" t="s">
        <v>695</v>
      </c>
      <c r="AF95" s="79" t="b">
        <v>0</v>
      </c>
      <c r="AG95" s="79" t="s">
        <v>696</v>
      </c>
      <c r="AH95" s="79"/>
      <c r="AI95" s="82" t="s">
        <v>695</v>
      </c>
      <c r="AJ95" s="79" t="b">
        <v>0</v>
      </c>
      <c r="AK95" s="79">
        <v>0</v>
      </c>
      <c r="AL95" s="82" t="s">
        <v>695</v>
      </c>
      <c r="AM95" s="79" t="s">
        <v>713</v>
      </c>
      <c r="AN95" s="79" t="b">
        <v>0</v>
      </c>
      <c r="AO95" s="82" t="s">
        <v>689</v>
      </c>
      <c r="AP95" s="79" t="s">
        <v>176</v>
      </c>
      <c r="AQ95" s="79">
        <v>0</v>
      </c>
      <c r="AR95" s="79">
        <v>0</v>
      </c>
      <c r="AS95" s="79"/>
      <c r="AT95" s="79"/>
      <c r="AU95" s="79"/>
      <c r="AV95" s="79"/>
      <c r="AW95" s="79"/>
      <c r="AX95" s="79"/>
      <c r="AY95" s="79"/>
      <c r="AZ95" s="79"/>
      <c r="BA95">
        <v>41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10</v>
      </c>
      <c r="BK95" s="49">
        <v>100</v>
      </c>
      <c r="BL95" s="48">
        <v>10</v>
      </c>
    </row>
    <row r="96" spans="1:64" ht="15">
      <c r="A96" s="64" t="s">
        <v>248</v>
      </c>
      <c r="B96" s="64" t="s">
        <v>248</v>
      </c>
      <c r="C96" s="65"/>
      <c r="D96" s="66"/>
      <c r="E96" s="67"/>
      <c r="F96" s="68"/>
      <c r="G96" s="65"/>
      <c r="H96" s="69"/>
      <c r="I96" s="70"/>
      <c r="J96" s="70"/>
      <c r="K96" s="34" t="s">
        <v>65</v>
      </c>
      <c r="L96" s="77">
        <v>135</v>
      </c>
      <c r="M96" s="77"/>
      <c r="N96" s="72"/>
      <c r="O96" s="79" t="s">
        <v>176</v>
      </c>
      <c r="P96" s="81">
        <v>43689.75907407407</v>
      </c>
      <c r="Q96" s="79" t="s">
        <v>336</v>
      </c>
      <c r="R96" s="83" t="s">
        <v>404</v>
      </c>
      <c r="S96" s="79" t="s">
        <v>409</v>
      </c>
      <c r="T96" s="79" t="s">
        <v>427</v>
      </c>
      <c r="U96" s="79"/>
      <c r="V96" s="83" t="s">
        <v>498</v>
      </c>
      <c r="W96" s="81">
        <v>43689.75907407407</v>
      </c>
      <c r="X96" s="83" t="s">
        <v>592</v>
      </c>
      <c r="Y96" s="79"/>
      <c r="Z96" s="79"/>
      <c r="AA96" s="82" t="s">
        <v>690</v>
      </c>
      <c r="AB96" s="79"/>
      <c r="AC96" s="79" t="b">
        <v>0</v>
      </c>
      <c r="AD96" s="79">
        <v>0</v>
      </c>
      <c r="AE96" s="82" t="s">
        <v>695</v>
      </c>
      <c r="AF96" s="79" t="b">
        <v>0</v>
      </c>
      <c r="AG96" s="79" t="s">
        <v>696</v>
      </c>
      <c r="AH96" s="79"/>
      <c r="AI96" s="82" t="s">
        <v>695</v>
      </c>
      <c r="AJ96" s="79" t="b">
        <v>0</v>
      </c>
      <c r="AK96" s="79">
        <v>0</v>
      </c>
      <c r="AL96" s="82" t="s">
        <v>695</v>
      </c>
      <c r="AM96" s="79" t="s">
        <v>713</v>
      </c>
      <c r="AN96" s="79" t="b">
        <v>0</v>
      </c>
      <c r="AO96" s="82" t="s">
        <v>690</v>
      </c>
      <c r="AP96" s="79" t="s">
        <v>176</v>
      </c>
      <c r="AQ96" s="79">
        <v>0</v>
      </c>
      <c r="AR96" s="79">
        <v>0</v>
      </c>
      <c r="AS96" s="79"/>
      <c r="AT96" s="79"/>
      <c r="AU96" s="79"/>
      <c r="AV96" s="79"/>
      <c r="AW96" s="79"/>
      <c r="AX96" s="79"/>
      <c r="AY96" s="79"/>
      <c r="AZ96" s="79"/>
      <c r="BA96">
        <v>41</v>
      </c>
      <c r="BB96" s="78" t="str">
        <f>REPLACE(INDEX(GroupVertices[Group],MATCH(Edges25[[#This Row],[Vertex 1]],GroupVertices[Vertex],0)),1,1,"")</f>
        <v>1</v>
      </c>
      <c r="BC96" s="78" t="str">
        <f>REPLACE(INDEX(GroupVertices[Group],MATCH(Edges25[[#This Row],[Vertex 2]],GroupVertices[Vertex],0)),1,1,"")</f>
        <v>1</v>
      </c>
      <c r="BD96" s="48">
        <v>2</v>
      </c>
      <c r="BE96" s="49">
        <v>20</v>
      </c>
      <c r="BF96" s="48">
        <v>0</v>
      </c>
      <c r="BG96" s="49">
        <v>0</v>
      </c>
      <c r="BH96" s="48">
        <v>0</v>
      </c>
      <c r="BI96" s="49">
        <v>0</v>
      </c>
      <c r="BJ96" s="48">
        <v>8</v>
      </c>
      <c r="BK96" s="49">
        <v>80</v>
      </c>
      <c r="BL96" s="48">
        <v>10</v>
      </c>
    </row>
    <row r="97" spans="1:64" ht="15">
      <c r="A97" s="64" t="s">
        <v>248</v>
      </c>
      <c r="B97" s="64" t="s">
        <v>248</v>
      </c>
      <c r="C97" s="65"/>
      <c r="D97" s="66"/>
      <c r="E97" s="67"/>
      <c r="F97" s="68"/>
      <c r="G97" s="65"/>
      <c r="H97" s="69"/>
      <c r="I97" s="70"/>
      <c r="J97" s="70"/>
      <c r="K97" s="34" t="s">
        <v>65</v>
      </c>
      <c r="L97" s="77">
        <v>136</v>
      </c>
      <c r="M97" s="77"/>
      <c r="N97" s="72"/>
      <c r="O97" s="79" t="s">
        <v>176</v>
      </c>
      <c r="P97" s="81">
        <v>43689.81047453704</v>
      </c>
      <c r="Q97" s="79" t="s">
        <v>337</v>
      </c>
      <c r="R97" s="83" t="s">
        <v>405</v>
      </c>
      <c r="S97" s="79" t="s">
        <v>409</v>
      </c>
      <c r="T97" s="79" t="s">
        <v>427</v>
      </c>
      <c r="U97" s="79"/>
      <c r="V97" s="83" t="s">
        <v>498</v>
      </c>
      <c r="W97" s="81">
        <v>43689.81047453704</v>
      </c>
      <c r="X97" s="83" t="s">
        <v>593</v>
      </c>
      <c r="Y97" s="79"/>
      <c r="Z97" s="79"/>
      <c r="AA97" s="82" t="s">
        <v>691</v>
      </c>
      <c r="AB97" s="79"/>
      <c r="AC97" s="79" t="b">
        <v>0</v>
      </c>
      <c r="AD97" s="79">
        <v>0</v>
      </c>
      <c r="AE97" s="82" t="s">
        <v>695</v>
      </c>
      <c r="AF97" s="79" t="b">
        <v>0</v>
      </c>
      <c r="AG97" s="79" t="s">
        <v>696</v>
      </c>
      <c r="AH97" s="79"/>
      <c r="AI97" s="82" t="s">
        <v>695</v>
      </c>
      <c r="AJ97" s="79" t="b">
        <v>0</v>
      </c>
      <c r="AK97" s="79">
        <v>0</v>
      </c>
      <c r="AL97" s="82" t="s">
        <v>695</v>
      </c>
      <c r="AM97" s="79" t="s">
        <v>713</v>
      </c>
      <c r="AN97" s="79" t="b">
        <v>0</v>
      </c>
      <c r="AO97" s="82" t="s">
        <v>691</v>
      </c>
      <c r="AP97" s="79" t="s">
        <v>176</v>
      </c>
      <c r="AQ97" s="79">
        <v>0</v>
      </c>
      <c r="AR97" s="79">
        <v>0</v>
      </c>
      <c r="AS97" s="79"/>
      <c r="AT97" s="79"/>
      <c r="AU97" s="79"/>
      <c r="AV97" s="79"/>
      <c r="AW97" s="79"/>
      <c r="AX97" s="79"/>
      <c r="AY97" s="79"/>
      <c r="AZ97" s="79"/>
      <c r="BA97">
        <v>41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12</v>
      </c>
      <c r="BK97" s="49">
        <v>100</v>
      </c>
      <c r="BL97" s="48">
        <v>12</v>
      </c>
    </row>
    <row r="98" spans="1:64" ht="15">
      <c r="A98" s="64" t="s">
        <v>248</v>
      </c>
      <c r="B98" s="64" t="s">
        <v>248</v>
      </c>
      <c r="C98" s="65"/>
      <c r="D98" s="66"/>
      <c r="E98" s="67"/>
      <c r="F98" s="68"/>
      <c r="G98" s="65"/>
      <c r="H98" s="69"/>
      <c r="I98" s="70"/>
      <c r="J98" s="70"/>
      <c r="K98" s="34" t="s">
        <v>65</v>
      </c>
      <c r="L98" s="77">
        <v>137</v>
      </c>
      <c r="M98" s="77"/>
      <c r="N98" s="72"/>
      <c r="O98" s="79" t="s">
        <v>176</v>
      </c>
      <c r="P98" s="81">
        <v>43690.382743055554</v>
      </c>
      <c r="Q98" s="79" t="s">
        <v>338</v>
      </c>
      <c r="R98" s="83" t="s">
        <v>406</v>
      </c>
      <c r="S98" s="79" t="s">
        <v>409</v>
      </c>
      <c r="T98" s="79" t="s">
        <v>453</v>
      </c>
      <c r="U98" s="79"/>
      <c r="V98" s="83" t="s">
        <v>498</v>
      </c>
      <c r="W98" s="81">
        <v>43690.382743055554</v>
      </c>
      <c r="X98" s="83" t="s">
        <v>594</v>
      </c>
      <c r="Y98" s="79"/>
      <c r="Z98" s="79"/>
      <c r="AA98" s="82" t="s">
        <v>692</v>
      </c>
      <c r="AB98" s="79"/>
      <c r="AC98" s="79" t="b">
        <v>0</v>
      </c>
      <c r="AD98" s="79">
        <v>0</v>
      </c>
      <c r="AE98" s="82" t="s">
        <v>695</v>
      </c>
      <c r="AF98" s="79" t="b">
        <v>0</v>
      </c>
      <c r="AG98" s="79" t="s">
        <v>696</v>
      </c>
      <c r="AH98" s="79"/>
      <c r="AI98" s="82" t="s">
        <v>695</v>
      </c>
      <c r="AJ98" s="79" t="b">
        <v>0</v>
      </c>
      <c r="AK98" s="79">
        <v>0</v>
      </c>
      <c r="AL98" s="82" t="s">
        <v>695</v>
      </c>
      <c r="AM98" s="79" t="s">
        <v>713</v>
      </c>
      <c r="AN98" s="79" t="b">
        <v>0</v>
      </c>
      <c r="AO98" s="82" t="s">
        <v>692</v>
      </c>
      <c r="AP98" s="79" t="s">
        <v>176</v>
      </c>
      <c r="AQ98" s="79">
        <v>0</v>
      </c>
      <c r="AR98" s="79">
        <v>0</v>
      </c>
      <c r="AS98" s="79"/>
      <c r="AT98" s="79"/>
      <c r="AU98" s="79"/>
      <c r="AV98" s="79"/>
      <c r="AW98" s="79"/>
      <c r="AX98" s="79"/>
      <c r="AY98" s="79"/>
      <c r="AZ98" s="79"/>
      <c r="BA98">
        <v>41</v>
      </c>
      <c r="BB98" s="78" t="str">
        <f>REPLACE(INDEX(GroupVertices[Group],MATCH(Edges25[[#This Row],[Vertex 1]],GroupVertices[Vertex],0)),1,1,"")</f>
        <v>1</v>
      </c>
      <c r="BC98" s="78" t="str">
        <f>REPLACE(INDEX(GroupVertices[Group],MATCH(Edges25[[#This Row],[Vertex 2]],GroupVertices[Vertex],0)),1,1,"")</f>
        <v>1</v>
      </c>
      <c r="BD98" s="48">
        <v>1</v>
      </c>
      <c r="BE98" s="49">
        <v>8.333333333333334</v>
      </c>
      <c r="BF98" s="48">
        <v>0</v>
      </c>
      <c r="BG98" s="49">
        <v>0</v>
      </c>
      <c r="BH98" s="48">
        <v>0</v>
      </c>
      <c r="BI98" s="49">
        <v>0</v>
      </c>
      <c r="BJ98" s="48">
        <v>11</v>
      </c>
      <c r="BK98" s="49">
        <v>91.66666666666667</v>
      </c>
      <c r="BL98" s="48">
        <v>12</v>
      </c>
    </row>
    <row r="99" spans="1:64" ht="15">
      <c r="A99" s="64" t="s">
        <v>248</v>
      </c>
      <c r="B99" s="64" t="s">
        <v>248</v>
      </c>
      <c r="C99" s="65"/>
      <c r="D99" s="66"/>
      <c r="E99" s="67"/>
      <c r="F99" s="68"/>
      <c r="G99" s="65"/>
      <c r="H99" s="69"/>
      <c r="I99" s="70"/>
      <c r="J99" s="70"/>
      <c r="K99" s="34" t="s">
        <v>65</v>
      </c>
      <c r="L99" s="77">
        <v>138</v>
      </c>
      <c r="M99" s="77"/>
      <c r="N99" s="72"/>
      <c r="O99" s="79" t="s">
        <v>176</v>
      </c>
      <c r="P99" s="81">
        <v>43690.503599537034</v>
      </c>
      <c r="Q99" s="79" t="s">
        <v>339</v>
      </c>
      <c r="R99" s="83" t="s">
        <v>407</v>
      </c>
      <c r="S99" s="79" t="s">
        <v>409</v>
      </c>
      <c r="T99" s="79" t="s">
        <v>427</v>
      </c>
      <c r="U99" s="79"/>
      <c r="V99" s="83" t="s">
        <v>498</v>
      </c>
      <c r="W99" s="81">
        <v>43690.503599537034</v>
      </c>
      <c r="X99" s="83" t="s">
        <v>595</v>
      </c>
      <c r="Y99" s="79"/>
      <c r="Z99" s="79"/>
      <c r="AA99" s="82" t="s">
        <v>693</v>
      </c>
      <c r="AB99" s="79"/>
      <c r="AC99" s="79" t="b">
        <v>0</v>
      </c>
      <c r="AD99" s="79">
        <v>0</v>
      </c>
      <c r="AE99" s="82" t="s">
        <v>695</v>
      </c>
      <c r="AF99" s="79" t="b">
        <v>0</v>
      </c>
      <c r="AG99" s="79" t="s">
        <v>696</v>
      </c>
      <c r="AH99" s="79"/>
      <c r="AI99" s="82" t="s">
        <v>695</v>
      </c>
      <c r="AJ99" s="79" t="b">
        <v>0</v>
      </c>
      <c r="AK99" s="79">
        <v>0</v>
      </c>
      <c r="AL99" s="82" t="s">
        <v>695</v>
      </c>
      <c r="AM99" s="79" t="s">
        <v>713</v>
      </c>
      <c r="AN99" s="79" t="b">
        <v>0</v>
      </c>
      <c r="AO99" s="82" t="s">
        <v>693</v>
      </c>
      <c r="AP99" s="79" t="s">
        <v>176</v>
      </c>
      <c r="AQ99" s="79">
        <v>0</v>
      </c>
      <c r="AR99" s="79">
        <v>0</v>
      </c>
      <c r="AS99" s="79"/>
      <c r="AT99" s="79"/>
      <c r="AU99" s="79"/>
      <c r="AV99" s="79"/>
      <c r="AW99" s="79"/>
      <c r="AX99" s="79"/>
      <c r="AY99" s="79"/>
      <c r="AZ99" s="79"/>
      <c r="BA99">
        <v>41</v>
      </c>
      <c r="BB99" s="78" t="str">
        <f>REPLACE(INDEX(GroupVertices[Group],MATCH(Edges25[[#This Row],[Vertex 1]],GroupVertices[Vertex],0)),1,1,"")</f>
        <v>1</v>
      </c>
      <c r="BC99" s="78" t="str">
        <f>REPLACE(INDEX(GroupVertices[Group],MATCH(Edges25[[#This Row],[Vertex 2]],GroupVertices[Vertex],0)),1,1,"")</f>
        <v>1</v>
      </c>
      <c r="BD99" s="48">
        <v>1</v>
      </c>
      <c r="BE99" s="49">
        <v>7.142857142857143</v>
      </c>
      <c r="BF99" s="48">
        <v>1</v>
      </c>
      <c r="BG99" s="49">
        <v>7.142857142857143</v>
      </c>
      <c r="BH99" s="48">
        <v>0</v>
      </c>
      <c r="BI99" s="49">
        <v>0</v>
      </c>
      <c r="BJ99" s="48">
        <v>12</v>
      </c>
      <c r="BK99" s="49">
        <v>85.71428571428571</v>
      </c>
      <c r="BL99" s="48">
        <v>14</v>
      </c>
    </row>
    <row r="100" spans="1:64" ht="15">
      <c r="A100" s="64" t="s">
        <v>248</v>
      </c>
      <c r="B100" s="64" t="s">
        <v>248</v>
      </c>
      <c r="C100" s="65"/>
      <c r="D100" s="66"/>
      <c r="E100" s="67"/>
      <c r="F100" s="68"/>
      <c r="G100" s="65"/>
      <c r="H100" s="69"/>
      <c r="I100" s="70"/>
      <c r="J100" s="70"/>
      <c r="K100" s="34" t="s">
        <v>65</v>
      </c>
      <c r="L100" s="77">
        <v>139</v>
      </c>
      <c r="M100" s="77"/>
      <c r="N100" s="72"/>
      <c r="O100" s="79" t="s">
        <v>176</v>
      </c>
      <c r="P100" s="81">
        <v>43690.88277777778</v>
      </c>
      <c r="Q100" s="79" t="s">
        <v>340</v>
      </c>
      <c r="R100" s="83" t="s">
        <v>408</v>
      </c>
      <c r="S100" s="79" t="s">
        <v>409</v>
      </c>
      <c r="T100" s="79" t="s">
        <v>427</v>
      </c>
      <c r="U100" s="79"/>
      <c r="V100" s="83" t="s">
        <v>498</v>
      </c>
      <c r="W100" s="81">
        <v>43690.88277777778</v>
      </c>
      <c r="X100" s="83" t="s">
        <v>596</v>
      </c>
      <c r="Y100" s="79"/>
      <c r="Z100" s="79"/>
      <c r="AA100" s="82" t="s">
        <v>694</v>
      </c>
      <c r="AB100" s="79"/>
      <c r="AC100" s="79" t="b">
        <v>0</v>
      </c>
      <c r="AD100" s="79">
        <v>0</v>
      </c>
      <c r="AE100" s="82" t="s">
        <v>695</v>
      </c>
      <c r="AF100" s="79" t="b">
        <v>0</v>
      </c>
      <c r="AG100" s="79" t="s">
        <v>696</v>
      </c>
      <c r="AH100" s="79"/>
      <c r="AI100" s="82" t="s">
        <v>695</v>
      </c>
      <c r="AJ100" s="79" t="b">
        <v>0</v>
      </c>
      <c r="AK100" s="79">
        <v>0</v>
      </c>
      <c r="AL100" s="82" t="s">
        <v>695</v>
      </c>
      <c r="AM100" s="79" t="s">
        <v>713</v>
      </c>
      <c r="AN100" s="79" t="b">
        <v>0</v>
      </c>
      <c r="AO100" s="82" t="s">
        <v>694</v>
      </c>
      <c r="AP100" s="79" t="s">
        <v>176</v>
      </c>
      <c r="AQ100" s="79">
        <v>0</v>
      </c>
      <c r="AR100" s="79">
        <v>0</v>
      </c>
      <c r="AS100" s="79"/>
      <c r="AT100" s="79"/>
      <c r="AU100" s="79"/>
      <c r="AV100" s="79"/>
      <c r="AW100" s="79"/>
      <c r="AX100" s="79"/>
      <c r="AY100" s="79"/>
      <c r="AZ100" s="79"/>
      <c r="BA100">
        <v>41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8</v>
      </c>
      <c r="BK100" s="49">
        <v>100</v>
      </c>
      <c r="BL100" s="48">
        <v>8</v>
      </c>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allowBlank="1" showInputMessage="1" showErrorMessage="1" promptTitle="Vertex 2 Name" prompt="Enter the name of the edge's second vertex." sqref="B3:B100"/>
    <dataValidation allowBlank="1" showInputMessage="1" showErrorMessage="1" promptTitle="Vertex 1 Name" prompt="Enter the name of the edge's first vertex." sqref="A3:A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Color" prompt="To select an optional edge color, right-click and select Select Color on the right-click menu." sqref="C3:C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ErrorMessage="1" sqref="N2:N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s>
  <hyperlinks>
    <hyperlink ref="R5" r:id="rId1" display="http://po.st/scms/OrMCe04Lcp0lOFmbAka8Um6V2jAD7SYdZTjvhHbnYZ0lOA/wDPara"/>
    <hyperlink ref="R15" r:id="rId2" display="http://po.st/scms/OrMCe04Lcp0lOFmbAka8Um6V2jAD7SYdZTjvhHbnYZ0lOA/90436v"/>
    <hyperlink ref="R18" r:id="rId3" display="https://www.mckinsey.com/business-functions/organization/our-insights/five-fifty-lost-in-translation"/>
    <hyperlink ref="R19" r:id="rId4" display="https://www.mckinsey.com/business-functions/organization/our-insights/five-fifty-lost-in-translation"/>
    <hyperlink ref="R20" r:id="rId5" display="https://www.uniconexed.org/resources/about-unicon/?utm_source=twitter&amp;utm_medium=sasocial&amp;utm_campaign=unicon"/>
    <hyperlink ref="R21" r:id="rId6" display="https://www.uniconexed.org/unicon-white-paper-exec-ed-framing-and-making-strategic-choices-saunders-ryan-2018/?utm_source=twitter&amp;utm_medium=sasocial&amp;utm_campaign=unicon"/>
    <hyperlink ref="R22" r:id="rId7" display="https://www.mckinsey.com/business-functions/organization/our-insights/five-fifty-lost-in-translation"/>
    <hyperlink ref="R23" r:id="rId8" display="https://app.amazingcontent.io/best-content/monthly/ThJeanjean/2019/july"/>
    <hyperlink ref="R24" r:id="rId9" display="https://www.parlonsrh.com/comment-les-francais-percoivent-ils-la-formation-en-2019/"/>
    <hyperlink ref="R25" r:id="rId10" display="https://solutions.lesechos.fr/equipe-management/c/ia-travail-en-pleine-mutation-17957/"/>
    <hyperlink ref="R26" r:id="rId11" display="https://www.linkedin.com/company/2661808/admin/"/>
    <hyperlink ref="R27" r:id="rId12" display="https://www.smu.ca/academics/sobey/for-business-training-and-development.html?utm_source=Twitter&amp;utm_medium=social&amp;utm_campaign=execed&amp;utm_content=BVad"/>
    <hyperlink ref="R31" r:id="rId13" display="https://www.entrepreneur.com/article/337578"/>
    <hyperlink ref="R32" r:id="rId14" display="https://www.entrepreneur.com/article/337275"/>
    <hyperlink ref="R33" r:id="rId15" display="https://www.hult.edu/en/executive-education/insights/new-speaking-truth-to-power/?utm_source=twitter&amp;utm_medium=social&amp;utm_campaign=organicsocialtwitter&amp;utm_content=speakingtruth_research"/>
    <hyperlink ref="R34" r:id="rId16" display="https://www.hult.edu/en/executive-education/events/?utm_source=twitter&amp;utm_medium=social&amp;utm_campaign=organicsocialtwitter&amp;utm_content=generic_events"/>
    <hyperlink ref="R35" r:id="rId17" display="https://www.hult.edu/en/executive-education/events/speaking-truth-london-17-sept/?utm_source=twitter&amp;utm_medium=social&amp;utm_campaign=organicsocialtwitter&amp;utm_content=ash_ev_190917_speakingtruth"/>
    <hyperlink ref="R37" r:id="rId18" display="http://po.st/scms/OrMCe04Lcp0lOFmbAka8Um6V2jAD7SYdZTjvhHbnYZ0lOA/PNr4iq"/>
    <hyperlink ref="R38" r:id="rId19" display="http://po.st/scms/OrMCe04Lcp0lOFmbAka8Um6V2jAD7SYdZTjvhHbnYZ0lOA/PNr4iq"/>
    <hyperlink ref="R39" r:id="rId20" display="http://po.st/scms/OrMCe04Lcp0lOFmbAka8Um6V2jAD7SYdZTjvhHbnYZ0lOA/4Vygqh"/>
    <hyperlink ref="R40" r:id="rId21" display="http://po.st/scms/OrMCe04Lcp0lOFmbAka8Um6V2jAD7SYdZTjvhHbnYZ0lOA/PNr4iq"/>
    <hyperlink ref="R41" r:id="rId22" display="https://go.headspringexecutive.com/AIReport"/>
    <hyperlink ref="R42" r:id="rId23" display="https://www.ie.edu/exponential-learning/blog/finance/los-5-aspectos-clave-de-las-finanzas-corporativas/?utm_source=Twitter&amp;utm_medium=social&amp;utm_campaign=60819-blogspot&amp;utm_content=FinanzasCorporativas"/>
    <hyperlink ref="R43" r:id="rId24" display="https://www.ie.edu/insights/articles/communication-substance-and-form/"/>
    <hyperlink ref="R44" r:id="rId25" display="https://www.ie.edu/insights/articles/strategies-from-words-to-deeds-thanks-to-pmos/"/>
    <hyperlink ref="R46" r:id="rId26" display="https://twitter.com/HarvardNPLI/status/1160244418110218242"/>
    <hyperlink ref="R47" r:id="rId27" display="https://executiveeducation.wharton.upenn.edu/for-individuals/all-programs/customer-analytics-for-growth-using-machine-learning-ai-and-big-data/?utm_source=wcai&amp;utm_medium=display&amp;utm_content=baev&amp;utm_campaign=wcaide20baev"/>
    <hyperlink ref="R50" r:id="rId28" display="http://po.st/scms/OrMCe04Lcp0lOFmbAka8Um6V2jAD7SYdZTjvhHbnYZ0lOA/HJcZwb"/>
    <hyperlink ref="R51" r:id="rId29" display="http://po.st/scms/OrMCe04Lcp0lOFmbAka8Um6V2jAD7SYdZTjvhHbnYZ0lOA/HJcZwb"/>
    <hyperlink ref="R52" r:id="rId30" display="http://po.st/scms/OrMCe04Lcp0lOFmbAka8Um6V2jAD7SYdZTjvhHbnYZ0lOA/7duwum"/>
    <hyperlink ref="R53" r:id="rId31" display="http://po.st/scms/OrMCe04Lcp0lOFmbAka8Um6V2jAD7SYdZTjvhHbnYZ0lOA/aJmkB2"/>
    <hyperlink ref="R54" r:id="rId32" display="http://po.st/scms/OrMCe04Lcp0lOFmbAka8Um6V2jAD7SYdZTjvhHbnYZ0lOA/fts9PQ"/>
    <hyperlink ref="R55" r:id="rId33" display="http://po.st/scms/OrMCe04Lcp0lOFmbAka8Um6V2jAD7SYdZTjvhHbnYZ0lOA/ITJ3AK"/>
    <hyperlink ref="R56" r:id="rId34" display="http://po.st/scms/OrMCe04Lcp0lOFmbAka8Um6V2jAD7SYdZTjvhHbnYZ0lOA/ILEEKv"/>
    <hyperlink ref="R57" r:id="rId35" display="http://po.st/scms/OrMCe04Lcp0lOFmbAka8Um6V2jAD7SYdZTjvhHbnYZ0lOA/p29olp"/>
    <hyperlink ref="R58" r:id="rId36" display="http://po.st/scms/OrMCe04Lcp0lOFmbAka8Um6V2jAD7SYdZTjvhHbnYZ0lOA/5TJgj9"/>
    <hyperlink ref="R59" r:id="rId37" display="http://po.st/scms/OrMCe04Lcp0lOFmbAka8Um6V2jAD7SYdZTjvhHbnYZ0lOA/zb5T2F"/>
    <hyperlink ref="R60" r:id="rId38" display="http://po.st/scms/OrMCe04Lcp0lOFmbAka8Um6V2jAD7SYdZTjvhHbnYZ0lOA/OopEA3"/>
    <hyperlink ref="R61" r:id="rId39" display="http://po.st/scms/OrMCe04Lcp0lOFmbAka8Um6V2jAD7SYdZTjvhHbnYZ0lOA/PNr4iq"/>
    <hyperlink ref="R62" r:id="rId40" display="http://po.st/scms/OrMCe04Lcp0lOFmbAka8Um6V2jAD7SYdZTjvhHbnYZ0lOA/FSAs4U"/>
    <hyperlink ref="R63" r:id="rId41" display="http://po.st/scms/OrMCe04Lcp0lOFmbAka8Um6V2jAD7SYdZTjvhHbnYZ0lOA/uSyVqI"/>
    <hyperlink ref="R64" r:id="rId42" display="http://po.st/scms/OrMCe04Lcp0lOFmbAka8Um6V2jAD7SYdZTjvhHbnYZ0lOA/odCeoy"/>
    <hyperlink ref="R65" r:id="rId43" display="http://po.st/scms/OrMCe04Lcp0lOFmbAka8Um6V2jAD7SYdZTjvhHbnYZ0lOA/wDPara"/>
    <hyperlink ref="R66" r:id="rId44" display="http://po.st/scms/OrMCe04Lcp0lOFmbAka8Um6V2jAD7SYdZTjvhHbnYZ0lOA/IhrxSg"/>
    <hyperlink ref="R67" r:id="rId45" display="http://po.st/scms/OrMCe04Lcp0lOFmbAka8Um6V2jAD7SYdZTjvhHbnYZ0lOA/iyO79R"/>
    <hyperlink ref="R68" r:id="rId46" display="http://po.st/scms/OrMCe04Lcp0lOFmbAka8Um6V2jAD7SYdZTjvhHbnYZ0lOA/uldsuC"/>
    <hyperlink ref="R69" r:id="rId47" display="http://po.st/scms/OrMCe04Lcp0lOFmbAka8Um6V2jAD7SYdZTjvhHbnYZ0lOA/QOVc5j"/>
    <hyperlink ref="R70" r:id="rId48" display="http://po.st/scms/OrMCe04Lcp0lOFmbAka8Um6V2jAD7SYdZTjvhHbnYZ0lOA/w7BIM1"/>
    <hyperlink ref="R71" r:id="rId49" display="http://po.st/scms/OrMCe04Lcp0lOFmbAka8Um6V2jAD7SYdZTjvhHbnYZ0lOA/bgADwn"/>
    <hyperlink ref="R72" r:id="rId50" display="http://po.st/scms/OrMCe04Lcp0lOFmbAka8Um6V2jAD7SYdZTjvhHbnYZ0lOA/xw059G"/>
    <hyperlink ref="R73" r:id="rId51" display="http://po.st/scms/OrMCe04Lcp0lOFmbAka8Um6V2jAD7SYdZTjvhHbnYZ0lOA/OPBmuP"/>
    <hyperlink ref="R74" r:id="rId52" display="http://po.st/scms/OrMCe04Lcp0lOFmbAka8Um6V2jAD7SYdZTjvhHbnYZ0lOA/90436v"/>
    <hyperlink ref="R75" r:id="rId53" display="http://po.st/scms/OrMCe04Lcp0lOFmbAka8Um6V2jAD7SYdZTjvhHbnYZ0lOA/mfkRap"/>
    <hyperlink ref="R76" r:id="rId54" display="http://po.st/scms/OrMCe04Lcp0lOFmbAka8Um6V2jAD7SYdZTjvhHbnYZ0lOA/fZR2tg"/>
    <hyperlink ref="R77" r:id="rId55" display="http://po.st/scms/OrMCe04Lcp0lOFmbAka8Um6V2jAD7SYdZTjvhHbnYZ0lOA/TYM9cp"/>
    <hyperlink ref="R78" r:id="rId56" display="http://po.st/scms/OrMCe04Lcp0lOFmbAka8Um6V2jAD7SYdZTjvhHbnYZ0lOA/KQEfDY"/>
    <hyperlink ref="R79" r:id="rId57" display="http://po.st/scms/OrMCe04Lcp0lOFmbAka8Um6V2jAD7SYdZTjvhHbnYZ0lOA/xBg3ul"/>
    <hyperlink ref="R80" r:id="rId58" display="http://po.st/scms/OrMCe04Lcp0lOFmbAka8Um6V2jAD7SYdZTjvhHbnYZ0lOA/ByrTKc"/>
    <hyperlink ref="R81" r:id="rId59" display="http://po.st/scms/OrMCe04Lcp0lOFmbAka8Um6V2jAD7SYdZTjvhHbnYZ0lOA/MA79gI"/>
    <hyperlink ref="R82" r:id="rId60" display="http://po.st/scms/OrMCe04Lcp0lOFmbAka8Um6V2jAD7SYdZTjvhHbnYZ0lOA/NqYfgf"/>
    <hyperlink ref="R83" r:id="rId61" display="http://po.st/scms/OrMCe04Lcp0lOFmbAka8Um6V2jAD7SYdZTjvhHbnYZ0lOA/otSuY7"/>
    <hyperlink ref="R84" r:id="rId62" display="http://po.st/scms/OrMCe04Lcp0lOFmbAka8Um6V2jAD7SYdZTjvhHbnYZ0lOA/6PVWA1"/>
    <hyperlink ref="R85" r:id="rId63" display="http://po.st/scms/OrMCe04Lcp0lOFmbAka8Um6V2jAD7SYdZTjvhHbnYZ0lOA/z4A5NN"/>
    <hyperlink ref="R86" r:id="rId64" display="http://po.st/scms/OrMCe04Lcp0lOFmbAka8Um6V2jAD7SYdZTjvhHbnYZ0lOA/a3g72o"/>
    <hyperlink ref="R87" r:id="rId65" display="http://po.st/scms/OrMCe04Lcp0lOFmbAka8Um6V2jAD7SYdZTjvhHbnYZ0lOA/6pTZ5M"/>
    <hyperlink ref="R88" r:id="rId66" display="http://po.st/scms/OrMCe04Lcp0lOFmbAka8Um6V2jAD7SYdZTjvhHbnYZ0lOA/5Wm7Or"/>
    <hyperlink ref="R89" r:id="rId67" display="http://po.st/scms/OrMCe04Lcp0lOFmbAka8Um6V2jAD7SYdZTjvhHbnYZ0lOA/qJ7MNr"/>
    <hyperlink ref="R90" r:id="rId68" display="http://po.st/scms/OrMCe04Lcp0lOFmbAka8Um6V2jAD7SYdZTjvhHbnYZ0lOA/q2AiAl"/>
    <hyperlink ref="R91" r:id="rId69" display="http://po.st/scms/OrMCe04Lcp0lOFmbAka8Um6V2jAD7SYdZTjvhHbnYZ0lOA/PNr4iq"/>
    <hyperlink ref="R92" r:id="rId70" display="http://po.st/scms/OrMCe04Lcp0lOFmbAka8Um6V2jAD7SYdZTjvhHbnYZ0lOA/wLviLD"/>
    <hyperlink ref="R93" r:id="rId71" display="http://po.st/scms/OrMCe04Lcp0lOFmbAka8Um6V2jAD7SYdZTjvhHbnYZ0lOA/DBuxK1"/>
    <hyperlink ref="R94" r:id="rId72" display="http://po.st/scms/OrMCe04Lcp0lOFmbAka8Um6V2jAD7SYdZTjvhHbnYZ0lOA/4Vygqh"/>
    <hyperlink ref="R95" r:id="rId73" display="http://po.st/scms/OrMCe04Lcp0lOFmbAka8Um6V2jAD7SYdZTjvhHbnYZ0lOA/KG99fL"/>
    <hyperlink ref="R96" r:id="rId74" display="http://po.st/scms/OrMCe04Lcp0lOFmbAka8Um6V2jAD7SYdZTjvhHbnYZ0lOA/uQOqkB"/>
    <hyperlink ref="R97" r:id="rId75" display="http://po.st/scms/OrMCe04Lcp0lOFmbAka8Um6V2jAD7SYdZTjvhHbnYZ0lOA/NWrIUq"/>
    <hyperlink ref="R98" r:id="rId76" display="http://po.st/scms/OrMCe04Lcp0lOFmbAka8Um6V2jAD7SYdZTjvhHbnYZ0lOA/8WCCVZ"/>
    <hyperlink ref="R99" r:id="rId77" display="http://po.st/scms/OrMCe04Lcp0lOFmbAka8Um6V2jAD7SYdZTjvhHbnYZ0lOA/HGMbXH"/>
    <hyperlink ref="R100" r:id="rId78" display="http://po.st/scms/OrMCe04Lcp0lOFmbAka8Um6V2jAD7SYdZTjvhHbnYZ0lOA/8DUK5F"/>
    <hyperlink ref="U21" r:id="rId79" display="https://pbs.twimg.com/media/EBOLFbUW4AAdD1t.jpg"/>
    <hyperlink ref="U26" r:id="rId80" display="https://pbs.twimg.com/media/EBX-4ihXoAAUnz4.jpg"/>
    <hyperlink ref="U27" r:id="rId81" display="https://pbs.twimg.com/media/EBd1v8AXUAAdppw.jpg"/>
    <hyperlink ref="U31" r:id="rId82" display="https://pbs.twimg.com/media/EBGiPmHXoAA4dnp.jpg"/>
    <hyperlink ref="U33" r:id="rId83" display="https://pbs.twimg.com/media/EA3beu7X4AAGWjE.jpg"/>
    <hyperlink ref="U34" r:id="rId84" display="https://pbs.twimg.com/media/EA9cHrqWsAEJF4w.jpg"/>
    <hyperlink ref="U35" r:id="rId85" display="https://pbs.twimg.com/media/EBWVFvrXkAAWCRh.jpg"/>
    <hyperlink ref="U41" r:id="rId86" display="https://pbs.twimg.com/media/EA4ljy2XsAEfB46.jpg"/>
    <hyperlink ref="U42" r:id="rId87" display="https://pbs.twimg.com/media/EBRQdPnWkAAlEf8.jpg"/>
    <hyperlink ref="U43" r:id="rId88" display="https://pbs.twimg.com/media/EBbmn2NW4AArIjx.jpg"/>
    <hyperlink ref="U44" r:id="rId89" display="https://pbs.twimg.com/media/EBwL4FPX4AA30Ho.jpg"/>
    <hyperlink ref="U47" r:id="rId90" display="https://pbs.twimg.com/media/EB3yY3ZU8AAk_lJ.jpg"/>
    <hyperlink ref="V3" r:id="rId91" display="http://pbs.twimg.com/profile_images/830188614080360448/8Tuj4G5l_normal.jpg"/>
    <hyperlink ref="V4" r:id="rId92" display="http://pbs.twimg.com/profile_images/1688746030/LT2012nodate180x180_normal.jpg"/>
    <hyperlink ref="V5" r:id="rId93" display="http://pbs.twimg.com/profile_images/3566631514/7c199066d3a2f78f78f6ad9fe3dd7cbf_normal.jpeg"/>
    <hyperlink ref="V6" r:id="rId94" display="http://pbs.twimg.com/profile_images/1064564762535780352/AvDSca9P_normal.jpg"/>
    <hyperlink ref="V7" r:id="rId95" display="http://pbs.twimg.com/profile_images/1121485584608972800/aIEXkBA0_normal.jpg"/>
    <hyperlink ref="V8" r:id="rId96" display="http://pbs.twimg.com/profile_images/963304190624845824/sYtyY8g2_normal.jpg"/>
    <hyperlink ref="V9" r:id="rId97" display="http://pbs.twimg.com/profile_images/1062923096993206273/kpksbc66_normal.jpg"/>
    <hyperlink ref="V10" r:id="rId98" display="http://pbs.twimg.com/profile_images/1148521371670065152/ovn0_mS8_normal.png"/>
    <hyperlink ref="V11" r:id="rId99" display="http://pbs.twimg.com/profile_images/1106475989192925184/LUyln1pQ_normal.jpg"/>
    <hyperlink ref="V12" r:id="rId100" display="http://pbs.twimg.com/profile_images/919727331719118848/B8HBxz4V_normal.jpg"/>
    <hyperlink ref="V13" r:id="rId101" display="http://pbs.twimg.com/profile_images/603660404582060032/saJUnBwF_normal.png"/>
    <hyperlink ref="V14" r:id="rId102" display="http://pbs.twimg.com/profile_images/1142430162333655044/H8K6DzM-_normal.jpg"/>
    <hyperlink ref="V15" r:id="rId103" display="http://pbs.twimg.com/profile_images/950780066912440321/qgsBFrMg_normal.jpg"/>
    <hyperlink ref="V16" r:id="rId104" display="http://pbs.twimg.com/profile_images/2360108126/mtnnh05sapdo9j4rus9o_normal.jpeg"/>
    <hyperlink ref="V17" r:id="rId105" display="http://pbs.twimg.com/profile_images/966632580157263872/02kUOhqf_normal.jpg"/>
    <hyperlink ref="V18" r:id="rId106" display="http://pbs.twimg.com/profile_images/1159808794412670977/8MhCCQpn_normal.jpg"/>
    <hyperlink ref="V19" r:id="rId107" display="http://pbs.twimg.com/profile_images/860595028896382976/r4FkYjgH_normal.jpg"/>
    <hyperlink ref="V20" r:id="rId108" display="http://pbs.twimg.com/profile_images/738061544819429376/KxngvD6F_normal.jpg"/>
    <hyperlink ref="V21" r:id="rId109" display="https://pbs.twimg.com/media/EBOLFbUW4AAdD1t.jpg"/>
    <hyperlink ref="V22" r:id="rId110" display="http://pbs.twimg.com/profile_images/608703287471120385/k7MVslch_normal.jpg"/>
    <hyperlink ref="V23" r:id="rId111" display="http://pbs.twimg.com/profile_images/608703287471120385/k7MVslch_normal.jpg"/>
    <hyperlink ref="V24" r:id="rId112" display="http://pbs.twimg.com/profile_images/608703287471120385/k7MVslch_normal.jpg"/>
    <hyperlink ref="V25" r:id="rId113" display="http://pbs.twimg.com/profile_images/608703287471120385/k7MVslch_normal.jpg"/>
    <hyperlink ref="V26" r:id="rId114" display="https://pbs.twimg.com/media/EBX-4ihXoAAUnz4.jpg"/>
    <hyperlink ref="V27" r:id="rId115" display="https://pbs.twimg.com/media/EBd1v8AXUAAdppw.jpg"/>
    <hyperlink ref="V28" r:id="rId116" display="http://pbs.twimg.com/profile_images/565736223579193346/t8TysxCO_normal.png"/>
    <hyperlink ref="V29" r:id="rId117" display="http://pbs.twimg.com/profile_images/1153318675065315328/mM230ly6_normal.png"/>
    <hyperlink ref="V30" r:id="rId118" display="http://pbs.twimg.com/profile_images/793713070996586496/tdhpOKzt_normal.jpg"/>
    <hyperlink ref="V31" r:id="rId119" display="https://pbs.twimg.com/media/EBGiPmHXoAA4dnp.jpg"/>
    <hyperlink ref="V32" r:id="rId120" display="http://pbs.twimg.com/profile_images/1093073004450537472/JNb8TxAi_normal.jpg"/>
    <hyperlink ref="V33" r:id="rId121" display="https://pbs.twimg.com/media/EA3beu7X4AAGWjE.jpg"/>
    <hyperlink ref="V34" r:id="rId122" display="https://pbs.twimg.com/media/EA9cHrqWsAEJF4w.jpg"/>
    <hyperlink ref="V35" r:id="rId123" display="https://pbs.twimg.com/media/EBWVFvrXkAAWCRh.jpg"/>
    <hyperlink ref="V36" r:id="rId124" display="http://pbs.twimg.com/profile_images/996501145639116800/uxObekHS_normal.jpg"/>
    <hyperlink ref="V37" r:id="rId125" display="http://pbs.twimg.com/profile_images/1064235369665835008/Ey7qsA0I_normal.jpg"/>
    <hyperlink ref="V38" r:id="rId126" display="http://pbs.twimg.com/profile_images/1064235369665835008/Ey7qsA0I_normal.jpg"/>
    <hyperlink ref="V39" r:id="rId127" display="http://pbs.twimg.com/profile_images/1064709504393072641/pI0lZvUw_normal.jpg"/>
    <hyperlink ref="V40" r:id="rId128" display="http://pbs.twimg.com/profile_images/773909130352402432/XKlKwdPG_normal.jpg"/>
    <hyperlink ref="V41" r:id="rId129" display="https://pbs.twimg.com/media/EA4ljy2XsAEfB46.jpg"/>
    <hyperlink ref="V42" r:id="rId130" display="https://pbs.twimg.com/media/EBRQdPnWkAAlEf8.jpg"/>
    <hyperlink ref="V43" r:id="rId131" display="https://pbs.twimg.com/media/EBbmn2NW4AArIjx.jpg"/>
    <hyperlink ref="V44" r:id="rId132" display="https://pbs.twimg.com/media/EBwL4FPX4AA30Ho.jpg"/>
    <hyperlink ref="V45" r:id="rId133" display="http://pbs.twimg.com/profile_images/1056070310196400129/5RSnKwhv_normal.jpg"/>
    <hyperlink ref="V46" r:id="rId134" display="http://pbs.twimg.com/profile_images/578573926370009088/TdxmQgH0_normal.png"/>
    <hyperlink ref="V47" r:id="rId135" display="https://pbs.twimg.com/media/EB3yY3ZU8AAk_lJ.jpg"/>
    <hyperlink ref="V48" r:id="rId136" display="http://pbs.twimg.com/profile_images/1123667394067599363/LKAVk5qV_normal.png"/>
    <hyperlink ref="V49" r:id="rId137" display="http://pbs.twimg.com/profile_images/464232281708560384/LdYtreCd_normal.jpeg"/>
    <hyperlink ref="V50" r:id="rId138" display="http://pbs.twimg.com/profile_images/973565434581733376/idIuhkwm_normal.jpg"/>
    <hyperlink ref="V51" r:id="rId139" display="http://pbs.twimg.com/profile_images/720701486418784257/ScrgFKdc_normal.jpg"/>
    <hyperlink ref="V52" r:id="rId140" display="http://pbs.twimg.com/profile_images/720701486418784257/ScrgFKdc_normal.jpg"/>
    <hyperlink ref="V53" r:id="rId141" display="http://pbs.twimg.com/profile_images/720701486418784257/ScrgFKdc_normal.jpg"/>
    <hyperlink ref="V54" r:id="rId142" display="http://pbs.twimg.com/profile_images/720701486418784257/ScrgFKdc_normal.jpg"/>
    <hyperlink ref="V55" r:id="rId143" display="http://pbs.twimg.com/profile_images/720701486418784257/ScrgFKdc_normal.jpg"/>
    <hyperlink ref="V56" r:id="rId144" display="http://pbs.twimg.com/profile_images/720701486418784257/ScrgFKdc_normal.jpg"/>
    <hyperlink ref="V57" r:id="rId145" display="http://pbs.twimg.com/profile_images/720701486418784257/ScrgFKdc_normal.jpg"/>
    <hyperlink ref="V58" r:id="rId146" display="http://pbs.twimg.com/profile_images/720701486418784257/ScrgFKdc_normal.jpg"/>
    <hyperlink ref="V59" r:id="rId147" display="http://pbs.twimg.com/profile_images/720701486418784257/ScrgFKdc_normal.jpg"/>
    <hyperlink ref="V60" r:id="rId148" display="http://pbs.twimg.com/profile_images/720701486418784257/ScrgFKdc_normal.jpg"/>
    <hyperlink ref="V61" r:id="rId149" display="http://pbs.twimg.com/profile_images/720701486418784257/ScrgFKdc_normal.jpg"/>
    <hyperlink ref="V62" r:id="rId150" display="http://pbs.twimg.com/profile_images/720701486418784257/ScrgFKdc_normal.jpg"/>
    <hyperlink ref="V63" r:id="rId151" display="http://pbs.twimg.com/profile_images/720701486418784257/ScrgFKdc_normal.jpg"/>
    <hyperlink ref="V64" r:id="rId152" display="http://pbs.twimg.com/profile_images/720701486418784257/ScrgFKdc_normal.jpg"/>
    <hyperlink ref="V65" r:id="rId153" display="http://pbs.twimg.com/profile_images/720701486418784257/ScrgFKdc_normal.jpg"/>
    <hyperlink ref="V66" r:id="rId154" display="http://pbs.twimg.com/profile_images/720701486418784257/ScrgFKdc_normal.jpg"/>
    <hyperlink ref="V67" r:id="rId155" display="http://pbs.twimg.com/profile_images/720701486418784257/ScrgFKdc_normal.jpg"/>
    <hyperlink ref="V68" r:id="rId156" display="http://pbs.twimg.com/profile_images/720701486418784257/ScrgFKdc_normal.jpg"/>
    <hyperlink ref="V69" r:id="rId157" display="http://pbs.twimg.com/profile_images/720701486418784257/ScrgFKdc_normal.jpg"/>
    <hyperlink ref="V70" r:id="rId158" display="http://pbs.twimg.com/profile_images/720701486418784257/ScrgFKdc_normal.jpg"/>
    <hyperlink ref="V71" r:id="rId159" display="http://pbs.twimg.com/profile_images/720701486418784257/ScrgFKdc_normal.jpg"/>
    <hyperlink ref="V72" r:id="rId160" display="http://pbs.twimg.com/profile_images/720701486418784257/ScrgFKdc_normal.jpg"/>
    <hyperlink ref="V73" r:id="rId161" display="http://pbs.twimg.com/profile_images/720701486418784257/ScrgFKdc_normal.jpg"/>
    <hyperlink ref="V74" r:id="rId162" display="http://pbs.twimg.com/profile_images/720701486418784257/ScrgFKdc_normal.jpg"/>
    <hyperlink ref="V75" r:id="rId163" display="http://pbs.twimg.com/profile_images/720701486418784257/ScrgFKdc_normal.jpg"/>
    <hyperlink ref="V76" r:id="rId164" display="http://pbs.twimg.com/profile_images/720701486418784257/ScrgFKdc_normal.jpg"/>
    <hyperlink ref="V77" r:id="rId165" display="http://pbs.twimg.com/profile_images/720701486418784257/ScrgFKdc_normal.jpg"/>
    <hyperlink ref="V78" r:id="rId166" display="http://pbs.twimg.com/profile_images/720701486418784257/ScrgFKdc_normal.jpg"/>
    <hyperlink ref="V79" r:id="rId167" display="http://pbs.twimg.com/profile_images/720701486418784257/ScrgFKdc_normal.jpg"/>
    <hyperlink ref="V80" r:id="rId168" display="http://pbs.twimg.com/profile_images/720701486418784257/ScrgFKdc_normal.jpg"/>
    <hyperlink ref="V81" r:id="rId169" display="http://pbs.twimg.com/profile_images/720701486418784257/ScrgFKdc_normal.jpg"/>
    <hyperlink ref="V82" r:id="rId170" display="http://pbs.twimg.com/profile_images/720701486418784257/ScrgFKdc_normal.jpg"/>
    <hyperlink ref="V83" r:id="rId171" display="http://pbs.twimg.com/profile_images/720701486418784257/ScrgFKdc_normal.jpg"/>
    <hyperlink ref="V84" r:id="rId172" display="http://pbs.twimg.com/profile_images/720701486418784257/ScrgFKdc_normal.jpg"/>
    <hyperlink ref="V85" r:id="rId173" display="http://pbs.twimg.com/profile_images/720701486418784257/ScrgFKdc_normal.jpg"/>
    <hyperlink ref="V86" r:id="rId174" display="http://pbs.twimg.com/profile_images/720701486418784257/ScrgFKdc_normal.jpg"/>
    <hyperlink ref="V87" r:id="rId175" display="http://pbs.twimg.com/profile_images/720701486418784257/ScrgFKdc_normal.jpg"/>
    <hyperlink ref="V88" r:id="rId176" display="http://pbs.twimg.com/profile_images/720701486418784257/ScrgFKdc_normal.jpg"/>
    <hyperlink ref="V89" r:id="rId177" display="http://pbs.twimg.com/profile_images/720701486418784257/ScrgFKdc_normal.jpg"/>
    <hyperlink ref="V90" r:id="rId178" display="http://pbs.twimg.com/profile_images/720701486418784257/ScrgFKdc_normal.jpg"/>
    <hyperlink ref="V91" r:id="rId179" display="http://pbs.twimg.com/profile_images/720701486418784257/ScrgFKdc_normal.jpg"/>
    <hyperlink ref="V92" r:id="rId180" display="http://pbs.twimg.com/profile_images/720701486418784257/ScrgFKdc_normal.jpg"/>
    <hyperlink ref="V93" r:id="rId181" display="http://pbs.twimg.com/profile_images/720701486418784257/ScrgFKdc_normal.jpg"/>
    <hyperlink ref="V94" r:id="rId182" display="http://pbs.twimg.com/profile_images/720701486418784257/ScrgFKdc_normal.jpg"/>
    <hyperlink ref="V95" r:id="rId183" display="http://pbs.twimg.com/profile_images/720701486418784257/ScrgFKdc_normal.jpg"/>
    <hyperlink ref="V96" r:id="rId184" display="http://pbs.twimg.com/profile_images/720701486418784257/ScrgFKdc_normal.jpg"/>
    <hyperlink ref="V97" r:id="rId185" display="http://pbs.twimg.com/profile_images/720701486418784257/ScrgFKdc_normal.jpg"/>
    <hyperlink ref="V98" r:id="rId186" display="http://pbs.twimg.com/profile_images/720701486418784257/ScrgFKdc_normal.jpg"/>
    <hyperlink ref="V99" r:id="rId187" display="http://pbs.twimg.com/profile_images/720701486418784257/ScrgFKdc_normal.jpg"/>
    <hyperlink ref="V100" r:id="rId188" display="http://pbs.twimg.com/profile_images/720701486418784257/ScrgFKdc_normal.jpg"/>
    <hyperlink ref="X3" r:id="rId189" display="https://twitter.com/#!/talentadvisors/status/1156839063132897280"/>
    <hyperlink ref="X4" r:id="rId190" display="https://twitter.com/#!/lt19uk/status/1156851224282578944"/>
    <hyperlink ref="X5" r:id="rId191" display="https://twitter.com/#!/henryzino22/status/1156994097426718720"/>
    <hyperlink ref="X6" r:id="rId192" display="https://twitter.com/#!/donny_rob/status/1157189809640747009"/>
    <hyperlink ref="X7" r:id="rId193" display="https://twitter.com/#!/petegordon68/status/1157311190386843649"/>
    <hyperlink ref="X8" r:id="rId194" display="https://twitter.com/#!/imanbenchaibah/status/1157894349834924039"/>
    <hyperlink ref="X9" r:id="rId195" display="https://twitter.com/#!/tashapupic/status/1157905535573864448"/>
    <hyperlink ref="X10" r:id="rId196" display="https://twitter.com/#!/heyjunaidseraj/status/1157905744802603008"/>
    <hyperlink ref="X11" r:id="rId197" display="https://twitter.com/#!/thisisaby/status/1157906986522075137"/>
    <hyperlink ref="X12" r:id="rId198" display="https://twitter.com/#!/jeanetteimpia/status/1157914498860298241"/>
    <hyperlink ref="X13" r:id="rId199" display="https://twitter.com/#!/odette_h/status/1157953449549582338"/>
    <hyperlink ref="X14" r:id="rId200" display="https://twitter.com/#!/adelabouhaidar/status/1158025803860520963"/>
    <hyperlink ref="X15" r:id="rId201" display="https://twitter.com/#!/technojederbig/status/1158154045246377985"/>
    <hyperlink ref="X16" r:id="rId202" display="https://twitter.com/#!/marketbuzzpr/status/1158220499706687488"/>
    <hyperlink ref="X17" r:id="rId203" display="https://twitter.com/#!/traveljunkied/status/1158223437112008704"/>
    <hyperlink ref="X18" r:id="rId204" display="https://twitter.com/#!/esthete_detache/status/1158301763864342535"/>
    <hyperlink ref="X19" r:id="rId205" display="https://twitter.com/#!/bigdatabatman/status/1158333854006034434"/>
    <hyperlink ref="X20" r:id="rId206" display="https://twitter.com/#!/uniconexed/status/1157025750672990212"/>
    <hyperlink ref="X21" r:id="rId207" display="https://twitter.com/#!/uniconexed/status/1158422458833281026"/>
    <hyperlink ref="X22" r:id="rId208" display="https://twitter.com/#!/thjeanjean/status/1158301651452776448"/>
    <hyperlink ref="X23" r:id="rId209" display="https://twitter.com/#!/thjeanjean/status/1158346962825093121"/>
    <hyperlink ref="X24" r:id="rId210" display="https://twitter.com/#!/thjeanjean/status/1159026441889222656"/>
    <hyperlink ref="X25" r:id="rId211" display="https://twitter.com/#!/thjeanjean/status/1159071724920561664"/>
    <hyperlink ref="X26" r:id="rId212" display="https://twitter.com/#!/sobeyschool_smu/status/1159112728595836928"/>
    <hyperlink ref="X27" r:id="rId213" display="https://twitter.com/#!/sobeyschool_smu/status/1159524900358545413"/>
    <hyperlink ref="X28" r:id="rId214" display="https://twitter.com/#!/wissamyounane/status/1157905606583476224"/>
    <hyperlink ref="X29" r:id="rId215" display="https://twitter.com/#!/dandrewschmidt/status/1157999340532707328"/>
    <hyperlink ref="X30" r:id="rId216" display="https://twitter.com/#!/audubai/status/1158338620807405568"/>
    <hyperlink ref="X31" r:id="rId217" display="https://twitter.com/#!/entmagazineme/status/1157893931213950976"/>
    <hyperlink ref="X32" r:id="rId218" display="https://twitter.com/#!/entmagazineme/status/1159681962006724608"/>
    <hyperlink ref="X33" r:id="rId219" display="https://twitter.com/#!/ashridge_biz/status/1156822001790672896"/>
    <hyperlink ref="X34" r:id="rId220" display="https://twitter.com/#!/ashridge_biz/status/1157244917841846272"/>
    <hyperlink ref="X35" r:id="rId221" display="https://twitter.com/#!/ashridge_biz/status/1158996406503399424"/>
    <hyperlink ref="X36" r:id="rId222" display="https://twitter.com/#!/julia_parnaby/status/1159815244438548481"/>
    <hyperlink ref="X37" r:id="rId223" display="https://twitter.com/#!/digitaltransf11/status/1156705985777557505"/>
    <hyperlink ref="X38" r:id="rId224" display="https://twitter.com/#!/digitaltransf11/status/1160420444639498240"/>
    <hyperlink ref="X39" r:id="rId225" display="https://twitter.com/#!/mba_buddy/status/1160749968010993664"/>
    <hyperlink ref="X40" r:id="rId226" display="https://twitter.com/#!/nicochan33/status/1160833377303482368"/>
    <hyperlink ref="X41" r:id="rId227" display="https://twitter.com/#!/ieexeceducation/status/1156903480847687680"/>
    <hyperlink ref="X42" r:id="rId228" display="https://twitter.com/#!/ieexeceducation/status/1158693951760506880"/>
    <hyperlink ref="X43" r:id="rId229" display="https://twitter.com/#!/ieexeceducation/status/1159418727592579072"/>
    <hyperlink ref="X44" r:id="rId230" display="https://twitter.com/#!/ieexeceducation/status/1160868278937554944"/>
    <hyperlink ref="X45" r:id="rId231" display="https://twitter.com/#!/tripgiu5/status/1160876146671665152"/>
    <hyperlink ref="X46" r:id="rId232" display="https://twitter.com/#!/harvardnpli/status/1161332021274087424"/>
    <hyperlink ref="X47" r:id="rId233" display="https://twitter.com/#!/whartoncai/status/1161350795394031616"/>
    <hyperlink ref="X48" r:id="rId234" display="https://twitter.com/#!/warrencntrpenn/status/1161351080208297984"/>
    <hyperlink ref="X49" r:id="rId235" display="https://twitter.com/#!/valerieblassey/status/1161357809738342400"/>
    <hyperlink ref="X50" r:id="rId236" display="https://twitter.com/#!/thegcsp/status/1161211588298383361"/>
    <hyperlink ref="X51" r:id="rId237" display="https://twitter.com/#!/execedcourses/status/1157458564476104704"/>
    <hyperlink ref="X52" r:id="rId238" display="https://twitter.com/#!/execedcourses/status/1157790778875236352"/>
    <hyperlink ref="X53" r:id="rId239" display="https://twitter.com/#!/execedcourses/status/1158229198244204544"/>
    <hyperlink ref="X54" r:id="rId240" display="https://twitter.com/#!/execedcourses/status/1157035744218603520"/>
    <hyperlink ref="X55" r:id="rId241" display="https://twitter.com/#!/execedcourses/status/1158791457085374464"/>
    <hyperlink ref="X56" r:id="rId242" display="https://twitter.com/#!/execedcourses/status/1159391451186229248"/>
    <hyperlink ref="X57" r:id="rId243" display="https://twitter.com/#!/execedcourses/status/1159602855939960832"/>
    <hyperlink ref="X58" r:id="rId244" display="https://twitter.com/#!/execedcourses/status/1160241112184868865"/>
    <hyperlink ref="X59" r:id="rId245" display="https://twitter.com/#!/execedcourses/status/1161052518442340355"/>
    <hyperlink ref="X60" r:id="rId246" display="https://twitter.com/#!/execedcourses/status/1156656749715136514"/>
    <hyperlink ref="X61" r:id="rId247" display="https://twitter.com/#!/execedcourses/status/1156703550979706880"/>
    <hyperlink ref="X62" r:id="rId248" display="https://twitter.com/#!/execedcourses/status/1156898336336515075"/>
    <hyperlink ref="X63" r:id="rId249" display="https://twitter.com/#!/execedcourses/status/1156960242044772352"/>
    <hyperlink ref="X64" r:id="rId250" display="https://twitter.com/#!/execedcourses/status/1156979366150017024"/>
    <hyperlink ref="X65" r:id="rId251" display="https://twitter.com/#!/execedcourses/status/1156990946766028800"/>
    <hyperlink ref="X66" r:id="rId252" display="https://twitter.com/#!/execedcourses/status/1157065946223149056"/>
    <hyperlink ref="X67" r:id="rId253" display="https://twitter.com/#!/execedcourses/status/1157175678283812864"/>
    <hyperlink ref="X68" r:id="rId254" display="https://twitter.com/#!/execedcourses/status/1157230549339009024"/>
    <hyperlink ref="X69" r:id="rId255" display="https://twitter.com/#!/execedcourses/status/1157519468697755648"/>
    <hyperlink ref="X70" r:id="rId256" display="https://twitter.com/#!/execedcourses/status/1157538090925228032"/>
    <hyperlink ref="X71" r:id="rId257" display="https://twitter.com/#!/execedcourses/status/1157579368777936896"/>
    <hyperlink ref="X72" r:id="rId258" display="https://twitter.com/#!/execedcourses/status/1157955381261262849"/>
    <hyperlink ref="X73" r:id="rId259" display="https://twitter.com/#!/execedcourses/status/1158138595296739329"/>
    <hyperlink ref="X74" r:id="rId260" display="https://twitter.com/#!/execedcourses/status/1158153194519724032"/>
    <hyperlink ref="X75" r:id="rId261" display="https://twitter.com/#!/execedcourses/status/1158212092316405761"/>
    <hyperlink ref="X76" r:id="rId262" display="https://twitter.com/#!/execedcourses/status/1158334400024547328"/>
    <hyperlink ref="X77" r:id="rId263" display="https://twitter.com/#!/execedcourses/status/1158485407404711936"/>
    <hyperlink ref="X78" r:id="rId264" display="https://twitter.com/#!/execedcourses/status/1158606715048173568"/>
    <hyperlink ref="X79" r:id="rId265" display="https://twitter.com/#!/execedcourses/status/1158666615342297088"/>
    <hyperlink ref="X80" r:id="rId266" display="https://twitter.com/#!/execedcourses/status/1158755725599920129"/>
    <hyperlink ref="X81" r:id="rId267" display="https://twitter.com/#!/execedcourses/status/1159017970267348992"/>
    <hyperlink ref="X82" r:id="rId268" display="https://twitter.com/#!/execedcourses/status/1159059239177842689"/>
    <hyperlink ref="X83" r:id="rId269" display="https://twitter.com/#!/execedcourses/status/1159153872905965568"/>
    <hyperlink ref="X84" r:id="rId270" display="https://twitter.com/#!/execedcourses/status/1159270644246122496"/>
    <hyperlink ref="X85" r:id="rId271" display="https://twitter.com/#!/execedcourses/status/1159678862529159168"/>
    <hyperlink ref="X86" r:id="rId272" display="https://twitter.com/#!/execedcourses/status/1159742788704985088"/>
    <hyperlink ref="X87" r:id="rId273" display="https://twitter.com/#!/execedcourses/status/1159935071601586176"/>
    <hyperlink ref="X88" r:id="rId274" display="https://twitter.com/#!/execedcourses/status/1159965270040907776"/>
    <hyperlink ref="X89" r:id="rId275" display="https://twitter.com/#!/execedcourses/status/1160024170706563072"/>
    <hyperlink ref="X90" r:id="rId276" display="https://twitter.com/#!/execedcourses/status/1160129876512296960"/>
    <hyperlink ref="X91" r:id="rId277" display="https://twitter.com/#!/execedcourses/status/1160418793262157825"/>
    <hyperlink ref="X92" r:id="rId278" display="https://twitter.com/#!/execedcourses/status/1160467618525958146"/>
    <hyperlink ref="X93" r:id="rId279" display="https://twitter.com/#!/execedcourses/status/1160633725857624066"/>
    <hyperlink ref="X94" r:id="rId280" display="https://twitter.com/#!/execedcourses/status/1160735909991469061"/>
    <hyperlink ref="X95" r:id="rId281" display="https://twitter.com/#!/execedcourses/status/1160749000800124928"/>
    <hyperlink ref="X96" r:id="rId282" display="https://twitter.com/#!/execedcourses/status/1160977517139783680"/>
    <hyperlink ref="X97" r:id="rId283" display="https://twitter.com/#!/execedcourses/status/1160996143871848448"/>
    <hyperlink ref="X98" r:id="rId284" display="https://twitter.com/#!/execedcourses/status/1161203525390651392"/>
    <hyperlink ref="X99" r:id="rId285" display="https://twitter.com/#!/execedcourses/status/1161247325118853120"/>
    <hyperlink ref="X100" r:id="rId286" display="https://twitter.com/#!/execedcourses/status/1161384733143552000"/>
  </hyperlinks>
  <printOptions/>
  <pageMargins left="0.7" right="0.7" top="0.75" bottom="0.75" header="0.3" footer="0.3"/>
  <pageSetup horizontalDpi="600" verticalDpi="600" orientation="portrait" r:id="rId290"/>
  <legacyDrawing r:id="rId288"/>
  <tableParts>
    <tablePart r:id="rId28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1554</v>
      </c>
      <c r="B1" s="13" t="s">
        <v>34</v>
      </c>
    </row>
    <row r="2" spans="1:2" ht="15">
      <c r="A2" s="114" t="s">
        <v>248</v>
      </c>
      <c r="B2" s="78">
        <v>156</v>
      </c>
    </row>
    <row r="3" spans="1:2" ht="15">
      <c r="A3" s="114" t="s">
        <v>236</v>
      </c>
      <c r="B3" s="78">
        <v>20</v>
      </c>
    </row>
    <row r="4" spans="1:2" ht="15">
      <c r="A4" s="114" t="s">
        <v>233</v>
      </c>
      <c r="B4" s="78">
        <v>18</v>
      </c>
    </row>
    <row r="5" spans="1:2" ht="15">
      <c r="A5" s="114" t="s">
        <v>235</v>
      </c>
      <c r="B5" s="78">
        <v>18</v>
      </c>
    </row>
    <row r="6" spans="1:2" ht="15">
      <c r="A6" s="114" t="s">
        <v>234</v>
      </c>
      <c r="B6" s="78">
        <v>18</v>
      </c>
    </row>
    <row r="7" spans="1:2" ht="15">
      <c r="A7" s="114" t="s">
        <v>232</v>
      </c>
      <c r="B7" s="78">
        <v>18</v>
      </c>
    </row>
    <row r="8" spans="1:2" ht="15">
      <c r="A8" s="114" t="s">
        <v>244</v>
      </c>
      <c r="B8" s="78">
        <v>7</v>
      </c>
    </row>
    <row r="9" spans="1:2" ht="15">
      <c r="A9" s="114" t="s">
        <v>249</v>
      </c>
      <c r="B9" s="78">
        <v>4</v>
      </c>
    </row>
    <row r="10" spans="1:2" ht="15">
      <c r="A10" s="114" t="s">
        <v>251</v>
      </c>
      <c r="B10" s="78">
        <v>1</v>
      </c>
    </row>
    <row r="11" spans="1:2" ht="15">
      <c r="A11" s="114"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1556</v>
      </c>
      <c r="B25" t="s">
        <v>1555</v>
      </c>
    </row>
    <row r="26" spans="1:2" ht="15">
      <c r="A26" s="125" t="s">
        <v>1558</v>
      </c>
      <c r="B26" s="3"/>
    </row>
    <row r="27" spans="1:2" ht="15">
      <c r="A27" s="126" t="s">
        <v>1559</v>
      </c>
      <c r="B27" s="3"/>
    </row>
    <row r="28" spans="1:2" ht="15">
      <c r="A28" s="127" t="s">
        <v>1560</v>
      </c>
      <c r="B28" s="3"/>
    </row>
    <row r="29" spans="1:2" ht="15">
      <c r="A29" s="128" t="s">
        <v>1561</v>
      </c>
      <c r="B29" s="3">
        <v>1</v>
      </c>
    </row>
    <row r="30" spans="1:2" ht="15">
      <c r="A30" s="128" t="s">
        <v>1562</v>
      </c>
      <c r="B30" s="3">
        <v>2</v>
      </c>
    </row>
    <row r="31" spans="1:2" ht="15">
      <c r="A31" s="126" t="s">
        <v>1563</v>
      </c>
      <c r="B31" s="3"/>
    </row>
    <row r="32" spans="1:2" ht="15">
      <c r="A32" s="127" t="s">
        <v>1564</v>
      </c>
      <c r="B32" s="3"/>
    </row>
    <row r="33" spans="1:2" ht="15">
      <c r="A33" s="128" t="s">
        <v>1565</v>
      </c>
      <c r="B33" s="3">
        <v>1</v>
      </c>
    </row>
    <row r="34" spans="1:2" ht="15">
      <c r="A34" s="128" t="s">
        <v>1566</v>
      </c>
      <c r="B34" s="3">
        <v>2</v>
      </c>
    </row>
    <row r="35" spans="1:2" ht="15">
      <c r="A35" s="128" t="s">
        <v>1567</v>
      </c>
      <c r="B35" s="3">
        <v>2</v>
      </c>
    </row>
    <row r="36" spans="1:2" ht="15">
      <c r="A36" s="128" t="s">
        <v>1568</v>
      </c>
      <c r="B36" s="3">
        <v>1</v>
      </c>
    </row>
    <row r="37" spans="1:2" ht="15">
      <c r="A37" s="128" t="s">
        <v>1569</v>
      </c>
      <c r="B37" s="3">
        <v>1</v>
      </c>
    </row>
    <row r="38" spans="1:2" ht="15">
      <c r="A38" s="128" t="s">
        <v>1570</v>
      </c>
      <c r="B38" s="3">
        <v>2</v>
      </c>
    </row>
    <row r="39" spans="1:2" ht="15">
      <c r="A39" s="128" t="s">
        <v>1561</v>
      </c>
      <c r="B39" s="3">
        <v>1</v>
      </c>
    </row>
    <row r="40" spans="1:2" ht="15">
      <c r="A40" s="128" t="s">
        <v>1571</v>
      </c>
      <c r="B40" s="3">
        <v>1</v>
      </c>
    </row>
    <row r="41" spans="1:2" ht="15">
      <c r="A41" s="128" t="s">
        <v>1562</v>
      </c>
      <c r="B41" s="3">
        <v>1</v>
      </c>
    </row>
    <row r="42" spans="1:2" ht="15">
      <c r="A42" s="127" t="s">
        <v>1572</v>
      </c>
      <c r="B42" s="3"/>
    </row>
    <row r="43" spans="1:2" ht="15">
      <c r="A43" s="128" t="s">
        <v>1573</v>
      </c>
      <c r="B43" s="3">
        <v>1</v>
      </c>
    </row>
    <row r="44" spans="1:2" ht="15">
      <c r="A44" s="128" t="s">
        <v>1565</v>
      </c>
      <c r="B44" s="3">
        <v>1</v>
      </c>
    </row>
    <row r="45" spans="1:2" ht="15">
      <c r="A45" s="128" t="s">
        <v>1574</v>
      </c>
      <c r="B45" s="3">
        <v>1</v>
      </c>
    </row>
    <row r="46" spans="1:2" ht="15">
      <c r="A46" s="128" t="s">
        <v>1575</v>
      </c>
      <c r="B46" s="3">
        <v>1</v>
      </c>
    </row>
    <row r="47" spans="1:2" ht="15">
      <c r="A47" s="128" t="s">
        <v>1576</v>
      </c>
      <c r="B47" s="3">
        <v>1</v>
      </c>
    </row>
    <row r="48" spans="1:2" ht="15">
      <c r="A48" s="127" t="s">
        <v>1577</v>
      </c>
      <c r="B48" s="3"/>
    </row>
    <row r="49" spans="1:2" ht="15">
      <c r="A49" s="128" t="s">
        <v>1578</v>
      </c>
      <c r="B49" s="3">
        <v>1</v>
      </c>
    </row>
    <row r="50" spans="1:2" ht="15">
      <c r="A50" s="128" t="s">
        <v>1579</v>
      </c>
      <c r="B50" s="3">
        <v>1</v>
      </c>
    </row>
    <row r="51" spans="1:2" ht="15">
      <c r="A51" s="128" t="s">
        <v>1573</v>
      </c>
      <c r="B51" s="3">
        <v>1</v>
      </c>
    </row>
    <row r="52" spans="1:2" ht="15">
      <c r="A52" s="128" t="s">
        <v>1580</v>
      </c>
      <c r="B52" s="3">
        <v>1</v>
      </c>
    </row>
    <row r="53" spans="1:2" ht="15">
      <c r="A53" s="128" t="s">
        <v>1562</v>
      </c>
      <c r="B53" s="3">
        <v>1</v>
      </c>
    </row>
    <row r="54" spans="1:2" ht="15">
      <c r="A54" s="127" t="s">
        <v>1581</v>
      </c>
      <c r="B54" s="3"/>
    </row>
    <row r="55" spans="1:2" ht="15">
      <c r="A55" s="128" t="s">
        <v>1573</v>
      </c>
      <c r="B55" s="3">
        <v>6</v>
      </c>
    </row>
    <row r="56" spans="1:2" ht="15">
      <c r="A56" s="128" t="s">
        <v>1565</v>
      </c>
      <c r="B56" s="3">
        <v>1</v>
      </c>
    </row>
    <row r="57" spans="1:2" ht="15">
      <c r="A57" s="128" t="s">
        <v>1580</v>
      </c>
      <c r="B57" s="3">
        <v>1</v>
      </c>
    </row>
    <row r="58" spans="1:2" ht="15">
      <c r="A58" s="128" t="s">
        <v>1574</v>
      </c>
      <c r="B58" s="3">
        <v>1</v>
      </c>
    </row>
    <row r="59" spans="1:2" ht="15">
      <c r="A59" s="128" t="s">
        <v>1567</v>
      </c>
      <c r="B59" s="3">
        <v>1</v>
      </c>
    </row>
    <row r="60" spans="1:2" ht="15">
      <c r="A60" s="128" t="s">
        <v>1582</v>
      </c>
      <c r="B60" s="3">
        <v>1</v>
      </c>
    </row>
    <row r="61" spans="1:2" ht="15">
      <c r="A61" s="128" t="s">
        <v>1583</v>
      </c>
      <c r="B61" s="3">
        <v>1</v>
      </c>
    </row>
    <row r="62" spans="1:2" ht="15">
      <c r="A62" s="128" t="s">
        <v>1562</v>
      </c>
      <c r="B62" s="3">
        <v>2</v>
      </c>
    </row>
    <row r="63" spans="1:2" ht="15">
      <c r="A63" s="127" t="s">
        <v>1584</v>
      </c>
      <c r="B63" s="3"/>
    </row>
    <row r="64" spans="1:2" ht="15">
      <c r="A64" s="128" t="s">
        <v>1585</v>
      </c>
      <c r="B64" s="3">
        <v>3</v>
      </c>
    </row>
    <row r="65" spans="1:2" ht="15">
      <c r="A65" s="128" t="s">
        <v>1586</v>
      </c>
      <c r="B65" s="3">
        <v>1</v>
      </c>
    </row>
    <row r="66" spans="1:2" ht="15">
      <c r="A66" s="128" t="s">
        <v>1580</v>
      </c>
      <c r="B66" s="3">
        <v>2</v>
      </c>
    </row>
    <row r="67" spans="1:2" ht="15">
      <c r="A67" s="128" t="s">
        <v>1575</v>
      </c>
      <c r="B67" s="3">
        <v>3</v>
      </c>
    </row>
    <row r="68" spans="1:2" ht="15">
      <c r="A68" s="128" t="s">
        <v>1567</v>
      </c>
      <c r="B68" s="3">
        <v>1</v>
      </c>
    </row>
    <row r="69" spans="1:2" ht="15">
      <c r="A69" s="128" t="s">
        <v>1569</v>
      </c>
      <c r="B69" s="3">
        <v>1</v>
      </c>
    </row>
    <row r="70" spans="1:2" ht="15">
      <c r="A70" s="128" t="s">
        <v>1571</v>
      </c>
      <c r="B70" s="3">
        <v>1</v>
      </c>
    </row>
    <row r="71" spans="1:2" ht="15">
      <c r="A71" s="127" t="s">
        <v>1587</v>
      </c>
      <c r="B71" s="3"/>
    </row>
    <row r="72" spans="1:2" ht="15">
      <c r="A72" s="128" t="s">
        <v>1579</v>
      </c>
      <c r="B72" s="3">
        <v>1</v>
      </c>
    </row>
    <row r="73" spans="1:2" ht="15">
      <c r="A73" s="128" t="s">
        <v>1580</v>
      </c>
      <c r="B73" s="3">
        <v>1</v>
      </c>
    </row>
    <row r="74" spans="1:2" ht="15">
      <c r="A74" s="128" t="s">
        <v>1574</v>
      </c>
      <c r="B74" s="3">
        <v>1</v>
      </c>
    </row>
    <row r="75" spans="1:2" ht="15">
      <c r="A75" s="128" t="s">
        <v>1576</v>
      </c>
      <c r="B75" s="3">
        <v>1</v>
      </c>
    </row>
    <row r="76" spans="1:2" ht="15">
      <c r="A76" s="128" t="s">
        <v>1569</v>
      </c>
      <c r="B76" s="3">
        <v>1</v>
      </c>
    </row>
    <row r="77" spans="1:2" ht="15">
      <c r="A77" s="127" t="s">
        <v>1588</v>
      </c>
      <c r="B77" s="3"/>
    </row>
    <row r="78" spans="1:2" ht="15">
      <c r="A78" s="128" t="s">
        <v>1565</v>
      </c>
      <c r="B78" s="3">
        <v>1</v>
      </c>
    </row>
    <row r="79" spans="1:2" ht="15">
      <c r="A79" s="128" t="s">
        <v>1566</v>
      </c>
      <c r="B79" s="3">
        <v>1</v>
      </c>
    </row>
    <row r="80" spans="1:2" ht="15">
      <c r="A80" s="128" t="s">
        <v>1580</v>
      </c>
      <c r="B80" s="3">
        <v>1</v>
      </c>
    </row>
    <row r="81" spans="1:2" ht="15">
      <c r="A81" s="128" t="s">
        <v>1575</v>
      </c>
      <c r="B81" s="3">
        <v>1</v>
      </c>
    </row>
    <row r="82" spans="1:2" ht="15">
      <c r="A82" s="128" t="s">
        <v>1567</v>
      </c>
      <c r="B82" s="3">
        <v>1</v>
      </c>
    </row>
    <row r="83" spans="1:2" ht="15">
      <c r="A83" s="128" t="s">
        <v>1582</v>
      </c>
      <c r="B83" s="3">
        <v>1</v>
      </c>
    </row>
    <row r="84" spans="1:2" ht="15">
      <c r="A84" s="128" t="s">
        <v>1569</v>
      </c>
      <c r="B84" s="3">
        <v>1</v>
      </c>
    </row>
    <row r="85" spans="1:2" ht="15">
      <c r="A85" s="127" t="s">
        <v>1589</v>
      </c>
      <c r="B85" s="3"/>
    </row>
    <row r="86" spans="1:2" ht="15">
      <c r="A86" s="128" t="s">
        <v>1578</v>
      </c>
      <c r="B86" s="3">
        <v>1</v>
      </c>
    </row>
    <row r="87" spans="1:2" ht="15">
      <c r="A87" s="128" t="s">
        <v>1580</v>
      </c>
      <c r="B87" s="3">
        <v>1</v>
      </c>
    </row>
    <row r="88" spans="1:2" ht="15">
      <c r="A88" s="128" t="s">
        <v>1574</v>
      </c>
      <c r="B88" s="3">
        <v>1</v>
      </c>
    </row>
    <row r="89" spans="1:2" ht="15">
      <c r="A89" s="128" t="s">
        <v>1570</v>
      </c>
      <c r="B89" s="3">
        <v>1</v>
      </c>
    </row>
    <row r="90" spans="1:2" ht="15">
      <c r="A90" s="128" t="s">
        <v>1562</v>
      </c>
      <c r="B90" s="3">
        <v>1</v>
      </c>
    </row>
    <row r="91" spans="1:2" ht="15">
      <c r="A91" s="127" t="s">
        <v>1590</v>
      </c>
      <c r="B91" s="3"/>
    </row>
    <row r="92" spans="1:2" ht="15">
      <c r="A92" s="128" t="s">
        <v>1586</v>
      </c>
      <c r="B92" s="3">
        <v>2</v>
      </c>
    </row>
    <row r="93" spans="1:2" ht="15">
      <c r="A93" s="128" t="s">
        <v>1566</v>
      </c>
      <c r="B93" s="3">
        <v>1</v>
      </c>
    </row>
    <row r="94" spans="1:2" ht="15">
      <c r="A94" s="128" t="s">
        <v>1591</v>
      </c>
      <c r="B94" s="3">
        <v>1</v>
      </c>
    </row>
    <row r="95" spans="1:2" ht="15">
      <c r="A95" s="128" t="s">
        <v>1571</v>
      </c>
      <c r="B95" s="3">
        <v>1</v>
      </c>
    </row>
    <row r="96" spans="1:2" ht="15">
      <c r="A96" s="128" t="s">
        <v>1562</v>
      </c>
      <c r="B96" s="3">
        <v>1</v>
      </c>
    </row>
    <row r="97" spans="1:2" ht="15">
      <c r="A97" s="127" t="s">
        <v>1592</v>
      </c>
      <c r="B97" s="3"/>
    </row>
    <row r="98" spans="1:2" ht="15">
      <c r="A98" s="128" t="s">
        <v>1585</v>
      </c>
      <c r="B98" s="3">
        <v>1</v>
      </c>
    </row>
    <row r="99" spans="1:2" ht="15">
      <c r="A99" s="128" t="s">
        <v>1574</v>
      </c>
      <c r="B99" s="3">
        <v>1</v>
      </c>
    </row>
    <row r="100" spans="1:2" ht="15">
      <c r="A100" s="128" t="s">
        <v>1569</v>
      </c>
      <c r="B100" s="3">
        <v>1</v>
      </c>
    </row>
    <row r="101" spans="1:2" ht="15">
      <c r="A101" s="127" t="s">
        <v>1593</v>
      </c>
      <c r="B101" s="3"/>
    </row>
    <row r="102" spans="1:2" ht="15">
      <c r="A102" s="128" t="s">
        <v>1579</v>
      </c>
      <c r="B102" s="3">
        <v>2</v>
      </c>
    </row>
    <row r="103" spans="1:2" ht="15">
      <c r="A103" s="128" t="s">
        <v>1566</v>
      </c>
      <c r="B103" s="3">
        <v>1</v>
      </c>
    </row>
    <row r="104" spans="1:2" ht="15">
      <c r="A104" s="128" t="s">
        <v>1594</v>
      </c>
      <c r="B104" s="3">
        <v>1</v>
      </c>
    </row>
    <row r="105" spans="1:2" ht="15">
      <c r="A105" s="127" t="s">
        <v>1595</v>
      </c>
      <c r="B105" s="3"/>
    </row>
    <row r="106" spans="1:2" ht="15">
      <c r="A106" s="128" t="s">
        <v>1596</v>
      </c>
      <c r="B106" s="3">
        <v>1</v>
      </c>
    </row>
    <row r="107" spans="1:2" ht="15">
      <c r="A107" s="128" t="s">
        <v>1585</v>
      </c>
      <c r="B107" s="3">
        <v>2</v>
      </c>
    </row>
    <row r="108" spans="1:2" ht="15">
      <c r="A108" s="128" t="s">
        <v>1566</v>
      </c>
      <c r="B108" s="3">
        <v>1</v>
      </c>
    </row>
    <row r="109" spans="1:2" ht="15">
      <c r="A109" s="128" t="s">
        <v>1574</v>
      </c>
      <c r="B109" s="3">
        <v>1</v>
      </c>
    </row>
    <row r="110" spans="1:2" ht="15">
      <c r="A110" s="128" t="s">
        <v>1575</v>
      </c>
      <c r="B110" s="3">
        <v>1</v>
      </c>
    </row>
    <row r="111" spans="1:2" ht="15">
      <c r="A111" s="128" t="s">
        <v>1570</v>
      </c>
      <c r="B111" s="3">
        <v>1</v>
      </c>
    </row>
    <row r="112" spans="1:2" ht="15">
      <c r="A112" s="128" t="s">
        <v>1594</v>
      </c>
      <c r="B112" s="3">
        <v>1</v>
      </c>
    </row>
    <row r="113" spans="1:2" ht="15">
      <c r="A113" s="128" t="s">
        <v>1562</v>
      </c>
      <c r="B113" s="3">
        <v>1</v>
      </c>
    </row>
    <row r="114" spans="1:2" ht="15">
      <c r="A114" s="127" t="s">
        <v>1597</v>
      </c>
      <c r="B114" s="3"/>
    </row>
    <row r="115" spans="1:2" ht="15">
      <c r="A115" s="128" t="s">
        <v>1580</v>
      </c>
      <c r="B115" s="3">
        <v>2</v>
      </c>
    </row>
    <row r="116" spans="1:2" ht="15">
      <c r="A116" s="128" t="s">
        <v>1567</v>
      </c>
      <c r="B116" s="3">
        <v>1</v>
      </c>
    </row>
    <row r="117" spans="1:2" ht="15">
      <c r="A117" s="128" t="s">
        <v>1569</v>
      </c>
      <c r="B117" s="3">
        <v>1</v>
      </c>
    </row>
    <row r="118" spans="1:2" ht="15">
      <c r="A118" s="128" t="s">
        <v>1570</v>
      </c>
      <c r="B118" s="3">
        <v>2</v>
      </c>
    </row>
    <row r="119" spans="1:2" ht="15">
      <c r="A119" s="128" t="s">
        <v>1594</v>
      </c>
      <c r="B119" s="3">
        <v>1</v>
      </c>
    </row>
    <row r="120" spans="1:2" ht="15">
      <c r="A120" s="128" t="s">
        <v>1571</v>
      </c>
      <c r="B120" s="3">
        <v>1</v>
      </c>
    </row>
    <row r="121" spans="1:2" ht="15">
      <c r="A121" s="125" t="s">
        <v>1557</v>
      </c>
      <c r="B121" s="3">
        <v>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192</v>
      </c>
      <c r="AT2" s="13" t="s">
        <v>729</v>
      </c>
      <c r="AU2" s="13" t="s">
        <v>730</v>
      </c>
      <c r="AV2" s="13" t="s">
        <v>731</v>
      </c>
      <c r="AW2" s="13" t="s">
        <v>732</v>
      </c>
      <c r="AX2" s="13" t="s">
        <v>733</v>
      </c>
      <c r="AY2" s="13" t="s">
        <v>734</v>
      </c>
      <c r="AZ2" s="13" t="s">
        <v>1097</v>
      </c>
      <c r="BA2" s="115" t="s">
        <v>1370</v>
      </c>
      <c r="BB2" s="115" t="s">
        <v>1377</v>
      </c>
      <c r="BC2" s="115" t="s">
        <v>1378</v>
      </c>
      <c r="BD2" s="115" t="s">
        <v>1381</v>
      </c>
      <c r="BE2" s="115" t="s">
        <v>1383</v>
      </c>
      <c r="BF2" s="115" t="s">
        <v>1390</v>
      </c>
      <c r="BG2" s="115" t="s">
        <v>1398</v>
      </c>
      <c r="BH2" s="115" t="s">
        <v>1419</v>
      </c>
      <c r="BI2" s="115" t="s">
        <v>1426</v>
      </c>
      <c r="BJ2" s="115" t="s">
        <v>1447</v>
      </c>
      <c r="BK2" s="115" t="s">
        <v>1523</v>
      </c>
      <c r="BL2" s="115" t="s">
        <v>1524</v>
      </c>
      <c r="BM2" s="115" t="s">
        <v>1525</v>
      </c>
      <c r="BN2" s="115" t="s">
        <v>1526</v>
      </c>
      <c r="BO2" s="115" t="s">
        <v>1527</v>
      </c>
      <c r="BP2" s="115" t="s">
        <v>1528</v>
      </c>
      <c r="BQ2" s="115" t="s">
        <v>1529</v>
      </c>
      <c r="BR2" s="115" t="s">
        <v>1530</v>
      </c>
      <c r="BS2" s="115" t="s">
        <v>1532</v>
      </c>
      <c r="BT2" s="3"/>
      <c r="BU2" s="3"/>
    </row>
    <row r="3" spans="1:73" ht="15" customHeight="1">
      <c r="A3" s="64" t="s">
        <v>212</v>
      </c>
      <c r="B3" s="65"/>
      <c r="C3" s="65" t="s">
        <v>64</v>
      </c>
      <c r="D3" s="66">
        <v>172.77138572582106</v>
      </c>
      <c r="E3" s="68"/>
      <c r="F3" s="100" t="s">
        <v>466</v>
      </c>
      <c r="G3" s="65"/>
      <c r="H3" s="69" t="s">
        <v>212</v>
      </c>
      <c r="I3" s="70"/>
      <c r="J3" s="70"/>
      <c r="K3" s="69" t="s">
        <v>997</v>
      </c>
      <c r="L3" s="73">
        <v>1</v>
      </c>
      <c r="M3" s="74">
        <v>5827.876953125</v>
      </c>
      <c r="N3" s="74">
        <v>6328.4306640625</v>
      </c>
      <c r="O3" s="75"/>
      <c r="P3" s="76"/>
      <c r="Q3" s="76"/>
      <c r="R3" s="48"/>
      <c r="S3" s="48">
        <v>0</v>
      </c>
      <c r="T3" s="48">
        <v>1</v>
      </c>
      <c r="U3" s="49">
        <v>0</v>
      </c>
      <c r="V3" s="49">
        <v>0.111111</v>
      </c>
      <c r="W3" s="49">
        <v>0</v>
      </c>
      <c r="X3" s="49">
        <v>0.58536</v>
      </c>
      <c r="Y3" s="49">
        <v>0</v>
      </c>
      <c r="Z3" s="49">
        <v>0</v>
      </c>
      <c r="AA3" s="71">
        <v>3</v>
      </c>
      <c r="AB3" s="71"/>
      <c r="AC3" s="72"/>
      <c r="AD3" s="78" t="s">
        <v>735</v>
      </c>
      <c r="AE3" s="78">
        <v>638</v>
      </c>
      <c r="AF3" s="78">
        <v>806</v>
      </c>
      <c r="AG3" s="78">
        <v>10427</v>
      </c>
      <c r="AH3" s="78">
        <v>1027</v>
      </c>
      <c r="AI3" s="78"/>
      <c r="AJ3" s="78" t="s">
        <v>780</v>
      </c>
      <c r="AK3" s="78" t="s">
        <v>824</v>
      </c>
      <c r="AL3" s="84" t="s">
        <v>853</v>
      </c>
      <c r="AM3" s="78"/>
      <c r="AN3" s="80">
        <v>40550.19152777778</v>
      </c>
      <c r="AO3" s="84" t="s">
        <v>887</v>
      </c>
      <c r="AP3" s="78" t="b">
        <v>0</v>
      </c>
      <c r="AQ3" s="78" t="b">
        <v>0</v>
      </c>
      <c r="AR3" s="78" t="b">
        <v>0</v>
      </c>
      <c r="AS3" s="78"/>
      <c r="AT3" s="78">
        <v>111</v>
      </c>
      <c r="AU3" s="84" t="s">
        <v>926</v>
      </c>
      <c r="AV3" s="78" t="b">
        <v>0</v>
      </c>
      <c r="AW3" s="78" t="s">
        <v>949</v>
      </c>
      <c r="AX3" s="84" t="s">
        <v>950</v>
      </c>
      <c r="AY3" s="78" t="s">
        <v>66</v>
      </c>
      <c r="AZ3" s="78" t="str">
        <f>REPLACE(INDEX(GroupVertices[Group],MATCH(Vertices[[#This Row],[Vertex]],GroupVertices[Vertex],0)),1,1,"")</f>
        <v>3</v>
      </c>
      <c r="BA3" s="48"/>
      <c r="BB3" s="48"/>
      <c r="BC3" s="48"/>
      <c r="BD3" s="48"/>
      <c r="BE3" s="48"/>
      <c r="BF3" s="48"/>
      <c r="BG3" s="116" t="s">
        <v>1399</v>
      </c>
      <c r="BH3" s="116" t="s">
        <v>1399</v>
      </c>
      <c r="BI3" s="116" t="s">
        <v>1427</v>
      </c>
      <c r="BJ3" s="116" t="s">
        <v>1427</v>
      </c>
      <c r="BK3" s="116">
        <v>1</v>
      </c>
      <c r="BL3" s="120">
        <v>4.761904761904762</v>
      </c>
      <c r="BM3" s="116">
        <v>0</v>
      </c>
      <c r="BN3" s="120">
        <v>0</v>
      </c>
      <c r="BO3" s="116">
        <v>0</v>
      </c>
      <c r="BP3" s="120">
        <v>0</v>
      </c>
      <c r="BQ3" s="116">
        <v>20</v>
      </c>
      <c r="BR3" s="120">
        <v>95.23809523809524</v>
      </c>
      <c r="BS3" s="116">
        <v>21</v>
      </c>
      <c r="BT3" s="3"/>
      <c r="BU3" s="3"/>
    </row>
    <row r="4" spans="1:76" ht="15">
      <c r="A4" s="64" t="s">
        <v>236</v>
      </c>
      <c r="B4" s="65"/>
      <c r="C4" s="65" t="s">
        <v>64</v>
      </c>
      <c r="D4" s="66">
        <v>252.56249691017254</v>
      </c>
      <c r="E4" s="68"/>
      <c r="F4" s="100" t="s">
        <v>935</v>
      </c>
      <c r="G4" s="65"/>
      <c r="H4" s="69" t="s">
        <v>236</v>
      </c>
      <c r="I4" s="70"/>
      <c r="J4" s="70"/>
      <c r="K4" s="69" t="s">
        <v>998</v>
      </c>
      <c r="L4" s="73">
        <v>1282.7948717948718</v>
      </c>
      <c r="M4" s="74">
        <v>6839.73095703125</v>
      </c>
      <c r="N4" s="74">
        <v>7360.2919921875</v>
      </c>
      <c r="O4" s="75"/>
      <c r="P4" s="76"/>
      <c r="Q4" s="76"/>
      <c r="R4" s="86"/>
      <c r="S4" s="48">
        <v>6</v>
      </c>
      <c r="T4" s="48">
        <v>1</v>
      </c>
      <c r="U4" s="49">
        <v>20</v>
      </c>
      <c r="V4" s="49">
        <v>0.2</v>
      </c>
      <c r="W4" s="49">
        <v>0</v>
      </c>
      <c r="X4" s="49">
        <v>3.073134</v>
      </c>
      <c r="Y4" s="49">
        <v>0</v>
      </c>
      <c r="Z4" s="49">
        <v>0</v>
      </c>
      <c r="AA4" s="71">
        <v>4</v>
      </c>
      <c r="AB4" s="71"/>
      <c r="AC4" s="72"/>
      <c r="AD4" s="78" t="s">
        <v>736</v>
      </c>
      <c r="AE4" s="78">
        <v>1420</v>
      </c>
      <c r="AF4" s="78">
        <v>6584</v>
      </c>
      <c r="AG4" s="78">
        <v>8298</v>
      </c>
      <c r="AH4" s="78">
        <v>2458</v>
      </c>
      <c r="AI4" s="78"/>
      <c r="AJ4" s="78" t="s">
        <v>781</v>
      </c>
      <c r="AK4" s="78" t="s">
        <v>825</v>
      </c>
      <c r="AL4" s="84" t="s">
        <v>854</v>
      </c>
      <c r="AM4" s="78"/>
      <c r="AN4" s="80">
        <v>39542.6421412037</v>
      </c>
      <c r="AO4" s="84" t="s">
        <v>888</v>
      </c>
      <c r="AP4" s="78" t="b">
        <v>0</v>
      </c>
      <c r="AQ4" s="78" t="b">
        <v>0</v>
      </c>
      <c r="AR4" s="78" t="b">
        <v>1</v>
      </c>
      <c r="AS4" s="78"/>
      <c r="AT4" s="78">
        <v>343</v>
      </c>
      <c r="AU4" s="84" t="s">
        <v>927</v>
      </c>
      <c r="AV4" s="78" t="b">
        <v>0</v>
      </c>
      <c r="AW4" s="78" t="s">
        <v>949</v>
      </c>
      <c r="AX4" s="84" t="s">
        <v>951</v>
      </c>
      <c r="AY4" s="78" t="s">
        <v>66</v>
      </c>
      <c r="AZ4" s="78" t="str">
        <f>REPLACE(INDEX(GroupVertices[Group],MATCH(Vertices[[#This Row],[Vertex]],GroupVertices[Vertex],0)),1,1,"")</f>
        <v>3</v>
      </c>
      <c r="BA4" s="48" t="s">
        <v>1371</v>
      </c>
      <c r="BB4" s="48" t="s">
        <v>1371</v>
      </c>
      <c r="BC4" s="48" t="s">
        <v>418</v>
      </c>
      <c r="BD4" s="48" t="s">
        <v>418</v>
      </c>
      <c r="BE4" s="48" t="s">
        <v>1384</v>
      </c>
      <c r="BF4" s="48" t="s">
        <v>1391</v>
      </c>
      <c r="BG4" s="116" t="s">
        <v>1400</v>
      </c>
      <c r="BH4" s="116" t="s">
        <v>1420</v>
      </c>
      <c r="BI4" s="116" t="s">
        <v>1428</v>
      </c>
      <c r="BJ4" s="116" t="s">
        <v>1448</v>
      </c>
      <c r="BK4" s="116">
        <v>5</v>
      </c>
      <c r="BL4" s="120">
        <v>5.154639175257732</v>
      </c>
      <c r="BM4" s="116">
        <v>1</v>
      </c>
      <c r="BN4" s="120">
        <v>1.0309278350515463</v>
      </c>
      <c r="BO4" s="116">
        <v>0</v>
      </c>
      <c r="BP4" s="120">
        <v>0</v>
      </c>
      <c r="BQ4" s="116">
        <v>91</v>
      </c>
      <c r="BR4" s="120">
        <v>93.81443298969072</v>
      </c>
      <c r="BS4" s="116">
        <v>97</v>
      </c>
      <c r="BT4" s="2"/>
      <c r="BU4" s="3"/>
      <c r="BV4" s="3"/>
      <c r="BW4" s="3"/>
      <c r="BX4" s="3"/>
    </row>
    <row r="5" spans="1:76" ht="15">
      <c r="A5" s="64" t="s">
        <v>213</v>
      </c>
      <c r="B5" s="65"/>
      <c r="C5" s="65" t="s">
        <v>64</v>
      </c>
      <c r="D5" s="66">
        <v>444.2517344231498</v>
      </c>
      <c r="E5" s="68"/>
      <c r="F5" s="100" t="s">
        <v>467</v>
      </c>
      <c r="G5" s="65"/>
      <c r="H5" s="69" t="s">
        <v>213</v>
      </c>
      <c r="I5" s="70"/>
      <c r="J5" s="70"/>
      <c r="K5" s="69" t="s">
        <v>999</v>
      </c>
      <c r="L5" s="73">
        <v>1</v>
      </c>
      <c r="M5" s="74">
        <v>7906.94140625</v>
      </c>
      <c r="N5" s="74">
        <v>6744.0771484375</v>
      </c>
      <c r="O5" s="75"/>
      <c r="P5" s="76"/>
      <c r="Q5" s="76"/>
      <c r="R5" s="86"/>
      <c r="S5" s="48">
        <v>0</v>
      </c>
      <c r="T5" s="48">
        <v>1</v>
      </c>
      <c r="U5" s="49">
        <v>0</v>
      </c>
      <c r="V5" s="49">
        <v>0.111111</v>
      </c>
      <c r="W5" s="49">
        <v>0</v>
      </c>
      <c r="X5" s="49">
        <v>0.58536</v>
      </c>
      <c r="Y5" s="49">
        <v>0</v>
      </c>
      <c r="Z5" s="49">
        <v>0</v>
      </c>
      <c r="AA5" s="71">
        <v>5</v>
      </c>
      <c r="AB5" s="71"/>
      <c r="AC5" s="72"/>
      <c r="AD5" s="78" t="s">
        <v>737</v>
      </c>
      <c r="AE5" s="78">
        <v>14339</v>
      </c>
      <c r="AF5" s="78">
        <v>20465</v>
      </c>
      <c r="AG5" s="78">
        <v>85435</v>
      </c>
      <c r="AH5" s="78">
        <v>1657</v>
      </c>
      <c r="AI5" s="78"/>
      <c r="AJ5" s="78" t="s">
        <v>782</v>
      </c>
      <c r="AK5" s="78" t="s">
        <v>826</v>
      </c>
      <c r="AL5" s="84" t="s">
        <v>855</v>
      </c>
      <c r="AM5" s="78"/>
      <c r="AN5" s="80">
        <v>40115.60445601852</v>
      </c>
      <c r="AO5" s="84" t="s">
        <v>889</v>
      </c>
      <c r="AP5" s="78" t="b">
        <v>0</v>
      </c>
      <c r="AQ5" s="78" t="b">
        <v>0</v>
      </c>
      <c r="AR5" s="78" t="b">
        <v>1</v>
      </c>
      <c r="AS5" s="78"/>
      <c r="AT5" s="78">
        <v>1405</v>
      </c>
      <c r="AU5" s="84" t="s">
        <v>927</v>
      </c>
      <c r="AV5" s="78" t="b">
        <v>0</v>
      </c>
      <c r="AW5" s="78" t="s">
        <v>949</v>
      </c>
      <c r="AX5" s="84" t="s">
        <v>952</v>
      </c>
      <c r="AY5" s="78" t="s">
        <v>66</v>
      </c>
      <c r="AZ5" s="78" t="str">
        <f>REPLACE(INDEX(GroupVertices[Group],MATCH(Vertices[[#This Row],[Vertex]],GroupVertices[Vertex],0)),1,1,"")</f>
        <v>3</v>
      </c>
      <c r="BA5" s="48"/>
      <c r="BB5" s="48"/>
      <c r="BC5" s="48"/>
      <c r="BD5" s="48"/>
      <c r="BE5" s="48"/>
      <c r="BF5" s="48"/>
      <c r="BG5" s="116" t="s">
        <v>1399</v>
      </c>
      <c r="BH5" s="116" t="s">
        <v>1399</v>
      </c>
      <c r="BI5" s="116" t="s">
        <v>1427</v>
      </c>
      <c r="BJ5" s="116" t="s">
        <v>1427</v>
      </c>
      <c r="BK5" s="116">
        <v>1</v>
      </c>
      <c r="BL5" s="120">
        <v>4.761904761904762</v>
      </c>
      <c r="BM5" s="116">
        <v>0</v>
      </c>
      <c r="BN5" s="120">
        <v>0</v>
      </c>
      <c r="BO5" s="116">
        <v>0</v>
      </c>
      <c r="BP5" s="120">
        <v>0</v>
      </c>
      <c r="BQ5" s="116">
        <v>20</v>
      </c>
      <c r="BR5" s="120">
        <v>95.23809523809524</v>
      </c>
      <c r="BS5" s="116">
        <v>21</v>
      </c>
      <c r="BT5" s="2"/>
      <c r="BU5" s="3"/>
      <c r="BV5" s="3"/>
      <c r="BW5" s="3"/>
      <c r="BX5" s="3"/>
    </row>
    <row r="6" spans="1:76" ht="15">
      <c r="A6" s="64" t="s">
        <v>214</v>
      </c>
      <c r="B6" s="65"/>
      <c r="C6" s="65" t="s">
        <v>64</v>
      </c>
      <c r="D6" s="66">
        <v>163.58808892111463</v>
      </c>
      <c r="E6" s="68"/>
      <c r="F6" s="100" t="s">
        <v>468</v>
      </c>
      <c r="G6" s="65"/>
      <c r="H6" s="69" t="s">
        <v>214</v>
      </c>
      <c r="I6" s="70"/>
      <c r="J6" s="70"/>
      <c r="K6" s="69" t="s">
        <v>1000</v>
      </c>
      <c r="L6" s="73">
        <v>1</v>
      </c>
      <c r="M6" s="74">
        <v>212.06454467773438</v>
      </c>
      <c r="N6" s="74">
        <v>4934.81103515625</v>
      </c>
      <c r="O6" s="75"/>
      <c r="P6" s="76"/>
      <c r="Q6" s="76"/>
      <c r="R6" s="86"/>
      <c r="S6" s="48">
        <v>0</v>
      </c>
      <c r="T6" s="48">
        <v>1</v>
      </c>
      <c r="U6" s="49">
        <v>0</v>
      </c>
      <c r="V6" s="49">
        <v>0.04</v>
      </c>
      <c r="W6" s="49">
        <v>0</v>
      </c>
      <c r="X6" s="49">
        <v>0.558876</v>
      </c>
      <c r="Y6" s="49">
        <v>0</v>
      </c>
      <c r="Z6" s="49">
        <v>0</v>
      </c>
      <c r="AA6" s="71">
        <v>6</v>
      </c>
      <c r="AB6" s="71"/>
      <c r="AC6" s="72"/>
      <c r="AD6" s="78" t="s">
        <v>738</v>
      </c>
      <c r="AE6" s="78">
        <v>739</v>
      </c>
      <c r="AF6" s="78">
        <v>141</v>
      </c>
      <c r="AG6" s="78">
        <v>2640</v>
      </c>
      <c r="AH6" s="78">
        <v>3311</v>
      </c>
      <c r="AI6" s="78"/>
      <c r="AJ6" s="78" t="s">
        <v>783</v>
      </c>
      <c r="AK6" s="78" t="s">
        <v>827</v>
      </c>
      <c r="AL6" s="78"/>
      <c r="AM6" s="78"/>
      <c r="AN6" s="80">
        <v>41335.47869212963</v>
      </c>
      <c r="AO6" s="78"/>
      <c r="AP6" s="78" t="b">
        <v>1</v>
      </c>
      <c r="AQ6" s="78" t="b">
        <v>0</v>
      </c>
      <c r="AR6" s="78" t="b">
        <v>1</v>
      </c>
      <c r="AS6" s="78"/>
      <c r="AT6" s="78">
        <v>1</v>
      </c>
      <c r="AU6" s="84" t="s">
        <v>927</v>
      </c>
      <c r="AV6" s="78" t="b">
        <v>0</v>
      </c>
      <c r="AW6" s="78" t="s">
        <v>949</v>
      </c>
      <c r="AX6" s="84" t="s">
        <v>953</v>
      </c>
      <c r="AY6" s="78" t="s">
        <v>66</v>
      </c>
      <c r="AZ6" s="78" t="str">
        <f>REPLACE(INDEX(GroupVertices[Group],MATCH(Vertices[[#This Row],[Vertex]],GroupVertices[Vertex],0)),1,1,"")</f>
        <v>1</v>
      </c>
      <c r="BA6" s="48" t="s">
        <v>341</v>
      </c>
      <c r="BB6" s="48" t="s">
        <v>341</v>
      </c>
      <c r="BC6" s="48" t="s">
        <v>409</v>
      </c>
      <c r="BD6" s="48" t="s">
        <v>409</v>
      </c>
      <c r="BE6" s="48" t="s">
        <v>423</v>
      </c>
      <c r="BF6" s="48" t="s">
        <v>423</v>
      </c>
      <c r="BG6" s="116" t="s">
        <v>1401</v>
      </c>
      <c r="BH6" s="116" t="s">
        <v>1401</v>
      </c>
      <c r="BI6" s="116" t="s">
        <v>1429</v>
      </c>
      <c r="BJ6" s="116" t="s">
        <v>1429</v>
      </c>
      <c r="BK6" s="116">
        <v>1</v>
      </c>
      <c r="BL6" s="120">
        <v>7.142857142857143</v>
      </c>
      <c r="BM6" s="116">
        <v>0</v>
      </c>
      <c r="BN6" s="120">
        <v>0</v>
      </c>
      <c r="BO6" s="116">
        <v>0</v>
      </c>
      <c r="BP6" s="120">
        <v>0</v>
      </c>
      <c r="BQ6" s="116">
        <v>13</v>
      </c>
      <c r="BR6" s="120">
        <v>92.85714285714286</v>
      </c>
      <c r="BS6" s="116">
        <v>14</v>
      </c>
      <c r="BT6" s="2"/>
      <c r="BU6" s="3"/>
      <c r="BV6" s="3"/>
      <c r="BW6" s="3"/>
      <c r="BX6" s="3"/>
    </row>
    <row r="7" spans="1:76" ht="15">
      <c r="A7" s="64" t="s">
        <v>248</v>
      </c>
      <c r="B7" s="65"/>
      <c r="C7" s="65" t="s">
        <v>64</v>
      </c>
      <c r="D7" s="66">
        <v>164.89998846464414</v>
      </c>
      <c r="E7" s="68"/>
      <c r="F7" s="100" t="s">
        <v>498</v>
      </c>
      <c r="G7" s="65"/>
      <c r="H7" s="69" t="s">
        <v>248</v>
      </c>
      <c r="I7" s="70"/>
      <c r="J7" s="70"/>
      <c r="K7" s="69" t="s">
        <v>1001</v>
      </c>
      <c r="L7" s="73">
        <v>9999</v>
      </c>
      <c r="M7" s="74">
        <v>1505.9278564453125</v>
      </c>
      <c r="N7" s="74">
        <v>4747.25341796875</v>
      </c>
      <c r="O7" s="75"/>
      <c r="P7" s="76"/>
      <c r="Q7" s="76"/>
      <c r="R7" s="86"/>
      <c r="S7" s="48">
        <v>7</v>
      </c>
      <c r="T7" s="48">
        <v>9</v>
      </c>
      <c r="U7" s="49">
        <v>156</v>
      </c>
      <c r="V7" s="49">
        <v>0.076923</v>
      </c>
      <c r="W7" s="49">
        <v>0</v>
      </c>
      <c r="X7" s="49">
        <v>6.73445</v>
      </c>
      <c r="Y7" s="49">
        <v>0</v>
      </c>
      <c r="Z7" s="49">
        <v>0.07692307692307693</v>
      </c>
      <c r="AA7" s="71">
        <v>7</v>
      </c>
      <c r="AB7" s="71"/>
      <c r="AC7" s="72"/>
      <c r="AD7" s="78" t="s">
        <v>739</v>
      </c>
      <c r="AE7" s="78">
        <v>0</v>
      </c>
      <c r="AF7" s="78">
        <v>236</v>
      </c>
      <c r="AG7" s="78">
        <v>24673</v>
      </c>
      <c r="AH7" s="78">
        <v>0</v>
      </c>
      <c r="AI7" s="78"/>
      <c r="AJ7" s="78"/>
      <c r="AK7" s="78"/>
      <c r="AL7" s="78"/>
      <c r="AM7" s="78"/>
      <c r="AN7" s="80">
        <v>42474.82482638889</v>
      </c>
      <c r="AO7" s="78"/>
      <c r="AP7" s="78" t="b">
        <v>1</v>
      </c>
      <c r="AQ7" s="78" t="b">
        <v>0</v>
      </c>
      <c r="AR7" s="78" t="b">
        <v>0</v>
      </c>
      <c r="AS7" s="78"/>
      <c r="AT7" s="78">
        <v>67</v>
      </c>
      <c r="AU7" s="78"/>
      <c r="AV7" s="78" t="b">
        <v>0</v>
      </c>
      <c r="AW7" s="78" t="s">
        <v>949</v>
      </c>
      <c r="AX7" s="84" t="s">
        <v>954</v>
      </c>
      <c r="AY7" s="78" t="s">
        <v>66</v>
      </c>
      <c r="AZ7" s="78" t="str">
        <f>REPLACE(INDEX(GroupVertices[Group],MATCH(Vertices[[#This Row],[Vertex]],GroupVertices[Vertex],0)),1,1,"")</f>
        <v>1</v>
      </c>
      <c r="BA7" s="48" t="s">
        <v>1372</v>
      </c>
      <c r="BB7" s="48" t="s">
        <v>1372</v>
      </c>
      <c r="BC7" s="48" t="s">
        <v>409</v>
      </c>
      <c r="BD7" s="48" t="s">
        <v>409</v>
      </c>
      <c r="BE7" s="48" t="s">
        <v>1385</v>
      </c>
      <c r="BF7" s="48" t="s">
        <v>1392</v>
      </c>
      <c r="BG7" s="116" t="s">
        <v>1402</v>
      </c>
      <c r="BH7" s="116" t="s">
        <v>1421</v>
      </c>
      <c r="BI7" s="116" t="s">
        <v>1430</v>
      </c>
      <c r="BJ7" s="116" t="s">
        <v>1430</v>
      </c>
      <c r="BK7" s="116">
        <v>41</v>
      </c>
      <c r="BL7" s="120">
        <v>8.541666666666666</v>
      </c>
      <c r="BM7" s="116">
        <v>1</v>
      </c>
      <c r="BN7" s="120">
        <v>0.20833333333333334</v>
      </c>
      <c r="BO7" s="116">
        <v>0</v>
      </c>
      <c r="BP7" s="120">
        <v>0</v>
      </c>
      <c r="BQ7" s="116">
        <v>438</v>
      </c>
      <c r="BR7" s="120">
        <v>91.25</v>
      </c>
      <c r="BS7" s="116">
        <v>480</v>
      </c>
      <c r="BT7" s="2"/>
      <c r="BU7" s="3"/>
      <c r="BV7" s="3"/>
      <c r="BW7" s="3"/>
      <c r="BX7" s="3"/>
    </row>
    <row r="8" spans="1:76" ht="15">
      <c r="A8" s="64" t="s">
        <v>215</v>
      </c>
      <c r="B8" s="65"/>
      <c r="C8" s="65" t="s">
        <v>64</v>
      </c>
      <c r="D8" s="66">
        <v>165.57665243972775</v>
      </c>
      <c r="E8" s="68"/>
      <c r="F8" s="100" t="s">
        <v>469</v>
      </c>
      <c r="G8" s="65"/>
      <c r="H8" s="69" t="s">
        <v>215</v>
      </c>
      <c r="I8" s="70"/>
      <c r="J8" s="70"/>
      <c r="K8" s="69" t="s">
        <v>1002</v>
      </c>
      <c r="L8" s="73">
        <v>1</v>
      </c>
      <c r="M8" s="74">
        <v>7409.73486328125</v>
      </c>
      <c r="N8" s="74">
        <v>9611.7451171875</v>
      </c>
      <c r="O8" s="75"/>
      <c r="P8" s="76"/>
      <c r="Q8" s="76"/>
      <c r="R8" s="86"/>
      <c r="S8" s="48">
        <v>0</v>
      </c>
      <c r="T8" s="48">
        <v>1</v>
      </c>
      <c r="U8" s="49">
        <v>0</v>
      </c>
      <c r="V8" s="49">
        <v>0.111111</v>
      </c>
      <c r="W8" s="49">
        <v>0</v>
      </c>
      <c r="X8" s="49">
        <v>0.58536</v>
      </c>
      <c r="Y8" s="49">
        <v>0</v>
      </c>
      <c r="Z8" s="49">
        <v>0</v>
      </c>
      <c r="AA8" s="71">
        <v>8</v>
      </c>
      <c r="AB8" s="71"/>
      <c r="AC8" s="72"/>
      <c r="AD8" s="78" t="s">
        <v>740</v>
      </c>
      <c r="AE8" s="78">
        <v>348</v>
      </c>
      <c r="AF8" s="78">
        <v>285</v>
      </c>
      <c r="AG8" s="78">
        <v>3300</v>
      </c>
      <c r="AH8" s="78">
        <v>1675</v>
      </c>
      <c r="AI8" s="78"/>
      <c r="AJ8" s="78" t="s">
        <v>784</v>
      </c>
      <c r="AK8" s="78" t="s">
        <v>828</v>
      </c>
      <c r="AL8" s="84" t="s">
        <v>856</v>
      </c>
      <c r="AM8" s="78"/>
      <c r="AN8" s="80">
        <v>39869.89586805556</v>
      </c>
      <c r="AO8" s="84" t="s">
        <v>890</v>
      </c>
      <c r="AP8" s="78" t="b">
        <v>0</v>
      </c>
      <c r="AQ8" s="78" t="b">
        <v>0</v>
      </c>
      <c r="AR8" s="78" t="b">
        <v>0</v>
      </c>
      <c r="AS8" s="78"/>
      <c r="AT8" s="78">
        <v>32</v>
      </c>
      <c r="AU8" s="84" t="s">
        <v>928</v>
      </c>
      <c r="AV8" s="78" t="b">
        <v>0</v>
      </c>
      <c r="AW8" s="78" t="s">
        <v>949</v>
      </c>
      <c r="AX8" s="84" t="s">
        <v>955</v>
      </c>
      <c r="AY8" s="78" t="s">
        <v>66</v>
      </c>
      <c r="AZ8" s="78" t="str">
        <f>REPLACE(INDEX(GroupVertices[Group],MATCH(Vertices[[#This Row],[Vertex]],GroupVertices[Vertex],0)),1,1,"")</f>
        <v>3</v>
      </c>
      <c r="BA8" s="48"/>
      <c r="BB8" s="48"/>
      <c r="BC8" s="48"/>
      <c r="BD8" s="48"/>
      <c r="BE8" s="48"/>
      <c r="BF8" s="48"/>
      <c r="BG8" s="116" t="s">
        <v>1399</v>
      </c>
      <c r="BH8" s="116" t="s">
        <v>1399</v>
      </c>
      <c r="BI8" s="116" t="s">
        <v>1427</v>
      </c>
      <c r="BJ8" s="116" t="s">
        <v>1427</v>
      </c>
      <c r="BK8" s="116">
        <v>1</v>
      </c>
      <c r="BL8" s="120">
        <v>4.761904761904762</v>
      </c>
      <c r="BM8" s="116">
        <v>0</v>
      </c>
      <c r="BN8" s="120">
        <v>0</v>
      </c>
      <c r="BO8" s="116">
        <v>0</v>
      </c>
      <c r="BP8" s="120">
        <v>0</v>
      </c>
      <c r="BQ8" s="116">
        <v>20</v>
      </c>
      <c r="BR8" s="120">
        <v>95.23809523809524</v>
      </c>
      <c r="BS8" s="116">
        <v>21</v>
      </c>
      <c r="BT8" s="2"/>
      <c r="BU8" s="3"/>
      <c r="BV8" s="3"/>
      <c r="BW8" s="3"/>
      <c r="BX8" s="3"/>
    </row>
    <row r="9" spans="1:76" ht="15">
      <c r="A9" s="64" t="s">
        <v>216</v>
      </c>
      <c r="B9" s="65"/>
      <c r="C9" s="65" t="s">
        <v>64</v>
      </c>
      <c r="D9" s="66">
        <v>239.63683403918725</v>
      </c>
      <c r="E9" s="68"/>
      <c r="F9" s="100" t="s">
        <v>470</v>
      </c>
      <c r="G9" s="65"/>
      <c r="H9" s="69" t="s">
        <v>216</v>
      </c>
      <c r="I9" s="70"/>
      <c r="J9" s="70"/>
      <c r="K9" s="69" t="s">
        <v>1003</v>
      </c>
      <c r="L9" s="73">
        <v>1</v>
      </c>
      <c r="M9" s="74">
        <v>6124.80224609375</v>
      </c>
      <c r="N9" s="74">
        <v>9389.2109375</v>
      </c>
      <c r="O9" s="75"/>
      <c r="P9" s="76"/>
      <c r="Q9" s="76"/>
      <c r="R9" s="86"/>
      <c r="S9" s="48">
        <v>0</v>
      </c>
      <c r="T9" s="48">
        <v>1</v>
      </c>
      <c r="U9" s="49">
        <v>0</v>
      </c>
      <c r="V9" s="49">
        <v>0.111111</v>
      </c>
      <c r="W9" s="49">
        <v>0</v>
      </c>
      <c r="X9" s="49">
        <v>0.58536</v>
      </c>
      <c r="Y9" s="49">
        <v>0</v>
      </c>
      <c r="Z9" s="49">
        <v>0</v>
      </c>
      <c r="AA9" s="71">
        <v>9</v>
      </c>
      <c r="AB9" s="71"/>
      <c r="AC9" s="72"/>
      <c r="AD9" s="78" t="s">
        <v>741</v>
      </c>
      <c r="AE9" s="78">
        <v>4573</v>
      </c>
      <c r="AF9" s="78">
        <v>5648</v>
      </c>
      <c r="AG9" s="78">
        <v>21075</v>
      </c>
      <c r="AH9" s="78">
        <v>40683</v>
      </c>
      <c r="AI9" s="78"/>
      <c r="AJ9" s="78" t="s">
        <v>785</v>
      </c>
      <c r="AK9" s="78" t="s">
        <v>829</v>
      </c>
      <c r="AL9" s="84" t="s">
        <v>857</v>
      </c>
      <c r="AM9" s="78"/>
      <c r="AN9" s="80">
        <v>41920.688622685186</v>
      </c>
      <c r="AO9" s="84" t="s">
        <v>891</v>
      </c>
      <c r="AP9" s="78" t="b">
        <v>1</v>
      </c>
      <c r="AQ9" s="78" t="b">
        <v>0</v>
      </c>
      <c r="AR9" s="78" t="b">
        <v>1</v>
      </c>
      <c r="AS9" s="78"/>
      <c r="AT9" s="78">
        <v>65</v>
      </c>
      <c r="AU9" s="84" t="s">
        <v>927</v>
      </c>
      <c r="AV9" s="78" t="b">
        <v>0</v>
      </c>
      <c r="AW9" s="78" t="s">
        <v>949</v>
      </c>
      <c r="AX9" s="84" t="s">
        <v>956</v>
      </c>
      <c r="AY9" s="78" t="s">
        <v>66</v>
      </c>
      <c r="AZ9" s="78" t="str">
        <f>REPLACE(INDEX(GroupVertices[Group],MATCH(Vertices[[#This Row],[Vertex]],GroupVertices[Vertex],0)),1,1,"")</f>
        <v>3</v>
      </c>
      <c r="BA9" s="48"/>
      <c r="BB9" s="48"/>
      <c r="BC9" s="48"/>
      <c r="BD9" s="48"/>
      <c r="BE9" s="48"/>
      <c r="BF9" s="48"/>
      <c r="BG9" s="116" t="s">
        <v>1399</v>
      </c>
      <c r="BH9" s="116" t="s">
        <v>1399</v>
      </c>
      <c r="BI9" s="116" t="s">
        <v>1427</v>
      </c>
      <c r="BJ9" s="116" t="s">
        <v>1427</v>
      </c>
      <c r="BK9" s="116">
        <v>1</v>
      </c>
      <c r="BL9" s="120">
        <v>4.761904761904762</v>
      </c>
      <c r="BM9" s="116">
        <v>0</v>
      </c>
      <c r="BN9" s="120">
        <v>0</v>
      </c>
      <c r="BO9" s="116">
        <v>0</v>
      </c>
      <c r="BP9" s="120">
        <v>0</v>
      </c>
      <c r="BQ9" s="116">
        <v>20</v>
      </c>
      <c r="BR9" s="120">
        <v>95.23809523809524</v>
      </c>
      <c r="BS9" s="116">
        <v>21</v>
      </c>
      <c r="BT9" s="2"/>
      <c r="BU9" s="3"/>
      <c r="BV9" s="3"/>
      <c r="BW9" s="3"/>
      <c r="BX9" s="3"/>
    </row>
    <row r="10" spans="1:76" ht="15">
      <c r="A10" s="64" t="s">
        <v>217</v>
      </c>
      <c r="B10" s="65"/>
      <c r="C10" s="65" t="s">
        <v>64</v>
      </c>
      <c r="D10" s="66">
        <v>335.06026399485853</v>
      </c>
      <c r="E10" s="68"/>
      <c r="F10" s="100" t="s">
        <v>471</v>
      </c>
      <c r="G10" s="65"/>
      <c r="H10" s="69" t="s">
        <v>217</v>
      </c>
      <c r="I10" s="70"/>
      <c r="J10" s="70"/>
      <c r="K10" s="69" t="s">
        <v>1004</v>
      </c>
      <c r="L10" s="73">
        <v>1</v>
      </c>
      <c r="M10" s="74">
        <v>5419.224609375</v>
      </c>
      <c r="N10" s="74">
        <v>7740.3505859375</v>
      </c>
      <c r="O10" s="75"/>
      <c r="P10" s="76"/>
      <c r="Q10" s="76"/>
      <c r="R10" s="86"/>
      <c r="S10" s="48">
        <v>0</v>
      </c>
      <c r="T10" s="48">
        <v>4</v>
      </c>
      <c r="U10" s="49">
        <v>0</v>
      </c>
      <c r="V10" s="49">
        <v>0.05</v>
      </c>
      <c r="W10" s="49">
        <v>0.059327</v>
      </c>
      <c r="X10" s="49">
        <v>0.64766</v>
      </c>
      <c r="Y10" s="49">
        <v>1</v>
      </c>
      <c r="Z10" s="49">
        <v>0</v>
      </c>
      <c r="AA10" s="71">
        <v>10</v>
      </c>
      <c r="AB10" s="71"/>
      <c r="AC10" s="72"/>
      <c r="AD10" s="78" t="s">
        <v>742</v>
      </c>
      <c r="AE10" s="78">
        <v>726</v>
      </c>
      <c r="AF10" s="78">
        <v>12558</v>
      </c>
      <c r="AG10" s="78">
        <v>62273</v>
      </c>
      <c r="AH10" s="78">
        <v>2087</v>
      </c>
      <c r="AI10" s="78"/>
      <c r="AJ10" s="78" t="s">
        <v>786</v>
      </c>
      <c r="AK10" s="78" t="s">
        <v>830</v>
      </c>
      <c r="AL10" s="84" t="s">
        <v>858</v>
      </c>
      <c r="AM10" s="78"/>
      <c r="AN10" s="80">
        <v>40206.61688657408</v>
      </c>
      <c r="AO10" s="84" t="s">
        <v>892</v>
      </c>
      <c r="AP10" s="78" t="b">
        <v>1</v>
      </c>
      <c r="AQ10" s="78" t="b">
        <v>0</v>
      </c>
      <c r="AR10" s="78" t="b">
        <v>1</v>
      </c>
      <c r="AS10" s="78"/>
      <c r="AT10" s="78">
        <v>149</v>
      </c>
      <c r="AU10" s="84" t="s">
        <v>927</v>
      </c>
      <c r="AV10" s="78" t="b">
        <v>1</v>
      </c>
      <c r="AW10" s="78" t="s">
        <v>949</v>
      </c>
      <c r="AX10" s="84" t="s">
        <v>957</v>
      </c>
      <c r="AY10" s="78" t="s">
        <v>66</v>
      </c>
      <c r="AZ10" s="78" t="str">
        <f>REPLACE(INDEX(GroupVertices[Group],MATCH(Vertices[[#This Row],[Vertex]],GroupVertices[Vertex],0)),1,1,"")</f>
        <v>2</v>
      </c>
      <c r="BA10" s="48"/>
      <c r="BB10" s="48"/>
      <c r="BC10" s="48"/>
      <c r="BD10" s="48"/>
      <c r="BE10" s="48"/>
      <c r="BF10" s="48"/>
      <c r="BG10" s="116" t="s">
        <v>1250</v>
      </c>
      <c r="BH10" s="116" t="s">
        <v>1250</v>
      </c>
      <c r="BI10" s="116" t="s">
        <v>1431</v>
      </c>
      <c r="BJ10" s="116" t="s">
        <v>1431</v>
      </c>
      <c r="BK10" s="116">
        <v>0</v>
      </c>
      <c r="BL10" s="120">
        <v>0</v>
      </c>
      <c r="BM10" s="116">
        <v>0</v>
      </c>
      <c r="BN10" s="120">
        <v>0</v>
      </c>
      <c r="BO10" s="116">
        <v>0</v>
      </c>
      <c r="BP10" s="120">
        <v>0</v>
      </c>
      <c r="BQ10" s="116">
        <v>16</v>
      </c>
      <c r="BR10" s="120">
        <v>100</v>
      </c>
      <c r="BS10" s="116">
        <v>16</v>
      </c>
      <c r="BT10" s="2"/>
      <c r="BU10" s="3"/>
      <c r="BV10" s="3"/>
      <c r="BW10" s="3"/>
      <c r="BX10" s="3"/>
    </row>
    <row r="11" spans="1:76" ht="15">
      <c r="A11" s="64" t="s">
        <v>232</v>
      </c>
      <c r="B11" s="65"/>
      <c r="C11" s="65" t="s">
        <v>64</v>
      </c>
      <c r="D11" s="66">
        <v>202.86221841372378</v>
      </c>
      <c r="E11" s="68"/>
      <c r="F11" s="100" t="s">
        <v>485</v>
      </c>
      <c r="G11" s="65"/>
      <c r="H11" s="69" t="s">
        <v>232</v>
      </c>
      <c r="I11" s="70"/>
      <c r="J11" s="70"/>
      <c r="K11" s="69" t="s">
        <v>1005</v>
      </c>
      <c r="L11" s="73">
        <v>1154.6153846153845</v>
      </c>
      <c r="M11" s="74">
        <v>4351.08154296875</v>
      </c>
      <c r="N11" s="74">
        <v>6213.640625</v>
      </c>
      <c r="O11" s="75"/>
      <c r="P11" s="76"/>
      <c r="Q11" s="76"/>
      <c r="R11" s="86"/>
      <c r="S11" s="48">
        <v>12</v>
      </c>
      <c r="T11" s="48">
        <v>3</v>
      </c>
      <c r="U11" s="49">
        <v>18</v>
      </c>
      <c r="V11" s="49">
        <v>0.083333</v>
      </c>
      <c r="W11" s="49">
        <v>0.112921</v>
      </c>
      <c r="X11" s="49">
        <v>1.761534</v>
      </c>
      <c r="Y11" s="49">
        <v>0.25</v>
      </c>
      <c r="Z11" s="49">
        <v>0.25</v>
      </c>
      <c r="AA11" s="71">
        <v>11</v>
      </c>
      <c r="AB11" s="71"/>
      <c r="AC11" s="72"/>
      <c r="AD11" s="78" t="s">
        <v>743</v>
      </c>
      <c r="AE11" s="78">
        <v>669</v>
      </c>
      <c r="AF11" s="78">
        <v>2985</v>
      </c>
      <c r="AG11" s="78">
        <v>8395</v>
      </c>
      <c r="AH11" s="78">
        <v>12306</v>
      </c>
      <c r="AI11" s="78"/>
      <c r="AJ11" s="78" t="s">
        <v>787</v>
      </c>
      <c r="AK11" s="78" t="s">
        <v>831</v>
      </c>
      <c r="AL11" s="84" t="s">
        <v>859</v>
      </c>
      <c r="AM11" s="78"/>
      <c r="AN11" s="80">
        <v>42046.44663194445</v>
      </c>
      <c r="AO11" s="84" t="s">
        <v>893</v>
      </c>
      <c r="AP11" s="78" t="b">
        <v>1</v>
      </c>
      <c r="AQ11" s="78" t="b">
        <v>0</v>
      </c>
      <c r="AR11" s="78" t="b">
        <v>1</v>
      </c>
      <c r="AS11" s="78"/>
      <c r="AT11" s="78">
        <v>190</v>
      </c>
      <c r="AU11" s="84" t="s">
        <v>927</v>
      </c>
      <c r="AV11" s="78" t="b">
        <v>1</v>
      </c>
      <c r="AW11" s="78" t="s">
        <v>949</v>
      </c>
      <c r="AX11" s="84" t="s">
        <v>958</v>
      </c>
      <c r="AY11" s="78" t="s">
        <v>66</v>
      </c>
      <c r="AZ11" s="78" t="str">
        <f>REPLACE(INDEX(GroupVertices[Group],MATCH(Vertices[[#This Row],[Vertex]],GroupVertices[Vertex],0)),1,1,"")</f>
        <v>2</v>
      </c>
      <c r="BA11" s="48"/>
      <c r="BB11" s="48"/>
      <c r="BC11" s="48"/>
      <c r="BD11" s="48"/>
      <c r="BE11" s="48"/>
      <c r="BF11" s="48"/>
      <c r="BG11" s="116" t="s">
        <v>1250</v>
      </c>
      <c r="BH11" s="116" t="s">
        <v>1250</v>
      </c>
      <c r="BI11" s="116" t="s">
        <v>1431</v>
      </c>
      <c r="BJ11" s="116" t="s">
        <v>1431</v>
      </c>
      <c r="BK11" s="116">
        <v>0</v>
      </c>
      <c r="BL11" s="120">
        <v>0</v>
      </c>
      <c r="BM11" s="116">
        <v>0</v>
      </c>
      <c r="BN11" s="120">
        <v>0</v>
      </c>
      <c r="BO11" s="116">
        <v>0</v>
      </c>
      <c r="BP11" s="120">
        <v>0</v>
      </c>
      <c r="BQ11" s="116">
        <v>16</v>
      </c>
      <c r="BR11" s="120">
        <v>100</v>
      </c>
      <c r="BS11" s="116">
        <v>16</v>
      </c>
      <c r="BT11" s="2"/>
      <c r="BU11" s="3"/>
      <c r="BV11" s="3"/>
      <c r="BW11" s="3"/>
      <c r="BX11" s="3"/>
    </row>
    <row r="12" spans="1:76" ht="15">
      <c r="A12" s="64" t="s">
        <v>234</v>
      </c>
      <c r="B12" s="65"/>
      <c r="C12" s="65" t="s">
        <v>64</v>
      </c>
      <c r="D12" s="66">
        <v>264.01054661107725</v>
      </c>
      <c r="E12" s="68"/>
      <c r="F12" s="100" t="s">
        <v>487</v>
      </c>
      <c r="G12" s="65"/>
      <c r="H12" s="69" t="s">
        <v>234</v>
      </c>
      <c r="I12" s="70"/>
      <c r="J12" s="70"/>
      <c r="K12" s="69" t="s">
        <v>1006</v>
      </c>
      <c r="L12" s="73">
        <v>1154.6153846153845</v>
      </c>
      <c r="M12" s="74">
        <v>4661.2099609375</v>
      </c>
      <c r="N12" s="74">
        <v>5109.52294921875</v>
      </c>
      <c r="O12" s="75"/>
      <c r="P12" s="76"/>
      <c r="Q12" s="76"/>
      <c r="R12" s="86"/>
      <c r="S12" s="48">
        <v>12</v>
      </c>
      <c r="T12" s="48">
        <v>3</v>
      </c>
      <c r="U12" s="49">
        <v>18</v>
      </c>
      <c r="V12" s="49">
        <v>0.083333</v>
      </c>
      <c r="W12" s="49">
        <v>0.112921</v>
      </c>
      <c r="X12" s="49">
        <v>1.761534</v>
      </c>
      <c r="Y12" s="49">
        <v>0.25</v>
      </c>
      <c r="Z12" s="49">
        <v>0.25</v>
      </c>
      <c r="AA12" s="71">
        <v>12</v>
      </c>
      <c r="AB12" s="71"/>
      <c r="AC12" s="72"/>
      <c r="AD12" s="78" t="s">
        <v>744</v>
      </c>
      <c r="AE12" s="78">
        <v>381</v>
      </c>
      <c r="AF12" s="78">
        <v>7413</v>
      </c>
      <c r="AG12" s="78">
        <v>6234</v>
      </c>
      <c r="AH12" s="78">
        <v>2268</v>
      </c>
      <c r="AI12" s="78"/>
      <c r="AJ12" s="78" t="s">
        <v>788</v>
      </c>
      <c r="AK12" s="78" t="s">
        <v>830</v>
      </c>
      <c r="AL12" s="84" t="s">
        <v>860</v>
      </c>
      <c r="AM12" s="78"/>
      <c r="AN12" s="80">
        <v>40983.28905092592</v>
      </c>
      <c r="AO12" s="84" t="s">
        <v>894</v>
      </c>
      <c r="AP12" s="78" t="b">
        <v>0</v>
      </c>
      <c r="AQ12" s="78" t="b">
        <v>0</v>
      </c>
      <c r="AR12" s="78" t="b">
        <v>1</v>
      </c>
      <c r="AS12" s="78"/>
      <c r="AT12" s="78">
        <v>106</v>
      </c>
      <c r="AU12" s="84" t="s">
        <v>927</v>
      </c>
      <c r="AV12" s="78" t="b">
        <v>1</v>
      </c>
      <c r="AW12" s="78" t="s">
        <v>949</v>
      </c>
      <c r="AX12" s="84" t="s">
        <v>959</v>
      </c>
      <c r="AY12" s="78" t="s">
        <v>66</v>
      </c>
      <c r="AZ12" s="78" t="str">
        <f>REPLACE(INDEX(GroupVertices[Group],MATCH(Vertices[[#This Row],[Vertex]],GroupVertices[Vertex],0)),1,1,"")</f>
        <v>2</v>
      </c>
      <c r="BA12" s="48"/>
      <c r="BB12" s="48"/>
      <c r="BC12" s="48"/>
      <c r="BD12" s="48"/>
      <c r="BE12" s="48"/>
      <c r="BF12" s="48"/>
      <c r="BG12" s="116" t="s">
        <v>1250</v>
      </c>
      <c r="BH12" s="116" t="s">
        <v>1250</v>
      </c>
      <c r="BI12" s="116" t="s">
        <v>1431</v>
      </c>
      <c r="BJ12" s="116" t="s">
        <v>1431</v>
      </c>
      <c r="BK12" s="116">
        <v>0</v>
      </c>
      <c r="BL12" s="120">
        <v>0</v>
      </c>
      <c r="BM12" s="116">
        <v>0</v>
      </c>
      <c r="BN12" s="120">
        <v>0</v>
      </c>
      <c r="BO12" s="116">
        <v>0</v>
      </c>
      <c r="BP12" s="120">
        <v>0</v>
      </c>
      <c r="BQ12" s="116">
        <v>16</v>
      </c>
      <c r="BR12" s="120">
        <v>100</v>
      </c>
      <c r="BS12" s="116">
        <v>16</v>
      </c>
      <c r="BT12" s="2"/>
      <c r="BU12" s="3"/>
      <c r="BV12" s="3"/>
      <c r="BW12" s="3"/>
      <c r="BX12" s="3"/>
    </row>
    <row r="13" spans="1:76" ht="15">
      <c r="A13" s="64" t="s">
        <v>233</v>
      </c>
      <c r="B13" s="65"/>
      <c r="C13" s="65" t="s">
        <v>64</v>
      </c>
      <c r="D13" s="66">
        <v>162</v>
      </c>
      <c r="E13" s="68"/>
      <c r="F13" s="100" t="s">
        <v>486</v>
      </c>
      <c r="G13" s="65"/>
      <c r="H13" s="69" t="s">
        <v>233</v>
      </c>
      <c r="I13" s="70"/>
      <c r="J13" s="70"/>
      <c r="K13" s="69" t="s">
        <v>1007</v>
      </c>
      <c r="L13" s="73">
        <v>1154.6153846153845</v>
      </c>
      <c r="M13" s="74">
        <v>4362.67822265625</v>
      </c>
      <c r="N13" s="74">
        <v>3962.514404296875</v>
      </c>
      <c r="O13" s="75"/>
      <c r="P13" s="76"/>
      <c r="Q13" s="76"/>
      <c r="R13" s="86"/>
      <c r="S13" s="48">
        <v>12</v>
      </c>
      <c r="T13" s="48">
        <v>3</v>
      </c>
      <c r="U13" s="49">
        <v>18</v>
      </c>
      <c r="V13" s="49">
        <v>0.083333</v>
      </c>
      <c r="W13" s="49">
        <v>0.112921</v>
      </c>
      <c r="X13" s="49">
        <v>1.761534</v>
      </c>
      <c r="Y13" s="49">
        <v>0.25</v>
      </c>
      <c r="Z13" s="49">
        <v>0.25</v>
      </c>
      <c r="AA13" s="71">
        <v>13</v>
      </c>
      <c r="AB13" s="71"/>
      <c r="AC13" s="72"/>
      <c r="AD13" s="78" t="s">
        <v>745</v>
      </c>
      <c r="AE13" s="78">
        <v>9</v>
      </c>
      <c r="AF13" s="78">
        <v>26</v>
      </c>
      <c r="AG13" s="78">
        <v>8</v>
      </c>
      <c r="AH13" s="78">
        <v>1</v>
      </c>
      <c r="AI13" s="78"/>
      <c r="AJ13" s="78" t="s">
        <v>789</v>
      </c>
      <c r="AK13" s="78"/>
      <c r="AL13" s="78"/>
      <c r="AM13" s="78"/>
      <c r="AN13" s="80">
        <v>43661.2175462963</v>
      </c>
      <c r="AO13" s="84" t="s">
        <v>895</v>
      </c>
      <c r="AP13" s="78" t="b">
        <v>1</v>
      </c>
      <c r="AQ13" s="78" t="b">
        <v>0</v>
      </c>
      <c r="AR13" s="78" t="b">
        <v>0</v>
      </c>
      <c r="AS13" s="78"/>
      <c r="AT13" s="78">
        <v>0</v>
      </c>
      <c r="AU13" s="78"/>
      <c r="AV13" s="78" t="b">
        <v>0</v>
      </c>
      <c r="AW13" s="78" t="s">
        <v>949</v>
      </c>
      <c r="AX13" s="84" t="s">
        <v>960</v>
      </c>
      <c r="AY13" s="78" t="s">
        <v>66</v>
      </c>
      <c r="AZ13" s="78" t="str">
        <f>REPLACE(INDEX(GroupVertices[Group],MATCH(Vertices[[#This Row],[Vertex]],GroupVertices[Vertex],0)),1,1,"")</f>
        <v>2</v>
      </c>
      <c r="BA13" s="48"/>
      <c r="BB13" s="48"/>
      <c r="BC13" s="48"/>
      <c r="BD13" s="48"/>
      <c r="BE13" s="48"/>
      <c r="BF13" s="48"/>
      <c r="BG13" s="116" t="s">
        <v>1250</v>
      </c>
      <c r="BH13" s="116" t="s">
        <v>1250</v>
      </c>
      <c r="BI13" s="116" t="s">
        <v>1431</v>
      </c>
      <c r="BJ13" s="116" t="s">
        <v>1431</v>
      </c>
      <c r="BK13" s="116">
        <v>0</v>
      </c>
      <c r="BL13" s="120">
        <v>0</v>
      </c>
      <c r="BM13" s="116">
        <v>0</v>
      </c>
      <c r="BN13" s="120">
        <v>0</v>
      </c>
      <c r="BO13" s="116">
        <v>0</v>
      </c>
      <c r="BP13" s="120">
        <v>0</v>
      </c>
      <c r="BQ13" s="116">
        <v>16</v>
      </c>
      <c r="BR13" s="120">
        <v>100</v>
      </c>
      <c r="BS13" s="116">
        <v>16</v>
      </c>
      <c r="BT13" s="2"/>
      <c r="BU13" s="3"/>
      <c r="BV13" s="3"/>
      <c r="BW13" s="3"/>
      <c r="BX13" s="3"/>
    </row>
    <row r="14" spans="1:76" ht="15">
      <c r="A14" s="64" t="s">
        <v>235</v>
      </c>
      <c r="B14" s="65"/>
      <c r="C14" s="65" t="s">
        <v>64</v>
      </c>
      <c r="D14" s="66">
        <v>1000</v>
      </c>
      <c r="E14" s="68"/>
      <c r="F14" s="100" t="s">
        <v>488</v>
      </c>
      <c r="G14" s="65"/>
      <c r="H14" s="69" t="s">
        <v>235</v>
      </c>
      <c r="I14" s="70"/>
      <c r="J14" s="70"/>
      <c r="K14" s="69" t="s">
        <v>1008</v>
      </c>
      <c r="L14" s="73">
        <v>1154.6153846153845</v>
      </c>
      <c r="M14" s="74">
        <v>4052.5498046875</v>
      </c>
      <c r="N14" s="74">
        <v>5066.6328125</v>
      </c>
      <c r="O14" s="75"/>
      <c r="P14" s="76"/>
      <c r="Q14" s="76"/>
      <c r="R14" s="86"/>
      <c r="S14" s="48">
        <v>13</v>
      </c>
      <c r="T14" s="48">
        <v>4</v>
      </c>
      <c r="U14" s="49">
        <v>18</v>
      </c>
      <c r="V14" s="49">
        <v>0.083333</v>
      </c>
      <c r="W14" s="49">
        <v>0.127295</v>
      </c>
      <c r="X14" s="49">
        <v>1.886309</v>
      </c>
      <c r="Y14" s="49">
        <v>0.25</v>
      </c>
      <c r="Z14" s="49">
        <v>0.25</v>
      </c>
      <c r="AA14" s="71">
        <v>14</v>
      </c>
      <c r="AB14" s="71"/>
      <c r="AC14" s="72"/>
      <c r="AD14" s="78" t="s">
        <v>746</v>
      </c>
      <c r="AE14" s="78">
        <v>598</v>
      </c>
      <c r="AF14" s="78">
        <v>180342</v>
      </c>
      <c r="AG14" s="78">
        <v>34546</v>
      </c>
      <c r="AH14" s="78">
        <v>25947</v>
      </c>
      <c r="AI14" s="78"/>
      <c r="AJ14" s="78" t="s">
        <v>790</v>
      </c>
      <c r="AK14" s="78" t="s">
        <v>832</v>
      </c>
      <c r="AL14" s="84" t="s">
        <v>859</v>
      </c>
      <c r="AM14" s="78"/>
      <c r="AN14" s="80">
        <v>41102.583287037036</v>
      </c>
      <c r="AO14" s="84" t="s">
        <v>896</v>
      </c>
      <c r="AP14" s="78" t="b">
        <v>0</v>
      </c>
      <c r="AQ14" s="78" t="b">
        <v>0</v>
      </c>
      <c r="AR14" s="78" t="b">
        <v>1</v>
      </c>
      <c r="AS14" s="78"/>
      <c r="AT14" s="78">
        <v>1921</v>
      </c>
      <c r="AU14" s="84" t="s">
        <v>927</v>
      </c>
      <c r="AV14" s="78" t="b">
        <v>1</v>
      </c>
      <c r="AW14" s="78" t="s">
        <v>949</v>
      </c>
      <c r="AX14" s="84" t="s">
        <v>961</v>
      </c>
      <c r="AY14" s="78" t="s">
        <v>66</v>
      </c>
      <c r="AZ14" s="78" t="str">
        <f>REPLACE(INDEX(GroupVertices[Group],MATCH(Vertices[[#This Row],[Vertex]],GroupVertices[Vertex],0)),1,1,"")</f>
        <v>2</v>
      </c>
      <c r="BA14" s="48" t="s">
        <v>1119</v>
      </c>
      <c r="BB14" s="48" t="s">
        <v>1119</v>
      </c>
      <c r="BC14" s="48" t="s">
        <v>417</v>
      </c>
      <c r="BD14" s="48" t="s">
        <v>417</v>
      </c>
      <c r="BE14" s="48" t="s">
        <v>1177</v>
      </c>
      <c r="BF14" s="48" t="s">
        <v>1393</v>
      </c>
      <c r="BG14" s="116" t="s">
        <v>1403</v>
      </c>
      <c r="BH14" s="116" t="s">
        <v>1403</v>
      </c>
      <c r="BI14" s="116" t="s">
        <v>1432</v>
      </c>
      <c r="BJ14" s="116" t="s">
        <v>1432</v>
      </c>
      <c r="BK14" s="116">
        <v>2</v>
      </c>
      <c r="BL14" s="120">
        <v>2.4691358024691357</v>
      </c>
      <c r="BM14" s="116">
        <v>0</v>
      </c>
      <c r="BN14" s="120">
        <v>0</v>
      </c>
      <c r="BO14" s="116">
        <v>0</v>
      </c>
      <c r="BP14" s="120">
        <v>0</v>
      </c>
      <c r="BQ14" s="116">
        <v>79</v>
      </c>
      <c r="BR14" s="120">
        <v>97.53086419753086</v>
      </c>
      <c r="BS14" s="116">
        <v>81</v>
      </c>
      <c r="BT14" s="2"/>
      <c r="BU14" s="3"/>
      <c r="BV14" s="3"/>
      <c r="BW14" s="3"/>
      <c r="BX14" s="3"/>
    </row>
    <row r="15" spans="1:76" ht="15">
      <c r="A15" s="64" t="s">
        <v>218</v>
      </c>
      <c r="B15" s="65"/>
      <c r="C15" s="65" t="s">
        <v>64</v>
      </c>
      <c r="D15" s="66">
        <v>181.55420793302903</v>
      </c>
      <c r="E15" s="68"/>
      <c r="F15" s="100" t="s">
        <v>472</v>
      </c>
      <c r="G15" s="65"/>
      <c r="H15" s="69" t="s">
        <v>218</v>
      </c>
      <c r="I15" s="70"/>
      <c r="J15" s="70"/>
      <c r="K15" s="69" t="s">
        <v>1009</v>
      </c>
      <c r="L15" s="73">
        <v>1</v>
      </c>
      <c r="M15" s="74">
        <v>5246.6181640625</v>
      </c>
      <c r="N15" s="74">
        <v>1677.478271484375</v>
      </c>
      <c r="O15" s="75"/>
      <c r="P15" s="76"/>
      <c r="Q15" s="76"/>
      <c r="R15" s="86"/>
      <c r="S15" s="48">
        <v>0</v>
      </c>
      <c r="T15" s="48">
        <v>4</v>
      </c>
      <c r="U15" s="49">
        <v>0</v>
      </c>
      <c r="V15" s="49">
        <v>0.05</v>
      </c>
      <c r="W15" s="49">
        <v>0.059327</v>
      </c>
      <c r="X15" s="49">
        <v>0.64766</v>
      </c>
      <c r="Y15" s="49">
        <v>1</v>
      </c>
      <c r="Z15" s="49">
        <v>0</v>
      </c>
      <c r="AA15" s="71">
        <v>15</v>
      </c>
      <c r="AB15" s="71"/>
      <c r="AC15" s="72"/>
      <c r="AD15" s="78" t="s">
        <v>747</v>
      </c>
      <c r="AE15" s="78">
        <v>1021</v>
      </c>
      <c r="AF15" s="78">
        <v>1442</v>
      </c>
      <c r="AG15" s="78">
        <v>5254</v>
      </c>
      <c r="AH15" s="78">
        <v>8975</v>
      </c>
      <c r="AI15" s="78"/>
      <c r="AJ15" s="78" t="s">
        <v>791</v>
      </c>
      <c r="AK15" s="78" t="s">
        <v>830</v>
      </c>
      <c r="AL15" s="84" t="s">
        <v>861</v>
      </c>
      <c r="AM15" s="78"/>
      <c r="AN15" s="80">
        <v>42709.67107638889</v>
      </c>
      <c r="AO15" s="84" t="s">
        <v>897</v>
      </c>
      <c r="AP15" s="78" t="b">
        <v>1</v>
      </c>
      <c r="AQ15" s="78" t="b">
        <v>0</v>
      </c>
      <c r="AR15" s="78" t="b">
        <v>1</v>
      </c>
      <c r="AS15" s="78"/>
      <c r="AT15" s="78">
        <v>61</v>
      </c>
      <c r="AU15" s="78"/>
      <c r="AV15" s="78" t="b">
        <v>0</v>
      </c>
      <c r="AW15" s="78" t="s">
        <v>949</v>
      </c>
      <c r="AX15" s="84" t="s">
        <v>962</v>
      </c>
      <c r="AY15" s="78" t="s">
        <v>66</v>
      </c>
      <c r="AZ15" s="78" t="str">
        <f>REPLACE(INDEX(GroupVertices[Group],MATCH(Vertices[[#This Row],[Vertex]],GroupVertices[Vertex],0)),1,1,"")</f>
        <v>2</v>
      </c>
      <c r="BA15" s="48"/>
      <c r="BB15" s="48"/>
      <c r="BC15" s="48"/>
      <c r="BD15" s="48"/>
      <c r="BE15" s="48"/>
      <c r="BF15" s="48"/>
      <c r="BG15" s="116" t="s">
        <v>1250</v>
      </c>
      <c r="BH15" s="116" t="s">
        <v>1250</v>
      </c>
      <c r="BI15" s="116" t="s">
        <v>1431</v>
      </c>
      <c r="BJ15" s="116" t="s">
        <v>1431</v>
      </c>
      <c r="BK15" s="116">
        <v>0</v>
      </c>
      <c r="BL15" s="120">
        <v>0</v>
      </c>
      <c r="BM15" s="116">
        <v>0</v>
      </c>
      <c r="BN15" s="120">
        <v>0</v>
      </c>
      <c r="BO15" s="116">
        <v>0</v>
      </c>
      <c r="BP15" s="120">
        <v>0</v>
      </c>
      <c r="BQ15" s="116">
        <v>16</v>
      </c>
      <c r="BR15" s="120">
        <v>100</v>
      </c>
      <c r="BS15" s="116">
        <v>16</v>
      </c>
      <c r="BT15" s="2"/>
      <c r="BU15" s="3"/>
      <c r="BV15" s="3"/>
      <c r="BW15" s="3"/>
      <c r="BX15" s="3"/>
    </row>
    <row r="16" spans="1:76" ht="15">
      <c r="A16" s="64" t="s">
        <v>219</v>
      </c>
      <c r="B16" s="65"/>
      <c r="C16" s="65" t="s">
        <v>64</v>
      </c>
      <c r="D16" s="66">
        <v>162.31761778422293</v>
      </c>
      <c r="E16" s="68"/>
      <c r="F16" s="100" t="s">
        <v>473</v>
      </c>
      <c r="G16" s="65"/>
      <c r="H16" s="69" t="s">
        <v>219</v>
      </c>
      <c r="I16" s="70"/>
      <c r="J16" s="70"/>
      <c r="K16" s="69" t="s">
        <v>1010</v>
      </c>
      <c r="L16" s="73">
        <v>1</v>
      </c>
      <c r="M16" s="74">
        <v>4712.80517578125</v>
      </c>
      <c r="N16" s="74">
        <v>9615.0380859375</v>
      </c>
      <c r="O16" s="75"/>
      <c r="P16" s="76"/>
      <c r="Q16" s="76"/>
      <c r="R16" s="86"/>
      <c r="S16" s="48">
        <v>0</v>
      </c>
      <c r="T16" s="48">
        <v>4</v>
      </c>
      <c r="U16" s="49">
        <v>0</v>
      </c>
      <c r="V16" s="49">
        <v>0.05</v>
      </c>
      <c r="W16" s="49">
        <v>0.059327</v>
      </c>
      <c r="X16" s="49">
        <v>0.64766</v>
      </c>
      <c r="Y16" s="49">
        <v>1</v>
      </c>
      <c r="Z16" s="49">
        <v>0</v>
      </c>
      <c r="AA16" s="71">
        <v>16</v>
      </c>
      <c r="AB16" s="71"/>
      <c r="AC16" s="72"/>
      <c r="AD16" s="78" t="s">
        <v>748</v>
      </c>
      <c r="AE16" s="78">
        <v>144</v>
      </c>
      <c r="AF16" s="78">
        <v>49</v>
      </c>
      <c r="AG16" s="78">
        <v>72</v>
      </c>
      <c r="AH16" s="78">
        <v>226</v>
      </c>
      <c r="AI16" s="78"/>
      <c r="AJ16" s="78" t="s">
        <v>792</v>
      </c>
      <c r="AK16" s="78" t="s">
        <v>830</v>
      </c>
      <c r="AL16" s="84" t="s">
        <v>862</v>
      </c>
      <c r="AM16" s="78"/>
      <c r="AN16" s="80">
        <v>43655.239386574074</v>
      </c>
      <c r="AO16" s="84" t="s">
        <v>898</v>
      </c>
      <c r="AP16" s="78" t="b">
        <v>0</v>
      </c>
      <c r="AQ16" s="78" t="b">
        <v>0</v>
      </c>
      <c r="AR16" s="78" t="b">
        <v>1</v>
      </c>
      <c r="AS16" s="78"/>
      <c r="AT16" s="78">
        <v>0</v>
      </c>
      <c r="AU16" s="84" t="s">
        <v>927</v>
      </c>
      <c r="AV16" s="78" t="b">
        <v>0</v>
      </c>
      <c r="AW16" s="78" t="s">
        <v>949</v>
      </c>
      <c r="AX16" s="84" t="s">
        <v>963</v>
      </c>
      <c r="AY16" s="78" t="s">
        <v>66</v>
      </c>
      <c r="AZ16" s="78" t="str">
        <f>REPLACE(INDEX(GroupVertices[Group],MATCH(Vertices[[#This Row],[Vertex]],GroupVertices[Vertex],0)),1,1,"")</f>
        <v>2</v>
      </c>
      <c r="BA16" s="48"/>
      <c r="BB16" s="48"/>
      <c r="BC16" s="48"/>
      <c r="BD16" s="48"/>
      <c r="BE16" s="48"/>
      <c r="BF16" s="48"/>
      <c r="BG16" s="116" t="s">
        <v>1250</v>
      </c>
      <c r="BH16" s="116" t="s">
        <v>1250</v>
      </c>
      <c r="BI16" s="116" t="s">
        <v>1431</v>
      </c>
      <c r="BJ16" s="116" t="s">
        <v>1431</v>
      </c>
      <c r="BK16" s="116">
        <v>0</v>
      </c>
      <c r="BL16" s="120">
        <v>0</v>
      </c>
      <c r="BM16" s="116">
        <v>0</v>
      </c>
      <c r="BN16" s="120">
        <v>0</v>
      </c>
      <c r="BO16" s="116">
        <v>0</v>
      </c>
      <c r="BP16" s="120">
        <v>0</v>
      </c>
      <c r="BQ16" s="116">
        <v>16</v>
      </c>
      <c r="BR16" s="120">
        <v>100</v>
      </c>
      <c r="BS16" s="116">
        <v>16</v>
      </c>
      <c r="BT16" s="2"/>
      <c r="BU16" s="3"/>
      <c r="BV16" s="3"/>
      <c r="BW16" s="3"/>
      <c r="BX16" s="3"/>
    </row>
    <row r="17" spans="1:76" ht="15">
      <c r="A17" s="64" t="s">
        <v>220</v>
      </c>
      <c r="B17" s="65"/>
      <c r="C17" s="65" t="s">
        <v>64</v>
      </c>
      <c r="D17" s="66">
        <v>232.99447950826425</v>
      </c>
      <c r="E17" s="68"/>
      <c r="F17" s="100" t="s">
        <v>474</v>
      </c>
      <c r="G17" s="65"/>
      <c r="H17" s="69" t="s">
        <v>220</v>
      </c>
      <c r="I17" s="70"/>
      <c r="J17" s="70"/>
      <c r="K17" s="69" t="s">
        <v>1011</v>
      </c>
      <c r="L17" s="73">
        <v>1</v>
      </c>
      <c r="M17" s="74">
        <v>4445.94482421875</v>
      </c>
      <c r="N17" s="74">
        <v>426.78118896484375</v>
      </c>
      <c r="O17" s="75"/>
      <c r="P17" s="76"/>
      <c r="Q17" s="76"/>
      <c r="R17" s="86"/>
      <c r="S17" s="48">
        <v>0</v>
      </c>
      <c r="T17" s="48">
        <v>4</v>
      </c>
      <c r="U17" s="49">
        <v>0</v>
      </c>
      <c r="V17" s="49">
        <v>0.05</v>
      </c>
      <c r="W17" s="49">
        <v>0.059327</v>
      </c>
      <c r="X17" s="49">
        <v>0.64766</v>
      </c>
      <c r="Y17" s="49">
        <v>1</v>
      </c>
      <c r="Z17" s="49">
        <v>0</v>
      </c>
      <c r="AA17" s="71">
        <v>17</v>
      </c>
      <c r="AB17" s="71"/>
      <c r="AC17" s="72"/>
      <c r="AD17" s="78" t="s">
        <v>749</v>
      </c>
      <c r="AE17" s="78">
        <v>1062</v>
      </c>
      <c r="AF17" s="78">
        <v>5167</v>
      </c>
      <c r="AG17" s="78">
        <v>17458</v>
      </c>
      <c r="AH17" s="78">
        <v>14124</v>
      </c>
      <c r="AI17" s="78"/>
      <c r="AJ17" s="78" t="s">
        <v>793</v>
      </c>
      <c r="AK17" s="78" t="s">
        <v>833</v>
      </c>
      <c r="AL17" s="84" t="s">
        <v>859</v>
      </c>
      <c r="AM17" s="78"/>
      <c r="AN17" s="80">
        <v>39962.09835648148</v>
      </c>
      <c r="AO17" s="84" t="s">
        <v>899</v>
      </c>
      <c r="AP17" s="78" t="b">
        <v>0</v>
      </c>
      <c r="AQ17" s="78" t="b">
        <v>0</v>
      </c>
      <c r="AR17" s="78" t="b">
        <v>1</v>
      </c>
      <c r="AS17" s="78"/>
      <c r="AT17" s="78">
        <v>251</v>
      </c>
      <c r="AU17" s="84" t="s">
        <v>926</v>
      </c>
      <c r="AV17" s="78" t="b">
        <v>1</v>
      </c>
      <c r="AW17" s="78" t="s">
        <v>949</v>
      </c>
      <c r="AX17" s="84" t="s">
        <v>964</v>
      </c>
      <c r="AY17" s="78" t="s">
        <v>66</v>
      </c>
      <c r="AZ17" s="78" t="str">
        <f>REPLACE(INDEX(GroupVertices[Group],MATCH(Vertices[[#This Row],[Vertex]],GroupVertices[Vertex],0)),1,1,"")</f>
        <v>2</v>
      </c>
      <c r="BA17" s="48"/>
      <c r="BB17" s="48"/>
      <c r="BC17" s="48"/>
      <c r="BD17" s="48"/>
      <c r="BE17" s="48"/>
      <c r="BF17" s="48"/>
      <c r="BG17" s="116" t="s">
        <v>1250</v>
      </c>
      <c r="BH17" s="116" t="s">
        <v>1250</v>
      </c>
      <c r="BI17" s="116" t="s">
        <v>1431</v>
      </c>
      <c r="BJ17" s="116" t="s">
        <v>1431</v>
      </c>
      <c r="BK17" s="116">
        <v>0</v>
      </c>
      <c r="BL17" s="120">
        <v>0</v>
      </c>
      <c r="BM17" s="116">
        <v>0</v>
      </c>
      <c r="BN17" s="120">
        <v>0</v>
      </c>
      <c r="BO17" s="116">
        <v>0</v>
      </c>
      <c r="BP17" s="120">
        <v>0</v>
      </c>
      <c r="BQ17" s="116">
        <v>16</v>
      </c>
      <c r="BR17" s="120">
        <v>100</v>
      </c>
      <c r="BS17" s="116">
        <v>16</v>
      </c>
      <c r="BT17" s="2"/>
      <c r="BU17" s="3"/>
      <c r="BV17" s="3"/>
      <c r="BW17" s="3"/>
      <c r="BX17" s="3"/>
    </row>
    <row r="18" spans="1:76" ht="15">
      <c r="A18" s="64" t="s">
        <v>221</v>
      </c>
      <c r="B18" s="65"/>
      <c r="C18" s="65" t="s">
        <v>64</v>
      </c>
      <c r="D18" s="66">
        <v>182.4380139413015</v>
      </c>
      <c r="E18" s="68"/>
      <c r="F18" s="100" t="s">
        <v>475</v>
      </c>
      <c r="G18" s="65"/>
      <c r="H18" s="69" t="s">
        <v>221</v>
      </c>
      <c r="I18" s="70"/>
      <c r="J18" s="70"/>
      <c r="K18" s="69" t="s">
        <v>1012</v>
      </c>
      <c r="L18" s="73">
        <v>1</v>
      </c>
      <c r="M18" s="74">
        <v>5632.96484375</v>
      </c>
      <c r="N18" s="74">
        <v>4585.857421875</v>
      </c>
      <c r="O18" s="75"/>
      <c r="P18" s="76"/>
      <c r="Q18" s="76"/>
      <c r="R18" s="86"/>
      <c r="S18" s="48">
        <v>0</v>
      </c>
      <c r="T18" s="48">
        <v>4</v>
      </c>
      <c r="U18" s="49">
        <v>0</v>
      </c>
      <c r="V18" s="49">
        <v>0.05</v>
      </c>
      <c r="W18" s="49">
        <v>0.059327</v>
      </c>
      <c r="X18" s="49">
        <v>0.64766</v>
      </c>
      <c r="Y18" s="49">
        <v>1</v>
      </c>
      <c r="Z18" s="49">
        <v>0</v>
      </c>
      <c r="AA18" s="71">
        <v>18</v>
      </c>
      <c r="AB18" s="71"/>
      <c r="AC18" s="72"/>
      <c r="AD18" s="78" t="s">
        <v>750</v>
      </c>
      <c r="AE18" s="78">
        <v>3698</v>
      </c>
      <c r="AF18" s="78">
        <v>1506</v>
      </c>
      <c r="AG18" s="78">
        <v>39244</v>
      </c>
      <c r="AH18" s="78">
        <v>117766</v>
      </c>
      <c r="AI18" s="78"/>
      <c r="AJ18" s="78" t="s">
        <v>794</v>
      </c>
      <c r="AK18" s="78" t="s">
        <v>834</v>
      </c>
      <c r="AL18" s="84" t="s">
        <v>863</v>
      </c>
      <c r="AM18" s="78"/>
      <c r="AN18" s="80">
        <v>40797.6327662037</v>
      </c>
      <c r="AO18" s="84" t="s">
        <v>900</v>
      </c>
      <c r="AP18" s="78" t="b">
        <v>0</v>
      </c>
      <c r="AQ18" s="78" t="b">
        <v>0</v>
      </c>
      <c r="AR18" s="78" t="b">
        <v>1</v>
      </c>
      <c r="AS18" s="78"/>
      <c r="AT18" s="78">
        <v>65</v>
      </c>
      <c r="AU18" s="84" t="s">
        <v>927</v>
      </c>
      <c r="AV18" s="78" t="b">
        <v>0</v>
      </c>
      <c r="AW18" s="78" t="s">
        <v>949</v>
      </c>
      <c r="AX18" s="84" t="s">
        <v>965</v>
      </c>
      <c r="AY18" s="78" t="s">
        <v>66</v>
      </c>
      <c r="AZ18" s="78" t="str">
        <f>REPLACE(INDEX(GroupVertices[Group],MATCH(Vertices[[#This Row],[Vertex]],GroupVertices[Vertex],0)),1,1,"")</f>
        <v>2</v>
      </c>
      <c r="BA18" s="48"/>
      <c r="BB18" s="48"/>
      <c r="BC18" s="48"/>
      <c r="BD18" s="48"/>
      <c r="BE18" s="48"/>
      <c r="BF18" s="48"/>
      <c r="BG18" s="116" t="s">
        <v>1250</v>
      </c>
      <c r="BH18" s="116" t="s">
        <v>1250</v>
      </c>
      <c r="BI18" s="116" t="s">
        <v>1431</v>
      </c>
      <c r="BJ18" s="116" t="s">
        <v>1431</v>
      </c>
      <c r="BK18" s="116">
        <v>0</v>
      </c>
      <c r="BL18" s="120">
        <v>0</v>
      </c>
      <c r="BM18" s="116">
        <v>0</v>
      </c>
      <c r="BN18" s="120">
        <v>0</v>
      </c>
      <c r="BO18" s="116">
        <v>0</v>
      </c>
      <c r="BP18" s="120">
        <v>0</v>
      </c>
      <c r="BQ18" s="116">
        <v>16</v>
      </c>
      <c r="BR18" s="120">
        <v>100</v>
      </c>
      <c r="BS18" s="116">
        <v>16</v>
      </c>
      <c r="BT18" s="2"/>
      <c r="BU18" s="3"/>
      <c r="BV18" s="3"/>
      <c r="BW18" s="3"/>
      <c r="BX18" s="3"/>
    </row>
    <row r="19" spans="1:76" ht="15">
      <c r="A19" s="64" t="s">
        <v>222</v>
      </c>
      <c r="B19" s="65"/>
      <c r="C19" s="65" t="s">
        <v>64</v>
      </c>
      <c r="D19" s="66">
        <v>168.79425868859482</v>
      </c>
      <c r="E19" s="68"/>
      <c r="F19" s="100" t="s">
        <v>476</v>
      </c>
      <c r="G19" s="65"/>
      <c r="H19" s="69" t="s">
        <v>222</v>
      </c>
      <c r="I19" s="70"/>
      <c r="J19" s="70"/>
      <c r="K19" s="69" t="s">
        <v>1013</v>
      </c>
      <c r="L19" s="73">
        <v>1</v>
      </c>
      <c r="M19" s="74">
        <v>3205.63037109375</v>
      </c>
      <c r="N19" s="74">
        <v>7174.85693359375</v>
      </c>
      <c r="O19" s="75"/>
      <c r="P19" s="76"/>
      <c r="Q19" s="76"/>
      <c r="R19" s="86"/>
      <c r="S19" s="48">
        <v>0</v>
      </c>
      <c r="T19" s="48">
        <v>4</v>
      </c>
      <c r="U19" s="49">
        <v>0</v>
      </c>
      <c r="V19" s="49">
        <v>0.05</v>
      </c>
      <c r="W19" s="49">
        <v>0.059327</v>
      </c>
      <c r="X19" s="49">
        <v>0.64766</v>
      </c>
      <c r="Y19" s="49">
        <v>1</v>
      </c>
      <c r="Z19" s="49">
        <v>0</v>
      </c>
      <c r="AA19" s="71">
        <v>19</v>
      </c>
      <c r="AB19" s="71"/>
      <c r="AC19" s="72"/>
      <c r="AD19" s="78" t="s">
        <v>751</v>
      </c>
      <c r="AE19" s="78">
        <v>437</v>
      </c>
      <c r="AF19" s="78">
        <v>518</v>
      </c>
      <c r="AG19" s="78">
        <v>1646</v>
      </c>
      <c r="AH19" s="78">
        <v>2902</v>
      </c>
      <c r="AI19" s="78"/>
      <c r="AJ19" s="78" t="s">
        <v>795</v>
      </c>
      <c r="AK19" s="78"/>
      <c r="AL19" s="84" t="s">
        <v>864</v>
      </c>
      <c r="AM19" s="78"/>
      <c r="AN19" s="80">
        <v>40169.08537037037</v>
      </c>
      <c r="AO19" s="84" t="s">
        <v>901</v>
      </c>
      <c r="AP19" s="78" t="b">
        <v>0</v>
      </c>
      <c r="AQ19" s="78" t="b">
        <v>0</v>
      </c>
      <c r="AR19" s="78" t="b">
        <v>0</v>
      </c>
      <c r="AS19" s="78"/>
      <c r="AT19" s="78">
        <v>47</v>
      </c>
      <c r="AU19" s="84" t="s">
        <v>929</v>
      </c>
      <c r="AV19" s="78" t="b">
        <v>0</v>
      </c>
      <c r="AW19" s="78" t="s">
        <v>949</v>
      </c>
      <c r="AX19" s="84" t="s">
        <v>966</v>
      </c>
      <c r="AY19" s="78" t="s">
        <v>66</v>
      </c>
      <c r="AZ19" s="78" t="str">
        <f>REPLACE(INDEX(GroupVertices[Group],MATCH(Vertices[[#This Row],[Vertex]],GroupVertices[Vertex],0)),1,1,"")</f>
        <v>2</v>
      </c>
      <c r="BA19" s="48"/>
      <c r="BB19" s="48"/>
      <c r="BC19" s="48"/>
      <c r="BD19" s="48"/>
      <c r="BE19" s="48"/>
      <c r="BF19" s="48"/>
      <c r="BG19" s="116" t="s">
        <v>1250</v>
      </c>
      <c r="BH19" s="116" t="s">
        <v>1250</v>
      </c>
      <c r="BI19" s="116" t="s">
        <v>1431</v>
      </c>
      <c r="BJ19" s="116" t="s">
        <v>1431</v>
      </c>
      <c r="BK19" s="116">
        <v>0</v>
      </c>
      <c r="BL19" s="120">
        <v>0</v>
      </c>
      <c r="BM19" s="116">
        <v>0</v>
      </c>
      <c r="BN19" s="120">
        <v>0</v>
      </c>
      <c r="BO19" s="116">
        <v>0</v>
      </c>
      <c r="BP19" s="120">
        <v>0</v>
      </c>
      <c r="BQ19" s="116">
        <v>16</v>
      </c>
      <c r="BR19" s="120">
        <v>100</v>
      </c>
      <c r="BS19" s="116">
        <v>16</v>
      </c>
      <c r="BT19" s="2"/>
      <c r="BU19" s="3"/>
      <c r="BV19" s="3"/>
      <c r="BW19" s="3"/>
      <c r="BX19" s="3"/>
    </row>
    <row r="20" spans="1:76" ht="15">
      <c r="A20" s="64" t="s">
        <v>223</v>
      </c>
      <c r="B20" s="65"/>
      <c r="C20" s="65" t="s">
        <v>64</v>
      </c>
      <c r="D20" s="66">
        <v>191.22083614850948</v>
      </c>
      <c r="E20" s="68"/>
      <c r="F20" s="100" t="s">
        <v>477</v>
      </c>
      <c r="G20" s="65"/>
      <c r="H20" s="69" t="s">
        <v>223</v>
      </c>
      <c r="I20" s="70"/>
      <c r="J20" s="70"/>
      <c r="K20" s="69" t="s">
        <v>1014</v>
      </c>
      <c r="L20" s="73">
        <v>1</v>
      </c>
      <c r="M20" s="74">
        <v>3602.229736328125</v>
      </c>
      <c r="N20" s="74">
        <v>1257.218505859375</v>
      </c>
      <c r="O20" s="75"/>
      <c r="P20" s="76"/>
      <c r="Q20" s="76"/>
      <c r="R20" s="86"/>
      <c r="S20" s="48">
        <v>0</v>
      </c>
      <c r="T20" s="48">
        <v>4</v>
      </c>
      <c r="U20" s="49">
        <v>0</v>
      </c>
      <c r="V20" s="49">
        <v>0.05</v>
      </c>
      <c r="W20" s="49">
        <v>0.059327</v>
      </c>
      <c r="X20" s="49">
        <v>0.64766</v>
      </c>
      <c r="Y20" s="49">
        <v>1</v>
      </c>
      <c r="Z20" s="49">
        <v>0</v>
      </c>
      <c r="AA20" s="71">
        <v>20</v>
      </c>
      <c r="AB20" s="71"/>
      <c r="AC20" s="72"/>
      <c r="AD20" s="78" t="s">
        <v>752</v>
      </c>
      <c r="AE20" s="78">
        <v>4900</v>
      </c>
      <c r="AF20" s="78">
        <v>2142</v>
      </c>
      <c r="AG20" s="78">
        <v>333</v>
      </c>
      <c r="AH20" s="78">
        <v>563</v>
      </c>
      <c r="AI20" s="78"/>
      <c r="AJ20" s="78" t="s">
        <v>796</v>
      </c>
      <c r="AK20" s="78" t="s">
        <v>830</v>
      </c>
      <c r="AL20" s="78"/>
      <c r="AM20" s="78"/>
      <c r="AN20" s="80">
        <v>41607.583715277775</v>
      </c>
      <c r="AO20" s="84" t="s">
        <v>902</v>
      </c>
      <c r="AP20" s="78" t="b">
        <v>1</v>
      </c>
      <c r="AQ20" s="78" t="b">
        <v>0</v>
      </c>
      <c r="AR20" s="78" t="b">
        <v>0</v>
      </c>
      <c r="AS20" s="78"/>
      <c r="AT20" s="78">
        <v>9</v>
      </c>
      <c r="AU20" s="84" t="s">
        <v>927</v>
      </c>
      <c r="AV20" s="78" t="b">
        <v>0</v>
      </c>
      <c r="AW20" s="78" t="s">
        <v>949</v>
      </c>
      <c r="AX20" s="84" t="s">
        <v>967</v>
      </c>
      <c r="AY20" s="78" t="s">
        <v>66</v>
      </c>
      <c r="AZ20" s="78" t="str">
        <f>REPLACE(INDEX(GroupVertices[Group],MATCH(Vertices[[#This Row],[Vertex]],GroupVertices[Vertex],0)),1,1,"")</f>
        <v>2</v>
      </c>
      <c r="BA20" s="48"/>
      <c r="BB20" s="48"/>
      <c r="BC20" s="48"/>
      <c r="BD20" s="48"/>
      <c r="BE20" s="48"/>
      <c r="BF20" s="48"/>
      <c r="BG20" s="116" t="s">
        <v>1250</v>
      </c>
      <c r="BH20" s="116" t="s">
        <v>1250</v>
      </c>
      <c r="BI20" s="116" t="s">
        <v>1431</v>
      </c>
      <c r="BJ20" s="116" t="s">
        <v>1431</v>
      </c>
      <c r="BK20" s="116">
        <v>0</v>
      </c>
      <c r="BL20" s="120">
        <v>0</v>
      </c>
      <c r="BM20" s="116">
        <v>0</v>
      </c>
      <c r="BN20" s="120">
        <v>0</v>
      </c>
      <c r="BO20" s="116">
        <v>0</v>
      </c>
      <c r="BP20" s="120">
        <v>0</v>
      </c>
      <c r="BQ20" s="116">
        <v>16</v>
      </c>
      <c r="BR20" s="120">
        <v>100</v>
      </c>
      <c r="BS20" s="116">
        <v>16</v>
      </c>
      <c r="BT20" s="2"/>
      <c r="BU20" s="3"/>
      <c r="BV20" s="3"/>
      <c r="BW20" s="3"/>
      <c r="BX20" s="3"/>
    </row>
    <row r="21" spans="1:76" ht="15">
      <c r="A21" s="64" t="s">
        <v>224</v>
      </c>
      <c r="B21" s="65"/>
      <c r="C21" s="65" t="s">
        <v>64</v>
      </c>
      <c r="D21" s="66">
        <v>172.32948272168483</v>
      </c>
      <c r="E21" s="68"/>
      <c r="F21" s="100" t="s">
        <v>478</v>
      </c>
      <c r="G21" s="65"/>
      <c r="H21" s="69" t="s">
        <v>224</v>
      </c>
      <c r="I21" s="70"/>
      <c r="J21" s="70"/>
      <c r="K21" s="69" t="s">
        <v>1015</v>
      </c>
      <c r="L21" s="73">
        <v>1</v>
      </c>
      <c r="M21" s="74">
        <v>1172.0255126953125</v>
      </c>
      <c r="N21" s="74">
        <v>9608.4501953125</v>
      </c>
      <c r="O21" s="75"/>
      <c r="P21" s="76"/>
      <c r="Q21" s="76"/>
      <c r="R21" s="86"/>
      <c r="S21" s="48">
        <v>0</v>
      </c>
      <c r="T21" s="48">
        <v>1</v>
      </c>
      <c r="U21" s="49">
        <v>0</v>
      </c>
      <c r="V21" s="49">
        <v>0.04</v>
      </c>
      <c r="W21" s="49">
        <v>0</v>
      </c>
      <c r="X21" s="49">
        <v>0.558876</v>
      </c>
      <c r="Y21" s="49">
        <v>0</v>
      </c>
      <c r="Z21" s="49">
        <v>0</v>
      </c>
      <c r="AA21" s="71">
        <v>21</v>
      </c>
      <c r="AB21" s="71"/>
      <c r="AC21" s="72"/>
      <c r="AD21" s="78" t="s">
        <v>753</v>
      </c>
      <c r="AE21" s="78">
        <v>26</v>
      </c>
      <c r="AF21" s="78">
        <v>774</v>
      </c>
      <c r="AG21" s="78">
        <v>62903</v>
      </c>
      <c r="AH21" s="78">
        <v>53</v>
      </c>
      <c r="AI21" s="78"/>
      <c r="AJ21" s="78" t="s">
        <v>797</v>
      </c>
      <c r="AK21" s="78" t="s">
        <v>835</v>
      </c>
      <c r="AL21" s="78"/>
      <c r="AM21" s="78"/>
      <c r="AN21" s="80">
        <v>43109.72053240741</v>
      </c>
      <c r="AO21" s="84" t="s">
        <v>903</v>
      </c>
      <c r="AP21" s="78" t="b">
        <v>1</v>
      </c>
      <c r="AQ21" s="78" t="b">
        <v>0</v>
      </c>
      <c r="AR21" s="78" t="b">
        <v>0</v>
      </c>
      <c r="AS21" s="78"/>
      <c r="AT21" s="78">
        <v>28</v>
      </c>
      <c r="AU21" s="78"/>
      <c r="AV21" s="78" t="b">
        <v>0</v>
      </c>
      <c r="AW21" s="78" t="s">
        <v>949</v>
      </c>
      <c r="AX21" s="84" t="s">
        <v>968</v>
      </c>
      <c r="AY21" s="78" t="s">
        <v>66</v>
      </c>
      <c r="AZ21" s="78" t="str">
        <f>REPLACE(INDEX(GroupVertices[Group],MATCH(Vertices[[#This Row],[Vertex]],GroupVertices[Vertex],0)),1,1,"")</f>
        <v>1</v>
      </c>
      <c r="BA21" s="48" t="s">
        <v>342</v>
      </c>
      <c r="BB21" s="48" t="s">
        <v>342</v>
      </c>
      <c r="BC21" s="48" t="s">
        <v>409</v>
      </c>
      <c r="BD21" s="48" t="s">
        <v>409</v>
      </c>
      <c r="BE21" s="48" t="s">
        <v>424</v>
      </c>
      <c r="BF21" s="48" t="s">
        <v>424</v>
      </c>
      <c r="BG21" s="116" t="s">
        <v>1404</v>
      </c>
      <c r="BH21" s="116" t="s">
        <v>1404</v>
      </c>
      <c r="BI21" s="116" t="s">
        <v>1433</v>
      </c>
      <c r="BJ21" s="116" t="s">
        <v>1433</v>
      </c>
      <c r="BK21" s="116">
        <v>2</v>
      </c>
      <c r="BL21" s="120">
        <v>14.285714285714286</v>
      </c>
      <c r="BM21" s="116">
        <v>0</v>
      </c>
      <c r="BN21" s="120">
        <v>0</v>
      </c>
      <c r="BO21" s="116">
        <v>0</v>
      </c>
      <c r="BP21" s="120">
        <v>0</v>
      </c>
      <c r="BQ21" s="116">
        <v>12</v>
      </c>
      <c r="BR21" s="120">
        <v>85.71428571428571</v>
      </c>
      <c r="BS21" s="116">
        <v>14</v>
      </c>
      <c r="BT21" s="2"/>
      <c r="BU21" s="3"/>
      <c r="BV21" s="3"/>
      <c r="BW21" s="3"/>
      <c r="BX21" s="3"/>
    </row>
    <row r="22" spans="1:76" ht="15">
      <c r="A22" s="64" t="s">
        <v>225</v>
      </c>
      <c r="B22" s="65"/>
      <c r="C22" s="65" t="s">
        <v>64</v>
      </c>
      <c r="D22" s="66">
        <v>204.4503073348384</v>
      </c>
      <c r="E22" s="68"/>
      <c r="F22" s="100" t="s">
        <v>479</v>
      </c>
      <c r="G22" s="65"/>
      <c r="H22" s="69" t="s">
        <v>225</v>
      </c>
      <c r="I22" s="70"/>
      <c r="J22" s="70"/>
      <c r="K22" s="69" t="s">
        <v>1016</v>
      </c>
      <c r="L22" s="73">
        <v>1</v>
      </c>
      <c r="M22" s="74">
        <v>3112.099365234375</v>
      </c>
      <c r="N22" s="74">
        <v>3938.076171875</v>
      </c>
      <c r="O22" s="75"/>
      <c r="P22" s="76"/>
      <c r="Q22" s="76"/>
      <c r="R22" s="86"/>
      <c r="S22" s="48">
        <v>0</v>
      </c>
      <c r="T22" s="48">
        <v>4</v>
      </c>
      <c r="U22" s="49">
        <v>0</v>
      </c>
      <c r="V22" s="49">
        <v>0.05</v>
      </c>
      <c r="W22" s="49">
        <v>0.059327</v>
      </c>
      <c r="X22" s="49">
        <v>0.64766</v>
      </c>
      <c r="Y22" s="49">
        <v>1</v>
      </c>
      <c r="Z22" s="49">
        <v>0</v>
      </c>
      <c r="AA22" s="71">
        <v>22</v>
      </c>
      <c r="AB22" s="71"/>
      <c r="AC22" s="72"/>
      <c r="AD22" s="78" t="s">
        <v>754</v>
      </c>
      <c r="AE22" s="78">
        <v>3222</v>
      </c>
      <c r="AF22" s="78">
        <v>3100</v>
      </c>
      <c r="AG22" s="78">
        <v>20270</v>
      </c>
      <c r="AH22" s="78">
        <v>1999</v>
      </c>
      <c r="AI22" s="78"/>
      <c r="AJ22" s="78" t="s">
        <v>798</v>
      </c>
      <c r="AK22" s="78" t="s">
        <v>831</v>
      </c>
      <c r="AL22" s="84" t="s">
        <v>865</v>
      </c>
      <c r="AM22" s="78"/>
      <c r="AN22" s="80">
        <v>39932.309895833336</v>
      </c>
      <c r="AO22" s="84" t="s">
        <v>904</v>
      </c>
      <c r="AP22" s="78" t="b">
        <v>0</v>
      </c>
      <c r="AQ22" s="78" t="b">
        <v>0</v>
      </c>
      <c r="AR22" s="78" t="b">
        <v>1</v>
      </c>
      <c r="AS22" s="78"/>
      <c r="AT22" s="78">
        <v>144</v>
      </c>
      <c r="AU22" s="84" t="s">
        <v>927</v>
      </c>
      <c r="AV22" s="78" t="b">
        <v>0</v>
      </c>
      <c r="AW22" s="78" t="s">
        <v>949</v>
      </c>
      <c r="AX22" s="84" t="s">
        <v>969</v>
      </c>
      <c r="AY22" s="78" t="s">
        <v>66</v>
      </c>
      <c r="AZ22" s="78" t="str">
        <f>REPLACE(INDEX(GroupVertices[Group],MATCH(Vertices[[#This Row],[Vertex]],GroupVertices[Vertex],0)),1,1,"")</f>
        <v>2</v>
      </c>
      <c r="BA22" s="48"/>
      <c r="BB22" s="48"/>
      <c r="BC22" s="48"/>
      <c r="BD22" s="48"/>
      <c r="BE22" s="48"/>
      <c r="BF22" s="48"/>
      <c r="BG22" s="116" t="s">
        <v>1250</v>
      </c>
      <c r="BH22" s="116" t="s">
        <v>1250</v>
      </c>
      <c r="BI22" s="116" t="s">
        <v>1431</v>
      </c>
      <c r="BJ22" s="116" t="s">
        <v>1431</v>
      </c>
      <c r="BK22" s="116">
        <v>0</v>
      </c>
      <c r="BL22" s="120">
        <v>0</v>
      </c>
      <c r="BM22" s="116">
        <v>0</v>
      </c>
      <c r="BN22" s="120">
        <v>0</v>
      </c>
      <c r="BO22" s="116">
        <v>0</v>
      </c>
      <c r="BP22" s="120">
        <v>0</v>
      </c>
      <c r="BQ22" s="116">
        <v>16</v>
      </c>
      <c r="BR22" s="120">
        <v>100</v>
      </c>
      <c r="BS22" s="116">
        <v>16</v>
      </c>
      <c r="BT22" s="2"/>
      <c r="BU22" s="3"/>
      <c r="BV22" s="3"/>
      <c r="BW22" s="3"/>
      <c r="BX22" s="3"/>
    </row>
    <row r="23" spans="1:76" ht="15">
      <c r="A23" s="64" t="s">
        <v>226</v>
      </c>
      <c r="B23" s="65"/>
      <c r="C23" s="65" t="s">
        <v>64</v>
      </c>
      <c r="D23" s="66">
        <v>236.19827628825206</v>
      </c>
      <c r="E23" s="68"/>
      <c r="F23" s="100" t="s">
        <v>480</v>
      </c>
      <c r="G23" s="65"/>
      <c r="H23" s="69" t="s">
        <v>226</v>
      </c>
      <c r="I23" s="70"/>
      <c r="J23" s="70"/>
      <c r="K23" s="69" t="s">
        <v>1017</v>
      </c>
      <c r="L23" s="73">
        <v>1</v>
      </c>
      <c r="M23" s="74">
        <v>3834.45263671875</v>
      </c>
      <c r="N23" s="74">
        <v>9419.4892578125</v>
      </c>
      <c r="O23" s="75"/>
      <c r="P23" s="76"/>
      <c r="Q23" s="76"/>
      <c r="R23" s="86"/>
      <c r="S23" s="48">
        <v>0</v>
      </c>
      <c r="T23" s="48">
        <v>4</v>
      </c>
      <c r="U23" s="49">
        <v>0</v>
      </c>
      <c r="V23" s="49">
        <v>0.05</v>
      </c>
      <c r="W23" s="49">
        <v>0.059327</v>
      </c>
      <c r="X23" s="49">
        <v>0.64766</v>
      </c>
      <c r="Y23" s="49">
        <v>1</v>
      </c>
      <c r="Z23" s="49">
        <v>0</v>
      </c>
      <c r="AA23" s="71">
        <v>23</v>
      </c>
      <c r="AB23" s="71"/>
      <c r="AC23" s="72"/>
      <c r="AD23" s="78" t="s">
        <v>755</v>
      </c>
      <c r="AE23" s="78">
        <v>2655</v>
      </c>
      <c r="AF23" s="78">
        <v>5399</v>
      </c>
      <c r="AG23" s="78">
        <v>12492</v>
      </c>
      <c r="AH23" s="78">
        <v>8339</v>
      </c>
      <c r="AI23" s="78"/>
      <c r="AJ23" s="78" t="s">
        <v>799</v>
      </c>
      <c r="AK23" s="78"/>
      <c r="AL23" s="84" t="s">
        <v>866</v>
      </c>
      <c r="AM23" s="78"/>
      <c r="AN23" s="80">
        <v>40547.53569444444</v>
      </c>
      <c r="AO23" s="84" t="s">
        <v>905</v>
      </c>
      <c r="AP23" s="78" t="b">
        <v>0</v>
      </c>
      <c r="AQ23" s="78" t="b">
        <v>0</v>
      </c>
      <c r="AR23" s="78" t="b">
        <v>1</v>
      </c>
      <c r="AS23" s="78"/>
      <c r="AT23" s="78">
        <v>136</v>
      </c>
      <c r="AU23" s="84" t="s">
        <v>930</v>
      </c>
      <c r="AV23" s="78" t="b">
        <v>0</v>
      </c>
      <c r="AW23" s="78" t="s">
        <v>949</v>
      </c>
      <c r="AX23" s="84" t="s">
        <v>970</v>
      </c>
      <c r="AY23" s="78" t="s">
        <v>66</v>
      </c>
      <c r="AZ23" s="78" t="str">
        <f>REPLACE(INDEX(GroupVertices[Group],MATCH(Vertices[[#This Row],[Vertex]],GroupVertices[Vertex],0)),1,1,"")</f>
        <v>2</v>
      </c>
      <c r="BA23" s="48"/>
      <c r="BB23" s="48"/>
      <c r="BC23" s="48"/>
      <c r="BD23" s="48"/>
      <c r="BE23" s="48"/>
      <c r="BF23" s="48"/>
      <c r="BG23" s="116" t="s">
        <v>1250</v>
      </c>
      <c r="BH23" s="116" t="s">
        <v>1250</v>
      </c>
      <c r="BI23" s="116" t="s">
        <v>1431</v>
      </c>
      <c r="BJ23" s="116" t="s">
        <v>1431</v>
      </c>
      <c r="BK23" s="116">
        <v>0</v>
      </c>
      <c r="BL23" s="120">
        <v>0</v>
      </c>
      <c r="BM23" s="116">
        <v>0</v>
      </c>
      <c r="BN23" s="120">
        <v>0</v>
      </c>
      <c r="BO23" s="116">
        <v>0</v>
      </c>
      <c r="BP23" s="120">
        <v>0</v>
      </c>
      <c r="BQ23" s="116">
        <v>16</v>
      </c>
      <c r="BR23" s="120">
        <v>100</v>
      </c>
      <c r="BS23" s="116">
        <v>16</v>
      </c>
      <c r="BT23" s="2"/>
      <c r="BU23" s="3"/>
      <c r="BV23" s="3"/>
      <c r="BW23" s="3"/>
      <c r="BX23" s="3"/>
    </row>
    <row r="24" spans="1:76" ht="15">
      <c r="A24" s="64" t="s">
        <v>227</v>
      </c>
      <c r="B24" s="65"/>
      <c r="C24" s="65" t="s">
        <v>64</v>
      </c>
      <c r="D24" s="66">
        <v>170.09234876324507</v>
      </c>
      <c r="E24" s="68"/>
      <c r="F24" s="100" t="s">
        <v>481</v>
      </c>
      <c r="G24" s="65"/>
      <c r="H24" s="69" t="s">
        <v>227</v>
      </c>
      <c r="I24" s="70"/>
      <c r="J24" s="70"/>
      <c r="K24" s="69" t="s">
        <v>1018</v>
      </c>
      <c r="L24" s="73">
        <v>1</v>
      </c>
      <c r="M24" s="74">
        <v>7484.63134765625</v>
      </c>
      <c r="N24" s="74">
        <v>2910.807861328125</v>
      </c>
      <c r="O24" s="75"/>
      <c r="P24" s="76"/>
      <c r="Q24" s="76"/>
      <c r="R24" s="86"/>
      <c r="S24" s="48">
        <v>0</v>
      </c>
      <c r="T24" s="48">
        <v>2</v>
      </c>
      <c r="U24" s="49">
        <v>0</v>
      </c>
      <c r="V24" s="49">
        <v>0.25</v>
      </c>
      <c r="W24" s="49">
        <v>0</v>
      </c>
      <c r="X24" s="49">
        <v>0.9837</v>
      </c>
      <c r="Y24" s="49">
        <v>0.5</v>
      </c>
      <c r="Z24" s="49">
        <v>0</v>
      </c>
      <c r="AA24" s="71">
        <v>24</v>
      </c>
      <c r="AB24" s="71"/>
      <c r="AC24" s="72"/>
      <c r="AD24" s="78" t="s">
        <v>756</v>
      </c>
      <c r="AE24" s="78">
        <v>677</v>
      </c>
      <c r="AF24" s="78">
        <v>612</v>
      </c>
      <c r="AG24" s="78">
        <v>2843</v>
      </c>
      <c r="AH24" s="78">
        <v>18913</v>
      </c>
      <c r="AI24" s="78"/>
      <c r="AJ24" s="78" t="s">
        <v>800</v>
      </c>
      <c r="AK24" s="78"/>
      <c r="AL24" s="78"/>
      <c r="AM24" s="78"/>
      <c r="AN24" s="80">
        <v>43472.644108796296</v>
      </c>
      <c r="AO24" s="84" t="s">
        <v>906</v>
      </c>
      <c r="AP24" s="78" t="b">
        <v>1</v>
      </c>
      <c r="AQ24" s="78" t="b">
        <v>0</v>
      </c>
      <c r="AR24" s="78" t="b">
        <v>1</v>
      </c>
      <c r="AS24" s="78"/>
      <c r="AT24" s="78">
        <v>0</v>
      </c>
      <c r="AU24" s="78"/>
      <c r="AV24" s="78" t="b">
        <v>0</v>
      </c>
      <c r="AW24" s="78" t="s">
        <v>949</v>
      </c>
      <c r="AX24" s="84" t="s">
        <v>971</v>
      </c>
      <c r="AY24" s="78" t="s">
        <v>66</v>
      </c>
      <c r="AZ24" s="78" t="str">
        <f>REPLACE(INDEX(GroupVertices[Group],MATCH(Vertices[[#This Row],[Vertex]],GroupVertices[Vertex],0)),1,1,"")</f>
        <v>5</v>
      </c>
      <c r="BA24" s="48" t="s">
        <v>343</v>
      </c>
      <c r="BB24" s="48" t="s">
        <v>343</v>
      </c>
      <c r="BC24" s="48" t="s">
        <v>410</v>
      </c>
      <c r="BD24" s="48" t="s">
        <v>410</v>
      </c>
      <c r="BE24" s="48" t="s">
        <v>425</v>
      </c>
      <c r="BF24" s="48" t="s">
        <v>425</v>
      </c>
      <c r="BG24" s="116" t="s">
        <v>1405</v>
      </c>
      <c r="BH24" s="116" t="s">
        <v>1405</v>
      </c>
      <c r="BI24" s="116" t="s">
        <v>1434</v>
      </c>
      <c r="BJ24" s="116" t="s">
        <v>1434</v>
      </c>
      <c r="BK24" s="116">
        <v>0</v>
      </c>
      <c r="BL24" s="120">
        <v>0</v>
      </c>
      <c r="BM24" s="116">
        <v>1</v>
      </c>
      <c r="BN24" s="120">
        <v>6.25</v>
      </c>
      <c r="BO24" s="116">
        <v>0</v>
      </c>
      <c r="BP24" s="120">
        <v>0</v>
      </c>
      <c r="BQ24" s="116">
        <v>15</v>
      </c>
      <c r="BR24" s="120">
        <v>93.75</v>
      </c>
      <c r="BS24" s="116">
        <v>16</v>
      </c>
      <c r="BT24" s="2"/>
      <c r="BU24" s="3"/>
      <c r="BV24" s="3"/>
      <c r="BW24" s="3"/>
      <c r="BX24" s="3"/>
    </row>
    <row r="25" spans="1:76" ht="15">
      <c r="A25" s="64" t="s">
        <v>249</v>
      </c>
      <c r="B25" s="65"/>
      <c r="C25" s="65" t="s">
        <v>64</v>
      </c>
      <c r="D25" s="66">
        <v>783.094672313498</v>
      </c>
      <c r="E25" s="68"/>
      <c r="F25" s="100" t="s">
        <v>936</v>
      </c>
      <c r="G25" s="65"/>
      <c r="H25" s="69" t="s">
        <v>249</v>
      </c>
      <c r="I25" s="70"/>
      <c r="J25" s="70"/>
      <c r="K25" s="69" t="s">
        <v>1019</v>
      </c>
      <c r="L25" s="73">
        <v>257.35897435897436</v>
      </c>
      <c r="M25" s="74">
        <v>6503.658203125</v>
      </c>
      <c r="N25" s="74">
        <v>2114.7744140625</v>
      </c>
      <c r="O25" s="75"/>
      <c r="P25" s="76"/>
      <c r="Q25" s="76"/>
      <c r="R25" s="86"/>
      <c r="S25" s="48">
        <v>3</v>
      </c>
      <c r="T25" s="48">
        <v>0</v>
      </c>
      <c r="U25" s="49">
        <v>4</v>
      </c>
      <c r="V25" s="49">
        <v>0.333333</v>
      </c>
      <c r="W25" s="49">
        <v>0</v>
      </c>
      <c r="X25" s="49">
        <v>1.466927</v>
      </c>
      <c r="Y25" s="49">
        <v>0.16666666666666666</v>
      </c>
      <c r="Z25" s="49">
        <v>0</v>
      </c>
      <c r="AA25" s="71">
        <v>25</v>
      </c>
      <c r="AB25" s="71"/>
      <c r="AC25" s="72"/>
      <c r="AD25" s="78" t="s">
        <v>757</v>
      </c>
      <c r="AE25" s="78">
        <v>2791</v>
      </c>
      <c r="AF25" s="78">
        <v>45002</v>
      </c>
      <c r="AG25" s="78">
        <v>36732</v>
      </c>
      <c r="AH25" s="78">
        <v>10714</v>
      </c>
      <c r="AI25" s="78"/>
      <c r="AJ25" s="78" t="s">
        <v>801</v>
      </c>
      <c r="AK25" s="78" t="s">
        <v>836</v>
      </c>
      <c r="AL25" s="84" t="s">
        <v>867</v>
      </c>
      <c r="AM25" s="78"/>
      <c r="AN25" s="80">
        <v>40367.52270833333</v>
      </c>
      <c r="AO25" s="84" t="s">
        <v>907</v>
      </c>
      <c r="AP25" s="78" t="b">
        <v>0</v>
      </c>
      <c r="AQ25" s="78" t="b">
        <v>0</v>
      </c>
      <c r="AR25" s="78" t="b">
        <v>1</v>
      </c>
      <c r="AS25" s="78"/>
      <c r="AT25" s="78">
        <v>2008</v>
      </c>
      <c r="AU25" s="84" t="s">
        <v>927</v>
      </c>
      <c r="AV25" s="78" t="b">
        <v>1</v>
      </c>
      <c r="AW25" s="78" t="s">
        <v>949</v>
      </c>
      <c r="AX25" s="84" t="s">
        <v>972</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230</v>
      </c>
      <c r="B26" s="65"/>
      <c r="C26" s="65" t="s">
        <v>64</v>
      </c>
      <c r="D26" s="66">
        <v>188.7213222813638</v>
      </c>
      <c r="E26" s="68"/>
      <c r="F26" s="100" t="s">
        <v>484</v>
      </c>
      <c r="G26" s="65"/>
      <c r="H26" s="69" t="s">
        <v>230</v>
      </c>
      <c r="I26" s="70"/>
      <c r="J26" s="70"/>
      <c r="K26" s="69" t="s">
        <v>1020</v>
      </c>
      <c r="L26" s="73">
        <v>1</v>
      </c>
      <c r="M26" s="74">
        <v>6697.73681640625</v>
      </c>
      <c r="N26" s="74">
        <v>4340.7421875</v>
      </c>
      <c r="O26" s="75"/>
      <c r="P26" s="76"/>
      <c r="Q26" s="76"/>
      <c r="R26" s="86"/>
      <c r="S26" s="48">
        <v>1</v>
      </c>
      <c r="T26" s="48">
        <v>1</v>
      </c>
      <c r="U26" s="49">
        <v>0</v>
      </c>
      <c r="V26" s="49">
        <v>0.25</v>
      </c>
      <c r="W26" s="49">
        <v>0</v>
      </c>
      <c r="X26" s="49">
        <v>0.9837</v>
      </c>
      <c r="Y26" s="49">
        <v>0.5</v>
      </c>
      <c r="Z26" s="49">
        <v>0</v>
      </c>
      <c r="AA26" s="71">
        <v>26</v>
      </c>
      <c r="AB26" s="71"/>
      <c r="AC26" s="72"/>
      <c r="AD26" s="78" t="s">
        <v>758</v>
      </c>
      <c r="AE26" s="78">
        <v>1797</v>
      </c>
      <c r="AF26" s="78">
        <v>1961</v>
      </c>
      <c r="AG26" s="78">
        <v>215</v>
      </c>
      <c r="AH26" s="78">
        <v>2</v>
      </c>
      <c r="AI26" s="78"/>
      <c r="AJ26" s="78" t="s">
        <v>802</v>
      </c>
      <c r="AK26" s="78" t="s">
        <v>837</v>
      </c>
      <c r="AL26" s="84" t="s">
        <v>868</v>
      </c>
      <c r="AM26" s="78"/>
      <c r="AN26" s="80">
        <v>41624.8615162037</v>
      </c>
      <c r="AO26" s="84" t="s">
        <v>908</v>
      </c>
      <c r="AP26" s="78" t="b">
        <v>1</v>
      </c>
      <c r="AQ26" s="78" t="b">
        <v>0</v>
      </c>
      <c r="AR26" s="78" t="b">
        <v>0</v>
      </c>
      <c r="AS26" s="78"/>
      <c r="AT26" s="78">
        <v>9</v>
      </c>
      <c r="AU26" s="84" t="s">
        <v>927</v>
      </c>
      <c r="AV26" s="78" t="b">
        <v>0</v>
      </c>
      <c r="AW26" s="78" t="s">
        <v>949</v>
      </c>
      <c r="AX26" s="84" t="s">
        <v>973</v>
      </c>
      <c r="AY26" s="78" t="s">
        <v>66</v>
      </c>
      <c r="AZ26" s="78" t="str">
        <f>REPLACE(INDEX(GroupVertices[Group],MATCH(Vertices[[#This Row],[Vertex]],GroupVertices[Vertex],0)),1,1,"")</f>
        <v>5</v>
      </c>
      <c r="BA26" s="48" t="s">
        <v>1373</v>
      </c>
      <c r="BB26" s="48" t="s">
        <v>1373</v>
      </c>
      <c r="BC26" s="48" t="s">
        <v>1379</v>
      </c>
      <c r="BD26" s="48" t="s">
        <v>1379</v>
      </c>
      <c r="BE26" s="48" t="s">
        <v>1386</v>
      </c>
      <c r="BF26" s="48" t="s">
        <v>1394</v>
      </c>
      <c r="BG26" s="116" t="s">
        <v>1406</v>
      </c>
      <c r="BH26" s="116" t="s">
        <v>1422</v>
      </c>
      <c r="BI26" s="116" t="s">
        <v>1435</v>
      </c>
      <c r="BJ26" s="116" t="s">
        <v>1449</v>
      </c>
      <c r="BK26" s="116">
        <v>2</v>
      </c>
      <c r="BL26" s="120">
        <v>2.5974025974025974</v>
      </c>
      <c r="BM26" s="116">
        <v>2</v>
      </c>
      <c r="BN26" s="120">
        <v>2.5974025974025974</v>
      </c>
      <c r="BO26" s="116">
        <v>0</v>
      </c>
      <c r="BP26" s="120">
        <v>0</v>
      </c>
      <c r="BQ26" s="116">
        <v>73</v>
      </c>
      <c r="BR26" s="120">
        <v>94.8051948051948</v>
      </c>
      <c r="BS26" s="116">
        <v>77</v>
      </c>
      <c r="BT26" s="2"/>
      <c r="BU26" s="3"/>
      <c r="BV26" s="3"/>
      <c r="BW26" s="3"/>
      <c r="BX26" s="3"/>
    </row>
    <row r="27" spans="1:76" ht="15">
      <c r="A27" s="64" t="s">
        <v>228</v>
      </c>
      <c r="B27" s="65"/>
      <c r="C27" s="65" t="s">
        <v>64</v>
      </c>
      <c r="D27" s="66">
        <v>211.72789743420728</v>
      </c>
      <c r="E27" s="68"/>
      <c r="F27" s="100" t="s">
        <v>482</v>
      </c>
      <c r="G27" s="65"/>
      <c r="H27" s="69" t="s">
        <v>228</v>
      </c>
      <c r="I27" s="70"/>
      <c r="J27" s="70"/>
      <c r="K27" s="69" t="s">
        <v>1021</v>
      </c>
      <c r="L27" s="73">
        <v>1</v>
      </c>
      <c r="M27" s="74">
        <v>5827.876953125</v>
      </c>
      <c r="N27" s="74">
        <v>413.6053771972656</v>
      </c>
      <c r="O27" s="75"/>
      <c r="P27" s="76"/>
      <c r="Q27" s="76"/>
      <c r="R27" s="86"/>
      <c r="S27" s="48">
        <v>0</v>
      </c>
      <c r="T27" s="48">
        <v>1</v>
      </c>
      <c r="U27" s="49">
        <v>0</v>
      </c>
      <c r="V27" s="49">
        <v>0.2</v>
      </c>
      <c r="W27" s="49">
        <v>0</v>
      </c>
      <c r="X27" s="49">
        <v>0.565628</v>
      </c>
      <c r="Y27" s="49">
        <v>0</v>
      </c>
      <c r="Z27" s="49">
        <v>0</v>
      </c>
      <c r="AA27" s="71">
        <v>27</v>
      </c>
      <c r="AB27" s="71"/>
      <c r="AC27" s="72"/>
      <c r="AD27" s="78" t="s">
        <v>759</v>
      </c>
      <c r="AE27" s="78">
        <v>0</v>
      </c>
      <c r="AF27" s="78">
        <v>3627</v>
      </c>
      <c r="AG27" s="78">
        <v>206244</v>
      </c>
      <c r="AH27" s="78">
        <v>0</v>
      </c>
      <c r="AI27" s="78"/>
      <c r="AJ27" s="78" t="s">
        <v>803</v>
      </c>
      <c r="AK27" s="78" t="s">
        <v>838</v>
      </c>
      <c r="AL27" s="78"/>
      <c r="AM27" s="78"/>
      <c r="AN27" s="80">
        <v>42234.91991898148</v>
      </c>
      <c r="AO27" s="78"/>
      <c r="AP27" s="78" t="b">
        <v>0</v>
      </c>
      <c r="AQ27" s="78" t="b">
        <v>0</v>
      </c>
      <c r="AR27" s="78" t="b">
        <v>0</v>
      </c>
      <c r="AS27" s="78"/>
      <c r="AT27" s="78">
        <v>3118</v>
      </c>
      <c r="AU27" s="84" t="s">
        <v>927</v>
      </c>
      <c r="AV27" s="78" t="b">
        <v>0</v>
      </c>
      <c r="AW27" s="78" t="s">
        <v>949</v>
      </c>
      <c r="AX27" s="84" t="s">
        <v>974</v>
      </c>
      <c r="AY27" s="78" t="s">
        <v>66</v>
      </c>
      <c r="AZ27" s="78" t="str">
        <f>REPLACE(INDEX(GroupVertices[Group],MATCH(Vertices[[#This Row],[Vertex]],GroupVertices[Vertex],0)),1,1,"")</f>
        <v>5</v>
      </c>
      <c r="BA27" s="48" t="s">
        <v>343</v>
      </c>
      <c r="BB27" s="48" t="s">
        <v>343</v>
      </c>
      <c r="BC27" s="48" t="s">
        <v>410</v>
      </c>
      <c r="BD27" s="48" t="s">
        <v>410</v>
      </c>
      <c r="BE27" s="48" t="s">
        <v>425</v>
      </c>
      <c r="BF27" s="48" t="s">
        <v>425</v>
      </c>
      <c r="BG27" s="116" t="s">
        <v>1407</v>
      </c>
      <c r="BH27" s="116" t="s">
        <v>1407</v>
      </c>
      <c r="BI27" s="116" t="s">
        <v>1436</v>
      </c>
      <c r="BJ27" s="116" t="s">
        <v>1436</v>
      </c>
      <c r="BK27" s="116">
        <v>0</v>
      </c>
      <c r="BL27" s="120">
        <v>0</v>
      </c>
      <c r="BM27" s="116">
        <v>1</v>
      </c>
      <c r="BN27" s="120">
        <v>7.6923076923076925</v>
      </c>
      <c r="BO27" s="116">
        <v>0</v>
      </c>
      <c r="BP27" s="120">
        <v>0</v>
      </c>
      <c r="BQ27" s="116">
        <v>12</v>
      </c>
      <c r="BR27" s="120">
        <v>92.3076923076923</v>
      </c>
      <c r="BS27" s="116">
        <v>13</v>
      </c>
      <c r="BT27" s="2"/>
      <c r="BU27" s="3"/>
      <c r="BV27" s="3"/>
      <c r="BW27" s="3"/>
      <c r="BX27" s="3"/>
    </row>
    <row r="28" spans="1:76" ht="15">
      <c r="A28" s="64" t="s">
        <v>229</v>
      </c>
      <c r="B28" s="65"/>
      <c r="C28" s="65" t="s">
        <v>64</v>
      </c>
      <c r="D28" s="66">
        <v>164.33380024059457</v>
      </c>
      <c r="E28" s="68"/>
      <c r="F28" s="100" t="s">
        <v>483</v>
      </c>
      <c r="G28" s="65"/>
      <c r="H28" s="69" t="s">
        <v>229</v>
      </c>
      <c r="I28" s="70"/>
      <c r="J28" s="70"/>
      <c r="K28" s="69" t="s">
        <v>1022</v>
      </c>
      <c r="L28" s="73">
        <v>1</v>
      </c>
      <c r="M28" s="74">
        <v>8210.6796875</v>
      </c>
      <c r="N28" s="74">
        <v>2655.61669921875</v>
      </c>
      <c r="O28" s="75"/>
      <c r="P28" s="76"/>
      <c r="Q28" s="76"/>
      <c r="R28" s="86"/>
      <c r="S28" s="48">
        <v>1</v>
      </c>
      <c r="T28" s="48">
        <v>1</v>
      </c>
      <c r="U28" s="49">
        <v>0</v>
      </c>
      <c r="V28" s="49">
        <v>0</v>
      </c>
      <c r="W28" s="49">
        <v>0</v>
      </c>
      <c r="X28" s="49">
        <v>0.999989</v>
      </c>
      <c r="Y28" s="49">
        <v>0</v>
      </c>
      <c r="Z28" s="49" t="s">
        <v>1100</v>
      </c>
      <c r="AA28" s="71">
        <v>28</v>
      </c>
      <c r="AB28" s="71"/>
      <c r="AC28" s="72"/>
      <c r="AD28" s="78" t="s">
        <v>760</v>
      </c>
      <c r="AE28" s="78">
        <v>160</v>
      </c>
      <c r="AF28" s="78">
        <v>195</v>
      </c>
      <c r="AG28" s="78">
        <v>703</v>
      </c>
      <c r="AH28" s="78">
        <v>53</v>
      </c>
      <c r="AI28" s="78"/>
      <c r="AJ28" s="78" t="s">
        <v>804</v>
      </c>
      <c r="AK28" s="78" t="s">
        <v>839</v>
      </c>
      <c r="AL28" s="84" t="s">
        <v>869</v>
      </c>
      <c r="AM28" s="78"/>
      <c r="AN28" s="80">
        <v>42012.85586805556</v>
      </c>
      <c r="AO28" s="84" t="s">
        <v>909</v>
      </c>
      <c r="AP28" s="78" t="b">
        <v>1</v>
      </c>
      <c r="AQ28" s="78" t="b">
        <v>0</v>
      </c>
      <c r="AR28" s="78" t="b">
        <v>0</v>
      </c>
      <c r="AS28" s="78"/>
      <c r="AT28" s="78">
        <v>14</v>
      </c>
      <c r="AU28" s="84" t="s">
        <v>927</v>
      </c>
      <c r="AV28" s="78" t="b">
        <v>0</v>
      </c>
      <c r="AW28" s="78" t="s">
        <v>949</v>
      </c>
      <c r="AX28" s="84" t="s">
        <v>975</v>
      </c>
      <c r="AY28" s="78" t="s">
        <v>66</v>
      </c>
      <c r="AZ28" s="78" t="str">
        <f>REPLACE(INDEX(GroupVertices[Group],MATCH(Vertices[[#This Row],[Vertex]],GroupVertices[Vertex],0)),1,1,"")</f>
        <v>6</v>
      </c>
      <c r="BA28" s="48" t="s">
        <v>1374</v>
      </c>
      <c r="BB28" s="48" t="s">
        <v>1374</v>
      </c>
      <c r="BC28" s="48" t="s">
        <v>411</v>
      </c>
      <c r="BD28" s="48" t="s">
        <v>411</v>
      </c>
      <c r="BE28" s="48" t="s">
        <v>1387</v>
      </c>
      <c r="BF28" s="48" t="s">
        <v>426</v>
      </c>
      <c r="BG28" s="116" t="s">
        <v>1408</v>
      </c>
      <c r="BH28" s="116" t="s">
        <v>1408</v>
      </c>
      <c r="BI28" s="116" t="s">
        <v>1437</v>
      </c>
      <c r="BJ28" s="116" t="s">
        <v>1437</v>
      </c>
      <c r="BK28" s="116">
        <v>2</v>
      </c>
      <c r="BL28" s="120">
        <v>2.5974025974025974</v>
      </c>
      <c r="BM28" s="116">
        <v>0</v>
      </c>
      <c r="BN28" s="120">
        <v>0</v>
      </c>
      <c r="BO28" s="116">
        <v>0</v>
      </c>
      <c r="BP28" s="120">
        <v>0</v>
      </c>
      <c r="BQ28" s="116">
        <v>75</v>
      </c>
      <c r="BR28" s="120">
        <v>97.40259740259741</v>
      </c>
      <c r="BS28" s="116">
        <v>77</v>
      </c>
      <c r="BT28" s="2"/>
      <c r="BU28" s="3"/>
      <c r="BV28" s="3"/>
      <c r="BW28" s="3"/>
      <c r="BX28" s="3"/>
    </row>
    <row r="29" spans="1:76" ht="15">
      <c r="A29" s="64" t="s">
        <v>231</v>
      </c>
      <c r="B29" s="65"/>
      <c r="C29" s="65" t="s">
        <v>64</v>
      </c>
      <c r="D29" s="66">
        <v>203.33174035561854</v>
      </c>
      <c r="E29" s="68"/>
      <c r="F29" s="100" t="s">
        <v>937</v>
      </c>
      <c r="G29" s="65"/>
      <c r="H29" s="69" t="s">
        <v>231</v>
      </c>
      <c r="I29" s="70"/>
      <c r="J29" s="70"/>
      <c r="K29" s="69" t="s">
        <v>1023</v>
      </c>
      <c r="L29" s="73">
        <v>1</v>
      </c>
      <c r="M29" s="74">
        <v>9272.9521484375</v>
      </c>
      <c r="N29" s="74">
        <v>3779.033935546875</v>
      </c>
      <c r="O29" s="75"/>
      <c r="P29" s="76"/>
      <c r="Q29" s="76"/>
      <c r="R29" s="86"/>
      <c r="S29" s="48">
        <v>1</v>
      </c>
      <c r="T29" s="48">
        <v>1</v>
      </c>
      <c r="U29" s="49">
        <v>0</v>
      </c>
      <c r="V29" s="49">
        <v>0</v>
      </c>
      <c r="W29" s="49">
        <v>0</v>
      </c>
      <c r="X29" s="49">
        <v>0.999989</v>
      </c>
      <c r="Y29" s="49">
        <v>0</v>
      </c>
      <c r="Z29" s="49" t="s">
        <v>1100</v>
      </c>
      <c r="AA29" s="71">
        <v>29</v>
      </c>
      <c r="AB29" s="71"/>
      <c r="AC29" s="72"/>
      <c r="AD29" s="78" t="s">
        <v>761</v>
      </c>
      <c r="AE29" s="78">
        <v>1409</v>
      </c>
      <c r="AF29" s="78">
        <v>3019</v>
      </c>
      <c r="AG29" s="78">
        <v>11173</v>
      </c>
      <c r="AH29" s="78">
        <v>3116</v>
      </c>
      <c r="AI29" s="78"/>
      <c r="AJ29" s="78" t="s">
        <v>805</v>
      </c>
      <c r="AK29" s="78" t="s">
        <v>840</v>
      </c>
      <c r="AL29" s="84" t="s">
        <v>870</v>
      </c>
      <c r="AM29" s="78"/>
      <c r="AN29" s="80">
        <v>41261.71196759259</v>
      </c>
      <c r="AO29" s="84" t="s">
        <v>910</v>
      </c>
      <c r="AP29" s="78" t="b">
        <v>0</v>
      </c>
      <c r="AQ29" s="78" t="b">
        <v>0</v>
      </c>
      <c r="AR29" s="78" t="b">
        <v>1</v>
      </c>
      <c r="AS29" s="78"/>
      <c r="AT29" s="78">
        <v>87</v>
      </c>
      <c r="AU29" s="84" t="s">
        <v>927</v>
      </c>
      <c r="AV29" s="78" t="b">
        <v>0</v>
      </c>
      <c r="AW29" s="78" t="s">
        <v>949</v>
      </c>
      <c r="AX29" s="84" t="s">
        <v>976</v>
      </c>
      <c r="AY29" s="78" t="s">
        <v>66</v>
      </c>
      <c r="AZ29" s="78" t="str">
        <f>REPLACE(INDEX(GroupVertices[Group],MATCH(Vertices[[#This Row],[Vertex]],GroupVertices[Vertex],0)),1,1,"")</f>
        <v>6</v>
      </c>
      <c r="BA29" s="48" t="s">
        <v>1375</v>
      </c>
      <c r="BB29" s="48" t="s">
        <v>1375</v>
      </c>
      <c r="BC29" s="48" t="s">
        <v>1380</v>
      </c>
      <c r="BD29" s="48" t="s">
        <v>1380</v>
      </c>
      <c r="BE29" s="48" t="s">
        <v>1388</v>
      </c>
      <c r="BF29" s="48" t="s">
        <v>1395</v>
      </c>
      <c r="BG29" s="116" t="s">
        <v>1409</v>
      </c>
      <c r="BH29" s="116" t="s">
        <v>1423</v>
      </c>
      <c r="BI29" s="116" t="s">
        <v>1438</v>
      </c>
      <c r="BJ29" s="116" t="s">
        <v>1438</v>
      </c>
      <c r="BK29" s="116">
        <v>7</v>
      </c>
      <c r="BL29" s="120">
        <v>12.068965517241379</v>
      </c>
      <c r="BM29" s="116">
        <v>0</v>
      </c>
      <c r="BN29" s="120">
        <v>0</v>
      </c>
      <c r="BO29" s="116">
        <v>0</v>
      </c>
      <c r="BP29" s="120">
        <v>0</v>
      </c>
      <c r="BQ29" s="116">
        <v>51</v>
      </c>
      <c r="BR29" s="120">
        <v>87.93103448275862</v>
      </c>
      <c r="BS29" s="116">
        <v>58</v>
      </c>
      <c r="BT29" s="2"/>
      <c r="BU29" s="3"/>
      <c r="BV29" s="3"/>
      <c r="BW29" s="3"/>
      <c r="BX29" s="3"/>
    </row>
    <row r="30" spans="1:76" ht="15">
      <c r="A30" s="64" t="s">
        <v>237</v>
      </c>
      <c r="B30" s="65"/>
      <c r="C30" s="65" t="s">
        <v>64</v>
      </c>
      <c r="D30" s="66">
        <v>167.26140764299723</v>
      </c>
      <c r="E30" s="68"/>
      <c r="F30" s="100" t="s">
        <v>489</v>
      </c>
      <c r="G30" s="65"/>
      <c r="H30" s="69" t="s">
        <v>237</v>
      </c>
      <c r="I30" s="70"/>
      <c r="J30" s="70"/>
      <c r="K30" s="69" t="s">
        <v>1024</v>
      </c>
      <c r="L30" s="73">
        <v>1</v>
      </c>
      <c r="M30" s="74">
        <v>6929.29931640625</v>
      </c>
      <c r="N30" s="74">
        <v>4693.6484375</v>
      </c>
      <c r="O30" s="75"/>
      <c r="P30" s="76"/>
      <c r="Q30" s="76"/>
      <c r="R30" s="86"/>
      <c r="S30" s="48">
        <v>0</v>
      </c>
      <c r="T30" s="48">
        <v>1</v>
      </c>
      <c r="U30" s="49">
        <v>0</v>
      </c>
      <c r="V30" s="49">
        <v>0.111111</v>
      </c>
      <c r="W30" s="49">
        <v>0</v>
      </c>
      <c r="X30" s="49">
        <v>0.58536</v>
      </c>
      <c r="Y30" s="49">
        <v>0</v>
      </c>
      <c r="Z30" s="49">
        <v>0</v>
      </c>
      <c r="AA30" s="71">
        <v>30</v>
      </c>
      <c r="AB30" s="71"/>
      <c r="AC30" s="72"/>
      <c r="AD30" s="78" t="s">
        <v>762</v>
      </c>
      <c r="AE30" s="78">
        <v>2145</v>
      </c>
      <c r="AF30" s="78">
        <v>407</v>
      </c>
      <c r="AG30" s="78">
        <v>718</v>
      </c>
      <c r="AH30" s="78">
        <v>285</v>
      </c>
      <c r="AI30" s="78"/>
      <c r="AJ30" s="78" t="s">
        <v>806</v>
      </c>
      <c r="AK30" s="78" t="s">
        <v>841</v>
      </c>
      <c r="AL30" s="78"/>
      <c r="AM30" s="78"/>
      <c r="AN30" s="80">
        <v>43006.3440625</v>
      </c>
      <c r="AO30" s="84" t="s">
        <v>911</v>
      </c>
      <c r="AP30" s="78" t="b">
        <v>1</v>
      </c>
      <c r="AQ30" s="78" t="b">
        <v>0</v>
      </c>
      <c r="AR30" s="78" t="b">
        <v>1</v>
      </c>
      <c r="AS30" s="78"/>
      <c r="AT30" s="78">
        <v>3</v>
      </c>
      <c r="AU30" s="78"/>
      <c r="AV30" s="78" t="b">
        <v>0</v>
      </c>
      <c r="AW30" s="78" t="s">
        <v>949</v>
      </c>
      <c r="AX30" s="84" t="s">
        <v>977</v>
      </c>
      <c r="AY30" s="78" t="s">
        <v>66</v>
      </c>
      <c r="AZ30" s="78" t="str">
        <f>REPLACE(INDEX(GroupVertices[Group],MATCH(Vertices[[#This Row],[Vertex]],GroupVertices[Vertex],0)),1,1,"")</f>
        <v>3</v>
      </c>
      <c r="BA30" s="48"/>
      <c r="BB30" s="48"/>
      <c r="BC30" s="48"/>
      <c r="BD30" s="48"/>
      <c r="BE30" s="48"/>
      <c r="BF30" s="48"/>
      <c r="BG30" s="116" t="s">
        <v>1399</v>
      </c>
      <c r="BH30" s="116" t="s">
        <v>1399</v>
      </c>
      <c r="BI30" s="116" t="s">
        <v>1427</v>
      </c>
      <c r="BJ30" s="116" t="s">
        <v>1427</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238</v>
      </c>
      <c r="B31" s="65"/>
      <c r="C31" s="65" t="s">
        <v>64</v>
      </c>
      <c r="D31" s="66">
        <v>172.4951963482359</v>
      </c>
      <c r="E31" s="68"/>
      <c r="F31" s="100" t="s">
        <v>490</v>
      </c>
      <c r="G31" s="65"/>
      <c r="H31" s="69" t="s">
        <v>238</v>
      </c>
      <c r="I31" s="70"/>
      <c r="J31" s="70"/>
      <c r="K31" s="69" t="s">
        <v>1025</v>
      </c>
      <c r="L31" s="73">
        <v>1</v>
      </c>
      <c r="M31" s="74">
        <v>2038.5030517578125</v>
      </c>
      <c r="N31" s="74">
        <v>620.7085571289062</v>
      </c>
      <c r="O31" s="75"/>
      <c r="P31" s="76"/>
      <c r="Q31" s="76"/>
      <c r="R31" s="86"/>
      <c r="S31" s="48">
        <v>0</v>
      </c>
      <c r="T31" s="48">
        <v>1</v>
      </c>
      <c r="U31" s="49">
        <v>0</v>
      </c>
      <c r="V31" s="49">
        <v>0.04</v>
      </c>
      <c r="W31" s="49">
        <v>0</v>
      </c>
      <c r="X31" s="49">
        <v>0.558876</v>
      </c>
      <c r="Y31" s="49">
        <v>0</v>
      </c>
      <c r="Z31" s="49">
        <v>0</v>
      </c>
      <c r="AA31" s="71">
        <v>31</v>
      </c>
      <c r="AB31" s="71"/>
      <c r="AC31" s="72"/>
      <c r="AD31" s="78" t="s">
        <v>710</v>
      </c>
      <c r="AE31" s="78">
        <v>40</v>
      </c>
      <c r="AF31" s="78">
        <v>786</v>
      </c>
      <c r="AG31" s="78">
        <v>30171</v>
      </c>
      <c r="AH31" s="78">
        <v>1</v>
      </c>
      <c r="AI31" s="78"/>
      <c r="AJ31" s="78" t="s">
        <v>807</v>
      </c>
      <c r="AK31" s="78"/>
      <c r="AL31" s="78"/>
      <c r="AM31" s="78"/>
      <c r="AN31" s="80">
        <v>43422.75475694444</v>
      </c>
      <c r="AO31" s="78"/>
      <c r="AP31" s="78" t="b">
        <v>1</v>
      </c>
      <c r="AQ31" s="78" t="b">
        <v>0</v>
      </c>
      <c r="AR31" s="78" t="b">
        <v>0</v>
      </c>
      <c r="AS31" s="78"/>
      <c r="AT31" s="78">
        <v>25</v>
      </c>
      <c r="AU31" s="78"/>
      <c r="AV31" s="78" t="b">
        <v>0</v>
      </c>
      <c r="AW31" s="78" t="s">
        <v>949</v>
      </c>
      <c r="AX31" s="84" t="s">
        <v>978</v>
      </c>
      <c r="AY31" s="78" t="s">
        <v>66</v>
      </c>
      <c r="AZ31" s="78" t="str">
        <f>REPLACE(INDEX(GroupVertices[Group],MATCH(Vertices[[#This Row],[Vertex]],GroupVertices[Vertex],0)),1,1,"")</f>
        <v>1</v>
      </c>
      <c r="BA31" s="48" t="s">
        <v>356</v>
      </c>
      <c r="BB31" s="48" t="s">
        <v>356</v>
      </c>
      <c r="BC31" s="48" t="s">
        <v>409</v>
      </c>
      <c r="BD31" s="48" t="s">
        <v>409</v>
      </c>
      <c r="BE31" s="48" t="s">
        <v>437</v>
      </c>
      <c r="BF31" s="48" t="s">
        <v>1396</v>
      </c>
      <c r="BG31" s="116" t="s">
        <v>1410</v>
      </c>
      <c r="BH31" s="116" t="s">
        <v>1424</v>
      </c>
      <c r="BI31" s="116" t="s">
        <v>1439</v>
      </c>
      <c r="BJ31" s="116" t="s">
        <v>1439</v>
      </c>
      <c r="BK31" s="116">
        <v>2</v>
      </c>
      <c r="BL31" s="120">
        <v>8</v>
      </c>
      <c r="BM31" s="116">
        <v>0</v>
      </c>
      <c r="BN31" s="120">
        <v>0</v>
      </c>
      <c r="BO31" s="116">
        <v>0</v>
      </c>
      <c r="BP31" s="120">
        <v>0</v>
      </c>
      <c r="BQ31" s="116">
        <v>23</v>
      </c>
      <c r="BR31" s="120">
        <v>92</v>
      </c>
      <c r="BS31" s="116">
        <v>25</v>
      </c>
      <c r="BT31" s="2"/>
      <c r="BU31" s="3"/>
      <c r="BV31" s="3"/>
      <c r="BW31" s="3"/>
      <c r="BX31" s="3"/>
    </row>
    <row r="32" spans="1:76" ht="15">
      <c r="A32" s="64" t="s">
        <v>239</v>
      </c>
      <c r="B32" s="65"/>
      <c r="C32" s="65" t="s">
        <v>64</v>
      </c>
      <c r="D32" s="66">
        <v>164.27856236507753</v>
      </c>
      <c r="E32" s="68"/>
      <c r="F32" s="100" t="s">
        <v>491</v>
      </c>
      <c r="G32" s="65"/>
      <c r="H32" s="69" t="s">
        <v>239</v>
      </c>
      <c r="I32" s="70"/>
      <c r="J32" s="70"/>
      <c r="K32" s="69" t="s">
        <v>1026</v>
      </c>
      <c r="L32" s="73">
        <v>1</v>
      </c>
      <c r="M32" s="74">
        <v>2301.0830078125</v>
      </c>
      <c r="N32" s="74">
        <v>5593.78271484375</v>
      </c>
      <c r="O32" s="75"/>
      <c r="P32" s="76"/>
      <c r="Q32" s="76"/>
      <c r="R32" s="86"/>
      <c r="S32" s="48">
        <v>0</v>
      </c>
      <c r="T32" s="48">
        <v>1</v>
      </c>
      <c r="U32" s="49">
        <v>0</v>
      </c>
      <c r="V32" s="49">
        <v>0.04</v>
      </c>
      <c r="W32" s="49">
        <v>0</v>
      </c>
      <c r="X32" s="49">
        <v>0.558876</v>
      </c>
      <c r="Y32" s="49">
        <v>0</v>
      </c>
      <c r="Z32" s="49">
        <v>0</v>
      </c>
      <c r="AA32" s="71">
        <v>32</v>
      </c>
      <c r="AB32" s="71"/>
      <c r="AC32" s="72"/>
      <c r="AD32" s="78" t="s">
        <v>763</v>
      </c>
      <c r="AE32" s="78">
        <v>12</v>
      </c>
      <c r="AF32" s="78">
        <v>191</v>
      </c>
      <c r="AG32" s="78">
        <v>12859</v>
      </c>
      <c r="AH32" s="78">
        <v>3</v>
      </c>
      <c r="AI32" s="78"/>
      <c r="AJ32" s="78" t="s">
        <v>808</v>
      </c>
      <c r="AK32" s="78"/>
      <c r="AL32" s="78"/>
      <c r="AM32" s="78"/>
      <c r="AN32" s="80">
        <v>43423.92238425926</v>
      </c>
      <c r="AO32" s="78"/>
      <c r="AP32" s="78" t="b">
        <v>1</v>
      </c>
      <c r="AQ32" s="78" t="b">
        <v>0</v>
      </c>
      <c r="AR32" s="78" t="b">
        <v>0</v>
      </c>
      <c r="AS32" s="78"/>
      <c r="AT32" s="78">
        <v>4</v>
      </c>
      <c r="AU32" s="78"/>
      <c r="AV32" s="78" t="b">
        <v>0</v>
      </c>
      <c r="AW32" s="78" t="s">
        <v>949</v>
      </c>
      <c r="AX32" s="84" t="s">
        <v>979</v>
      </c>
      <c r="AY32" s="78" t="s">
        <v>66</v>
      </c>
      <c r="AZ32" s="78" t="str">
        <f>REPLACE(INDEX(GroupVertices[Group],MATCH(Vertices[[#This Row],[Vertex]],GroupVertices[Vertex],0)),1,1,"")</f>
        <v>1</v>
      </c>
      <c r="BA32" s="48" t="s">
        <v>357</v>
      </c>
      <c r="BB32" s="48" t="s">
        <v>357</v>
      </c>
      <c r="BC32" s="48" t="s">
        <v>409</v>
      </c>
      <c r="BD32" s="48" t="s">
        <v>409</v>
      </c>
      <c r="BE32" s="48" t="s">
        <v>437</v>
      </c>
      <c r="BF32" s="48" t="s">
        <v>437</v>
      </c>
      <c r="BG32" s="116" t="s">
        <v>1411</v>
      </c>
      <c r="BH32" s="116" t="s">
        <v>1411</v>
      </c>
      <c r="BI32" s="116" t="s">
        <v>1440</v>
      </c>
      <c r="BJ32" s="116" t="s">
        <v>1440</v>
      </c>
      <c r="BK32" s="116">
        <v>1</v>
      </c>
      <c r="BL32" s="120">
        <v>7.6923076923076925</v>
      </c>
      <c r="BM32" s="116">
        <v>0</v>
      </c>
      <c r="BN32" s="120">
        <v>0</v>
      </c>
      <c r="BO32" s="116">
        <v>0</v>
      </c>
      <c r="BP32" s="120">
        <v>0</v>
      </c>
      <c r="BQ32" s="116">
        <v>12</v>
      </c>
      <c r="BR32" s="120">
        <v>92.3076923076923</v>
      </c>
      <c r="BS32" s="116">
        <v>13</v>
      </c>
      <c r="BT32" s="2"/>
      <c r="BU32" s="3"/>
      <c r="BV32" s="3"/>
      <c r="BW32" s="3"/>
      <c r="BX32" s="3"/>
    </row>
    <row r="33" spans="1:76" ht="15">
      <c r="A33" s="64" t="s">
        <v>240</v>
      </c>
      <c r="B33" s="65"/>
      <c r="C33" s="65" t="s">
        <v>64</v>
      </c>
      <c r="D33" s="66">
        <v>1000</v>
      </c>
      <c r="E33" s="68"/>
      <c r="F33" s="100" t="s">
        <v>492</v>
      </c>
      <c r="G33" s="65"/>
      <c r="H33" s="69" t="s">
        <v>240</v>
      </c>
      <c r="I33" s="70"/>
      <c r="J33" s="70"/>
      <c r="K33" s="69" t="s">
        <v>1027</v>
      </c>
      <c r="L33" s="73">
        <v>1</v>
      </c>
      <c r="M33" s="74">
        <v>2917.187255859375</v>
      </c>
      <c r="N33" s="74">
        <v>4504.45556640625</v>
      </c>
      <c r="O33" s="75"/>
      <c r="P33" s="76"/>
      <c r="Q33" s="76"/>
      <c r="R33" s="86"/>
      <c r="S33" s="48">
        <v>0</v>
      </c>
      <c r="T33" s="48">
        <v>1</v>
      </c>
      <c r="U33" s="49">
        <v>0</v>
      </c>
      <c r="V33" s="49">
        <v>0.04</v>
      </c>
      <c r="W33" s="49">
        <v>0</v>
      </c>
      <c r="X33" s="49">
        <v>0.558876</v>
      </c>
      <c r="Y33" s="49">
        <v>0</v>
      </c>
      <c r="Z33" s="49">
        <v>0</v>
      </c>
      <c r="AA33" s="71">
        <v>33</v>
      </c>
      <c r="AB33" s="71"/>
      <c r="AC33" s="72"/>
      <c r="AD33" s="78" t="s">
        <v>764</v>
      </c>
      <c r="AE33" s="78">
        <v>63613</v>
      </c>
      <c r="AF33" s="78">
        <v>60709</v>
      </c>
      <c r="AG33" s="78">
        <v>329555</v>
      </c>
      <c r="AH33" s="78">
        <v>38473</v>
      </c>
      <c r="AI33" s="78"/>
      <c r="AJ33" s="78" t="s">
        <v>809</v>
      </c>
      <c r="AK33" s="78" t="s">
        <v>842</v>
      </c>
      <c r="AL33" s="84" t="s">
        <v>871</v>
      </c>
      <c r="AM33" s="78"/>
      <c r="AN33" s="80">
        <v>39834.499502314815</v>
      </c>
      <c r="AO33" s="84" t="s">
        <v>912</v>
      </c>
      <c r="AP33" s="78" t="b">
        <v>0</v>
      </c>
      <c r="AQ33" s="78" t="b">
        <v>0</v>
      </c>
      <c r="AR33" s="78" t="b">
        <v>1</v>
      </c>
      <c r="AS33" s="78"/>
      <c r="AT33" s="78">
        <v>3771</v>
      </c>
      <c r="AU33" s="84" t="s">
        <v>927</v>
      </c>
      <c r="AV33" s="78" t="b">
        <v>0</v>
      </c>
      <c r="AW33" s="78" t="s">
        <v>949</v>
      </c>
      <c r="AX33" s="84" t="s">
        <v>980</v>
      </c>
      <c r="AY33" s="78" t="s">
        <v>66</v>
      </c>
      <c r="AZ33" s="78" t="str">
        <f>REPLACE(INDEX(GroupVertices[Group],MATCH(Vertices[[#This Row],[Vertex]],GroupVertices[Vertex],0)),1,1,"")</f>
        <v>1</v>
      </c>
      <c r="BA33" s="48" t="s">
        <v>356</v>
      </c>
      <c r="BB33" s="48" t="s">
        <v>356</v>
      </c>
      <c r="BC33" s="48" t="s">
        <v>409</v>
      </c>
      <c r="BD33" s="48" t="s">
        <v>409</v>
      </c>
      <c r="BE33" s="48" t="s">
        <v>437</v>
      </c>
      <c r="BF33" s="48" t="s">
        <v>437</v>
      </c>
      <c r="BG33" s="116" t="s">
        <v>1412</v>
      </c>
      <c r="BH33" s="116" t="s">
        <v>1412</v>
      </c>
      <c r="BI33" s="116" t="s">
        <v>1441</v>
      </c>
      <c r="BJ33" s="116" t="s">
        <v>1441</v>
      </c>
      <c r="BK33" s="116">
        <v>1</v>
      </c>
      <c r="BL33" s="120">
        <v>8.333333333333334</v>
      </c>
      <c r="BM33" s="116">
        <v>0</v>
      </c>
      <c r="BN33" s="120">
        <v>0</v>
      </c>
      <c r="BO33" s="116">
        <v>0</v>
      </c>
      <c r="BP33" s="120">
        <v>0</v>
      </c>
      <c r="BQ33" s="116">
        <v>11</v>
      </c>
      <c r="BR33" s="120">
        <v>91.66666666666667</v>
      </c>
      <c r="BS33" s="116">
        <v>12</v>
      </c>
      <c r="BT33" s="2"/>
      <c r="BU33" s="3"/>
      <c r="BV33" s="3"/>
      <c r="BW33" s="3"/>
      <c r="BX33" s="3"/>
    </row>
    <row r="34" spans="1:76" ht="15">
      <c r="A34" s="64" t="s">
        <v>241</v>
      </c>
      <c r="B34" s="65"/>
      <c r="C34" s="65" t="s">
        <v>64</v>
      </c>
      <c r="D34" s="66">
        <v>214.31026811462849</v>
      </c>
      <c r="E34" s="68"/>
      <c r="F34" s="100" t="s">
        <v>938</v>
      </c>
      <c r="G34" s="65"/>
      <c r="H34" s="69" t="s">
        <v>241</v>
      </c>
      <c r="I34" s="70"/>
      <c r="J34" s="70"/>
      <c r="K34" s="69" t="s">
        <v>1028</v>
      </c>
      <c r="L34" s="73">
        <v>1</v>
      </c>
      <c r="M34" s="74">
        <v>8210.6796875</v>
      </c>
      <c r="N34" s="74">
        <v>1046.9541015625</v>
      </c>
      <c r="O34" s="75"/>
      <c r="P34" s="76"/>
      <c r="Q34" s="76"/>
      <c r="R34" s="86"/>
      <c r="S34" s="48">
        <v>2</v>
      </c>
      <c r="T34" s="48">
        <v>1</v>
      </c>
      <c r="U34" s="49">
        <v>0</v>
      </c>
      <c r="V34" s="49">
        <v>1</v>
      </c>
      <c r="W34" s="49">
        <v>0</v>
      </c>
      <c r="X34" s="49">
        <v>1.298231</v>
      </c>
      <c r="Y34" s="49">
        <v>0</v>
      </c>
      <c r="Z34" s="49">
        <v>0</v>
      </c>
      <c r="AA34" s="71">
        <v>34</v>
      </c>
      <c r="AB34" s="71"/>
      <c r="AC34" s="72"/>
      <c r="AD34" s="78" t="s">
        <v>765</v>
      </c>
      <c r="AE34" s="78">
        <v>342</v>
      </c>
      <c r="AF34" s="78">
        <v>3814</v>
      </c>
      <c r="AG34" s="78">
        <v>7619</v>
      </c>
      <c r="AH34" s="78">
        <v>1737</v>
      </c>
      <c r="AI34" s="78"/>
      <c r="AJ34" s="78" t="s">
        <v>810</v>
      </c>
      <c r="AK34" s="78"/>
      <c r="AL34" s="84" t="s">
        <v>872</v>
      </c>
      <c r="AM34" s="78"/>
      <c r="AN34" s="80">
        <v>40630.605729166666</v>
      </c>
      <c r="AO34" s="84" t="s">
        <v>913</v>
      </c>
      <c r="AP34" s="78" t="b">
        <v>0</v>
      </c>
      <c r="AQ34" s="78" t="b">
        <v>0</v>
      </c>
      <c r="AR34" s="78" t="b">
        <v>0</v>
      </c>
      <c r="AS34" s="78"/>
      <c r="AT34" s="78">
        <v>199</v>
      </c>
      <c r="AU34" s="84" t="s">
        <v>927</v>
      </c>
      <c r="AV34" s="78" t="b">
        <v>0</v>
      </c>
      <c r="AW34" s="78" t="s">
        <v>949</v>
      </c>
      <c r="AX34" s="84" t="s">
        <v>981</v>
      </c>
      <c r="AY34" s="78" t="s">
        <v>66</v>
      </c>
      <c r="AZ34" s="78" t="str">
        <f>REPLACE(INDEX(GroupVertices[Group],MATCH(Vertices[[#This Row],[Vertex]],GroupVertices[Vertex],0)),1,1,"")</f>
        <v>7</v>
      </c>
      <c r="BA34" s="48" t="s">
        <v>1376</v>
      </c>
      <c r="BB34" s="48" t="s">
        <v>1376</v>
      </c>
      <c r="BC34" s="48" t="s">
        <v>1135</v>
      </c>
      <c r="BD34" s="48" t="s">
        <v>1382</v>
      </c>
      <c r="BE34" s="48" t="s">
        <v>1389</v>
      </c>
      <c r="BF34" s="48" t="s">
        <v>1397</v>
      </c>
      <c r="BG34" s="116" t="s">
        <v>1413</v>
      </c>
      <c r="BH34" s="116" t="s">
        <v>1425</v>
      </c>
      <c r="BI34" s="116" t="s">
        <v>1331</v>
      </c>
      <c r="BJ34" s="116" t="s">
        <v>1450</v>
      </c>
      <c r="BK34" s="116">
        <v>3</v>
      </c>
      <c r="BL34" s="120">
        <v>2.4</v>
      </c>
      <c r="BM34" s="116">
        <v>1</v>
      </c>
      <c r="BN34" s="120">
        <v>0.8</v>
      </c>
      <c r="BO34" s="116">
        <v>0</v>
      </c>
      <c r="BP34" s="120">
        <v>0</v>
      </c>
      <c r="BQ34" s="116">
        <v>121</v>
      </c>
      <c r="BR34" s="120">
        <v>96.8</v>
      </c>
      <c r="BS34" s="116">
        <v>125</v>
      </c>
      <c r="BT34" s="2"/>
      <c r="BU34" s="3"/>
      <c r="BV34" s="3"/>
      <c r="BW34" s="3"/>
      <c r="BX34" s="3"/>
    </row>
    <row r="35" spans="1:76" ht="15">
      <c r="A35" s="64" t="s">
        <v>242</v>
      </c>
      <c r="B35" s="65"/>
      <c r="C35" s="65" t="s">
        <v>64</v>
      </c>
      <c r="D35" s="66">
        <v>171.62519980884267</v>
      </c>
      <c r="E35" s="68"/>
      <c r="F35" s="100" t="s">
        <v>493</v>
      </c>
      <c r="G35" s="65"/>
      <c r="H35" s="69" t="s">
        <v>242</v>
      </c>
      <c r="I35" s="70"/>
      <c r="J35" s="70"/>
      <c r="K35" s="69" t="s">
        <v>1029</v>
      </c>
      <c r="L35" s="73">
        <v>1</v>
      </c>
      <c r="M35" s="74">
        <v>9272.9521484375</v>
      </c>
      <c r="N35" s="74">
        <v>1046.9541015625</v>
      </c>
      <c r="O35" s="75"/>
      <c r="P35" s="76"/>
      <c r="Q35" s="76"/>
      <c r="R35" s="86"/>
      <c r="S35" s="48">
        <v>0</v>
      </c>
      <c r="T35" s="48">
        <v>1</v>
      </c>
      <c r="U35" s="49">
        <v>0</v>
      </c>
      <c r="V35" s="49">
        <v>1</v>
      </c>
      <c r="W35" s="49">
        <v>0</v>
      </c>
      <c r="X35" s="49">
        <v>0.701747</v>
      </c>
      <c r="Y35" s="49">
        <v>0</v>
      </c>
      <c r="Z35" s="49">
        <v>0</v>
      </c>
      <c r="AA35" s="71">
        <v>35</v>
      </c>
      <c r="AB35" s="71"/>
      <c r="AC35" s="72"/>
      <c r="AD35" s="78" t="s">
        <v>766</v>
      </c>
      <c r="AE35" s="78">
        <v>275</v>
      </c>
      <c r="AF35" s="78">
        <v>723</v>
      </c>
      <c r="AG35" s="78">
        <v>1740</v>
      </c>
      <c r="AH35" s="78">
        <v>382</v>
      </c>
      <c r="AI35" s="78"/>
      <c r="AJ35" s="78"/>
      <c r="AK35" s="78"/>
      <c r="AL35" s="78"/>
      <c r="AM35" s="78"/>
      <c r="AN35" s="80">
        <v>42432.541909722226</v>
      </c>
      <c r="AO35" s="78"/>
      <c r="AP35" s="78" t="b">
        <v>1</v>
      </c>
      <c r="AQ35" s="78" t="b">
        <v>0</v>
      </c>
      <c r="AR35" s="78" t="b">
        <v>0</v>
      </c>
      <c r="AS35" s="78"/>
      <c r="AT35" s="78">
        <v>10</v>
      </c>
      <c r="AU35" s="78"/>
      <c r="AV35" s="78" t="b">
        <v>0</v>
      </c>
      <c r="AW35" s="78" t="s">
        <v>949</v>
      </c>
      <c r="AX35" s="84" t="s">
        <v>982</v>
      </c>
      <c r="AY35" s="78" t="s">
        <v>66</v>
      </c>
      <c r="AZ35" s="78" t="str">
        <f>REPLACE(INDEX(GroupVertices[Group],MATCH(Vertices[[#This Row],[Vertex]],GroupVertices[Vertex],0)),1,1,"")</f>
        <v>7</v>
      </c>
      <c r="BA35" s="48"/>
      <c r="BB35" s="48"/>
      <c r="BC35" s="48"/>
      <c r="BD35" s="48"/>
      <c r="BE35" s="48"/>
      <c r="BF35" s="48"/>
      <c r="BG35" s="116" t="s">
        <v>1414</v>
      </c>
      <c r="BH35" s="116" t="s">
        <v>1414</v>
      </c>
      <c r="BI35" s="116" t="s">
        <v>1442</v>
      </c>
      <c r="BJ35" s="116" t="s">
        <v>1442</v>
      </c>
      <c r="BK35" s="116">
        <v>1</v>
      </c>
      <c r="BL35" s="120">
        <v>5</v>
      </c>
      <c r="BM35" s="116">
        <v>0</v>
      </c>
      <c r="BN35" s="120">
        <v>0</v>
      </c>
      <c r="BO35" s="116">
        <v>0</v>
      </c>
      <c r="BP35" s="120">
        <v>0</v>
      </c>
      <c r="BQ35" s="116">
        <v>19</v>
      </c>
      <c r="BR35" s="120">
        <v>95</v>
      </c>
      <c r="BS35" s="116">
        <v>20</v>
      </c>
      <c r="BT35" s="2"/>
      <c r="BU35" s="3"/>
      <c r="BV35" s="3"/>
      <c r="BW35" s="3"/>
      <c r="BX35" s="3"/>
    </row>
    <row r="36" spans="1:76" ht="15">
      <c r="A36" s="64" t="s">
        <v>243</v>
      </c>
      <c r="B36" s="65"/>
      <c r="C36" s="65" t="s">
        <v>64</v>
      </c>
      <c r="D36" s="66">
        <v>206.1903004136249</v>
      </c>
      <c r="E36" s="68"/>
      <c r="F36" s="100" t="s">
        <v>494</v>
      </c>
      <c r="G36" s="65"/>
      <c r="H36" s="69" t="s">
        <v>243</v>
      </c>
      <c r="I36" s="70"/>
      <c r="J36" s="70"/>
      <c r="K36" s="69" t="s">
        <v>1030</v>
      </c>
      <c r="L36" s="73">
        <v>1</v>
      </c>
      <c r="M36" s="74">
        <v>8210.6796875</v>
      </c>
      <c r="N36" s="74">
        <v>3779.033935546875</v>
      </c>
      <c r="O36" s="75"/>
      <c r="P36" s="76"/>
      <c r="Q36" s="76"/>
      <c r="R36" s="86"/>
      <c r="S36" s="48">
        <v>1</v>
      </c>
      <c r="T36" s="48">
        <v>1</v>
      </c>
      <c r="U36" s="49">
        <v>0</v>
      </c>
      <c r="V36" s="49">
        <v>0</v>
      </c>
      <c r="W36" s="49">
        <v>0</v>
      </c>
      <c r="X36" s="49">
        <v>0.999989</v>
      </c>
      <c r="Y36" s="49">
        <v>0</v>
      </c>
      <c r="Z36" s="49" t="s">
        <v>1100</v>
      </c>
      <c r="AA36" s="71">
        <v>36</v>
      </c>
      <c r="AB36" s="71"/>
      <c r="AC36" s="72"/>
      <c r="AD36" s="78" t="s">
        <v>767</v>
      </c>
      <c r="AE36" s="78">
        <v>3796</v>
      </c>
      <c r="AF36" s="78">
        <v>3226</v>
      </c>
      <c r="AG36" s="78">
        <v>6709</v>
      </c>
      <c r="AH36" s="78">
        <v>1262</v>
      </c>
      <c r="AI36" s="78"/>
      <c r="AJ36" s="78" t="s">
        <v>811</v>
      </c>
      <c r="AK36" s="78" t="s">
        <v>843</v>
      </c>
      <c r="AL36" s="84" t="s">
        <v>873</v>
      </c>
      <c r="AM36" s="78"/>
      <c r="AN36" s="80">
        <v>40596.829201388886</v>
      </c>
      <c r="AO36" s="84" t="s">
        <v>914</v>
      </c>
      <c r="AP36" s="78" t="b">
        <v>0</v>
      </c>
      <c r="AQ36" s="78" t="b">
        <v>0</v>
      </c>
      <c r="AR36" s="78" t="b">
        <v>1</v>
      </c>
      <c r="AS36" s="78"/>
      <c r="AT36" s="78">
        <v>151</v>
      </c>
      <c r="AU36" s="84" t="s">
        <v>931</v>
      </c>
      <c r="AV36" s="78" t="b">
        <v>0</v>
      </c>
      <c r="AW36" s="78" t="s">
        <v>949</v>
      </c>
      <c r="AX36" s="84" t="s">
        <v>983</v>
      </c>
      <c r="AY36" s="78" t="s">
        <v>66</v>
      </c>
      <c r="AZ36" s="78" t="str">
        <f>REPLACE(INDEX(GroupVertices[Group],MATCH(Vertices[[#This Row],[Vertex]],GroupVertices[Vertex],0)),1,1,"")</f>
        <v>6</v>
      </c>
      <c r="BA36" s="48" t="s">
        <v>362</v>
      </c>
      <c r="BB36" s="48" t="s">
        <v>362</v>
      </c>
      <c r="BC36" s="48" t="s">
        <v>421</v>
      </c>
      <c r="BD36" s="48" t="s">
        <v>421</v>
      </c>
      <c r="BE36" s="48" t="s">
        <v>442</v>
      </c>
      <c r="BF36" s="48" t="s">
        <v>442</v>
      </c>
      <c r="BG36" s="116" t="s">
        <v>1415</v>
      </c>
      <c r="BH36" s="116" t="s">
        <v>1415</v>
      </c>
      <c r="BI36" s="116" t="s">
        <v>1443</v>
      </c>
      <c r="BJ36" s="116" t="s">
        <v>1443</v>
      </c>
      <c r="BK36" s="116">
        <v>0</v>
      </c>
      <c r="BL36" s="120">
        <v>0</v>
      </c>
      <c r="BM36" s="116">
        <v>0</v>
      </c>
      <c r="BN36" s="120">
        <v>0</v>
      </c>
      <c r="BO36" s="116">
        <v>0</v>
      </c>
      <c r="BP36" s="120">
        <v>0</v>
      </c>
      <c r="BQ36" s="116">
        <v>19</v>
      </c>
      <c r="BR36" s="120">
        <v>100</v>
      </c>
      <c r="BS36" s="116">
        <v>19</v>
      </c>
      <c r="BT36" s="2"/>
      <c r="BU36" s="3"/>
      <c r="BV36" s="3"/>
      <c r="BW36" s="3"/>
      <c r="BX36" s="3"/>
    </row>
    <row r="37" spans="1:76" ht="15">
      <c r="A37" s="64" t="s">
        <v>244</v>
      </c>
      <c r="B37" s="65"/>
      <c r="C37" s="65" t="s">
        <v>64</v>
      </c>
      <c r="D37" s="66">
        <v>265.3086366857275</v>
      </c>
      <c r="E37" s="68"/>
      <c r="F37" s="100" t="s">
        <v>939</v>
      </c>
      <c r="G37" s="65"/>
      <c r="H37" s="69" t="s">
        <v>244</v>
      </c>
      <c r="I37" s="70"/>
      <c r="J37" s="70"/>
      <c r="K37" s="69" t="s">
        <v>1031</v>
      </c>
      <c r="L37" s="73">
        <v>449.62820512820514</v>
      </c>
      <c r="M37" s="74">
        <v>9210.28515625</v>
      </c>
      <c r="N37" s="74">
        <v>5816.78564453125</v>
      </c>
      <c r="O37" s="75"/>
      <c r="P37" s="76"/>
      <c r="Q37" s="76"/>
      <c r="R37" s="86"/>
      <c r="S37" s="48">
        <v>2</v>
      </c>
      <c r="T37" s="48">
        <v>2</v>
      </c>
      <c r="U37" s="49">
        <v>7</v>
      </c>
      <c r="V37" s="49">
        <v>0.25</v>
      </c>
      <c r="W37" s="49">
        <v>0</v>
      </c>
      <c r="X37" s="49">
        <v>1.624192</v>
      </c>
      <c r="Y37" s="49">
        <v>0.16666666666666666</v>
      </c>
      <c r="Z37" s="49">
        <v>0</v>
      </c>
      <c r="AA37" s="71">
        <v>37</v>
      </c>
      <c r="AB37" s="71"/>
      <c r="AC37" s="72"/>
      <c r="AD37" s="78" t="s">
        <v>768</v>
      </c>
      <c r="AE37" s="78">
        <v>127</v>
      </c>
      <c r="AF37" s="78">
        <v>7507</v>
      </c>
      <c r="AG37" s="78">
        <v>1819</v>
      </c>
      <c r="AH37" s="78">
        <v>495</v>
      </c>
      <c r="AI37" s="78"/>
      <c r="AJ37" s="78" t="s">
        <v>812</v>
      </c>
      <c r="AK37" s="78" t="s">
        <v>844</v>
      </c>
      <c r="AL37" s="84" t="s">
        <v>874</v>
      </c>
      <c r="AM37" s="78"/>
      <c r="AN37" s="80">
        <v>39868.780694444446</v>
      </c>
      <c r="AO37" s="84" t="s">
        <v>915</v>
      </c>
      <c r="AP37" s="78" t="b">
        <v>1</v>
      </c>
      <c r="AQ37" s="78" t="b">
        <v>0</v>
      </c>
      <c r="AR37" s="78" t="b">
        <v>0</v>
      </c>
      <c r="AS37" s="78"/>
      <c r="AT37" s="78">
        <v>348</v>
      </c>
      <c r="AU37" s="84" t="s">
        <v>927</v>
      </c>
      <c r="AV37" s="78" t="b">
        <v>0</v>
      </c>
      <c r="AW37" s="78" t="s">
        <v>949</v>
      </c>
      <c r="AX37" s="84" t="s">
        <v>984</v>
      </c>
      <c r="AY37" s="78" t="s">
        <v>66</v>
      </c>
      <c r="AZ37" s="78" t="str">
        <f>REPLACE(INDEX(GroupVertices[Group],MATCH(Vertices[[#This Row],[Vertex]],GroupVertices[Vertex],0)),1,1,"")</f>
        <v>4</v>
      </c>
      <c r="BA37" s="48" t="s">
        <v>363</v>
      </c>
      <c r="BB37" s="48" t="s">
        <v>363</v>
      </c>
      <c r="BC37" s="48" t="s">
        <v>422</v>
      </c>
      <c r="BD37" s="48" t="s">
        <v>422</v>
      </c>
      <c r="BE37" s="48" t="s">
        <v>443</v>
      </c>
      <c r="BF37" s="48" t="s">
        <v>443</v>
      </c>
      <c r="BG37" s="116" t="s">
        <v>1416</v>
      </c>
      <c r="BH37" s="116" t="s">
        <v>1416</v>
      </c>
      <c r="BI37" s="116" t="s">
        <v>1444</v>
      </c>
      <c r="BJ37" s="116" t="s">
        <v>1444</v>
      </c>
      <c r="BK37" s="116">
        <v>1</v>
      </c>
      <c r="BL37" s="120">
        <v>3.4482758620689653</v>
      </c>
      <c r="BM37" s="116">
        <v>1</v>
      </c>
      <c r="BN37" s="120">
        <v>3.4482758620689653</v>
      </c>
      <c r="BO37" s="116">
        <v>0</v>
      </c>
      <c r="BP37" s="120">
        <v>0</v>
      </c>
      <c r="BQ37" s="116">
        <v>27</v>
      </c>
      <c r="BR37" s="120">
        <v>93.10344827586206</v>
      </c>
      <c r="BS37" s="116">
        <v>29</v>
      </c>
      <c r="BT37" s="2"/>
      <c r="BU37" s="3"/>
      <c r="BV37" s="3"/>
      <c r="BW37" s="3"/>
      <c r="BX37" s="3"/>
    </row>
    <row r="38" spans="1:76" ht="15">
      <c r="A38" s="64" t="s">
        <v>250</v>
      </c>
      <c r="B38" s="65"/>
      <c r="C38" s="65" t="s">
        <v>64</v>
      </c>
      <c r="D38" s="66">
        <v>169.33282797488587</v>
      </c>
      <c r="E38" s="68"/>
      <c r="F38" s="100" t="s">
        <v>940</v>
      </c>
      <c r="G38" s="65"/>
      <c r="H38" s="69" t="s">
        <v>250</v>
      </c>
      <c r="I38" s="70"/>
      <c r="J38" s="70"/>
      <c r="K38" s="69" t="s">
        <v>1032</v>
      </c>
      <c r="L38" s="73">
        <v>1</v>
      </c>
      <c r="M38" s="74">
        <v>8101.85400390625</v>
      </c>
      <c r="N38" s="74">
        <v>4693.6484375</v>
      </c>
      <c r="O38" s="75"/>
      <c r="P38" s="76"/>
      <c r="Q38" s="76"/>
      <c r="R38" s="86"/>
      <c r="S38" s="48">
        <v>1</v>
      </c>
      <c r="T38" s="48">
        <v>0</v>
      </c>
      <c r="U38" s="49">
        <v>0</v>
      </c>
      <c r="V38" s="49">
        <v>0.142857</v>
      </c>
      <c r="W38" s="49">
        <v>0</v>
      </c>
      <c r="X38" s="49">
        <v>0.49514</v>
      </c>
      <c r="Y38" s="49">
        <v>0</v>
      </c>
      <c r="Z38" s="49">
        <v>0</v>
      </c>
      <c r="AA38" s="71">
        <v>38</v>
      </c>
      <c r="AB38" s="71"/>
      <c r="AC38" s="72"/>
      <c r="AD38" s="78" t="s">
        <v>769</v>
      </c>
      <c r="AE38" s="78">
        <v>91</v>
      </c>
      <c r="AF38" s="78">
        <v>557</v>
      </c>
      <c r="AG38" s="78">
        <v>279</v>
      </c>
      <c r="AH38" s="78">
        <v>188</v>
      </c>
      <c r="AI38" s="78"/>
      <c r="AJ38" s="78" t="s">
        <v>813</v>
      </c>
      <c r="AK38" s="78" t="s">
        <v>845</v>
      </c>
      <c r="AL38" s="84" t="s">
        <v>875</v>
      </c>
      <c r="AM38" s="78"/>
      <c r="AN38" s="80">
        <v>41597.635787037034</v>
      </c>
      <c r="AO38" s="78"/>
      <c r="AP38" s="78" t="b">
        <v>1</v>
      </c>
      <c r="AQ38" s="78" t="b">
        <v>0</v>
      </c>
      <c r="AR38" s="78" t="b">
        <v>0</v>
      </c>
      <c r="AS38" s="78"/>
      <c r="AT38" s="78">
        <v>18</v>
      </c>
      <c r="AU38" s="84" t="s">
        <v>927</v>
      </c>
      <c r="AV38" s="78" t="b">
        <v>0</v>
      </c>
      <c r="AW38" s="78" t="s">
        <v>949</v>
      </c>
      <c r="AX38" s="84" t="s">
        <v>985</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245</v>
      </c>
      <c r="B39" s="65"/>
      <c r="C39" s="65" t="s">
        <v>64</v>
      </c>
      <c r="D39" s="66">
        <v>168.80806815747408</v>
      </c>
      <c r="E39" s="68"/>
      <c r="F39" s="100" t="s">
        <v>495</v>
      </c>
      <c r="G39" s="65"/>
      <c r="H39" s="69" t="s">
        <v>245</v>
      </c>
      <c r="I39" s="70"/>
      <c r="J39" s="70"/>
      <c r="K39" s="69" t="s">
        <v>1033</v>
      </c>
      <c r="L39" s="73">
        <v>1</v>
      </c>
      <c r="M39" s="74">
        <v>8782.126953125</v>
      </c>
      <c r="N39" s="74">
        <v>5239.9453125</v>
      </c>
      <c r="O39" s="75"/>
      <c r="P39" s="76"/>
      <c r="Q39" s="76"/>
      <c r="R39" s="86"/>
      <c r="S39" s="48">
        <v>0</v>
      </c>
      <c r="T39" s="48">
        <v>2</v>
      </c>
      <c r="U39" s="49">
        <v>0</v>
      </c>
      <c r="V39" s="49">
        <v>0.166667</v>
      </c>
      <c r="W39" s="49">
        <v>0</v>
      </c>
      <c r="X39" s="49">
        <v>0.837008</v>
      </c>
      <c r="Y39" s="49">
        <v>0.5</v>
      </c>
      <c r="Z39" s="49">
        <v>0</v>
      </c>
      <c r="AA39" s="71">
        <v>39</v>
      </c>
      <c r="AB39" s="71"/>
      <c r="AC39" s="72"/>
      <c r="AD39" s="78" t="s">
        <v>770</v>
      </c>
      <c r="AE39" s="78">
        <v>167</v>
      </c>
      <c r="AF39" s="78">
        <v>519</v>
      </c>
      <c r="AG39" s="78">
        <v>2589</v>
      </c>
      <c r="AH39" s="78">
        <v>1154</v>
      </c>
      <c r="AI39" s="78"/>
      <c r="AJ39" s="78" t="s">
        <v>814</v>
      </c>
      <c r="AK39" s="78" t="s">
        <v>846</v>
      </c>
      <c r="AL39" s="84" t="s">
        <v>876</v>
      </c>
      <c r="AM39" s="78"/>
      <c r="AN39" s="80">
        <v>43025.73604166666</v>
      </c>
      <c r="AO39" s="84" t="s">
        <v>916</v>
      </c>
      <c r="AP39" s="78" t="b">
        <v>1</v>
      </c>
      <c r="AQ39" s="78" t="b">
        <v>0</v>
      </c>
      <c r="AR39" s="78" t="b">
        <v>0</v>
      </c>
      <c r="AS39" s="78"/>
      <c r="AT39" s="78">
        <v>4</v>
      </c>
      <c r="AU39" s="78"/>
      <c r="AV39" s="78" t="b">
        <v>0</v>
      </c>
      <c r="AW39" s="78" t="s">
        <v>949</v>
      </c>
      <c r="AX39" s="84" t="s">
        <v>986</v>
      </c>
      <c r="AY39" s="78" t="s">
        <v>66</v>
      </c>
      <c r="AZ39" s="78" t="str">
        <f>REPLACE(INDEX(GroupVertices[Group],MATCH(Vertices[[#This Row],[Vertex]],GroupVertices[Vertex],0)),1,1,"")</f>
        <v>4</v>
      </c>
      <c r="BA39" s="48"/>
      <c r="BB39" s="48"/>
      <c r="BC39" s="48"/>
      <c r="BD39" s="48"/>
      <c r="BE39" s="48" t="s">
        <v>444</v>
      </c>
      <c r="BF39" s="48" t="s">
        <v>444</v>
      </c>
      <c r="BG39" s="116" t="s">
        <v>1417</v>
      </c>
      <c r="BH39" s="116" t="s">
        <v>1417</v>
      </c>
      <c r="BI39" s="116" t="s">
        <v>1445</v>
      </c>
      <c r="BJ39" s="116" t="s">
        <v>1445</v>
      </c>
      <c r="BK39" s="116">
        <v>0</v>
      </c>
      <c r="BL39" s="120">
        <v>0</v>
      </c>
      <c r="BM39" s="116">
        <v>1</v>
      </c>
      <c r="BN39" s="120">
        <v>4.3478260869565215</v>
      </c>
      <c r="BO39" s="116">
        <v>0</v>
      </c>
      <c r="BP39" s="120">
        <v>0</v>
      </c>
      <c r="BQ39" s="116">
        <v>22</v>
      </c>
      <c r="BR39" s="120">
        <v>95.65217391304348</v>
      </c>
      <c r="BS39" s="116">
        <v>23</v>
      </c>
      <c r="BT39" s="2"/>
      <c r="BU39" s="3"/>
      <c r="BV39" s="3"/>
      <c r="BW39" s="3"/>
      <c r="BX39" s="3"/>
    </row>
    <row r="40" spans="1:76" ht="15">
      <c r="A40" s="64" t="s">
        <v>251</v>
      </c>
      <c r="B40" s="65"/>
      <c r="C40" s="65" t="s">
        <v>64</v>
      </c>
      <c r="D40" s="66">
        <v>1000</v>
      </c>
      <c r="E40" s="68"/>
      <c r="F40" s="100" t="s">
        <v>941</v>
      </c>
      <c r="G40" s="65"/>
      <c r="H40" s="69" t="s">
        <v>251</v>
      </c>
      <c r="I40" s="70"/>
      <c r="J40" s="70"/>
      <c r="K40" s="69" t="s">
        <v>1034</v>
      </c>
      <c r="L40" s="73">
        <v>65.08974358974359</v>
      </c>
      <c r="M40" s="74">
        <v>9079.54296875</v>
      </c>
      <c r="N40" s="74">
        <v>9302.12890625</v>
      </c>
      <c r="O40" s="75"/>
      <c r="P40" s="76"/>
      <c r="Q40" s="76"/>
      <c r="R40" s="86"/>
      <c r="S40" s="48">
        <v>3</v>
      </c>
      <c r="T40" s="48">
        <v>0</v>
      </c>
      <c r="U40" s="49">
        <v>1</v>
      </c>
      <c r="V40" s="49">
        <v>0.2</v>
      </c>
      <c r="W40" s="49">
        <v>0</v>
      </c>
      <c r="X40" s="49">
        <v>1.206596</v>
      </c>
      <c r="Y40" s="49">
        <v>0.3333333333333333</v>
      </c>
      <c r="Z40" s="49">
        <v>0</v>
      </c>
      <c r="AA40" s="71">
        <v>40</v>
      </c>
      <c r="AB40" s="71"/>
      <c r="AC40" s="72"/>
      <c r="AD40" s="78" t="s">
        <v>771</v>
      </c>
      <c r="AE40" s="78">
        <v>98</v>
      </c>
      <c r="AF40" s="78">
        <v>281045</v>
      </c>
      <c r="AG40" s="78">
        <v>27635</v>
      </c>
      <c r="AH40" s="78">
        <v>5737</v>
      </c>
      <c r="AI40" s="78"/>
      <c r="AJ40" s="78" t="s">
        <v>815</v>
      </c>
      <c r="AK40" s="78" t="s">
        <v>846</v>
      </c>
      <c r="AL40" s="84" t="s">
        <v>877</v>
      </c>
      <c r="AM40" s="78"/>
      <c r="AN40" s="80">
        <v>39288.75864583333</v>
      </c>
      <c r="AO40" s="84" t="s">
        <v>917</v>
      </c>
      <c r="AP40" s="78" t="b">
        <v>0</v>
      </c>
      <c r="AQ40" s="78" t="b">
        <v>0</v>
      </c>
      <c r="AR40" s="78" t="b">
        <v>1</v>
      </c>
      <c r="AS40" s="78"/>
      <c r="AT40" s="78">
        <v>3817</v>
      </c>
      <c r="AU40" s="84" t="s">
        <v>927</v>
      </c>
      <c r="AV40" s="78" t="b">
        <v>1</v>
      </c>
      <c r="AW40" s="78" t="s">
        <v>949</v>
      </c>
      <c r="AX40" s="84" t="s">
        <v>987</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246</v>
      </c>
      <c r="B41" s="65"/>
      <c r="C41" s="65" t="s">
        <v>64</v>
      </c>
      <c r="D41" s="66">
        <v>164.85856005800636</v>
      </c>
      <c r="E41" s="68"/>
      <c r="F41" s="100" t="s">
        <v>496</v>
      </c>
      <c r="G41" s="65"/>
      <c r="H41" s="69" t="s">
        <v>246</v>
      </c>
      <c r="I41" s="70"/>
      <c r="J41" s="70"/>
      <c r="K41" s="69" t="s">
        <v>1035</v>
      </c>
      <c r="L41" s="73">
        <v>1</v>
      </c>
      <c r="M41" s="74">
        <v>9785.115234375</v>
      </c>
      <c r="N41" s="74">
        <v>8665.7587890625</v>
      </c>
      <c r="O41" s="75"/>
      <c r="P41" s="76"/>
      <c r="Q41" s="76"/>
      <c r="R41" s="86"/>
      <c r="S41" s="48">
        <v>0</v>
      </c>
      <c r="T41" s="48">
        <v>2</v>
      </c>
      <c r="U41" s="49">
        <v>0</v>
      </c>
      <c r="V41" s="49">
        <v>0.166667</v>
      </c>
      <c r="W41" s="49">
        <v>0</v>
      </c>
      <c r="X41" s="49">
        <v>0.837008</v>
      </c>
      <c r="Y41" s="49">
        <v>0.5</v>
      </c>
      <c r="Z41" s="49">
        <v>0</v>
      </c>
      <c r="AA41" s="71">
        <v>41</v>
      </c>
      <c r="AB41" s="71"/>
      <c r="AC41" s="72"/>
      <c r="AD41" s="78" t="s">
        <v>772</v>
      </c>
      <c r="AE41" s="78">
        <v>521</v>
      </c>
      <c r="AF41" s="78">
        <v>233</v>
      </c>
      <c r="AG41" s="78">
        <v>1000</v>
      </c>
      <c r="AH41" s="78">
        <v>12</v>
      </c>
      <c r="AI41" s="78"/>
      <c r="AJ41" s="78" t="s">
        <v>816</v>
      </c>
      <c r="AK41" s="78" t="s">
        <v>846</v>
      </c>
      <c r="AL41" s="84" t="s">
        <v>878</v>
      </c>
      <c r="AM41" s="78"/>
      <c r="AN41" s="80">
        <v>39633.145682870374</v>
      </c>
      <c r="AO41" s="84" t="s">
        <v>918</v>
      </c>
      <c r="AP41" s="78" t="b">
        <v>0</v>
      </c>
      <c r="AQ41" s="78" t="b">
        <v>0</v>
      </c>
      <c r="AR41" s="78" t="b">
        <v>1</v>
      </c>
      <c r="AS41" s="78"/>
      <c r="AT41" s="78">
        <v>16</v>
      </c>
      <c r="AU41" s="84" t="s">
        <v>932</v>
      </c>
      <c r="AV41" s="78" t="b">
        <v>0</v>
      </c>
      <c r="AW41" s="78" t="s">
        <v>949</v>
      </c>
      <c r="AX41" s="84" t="s">
        <v>988</v>
      </c>
      <c r="AY41" s="78" t="s">
        <v>66</v>
      </c>
      <c r="AZ41" s="78" t="str">
        <f>REPLACE(INDEX(GroupVertices[Group],MATCH(Vertices[[#This Row],[Vertex]],GroupVertices[Vertex],0)),1,1,"")</f>
        <v>4</v>
      </c>
      <c r="BA41" s="48"/>
      <c r="BB41" s="48"/>
      <c r="BC41" s="48"/>
      <c r="BD41" s="48"/>
      <c r="BE41" s="48" t="s">
        <v>444</v>
      </c>
      <c r="BF41" s="48" t="s">
        <v>444</v>
      </c>
      <c r="BG41" s="116" t="s">
        <v>1417</v>
      </c>
      <c r="BH41" s="116" t="s">
        <v>1417</v>
      </c>
      <c r="BI41" s="116" t="s">
        <v>1445</v>
      </c>
      <c r="BJ41" s="116" t="s">
        <v>1445</v>
      </c>
      <c r="BK41" s="116">
        <v>0</v>
      </c>
      <c r="BL41" s="120">
        <v>0</v>
      </c>
      <c r="BM41" s="116">
        <v>1</v>
      </c>
      <c r="BN41" s="120">
        <v>4.3478260869565215</v>
      </c>
      <c r="BO41" s="116">
        <v>0</v>
      </c>
      <c r="BP41" s="120">
        <v>0</v>
      </c>
      <c r="BQ41" s="116">
        <v>22</v>
      </c>
      <c r="BR41" s="120">
        <v>95.65217391304348</v>
      </c>
      <c r="BS41" s="116">
        <v>23</v>
      </c>
      <c r="BT41" s="2"/>
      <c r="BU41" s="3"/>
      <c r="BV41" s="3"/>
      <c r="BW41" s="3"/>
      <c r="BX41" s="3"/>
    </row>
    <row r="42" spans="1:76" ht="15">
      <c r="A42" s="64" t="s">
        <v>247</v>
      </c>
      <c r="B42" s="65"/>
      <c r="C42" s="65" t="s">
        <v>64</v>
      </c>
      <c r="D42" s="66">
        <v>260.59960779790055</v>
      </c>
      <c r="E42" s="68"/>
      <c r="F42" s="100" t="s">
        <v>497</v>
      </c>
      <c r="G42" s="65"/>
      <c r="H42" s="69" t="s">
        <v>247</v>
      </c>
      <c r="I42" s="70"/>
      <c r="J42" s="70"/>
      <c r="K42" s="69" t="s">
        <v>1036</v>
      </c>
      <c r="L42" s="73">
        <v>1</v>
      </c>
      <c r="M42" s="74">
        <v>2558.27490234375</v>
      </c>
      <c r="N42" s="74">
        <v>2056.271240234375</v>
      </c>
      <c r="O42" s="75"/>
      <c r="P42" s="76"/>
      <c r="Q42" s="76"/>
      <c r="R42" s="86"/>
      <c r="S42" s="48">
        <v>1</v>
      </c>
      <c r="T42" s="48">
        <v>1</v>
      </c>
      <c r="U42" s="49">
        <v>0</v>
      </c>
      <c r="V42" s="49">
        <v>0.04</v>
      </c>
      <c r="W42" s="49">
        <v>0</v>
      </c>
      <c r="X42" s="49">
        <v>0.558876</v>
      </c>
      <c r="Y42" s="49">
        <v>0</v>
      </c>
      <c r="Z42" s="49">
        <v>1</v>
      </c>
      <c r="AA42" s="71">
        <v>42</v>
      </c>
      <c r="AB42" s="71"/>
      <c r="AC42" s="72"/>
      <c r="AD42" s="78" t="s">
        <v>773</v>
      </c>
      <c r="AE42" s="78">
        <v>1972</v>
      </c>
      <c r="AF42" s="78">
        <v>7166</v>
      </c>
      <c r="AG42" s="78">
        <v>10335</v>
      </c>
      <c r="AH42" s="78">
        <v>5947</v>
      </c>
      <c r="AI42" s="78"/>
      <c r="AJ42" s="78" t="s">
        <v>817</v>
      </c>
      <c r="AK42" s="78" t="s">
        <v>847</v>
      </c>
      <c r="AL42" s="84" t="s">
        <v>879</v>
      </c>
      <c r="AM42" s="78"/>
      <c r="AN42" s="80">
        <v>40564.41600694445</v>
      </c>
      <c r="AO42" s="84" t="s">
        <v>919</v>
      </c>
      <c r="AP42" s="78" t="b">
        <v>0</v>
      </c>
      <c r="AQ42" s="78" t="b">
        <v>0</v>
      </c>
      <c r="AR42" s="78" t="b">
        <v>1</v>
      </c>
      <c r="AS42" s="78"/>
      <c r="AT42" s="78">
        <v>223</v>
      </c>
      <c r="AU42" s="84" t="s">
        <v>926</v>
      </c>
      <c r="AV42" s="78" t="b">
        <v>1</v>
      </c>
      <c r="AW42" s="78" t="s">
        <v>949</v>
      </c>
      <c r="AX42" s="84" t="s">
        <v>989</v>
      </c>
      <c r="AY42" s="78" t="s">
        <v>66</v>
      </c>
      <c r="AZ42" s="78" t="str">
        <f>REPLACE(INDEX(GroupVertices[Group],MATCH(Vertices[[#This Row],[Vertex]],GroupVertices[Vertex],0)),1,1,"")</f>
        <v>1</v>
      </c>
      <c r="BA42" s="48" t="s">
        <v>364</v>
      </c>
      <c r="BB42" s="48" t="s">
        <v>364</v>
      </c>
      <c r="BC42" s="48" t="s">
        <v>409</v>
      </c>
      <c r="BD42" s="48" t="s">
        <v>409</v>
      </c>
      <c r="BE42" s="48" t="s">
        <v>427</v>
      </c>
      <c r="BF42" s="48" t="s">
        <v>427</v>
      </c>
      <c r="BG42" s="116" t="s">
        <v>1418</v>
      </c>
      <c r="BH42" s="116" t="s">
        <v>1418</v>
      </c>
      <c r="BI42" s="116" t="s">
        <v>1446</v>
      </c>
      <c r="BJ42" s="116" t="s">
        <v>1446</v>
      </c>
      <c r="BK42" s="116">
        <v>0</v>
      </c>
      <c r="BL42" s="120">
        <v>0</v>
      </c>
      <c r="BM42" s="116">
        <v>0</v>
      </c>
      <c r="BN42" s="120">
        <v>0</v>
      </c>
      <c r="BO42" s="116">
        <v>0</v>
      </c>
      <c r="BP42" s="120">
        <v>0</v>
      </c>
      <c r="BQ42" s="116">
        <v>8</v>
      </c>
      <c r="BR42" s="120">
        <v>100</v>
      </c>
      <c r="BS42" s="116">
        <v>8</v>
      </c>
      <c r="BT42" s="2"/>
      <c r="BU42" s="3"/>
      <c r="BV42" s="3"/>
      <c r="BW42" s="3"/>
      <c r="BX42" s="3"/>
    </row>
    <row r="43" spans="1:76" ht="15">
      <c r="A43" s="64" t="s">
        <v>252</v>
      </c>
      <c r="B43" s="65"/>
      <c r="C43" s="65" t="s">
        <v>64</v>
      </c>
      <c r="D43" s="66">
        <v>239.4573109437569</v>
      </c>
      <c r="E43" s="68"/>
      <c r="F43" s="100" t="s">
        <v>942</v>
      </c>
      <c r="G43" s="65"/>
      <c r="H43" s="69" t="s">
        <v>252</v>
      </c>
      <c r="I43" s="70"/>
      <c r="J43" s="70"/>
      <c r="K43" s="69" t="s">
        <v>1037</v>
      </c>
      <c r="L43" s="73">
        <v>1</v>
      </c>
      <c r="M43" s="74">
        <v>796.20654296875</v>
      </c>
      <c r="N43" s="74">
        <v>961.5062255859375</v>
      </c>
      <c r="O43" s="75"/>
      <c r="P43" s="76"/>
      <c r="Q43" s="76"/>
      <c r="R43" s="86"/>
      <c r="S43" s="48">
        <v>1</v>
      </c>
      <c r="T43" s="48">
        <v>0</v>
      </c>
      <c r="U43" s="49">
        <v>0</v>
      </c>
      <c r="V43" s="49">
        <v>0.04</v>
      </c>
      <c r="W43" s="49">
        <v>0</v>
      </c>
      <c r="X43" s="49">
        <v>0.558876</v>
      </c>
      <c r="Y43" s="49">
        <v>0</v>
      </c>
      <c r="Z43" s="49">
        <v>0</v>
      </c>
      <c r="AA43" s="71">
        <v>43</v>
      </c>
      <c r="AB43" s="71"/>
      <c r="AC43" s="72"/>
      <c r="AD43" s="78" t="s">
        <v>252</v>
      </c>
      <c r="AE43" s="78">
        <v>15</v>
      </c>
      <c r="AF43" s="78">
        <v>5635</v>
      </c>
      <c r="AG43" s="78">
        <v>86</v>
      </c>
      <c r="AH43" s="78">
        <v>0</v>
      </c>
      <c r="AI43" s="78">
        <v>28800</v>
      </c>
      <c r="AJ43" s="78"/>
      <c r="AK43" s="78"/>
      <c r="AL43" s="78"/>
      <c r="AM43" s="78" t="s">
        <v>886</v>
      </c>
      <c r="AN43" s="80">
        <v>39158.553460648145</v>
      </c>
      <c r="AO43" s="78"/>
      <c r="AP43" s="78" t="b">
        <v>0</v>
      </c>
      <c r="AQ43" s="78" t="b">
        <v>0</v>
      </c>
      <c r="AR43" s="78" t="b">
        <v>0</v>
      </c>
      <c r="AS43" s="78" t="s">
        <v>696</v>
      </c>
      <c r="AT43" s="78">
        <v>22</v>
      </c>
      <c r="AU43" s="84" t="s">
        <v>933</v>
      </c>
      <c r="AV43" s="78" t="b">
        <v>0</v>
      </c>
      <c r="AW43" s="78" t="s">
        <v>949</v>
      </c>
      <c r="AX43" s="84" t="s">
        <v>990</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253</v>
      </c>
      <c r="B44" s="65"/>
      <c r="C44" s="65" t="s">
        <v>64</v>
      </c>
      <c r="D44" s="66">
        <v>178.70945734390193</v>
      </c>
      <c r="E44" s="68"/>
      <c r="F44" s="100" t="s">
        <v>943</v>
      </c>
      <c r="G44" s="65"/>
      <c r="H44" s="69" t="s">
        <v>253</v>
      </c>
      <c r="I44" s="70"/>
      <c r="J44" s="70"/>
      <c r="K44" s="69" t="s">
        <v>1038</v>
      </c>
      <c r="L44" s="73">
        <v>1</v>
      </c>
      <c r="M44" s="74">
        <v>1409.232421875</v>
      </c>
      <c r="N44" s="74">
        <v>393.84271240234375</v>
      </c>
      <c r="O44" s="75"/>
      <c r="P44" s="76"/>
      <c r="Q44" s="76"/>
      <c r="R44" s="86"/>
      <c r="S44" s="48">
        <v>1</v>
      </c>
      <c r="T44" s="48">
        <v>0</v>
      </c>
      <c r="U44" s="49">
        <v>0</v>
      </c>
      <c r="V44" s="49">
        <v>0.04</v>
      </c>
      <c r="W44" s="49">
        <v>0</v>
      </c>
      <c r="X44" s="49">
        <v>0.558876</v>
      </c>
      <c r="Y44" s="49">
        <v>0</v>
      </c>
      <c r="Z44" s="49">
        <v>0</v>
      </c>
      <c r="AA44" s="71">
        <v>44</v>
      </c>
      <c r="AB44" s="71"/>
      <c r="AC44" s="72"/>
      <c r="AD44" s="78" t="s">
        <v>774</v>
      </c>
      <c r="AE44" s="78">
        <v>952</v>
      </c>
      <c r="AF44" s="78">
        <v>1236</v>
      </c>
      <c r="AG44" s="78">
        <v>2065</v>
      </c>
      <c r="AH44" s="78">
        <v>1536</v>
      </c>
      <c r="AI44" s="78"/>
      <c r="AJ44" s="78" t="s">
        <v>818</v>
      </c>
      <c r="AK44" s="78" t="s">
        <v>848</v>
      </c>
      <c r="AL44" s="84" t="s">
        <v>880</v>
      </c>
      <c r="AM44" s="78"/>
      <c r="AN44" s="80">
        <v>41086.62228009259</v>
      </c>
      <c r="AO44" s="84" t="s">
        <v>920</v>
      </c>
      <c r="AP44" s="78" t="b">
        <v>0</v>
      </c>
      <c r="AQ44" s="78" t="b">
        <v>0</v>
      </c>
      <c r="AR44" s="78" t="b">
        <v>1</v>
      </c>
      <c r="AS44" s="78"/>
      <c r="AT44" s="78">
        <v>49</v>
      </c>
      <c r="AU44" s="84" t="s">
        <v>927</v>
      </c>
      <c r="AV44" s="78" t="b">
        <v>0</v>
      </c>
      <c r="AW44" s="78" t="s">
        <v>949</v>
      </c>
      <c r="AX44" s="84" t="s">
        <v>991</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254</v>
      </c>
      <c r="B45" s="65"/>
      <c r="C45" s="65" t="s">
        <v>64</v>
      </c>
      <c r="D45" s="66">
        <v>184.21943542672577</v>
      </c>
      <c r="E45" s="68"/>
      <c r="F45" s="100" t="s">
        <v>944</v>
      </c>
      <c r="G45" s="65"/>
      <c r="H45" s="69" t="s">
        <v>254</v>
      </c>
      <c r="I45" s="70"/>
      <c r="J45" s="70"/>
      <c r="K45" s="69" t="s">
        <v>1039</v>
      </c>
      <c r="L45" s="73">
        <v>1</v>
      </c>
      <c r="M45" s="74">
        <v>1934.627197265625</v>
      </c>
      <c r="N45" s="74">
        <v>9297.345703125</v>
      </c>
      <c r="O45" s="75"/>
      <c r="P45" s="76"/>
      <c r="Q45" s="76"/>
      <c r="R45" s="86"/>
      <c r="S45" s="48">
        <v>1</v>
      </c>
      <c r="T45" s="48">
        <v>0</v>
      </c>
      <c r="U45" s="49">
        <v>0</v>
      </c>
      <c r="V45" s="49">
        <v>0.04</v>
      </c>
      <c r="W45" s="49">
        <v>0</v>
      </c>
      <c r="X45" s="49">
        <v>0.558876</v>
      </c>
      <c r="Y45" s="49">
        <v>0</v>
      </c>
      <c r="Z45" s="49">
        <v>0</v>
      </c>
      <c r="AA45" s="71">
        <v>45</v>
      </c>
      <c r="AB45" s="71"/>
      <c r="AC45" s="72"/>
      <c r="AD45" s="78" t="s">
        <v>775</v>
      </c>
      <c r="AE45" s="78">
        <v>269</v>
      </c>
      <c r="AF45" s="78">
        <v>1635</v>
      </c>
      <c r="AG45" s="78">
        <v>4152</v>
      </c>
      <c r="AH45" s="78">
        <v>395</v>
      </c>
      <c r="AI45" s="78"/>
      <c r="AJ45" s="78" t="s">
        <v>819</v>
      </c>
      <c r="AK45" s="78" t="s">
        <v>849</v>
      </c>
      <c r="AL45" s="84" t="s">
        <v>881</v>
      </c>
      <c r="AM45" s="78"/>
      <c r="AN45" s="80">
        <v>40352.63443287037</v>
      </c>
      <c r="AO45" s="84" t="s">
        <v>921</v>
      </c>
      <c r="AP45" s="78" t="b">
        <v>0</v>
      </c>
      <c r="AQ45" s="78" t="b">
        <v>0</v>
      </c>
      <c r="AR45" s="78" t="b">
        <v>1</v>
      </c>
      <c r="AS45" s="78"/>
      <c r="AT45" s="78">
        <v>66</v>
      </c>
      <c r="AU45" s="84" t="s">
        <v>934</v>
      </c>
      <c r="AV45" s="78" t="b">
        <v>0</v>
      </c>
      <c r="AW45" s="78" t="s">
        <v>949</v>
      </c>
      <c r="AX45" s="84" t="s">
        <v>992</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255</v>
      </c>
      <c r="B46" s="65"/>
      <c r="C46" s="65" t="s">
        <v>64</v>
      </c>
      <c r="D46" s="66">
        <v>176.11327719460147</v>
      </c>
      <c r="E46" s="68"/>
      <c r="F46" s="100" t="s">
        <v>945</v>
      </c>
      <c r="G46" s="65"/>
      <c r="H46" s="69" t="s">
        <v>255</v>
      </c>
      <c r="I46" s="70"/>
      <c r="J46" s="70"/>
      <c r="K46" s="69" t="s">
        <v>1040</v>
      </c>
      <c r="L46" s="73">
        <v>1</v>
      </c>
      <c r="M46" s="74">
        <v>352.0576171875</v>
      </c>
      <c r="N46" s="74">
        <v>7640.43115234375</v>
      </c>
      <c r="O46" s="75"/>
      <c r="P46" s="76"/>
      <c r="Q46" s="76"/>
      <c r="R46" s="86"/>
      <c r="S46" s="48">
        <v>1</v>
      </c>
      <c r="T46" s="48">
        <v>0</v>
      </c>
      <c r="U46" s="49">
        <v>0</v>
      </c>
      <c r="V46" s="49">
        <v>0.04</v>
      </c>
      <c r="W46" s="49">
        <v>0</v>
      </c>
      <c r="X46" s="49">
        <v>0.558876</v>
      </c>
      <c r="Y46" s="49">
        <v>0</v>
      </c>
      <c r="Z46" s="49">
        <v>0</v>
      </c>
      <c r="AA46" s="71">
        <v>46</v>
      </c>
      <c r="AB46" s="71"/>
      <c r="AC46" s="72"/>
      <c r="AD46" s="78" t="s">
        <v>776</v>
      </c>
      <c r="AE46" s="78">
        <v>197</v>
      </c>
      <c r="AF46" s="78">
        <v>1048</v>
      </c>
      <c r="AG46" s="78">
        <v>2720</v>
      </c>
      <c r="AH46" s="78">
        <v>1422</v>
      </c>
      <c r="AI46" s="78"/>
      <c r="AJ46" s="78" t="s">
        <v>820</v>
      </c>
      <c r="AK46" s="78" t="s">
        <v>850</v>
      </c>
      <c r="AL46" s="84" t="s">
        <v>882</v>
      </c>
      <c r="AM46" s="78"/>
      <c r="AN46" s="80">
        <v>40220.8953125</v>
      </c>
      <c r="AO46" s="84" t="s">
        <v>922</v>
      </c>
      <c r="AP46" s="78" t="b">
        <v>0</v>
      </c>
      <c r="AQ46" s="78" t="b">
        <v>0</v>
      </c>
      <c r="AR46" s="78" t="b">
        <v>0</v>
      </c>
      <c r="AS46" s="78"/>
      <c r="AT46" s="78">
        <v>193</v>
      </c>
      <c r="AU46" s="84" t="s">
        <v>932</v>
      </c>
      <c r="AV46" s="78" t="b">
        <v>0</v>
      </c>
      <c r="AW46" s="78" t="s">
        <v>949</v>
      </c>
      <c r="AX46" s="84" t="s">
        <v>993</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256</v>
      </c>
      <c r="B47" s="65"/>
      <c r="C47" s="65" t="s">
        <v>64</v>
      </c>
      <c r="D47" s="66">
        <v>216.90644826392895</v>
      </c>
      <c r="E47" s="68"/>
      <c r="F47" s="100" t="s">
        <v>946</v>
      </c>
      <c r="G47" s="65"/>
      <c r="H47" s="69" t="s">
        <v>256</v>
      </c>
      <c r="I47" s="70"/>
      <c r="J47" s="70"/>
      <c r="K47" s="69" t="s">
        <v>1041</v>
      </c>
      <c r="L47" s="73">
        <v>1</v>
      </c>
      <c r="M47" s="74">
        <v>386.0137939453125</v>
      </c>
      <c r="N47" s="74">
        <v>2707.218505859375</v>
      </c>
      <c r="O47" s="75"/>
      <c r="P47" s="76"/>
      <c r="Q47" s="76"/>
      <c r="R47" s="86"/>
      <c r="S47" s="48">
        <v>1</v>
      </c>
      <c r="T47" s="48">
        <v>0</v>
      </c>
      <c r="U47" s="49">
        <v>0</v>
      </c>
      <c r="V47" s="49">
        <v>0.04</v>
      </c>
      <c r="W47" s="49">
        <v>0</v>
      </c>
      <c r="X47" s="49">
        <v>0.558876</v>
      </c>
      <c r="Y47" s="49">
        <v>0</v>
      </c>
      <c r="Z47" s="49">
        <v>0</v>
      </c>
      <c r="AA47" s="71">
        <v>47</v>
      </c>
      <c r="AB47" s="71"/>
      <c r="AC47" s="72"/>
      <c r="AD47" s="78" t="s">
        <v>777</v>
      </c>
      <c r="AE47" s="78">
        <v>3</v>
      </c>
      <c r="AF47" s="78">
        <v>4002</v>
      </c>
      <c r="AG47" s="78">
        <v>3819</v>
      </c>
      <c r="AH47" s="78">
        <v>232</v>
      </c>
      <c r="AI47" s="78"/>
      <c r="AJ47" s="78" t="s">
        <v>821</v>
      </c>
      <c r="AK47" s="78" t="s">
        <v>834</v>
      </c>
      <c r="AL47" s="84" t="s">
        <v>883</v>
      </c>
      <c r="AM47" s="78"/>
      <c r="AN47" s="80">
        <v>39873.815717592595</v>
      </c>
      <c r="AO47" s="84" t="s">
        <v>923</v>
      </c>
      <c r="AP47" s="78" t="b">
        <v>0</v>
      </c>
      <c r="AQ47" s="78" t="b">
        <v>0</v>
      </c>
      <c r="AR47" s="78" t="b">
        <v>0</v>
      </c>
      <c r="AS47" s="78"/>
      <c r="AT47" s="78">
        <v>208</v>
      </c>
      <c r="AU47" s="84" t="s">
        <v>927</v>
      </c>
      <c r="AV47" s="78" t="b">
        <v>1</v>
      </c>
      <c r="AW47" s="78" t="s">
        <v>949</v>
      </c>
      <c r="AX47" s="84" t="s">
        <v>994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257</v>
      </c>
      <c r="B48" s="65"/>
      <c r="C48" s="65" t="s">
        <v>64</v>
      </c>
      <c r="D48" s="66">
        <v>176.61041807425474</v>
      </c>
      <c r="E48" s="68"/>
      <c r="F48" s="100" t="s">
        <v>947</v>
      </c>
      <c r="G48" s="65"/>
      <c r="H48" s="69" t="s">
        <v>257</v>
      </c>
      <c r="I48" s="70"/>
      <c r="J48" s="70"/>
      <c r="K48" s="69" t="s">
        <v>1042</v>
      </c>
      <c r="L48" s="73">
        <v>1</v>
      </c>
      <c r="M48" s="74">
        <v>1038.0823974609375</v>
      </c>
      <c r="N48" s="74">
        <v>7060.43115234375</v>
      </c>
      <c r="O48" s="75"/>
      <c r="P48" s="76"/>
      <c r="Q48" s="76"/>
      <c r="R48" s="86"/>
      <c r="S48" s="48">
        <v>1</v>
      </c>
      <c r="T48" s="48">
        <v>0</v>
      </c>
      <c r="U48" s="49">
        <v>0</v>
      </c>
      <c r="V48" s="49">
        <v>0.04</v>
      </c>
      <c r="W48" s="49">
        <v>0</v>
      </c>
      <c r="X48" s="49">
        <v>0.558876</v>
      </c>
      <c r="Y48" s="49">
        <v>0</v>
      </c>
      <c r="Z48" s="49">
        <v>0</v>
      </c>
      <c r="AA48" s="71">
        <v>48</v>
      </c>
      <c r="AB48" s="71"/>
      <c r="AC48" s="72"/>
      <c r="AD48" s="78" t="s">
        <v>778</v>
      </c>
      <c r="AE48" s="78">
        <v>508</v>
      </c>
      <c r="AF48" s="78">
        <v>1084</v>
      </c>
      <c r="AG48" s="78">
        <v>1567</v>
      </c>
      <c r="AH48" s="78">
        <v>210</v>
      </c>
      <c r="AI48" s="78"/>
      <c r="AJ48" s="78" t="s">
        <v>822</v>
      </c>
      <c r="AK48" s="78" t="s">
        <v>851</v>
      </c>
      <c r="AL48" s="84" t="s">
        <v>884</v>
      </c>
      <c r="AM48" s="78"/>
      <c r="AN48" s="80">
        <v>41991.78623842593</v>
      </c>
      <c r="AO48" s="84" t="s">
        <v>924</v>
      </c>
      <c r="AP48" s="78" t="b">
        <v>1</v>
      </c>
      <c r="AQ48" s="78" t="b">
        <v>0</v>
      </c>
      <c r="AR48" s="78" t="b">
        <v>0</v>
      </c>
      <c r="AS48" s="78"/>
      <c r="AT48" s="78">
        <v>61</v>
      </c>
      <c r="AU48" s="84" t="s">
        <v>927</v>
      </c>
      <c r="AV48" s="78" t="b">
        <v>0</v>
      </c>
      <c r="AW48" s="78" t="s">
        <v>949</v>
      </c>
      <c r="AX48" s="84" t="s">
        <v>995</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87" t="s">
        <v>258</v>
      </c>
      <c r="B49" s="88"/>
      <c r="C49" s="88" t="s">
        <v>64</v>
      </c>
      <c r="D49" s="89">
        <v>220.73167114348334</v>
      </c>
      <c r="E49" s="90"/>
      <c r="F49" s="101" t="s">
        <v>948</v>
      </c>
      <c r="G49" s="88"/>
      <c r="H49" s="91" t="s">
        <v>258</v>
      </c>
      <c r="I49" s="92"/>
      <c r="J49" s="92"/>
      <c r="K49" s="91" t="s">
        <v>1043</v>
      </c>
      <c r="L49" s="93">
        <v>1</v>
      </c>
      <c r="M49" s="94">
        <v>2598.53759765625</v>
      </c>
      <c r="N49" s="94">
        <v>7955.7763671875</v>
      </c>
      <c r="O49" s="95"/>
      <c r="P49" s="96"/>
      <c r="Q49" s="96"/>
      <c r="R49" s="97"/>
      <c r="S49" s="48">
        <v>1</v>
      </c>
      <c r="T49" s="48">
        <v>0</v>
      </c>
      <c r="U49" s="49">
        <v>0</v>
      </c>
      <c r="V49" s="49">
        <v>0.04</v>
      </c>
      <c r="W49" s="49">
        <v>0</v>
      </c>
      <c r="X49" s="49">
        <v>0.558876</v>
      </c>
      <c r="Y49" s="49">
        <v>0</v>
      </c>
      <c r="Z49" s="49">
        <v>0</v>
      </c>
      <c r="AA49" s="98">
        <v>49</v>
      </c>
      <c r="AB49" s="98"/>
      <c r="AC49" s="99"/>
      <c r="AD49" s="78" t="s">
        <v>779</v>
      </c>
      <c r="AE49" s="78">
        <v>837</v>
      </c>
      <c r="AF49" s="78">
        <v>4279</v>
      </c>
      <c r="AG49" s="78">
        <v>10442</v>
      </c>
      <c r="AH49" s="78">
        <v>342</v>
      </c>
      <c r="AI49" s="78"/>
      <c r="AJ49" s="78" t="s">
        <v>823</v>
      </c>
      <c r="AK49" s="78" t="s">
        <v>852</v>
      </c>
      <c r="AL49" s="84" t="s">
        <v>885</v>
      </c>
      <c r="AM49" s="78"/>
      <c r="AN49" s="80">
        <v>40203.87284722222</v>
      </c>
      <c r="AO49" s="84" t="s">
        <v>925</v>
      </c>
      <c r="AP49" s="78" t="b">
        <v>0</v>
      </c>
      <c r="AQ49" s="78" t="b">
        <v>0</v>
      </c>
      <c r="AR49" s="78" t="b">
        <v>0</v>
      </c>
      <c r="AS49" s="78"/>
      <c r="AT49" s="78">
        <v>155</v>
      </c>
      <c r="AU49" s="84" t="s">
        <v>927</v>
      </c>
      <c r="AV49" s="78" t="b">
        <v>0</v>
      </c>
      <c r="AW49" s="78" t="s">
        <v>949</v>
      </c>
      <c r="AX49" s="84" t="s">
        <v>996</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3" r:id="rId1" display="https://t.co/P3YdICriLc"/>
    <hyperlink ref="AL4" r:id="rId2" display="https://t.co/rgEC5Q036X"/>
    <hyperlink ref="AL5" r:id="rId3" display="http://www.learningtechnologies.co.uk/"/>
    <hyperlink ref="AL8" r:id="rId4" display="https://t.co/1NXPGl14Vf"/>
    <hyperlink ref="AL9" r:id="rId5" display="https://m.youtube.com/channel/UCLKQeD1rf9eEr5X0GZM98ng"/>
    <hyperlink ref="AL10" r:id="rId6" display="https://t.co/NMxNgEqpZ2"/>
    <hyperlink ref="AL11" r:id="rId7" display="http://www.entrepreneur.com/me"/>
    <hyperlink ref="AL12" r:id="rId8" display="http://t.co/OdYnw9YOhM"/>
    <hyperlink ref="AL14" r:id="rId9" display="http://www.entrepreneur.com/me"/>
    <hyperlink ref="AL15" r:id="rId10" display="https://t.co/xi5RMUwlPR"/>
    <hyperlink ref="AL16" r:id="rId11" display="https://t.co/lNqHDhBJ2s"/>
    <hyperlink ref="AL17" r:id="rId12" display="http://www.entrepreneur.com/me"/>
    <hyperlink ref="AL18" r:id="rId13" display="https://www.linkedin.com/in/jeanette-impiapro-a803aa6a/"/>
    <hyperlink ref="AL19" r:id="rId14" display="https://t.co/rJ6t0IlYjO"/>
    <hyperlink ref="AL22" r:id="rId15" display="http://www.themarketbuzz.net/"/>
    <hyperlink ref="AL23" r:id="rId16" display="https://t.co/HmbGoo10p5"/>
    <hyperlink ref="AL25" r:id="rId17" display="http://www.essec.edu/"/>
    <hyperlink ref="AL26" r:id="rId18" display="http://t.co/pkxdGqhEpr"/>
    <hyperlink ref="AL28" r:id="rId19" display="http://t.co/LmCFj7LrJK"/>
    <hyperlink ref="AL29" r:id="rId20" display="https://t.co/hWaFvJ32Ue"/>
    <hyperlink ref="AL33" r:id="rId21" display="https://t.co/sjtSLLdkvH"/>
    <hyperlink ref="AL34" r:id="rId22" display="http://1.ie.edu/2G0D5S2"/>
    <hyperlink ref="AL36" r:id="rId23" display="https://npli.sph.harvard.edu/"/>
    <hyperlink ref="AL37" r:id="rId24" display="http://t.co/sy1ZtWDqiM"/>
    <hyperlink ref="AL38" r:id="rId25" display="https://t.co/gEJk4VGAUy"/>
    <hyperlink ref="AL39" r:id="rId26" display="https://t.co/twn6a6Pjqs"/>
    <hyperlink ref="AL40" r:id="rId27" display="http://www.wharton.upenn.edu/"/>
    <hyperlink ref="AL41" r:id="rId28" display="http://t.co/J5nN8OnV17"/>
    <hyperlink ref="AL42" r:id="rId29" display="https://t.co/nrdbBjhy9Q"/>
    <hyperlink ref="AL44" r:id="rId30" display="https://professional.brown.edu/"/>
    <hyperlink ref="AL45" r:id="rId31" display="http://www.kellogg.northwestern.edu/execed/"/>
    <hyperlink ref="AL46" r:id="rId32" display="http://t.co/Pu3vOdiQWy"/>
    <hyperlink ref="AL47" r:id="rId33" display="http://t.co/1YBdV4eg86"/>
    <hyperlink ref="AL48" r:id="rId34" display="http://t.co/v4KqKhDtTR"/>
    <hyperlink ref="AL49" r:id="rId35" display="https://t.co/qqwJDV6uR8"/>
    <hyperlink ref="AO3" r:id="rId36" display="https://pbs.twimg.com/profile_banners/235022922/1514699492"/>
    <hyperlink ref="AO4" r:id="rId37" display="https://pbs.twimg.com/profile_banners/14303536/1548171603"/>
    <hyperlink ref="AO5" r:id="rId38" display="https://pbs.twimg.com/profile_banners/86080280/1425661078"/>
    <hyperlink ref="AO8" r:id="rId39" display="https://pbs.twimg.com/profile_banners/21921900/1552724214"/>
    <hyperlink ref="AO9" r:id="rId40" display="https://pbs.twimg.com/profile_banners/2815827741/1563221553"/>
    <hyperlink ref="AO10" r:id="rId41" display="https://pbs.twimg.com/profile_banners/109279209/1550247021"/>
    <hyperlink ref="AO11" r:id="rId42" display="https://pbs.twimg.com/profile_banners/3030070450/1553755155"/>
    <hyperlink ref="AO12" r:id="rId43" display="https://pbs.twimg.com/profile_banners/525112322/1491893256"/>
    <hyperlink ref="AO13" r:id="rId44" display="https://pbs.twimg.com/profile_banners/1150634410859028481/1563794669"/>
    <hyperlink ref="AO14" r:id="rId45" display="https://pbs.twimg.com/profile_banners/633757427/1549445770"/>
    <hyperlink ref="AO15" r:id="rId46" display="https://pbs.twimg.com/profile_banners/805805516987527169/1542838918"/>
    <hyperlink ref="AO16" r:id="rId47" display="https://pbs.twimg.com/profile_banners/1148468002100318209/1562654018"/>
    <hyperlink ref="AO17" r:id="rId48" display="https://pbs.twimg.com/profile_banners/43250781/1442212417"/>
    <hyperlink ref="AO18" r:id="rId49" display="https://pbs.twimg.com/profile_banners/371806506/1453668512"/>
    <hyperlink ref="AO19" r:id="rId50" display="https://pbs.twimg.com/profile_banners/98522062/1556949288"/>
    <hyperlink ref="AO20" r:id="rId51" display="https://pbs.twimg.com/profile_banners/2221491098/1547493649"/>
    <hyperlink ref="AO21" r:id="rId52" display="https://pbs.twimg.com/profile_banners/950778584808992769/1515520371"/>
    <hyperlink ref="AO22" r:id="rId53" display="https://pbs.twimg.com/profile_banners/36311104/1557122962"/>
    <hyperlink ref="AO23" r:id="rId54" display="https://pbs.twimg.com/profile_banners/233926533/1495393622"/>
    <hyperlink ref="AO24" r:id="rId55" display="https://pbs.twimg.com/profile_banners/1082297685875572738/1560485178"/>
    <hyperlink ref="AO25" r:id="rId56" display="https://pbs.twimg.com/profile_banners/164257019/1515508455"/>
    <hyperlink ref="AO26" r:id="rId57" display="https://pbs.twimg.com/profile_banners/2249294731/1387227327"/>
    <hyperlink ref="AO28" r:id="rId58" display="https://pbs.twimg.com/profile_banners/2968547656/1464802569"/>
    <hyperlink ref="AO29" r:id="rId59" display="https://pbs.twimg.com/profile_banners/1020209604/1550071457"/>
    <hyperlink ref="AO30" r:id="rId60" display="https://pbs.twimg.com/profile_banners/913316209772384257/1556128765"/>
    <hyperlink ref="AO33" r:id="rId61" display="https://pbs.twimg.com/profile_banners/19284888/1353428962"/>
    <hyperlink ref="AO34" r:id="rId62" display="https://pbs.twimg.com/profile_banners/273451954/1562743183"/>
    <hyperlink ref="AO36" r:id="rId63" display="https://pbs.twimg.com/profile_banners/256161885/1528389824"/>
    <hyperlink ref="AO37" r:id="rId64" display="https://pbs.twimg.com/profile_banners/21781279/1521555892"/>
    <hyperlink ref="AO39" r:id="rId65" display="https://pbs.twimg.com/profile_banners/920343626907115520/1555342799"/>
    <hyperlink ref="AO40" r:id="rId66" display="https://pbs.twimg.com/profile_banners/7717612/1496262879"/>
    <hyperlink ref="AO41" r:id="rId67" display="https://pbs.twimg.com/profile_banners/15314631/1484873437"/>
    <hyperlink ref="AO42" r:id="rId68" display="https://pbs.twimg.com/profile_banners/241048092/1539265622"/>
    <hyperlink ref="AO44" r:id="rId69" display="https://pbs.twimg.com/profile_banners/619150810/1495224892"/>
    <hyperlink ref="AO45" r:id="rId70" display="https://pbs.twimg.com/profile_banners/158764155/1447257636"/>
    <hyperlink ref="AO46" r:id="rId71" display="https://pbs.twimg.com/profile_banners/113468484/1508361062"/>
    <hyperlink ref="AO47" r:id="rId72" display="https://pbs.twimg.com/profile_banners/22396481/1467310318"/>
    <hyperlink ref="AO48" r:id="rId73" display="https://pbs.twimg.com/profile_banners/2930471458/1420557193"/>
    <hyperlink ref="AO49" r:id="rId74" display="https://pbs.twimg.com/profile_banners/108402878/1504108179"/>
    <hyperlink ref="AU3" r:id="rId75" display="http://abs.twimg.com/images/themes/theme2/bg.gif"/>
    <hyperlink ref="AU4" r:id="rId76" display="http://abs.twimg.com/images/themes/theme1/bg.png"/>
    <hyperlink ref="AU5" r:id="rId77" display="http://abs.twimg.com/images/themes/theme1/bg.png"/>
    <hyperlink ref="AU6" r:id="rId78" display="http://abs.twimg.com/images/themes/theme1/bg.png"/>
    <hyperlink ref="AU8" r:id="rId79" display="http://abs.twimg.com/images/themes/theme20/bg.png"/>
    <hyperlink ref="AU9" r:id="rId80" display="http://abs.twimg.com/images/themes/theme1/bg.png"/>
    <hyperlink ref="AU10" r:id="rId81" display="http://abs.twimg.com/images/themes/theme1/bg.png"/>
    <hyperlink ref="AU11" r:id="rId82" display="http://abs.twimg.com/images/themes/theme1/bg.png"/>
    <hyperlink ref="AU12" r:id="rId83" display="http://abs.twimg.com/images/themes/theme1/bg.png"/>
    <hyperlink ref="AU14" r:id="rId84" display="http://abs.twimg.com/images/themes/theme1/bg.png"/>
    <hyperlink ref="AU16" r:id="rId85" display="http://abs.twimg.com/images/themes/theme1/bg.png"/>
    <hyperlink ref="AU17" r:id="rId86" display="http://abs.twimg.com/images/themes/theme2/bg.gif"/>
    <hyperlink ref="AU18" r:id="rId87" display="http://abs.twimg.com/images/themes/theme1/bg.png"/>
    <hyperlink ref="AU19" r:id="rId88" display="http://abs.twimg.com/images/themes/theme9/bg.gif"/>
    <hyperlink ref="AU20" r:id="rId89" display="http://abs.twimg.com/images/themes/theme1/bg.png"/>
    <hyperlink ref="AU22" r:id="rId90" display="http://abs.twimg.com/images/themes/theme1/bg.png"/>
    <hyperlink ref="AU23" r:id="rId91" display="http://abs.twimg.com/images/themes/theme18/bg.gif"/>
    <hyperlink ref="AU25" r:id="rId92" display="http://abs.twimg.com/images/themes/theme1/bg.png"/>
    <hyperlink ref="AU26" r:id="rId93" display="http://abs.twimg.com/images/themes/theme1/bg.png"/>
    <hyperlink ref="AU27" r:id="rId94" display="http://abs.twimg.com/images/themes/theme1/bg.png"/>
    <hyperlink ref="AU28" r:id="rId95" display="http://abs.twimg.com/images/themes/theme1/bg.png"/>
    <hyperlink ref="AU29" r:id="rId96" display="http://abs.twimg.com/images/themes/theme1/bg.png"/>
    <hyperlink ref="AU33" r:id="rId97" display="http://abs.twimg.com/images/themes/theme1/bg.png"/>
    <hyperlink ref="AU34" r:id="rId98" display="http://abs.twimg.com/images/themes/theme1/bg.png"/>
    <hyperlink ref="AU36" r:id="rId99" display="http://abs.twimg.com/images/themes/theme15/bg.png"/>
    <hyperlink ref="AU37" r:id="rId100" display="http://abs.twimg.com/images/themes/theme1/bg.png"/>
    <hyperlink ref="AU38" r:id="rId101" display="http://abs.twimg.com/images/themes/theme1/bg.png"/>
    <hyperlink ref="AU40" r:id="rId102" display="http://abs.twimg.com/images/themes/theme1/bg.png"/>
    <hyperlink ref="AU41" r:id="rId103" display="http://abs.twimg.com/images/themes/theme5/bg.gif"/>
    <hyperlink ref="AU42" r:id="rId104" display="http://abs.twimg.com/images/themes/theme2/bg.gif"/>
    <hyperlink ref="AU43" r:id="rId105" display="http://a0.twimg.com/profile_background_images/13722613/___-52.jpg"/>
    <hyperlink ref="AU44" r:id="rId106" display="http://abs.twimg.com/images/themes/theme1/bg.png"/>
    <hyperlink ref="AU45" r:id="rId107" display="http://abs.twimg.com/images/themes/theme14/bg.gif"/>
    <hyperlink ref="AU46" r:id="rId108" display="http://abs.twimg.com/images/themes/theme5/bg.gif"/>
    <hyperlink ref="AU47" r:id="rId109" display="http://abs.twimg.com/images/themes/theme1/bg.png"/>
    <hyperlink ref="AU48" r:id="rId110" display="http://abs.twimg.com/images/themes/theme1/bg.png"/>
    <hyperlink ref="AU49" r:id="rId111" display="http://abs.twimg.com/images/themes/theme1/bg.png"/>
    <hyperlink ref="F3" r:id="rId112" display="http://pbs.twimg.com/profile_images/830188614080360448/8Tuj4G5l_normal.jpg"/>
    <hyperlink ref="F4" r:id="rId113" display="http://pbs.twimg.com/profile_images/1108689778961207296/oilLb0DY_normal.jpg"/>
    <hyperlink ref="F5" r:id="rId114" display="http://pbs.twimg.com/profile_images/1688746030/LT2012nodate180x180_normal.jpg"/>
    <hyperlink ref="F6" r:id="rId115" display="http://pbs.twimg.com/profile_images/3566631514/7c199066d3a2f78f78f6ad9fe3dd7cbf_normal.jpeg"/>
    <hyperlink ref="F7" r:id="rId116" display="http://pbs.twimg.com/profile_images/720701486418784257/ScrgFKdc_normal.jpg"/>
    <hyperlink ref="F8" r:id="rId117" display="http://pbs.twimg.com/profile_images/1064564762535780352/AvDSca9P_normal.jpg"/>
    <hyperlink ref="F9" r:id="rId118" display="http://pbs.twimg.com/profile_images/1121485584608972800/aIEXkBA0_normal.jpg"/>
    <hyperlink ref="F10" r:id="rId119" display="http://pbs.twimg.com/profile_images/963304190624845824/sYtyY8g2_normal.jpg"/>
    <hyperlink ref="F11" r:id="rId120" display="http://pbs.twimg.com/profile_images/565736223579193346/t8TysxCO_normal.png"/>
    <hyperlink ref="F12" r:id="rId121" display="http://pbs.twimg.com/profile_images/793713070996586496/tdhpOKzt_normal.jpg"/>
    <hyperlink ref="F13" r:id="rId122" display="http://pbs.twimg.com/profile_images/1153318675065315328/mM230ly6_normal.png"/>
    <hyperlink ref="F14" r:id="rId123" display="http://pbs.twimg.com/profile_images/1093073004450537472/JNb8TxAi_normal.jpg"/>
    <hyperlink ref="F15" r:id="rId124" display="http://pbs.twimg.com/profile_images/1062923096993206273/kpksbc66_normal.jpg"/>
    <hyperlink ref="F16" r:id="rId125" display="http://pbs.twimg.com/profile_images/1148521371670065152/ovn0_mS8_normal.png"/>
    <hyperlink ref="F17" r:id="rId126" display="http://pbs.twimg.com/profile_images/1106475989192925184/LUyln1pQ_normal.jpg"/>
    <hyperlink ref="F18" r:id="rId127" display="http://pbs.twimg.com/profile_images/919727331719118848/B8HBxz4V_normal.jpg"/>
    <hyperlink ref="F19" r:id="rId128" display="http://pbs.twimg.com/profile_images/603660404582060032/saJUnBwF_normal.png"/>
    <hyperlink ref="F20" r:id="rId129" display="http://pbs.twimg.com/profile_images/1142430162333655044/H8K6DzM-_normal.jpg"/>
    <hyperlink ref="F21" r:id="rId130" display="http://pbs.twimg.com/profile_images/950780066912440321/qgsBFrMg_normal.jpg"/>
    <hyperlink ref="F22" r:id="rId131" display="http://pbs.twimg.com/profile_images/2360108126/mtnnh05sapdo9j4rus9o_normal.jpeg"/>
    <hyperlink ref="F23" r:id="rId132" display="http://pbs.twimg.com/profile_images/966632580157263872/02kUOhqf_normal.jpg"/>
    <hyperlink ref="F24" r:id="rId133" display="http://pbs.twimg.com/profile_images/1159808794412670977/8MhCCQpn_normal.jpg"/>
    <hyperlink ref="F25" r:id="rId134" display="http://pbs.twimg.com/profile_images/674858662335238144/eT3Me8_Y_normal.jpg"/>
    <hyperlink ref="F26" r:id="rId135" display="http://pbs.twimg.com/profile_images/608703287471120385/k7MVslch_normal.jpg"/>
    <hyperlink ref="F27" r:id="rId136" display="http://pbs.twimg.com/profile_images/860595028896382976/r4FkYjgH_normal.jpg"/>
    <hyperlink ref="F28" r:id="rId137" display="http://pbs.twimg.com/profile_images/738061544819429376/KxngvD6F_normal.jpg"/>
    <hyperlink ref="F29" r:id="rId138" display="http://pbs.twimg.com/profile_images/892106694049898498/N26Tph6u_normal.jpg"/>
    <hyperlink ref="F30" r:id="rId139" display="http://pbs.twimg.com/profile_images/996501145639116800/uxObekHS_normal.jpg"/>
    <hyperlink ref="F31" r:id="rId140" display="http://pbs.twimg.com/profile_images/1064235369665835008/Ey7qsA0I_normal.jpg"/>
    <hyperlink ref="F32" r:id="rId141" display="http://pbs.twimg.com/profile_images/1064709504393072641/pI0lZvUw_normal.jpg"/>
    <hyperlink ref="F33" r:id="rId142" display="http://pbs.twimg.com/profile_images/773909130352402432/XKlKwdPG_normal.jpg"/>
    <hyperlink ref="F34" r:id="rId143" display="http://pbs.twimg.com/profile_images/936556414205595649/vj7SwILI_normal.jpg"/>
    <hyperlink ref="F35" r:id="rId144" display="http://pbs.twimg.com/profile_images/1056070310196400129/5RSnKwhv_normal.jpg"/>
    <hyperlink ref="F36" r:id="rId145" display="http://pbs.twimg.com/profile_images/578573926370009088/TdxmQgH0_normal.png"/>
    <hyperlink ref="F37" r:id="rId146" display="http://pbs.twimg.com/profile_images/976101362219061248/nBnyucdj_normal.jpg"/>
    <hyperlink ref="F38" r:id="rId147" display="http://pbs.twimg.com/profile_images/378800000762108802/8f8a9e822aec2af92c7b4ce28b04da6f_normal.jpeg"/>
    <hyperlink ref="F39" r:id="rId148" display="http://pbs.twimg.com/profile_images/1123667394067599363/LKAVk5qV_normal.png"/>
    <hyperlink ref="F40" r:id="rId149" display="http://pbs.twimg.com/profile_images/738029739953229824/RpvygzFf_normal.jpg"/>
    <hyperlink ref="F41" r:id="rId150" display="http://pbs.twimg.com/profile_images/464232281708560384/LdYtreCd_normal.jpeg"/>
    <hyperlink ref="F42" r:id="rId151" display="http://pbs.twimg.com/profile_images/973565434581733376/idIuhkwm_normal.jpg"/>
    <hyperlink ref="F43" r:id="rId152" display="http://a0.twimg.com/profile_images/206873152/random_normal.jpg"/>
    <hyperlink ref="F44" r:id="rId153" display="http://pbs.twimg.com/profile_images/1113093738056896512/GPHDJVCe_normal.png"/>
    <hyperlink ref="F45" r:id="rId154" display="http://pbs.twimg.com/profile_images/664471103830695940/8xF54cqC_normal.png"/>
    <hyperlink ref="F46" r:id="rId155" display="http://pbs.twimg.com/profile_images/2263665401/UNEX-LOGO_twitter_normal.jpg"/>
    <hyperlink ref="F47" r:id="rId156" display="http://pbs.twimg.com/profile_images/748579762675777538/I34bQUMB_normal.jpg"/>
    <hyperlink ref="F48" r:id="rId157" display="http://pbs.twimg.com/profile_images/803301955913162752/AobMFOkJ_normal.jpg"/>
    <hyperlink ref="F49" r:id="rId158" display="http://pbs.twimg.com/profile_images/559800000939454465/CM73uOeW_normal.png"/>
    <hyperlink ref="AX3" r:id="rId159" display="https://twitter.com/talentadvisors"/>
    <hyperlink ref="AX4" r:id="rId160" display="https://twitter.com/ashridge_biz"/>
    <hyperlink ref="AX5" r:id="rId161" display="https://twitter.com/lt19uk"/>
    <hyperlink ref="AX6" r:id="rId162" display="https://twitter.com/henryzino22"/>
    <hyperlink ref="AX7" r:id="rId163" display="https://twitter.com/execedcourses"/>
    <hyperlink ref="AX8" r:id="rId164" display="https://twitter.com/donny_rob"/>
    <hyperlink ref="AX9" r:id="rId165" display="https://twitter.com/petegordon68"/>
    <hyperlink ref="AX10" r:id="rId166" display="https://twitter.com/imanbenchaibah"/>
    <hyperlink ref="AX11" r:id="rId167" display="https://twitter.com/wissamyounane"/>
    <hyperlink ref="AX12" r:id="rId168" display="https://twitter.com/audubai"/>
    <hyperlink ref="AX13" r:id="rId169" display="https://twitter.com/dandrewschmidt"/>
    <hyperlink ref="AX14" r:id="rId170" display="https://twitter.com/entmagazineme"/>
    <hyperlink ref="AX15" r:id="rId171" display="https://twitter.com/tashapupic"/>
    <hyperlink ref="AX16" r:id="rId172" display="https://twitter.com/heyjunaidseraj"/>
    <hyperlink ref="AX17" r:id="rId173" display="https://twitter.com/thisisaby"/>
    <hyperlink ref="AX18" r:id="rId174" display="https://twitter.com/jeanetteimpia"/>
    <hyperlink ref="AX19" r:id="rId175" display="https://twitter.com/odette_h"/>
    <hyperlink ref="AX20" r:id="rId176" display="https://twitter.com/adelabouhaidar"/>
    <hyperlink ref="AX21" r:id="rId177" display="https://twitter.com/technojederbig"/>
    <hyperlink ref="AX22" r:id="rId178" display="https://twitter.com/marketbuzzpr"/>
    <hyperlink ref="AX23" r:id="rId179" display="https://twitter.com/traveljunkied"/>
    <hyperlink ref="AX24" r:id="rId180" display="https://twitter.com/esthete_detache"/>
    <hyperlink ref="AX25" r:id="rId181" display="https://twitter.com/essec"/>
    <hyperlink ref="AX26" r:id="rId182" display="https://twitter.com/thjeanjean"/>
    <hyperlink ref="AX27" r:id="rId183" display="https://twitter.com/bigdatabatman"/>
    <hyperlink ref="AX28" r:id="rId184" display="https://twitter.com/uniconexed"/>
    <hyperlink ref="AX29" r:id="rId185" display="https://twitter.com/sobeyschool_smu"/>
    <hyperlink ref="AX30" r:id="rId186" display="https://twitter.com/julia_parnaby"/>
    <hyperlink ref="AX31" r:id="rId187" display="https://twitter.com/digitaltransf11"/>
    <hyperlink ref="AX32" r:id="rId188" display="https://twitter.com/mba_buddy"/>
    <hyperlink ref="AX33" r:id="rId189" display="https://twitter.com/nicochan33"/>
    <hyperlink ref="AX34" r:id="rId190" display="https://twitter.com/ieexeceducation"/>
    <hyperlink ref="AX35" r:id="rId191" display="https://twitter.com/tripgiu5"/>
    <hyperlink ref="AX36" r:id="rId192" display="https://twitter.com/harvardnpli"/>
    <hyperlink ref="AX37" r:id="rId193" display="https://twitter.com/whartoncai"/>
    <hyperlink ref="AX38" r:id="rId194" display="https://twitter.com/iyengar_raghu"/>
    <hyperlink ref="AX39" r:id="rId195" display="https://twitter.com/warrencntrpenn"/>
    <hyperlink ref="AX40" r:id="rId196" display="https://twitter.com/wharton"/>
    <hyperlink ref="AX41" r:id="rId197" display="https://twitter.com/valerieblassey"/>
    <hyperlink ref="AX42" r:id="rId198" display="https://twitter.com/thegcsp"/>
    <hyperlink ref="AX43" r:id="rId199" display="https://twitter.com/www"/>
    <hyperlink ref="AX44" r:id="rId200" display="https://twitter.com/brown_sps"/>
    <hyperlink ref="AX45" r:id="rId201" display="https://twitter.com/kelloggexeced"/>
    <hyperlink ref="AX46" r:id="rId202" display="https://twitter.com/ucberkeleyext"/>
    <hyperlink ref="AX47" r:id="rId203" display="https://twitter.com/columbiaexeced"/>
    <hyperlink ref="AX48" r:id="rId204" display="https://twitter.com/dardenexeced"/>
    <hyperlink ref="AX49" r:id="rId205" display="https://twitter.com/harvardchanecpe"/>
  </hyperlinks>
  <printOptions/>
  <pageMargins left="0.7" right="0.7" top="0.75" bottom="0.75" header="0.3" footer="0.3"/>
  <pageSetup horizontalDpi="600" verticalDpi="600" orientation="portrait" r:id="rId209"/>
  <legacyDrawing r:id="rId207"/>
  <tableParts>
    <tablePart r:id="rId2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1117</v>
      </c>
      <c r="Z2" s="13" t="s">
        <v>1132</v>
      </c>
      <c r="AA2" s="13" t="s">
        <v>1175</v>
      </c>
      <c r="AB2" s="13" t="s">
        <v>1248</v>
      </c>
      <c r="AC2" s="13" t="s">
        <v>1324</v>
      </c>
      <c r="AD2" s="13" t="s">
        <v>1348</v>
      </c>
      <c r="AE2" s="13" t="s">
        <v>1349</v>
      </c>
      <c r="AF2" s="13" t="s">
        <v>1362</v>
      </c>
      <c r="AG2" s="119" t="s">
        <v>1523</v>
      </c>
      <c r="AH2" s="119" t="s">
        <v>1524</v>
      </c>
      <c r="AI2" s="119" t="s">
        <v>1525</v>
      </c>
      <c r="AJ2" s="119" t="s">
        <v>1526</v>
      </c>
      <c r="AK2" s="119" t="s">
        <v>1527</v>
      </c>
      <c r="AL2" s="119" t="s">
        <v>1528</v>
      </c>
      <c r="AM2" s="119" t="s">
        <v>1529</v>
      </c>
      <c r="AN2" s="119" t="s">
        <v>1530</v>
      </c>
      <c r="AO2" s="119" t="s">
        <v>1533</v>
      </c>
    </row>
    <row r="3" spans="1:41" ht="15">
      <c r="A3" s="87" t="s">
        <v>1083</v>
      </c>
      <c r="B3" s="65" t="s">
        <v>1090</v>
      </c>
      <c r="C3" s="65" t="s">
        <v>56</v>
      </c>
      <c r="D3" s="103"/>
      <c r="E3" s="102"/>
      <c r="F3" s="104" t="s">
        <v>1602</v>
      </c>
      <c r="G3" s="105"/>
      <c r="H3" s="105"/>
      <c r="I3" s="106">
        <v>3</v>
      </c>
      <c r="J3" s="107"/>
      <c r="K3" s="48">
        <v>14</v>
      </c>
      <c r="L3" s="48">
        <v>12</v>
      </c>
      <c r="M3" s="48">
        <v>45</v>
      </c>
      <c r="N3" s="48">
        <v>57</v>
      </c>
      <c r="O3" s="48">
        <v>41</v>
      </c>
      <c r="P3" s="49">
        <v>0.07692307692307693</v>
      </c>
      <c r="Q3" s="49">
        <v>0.14285714285714285</v>
      </c>
      <c r="R3" s="48">
        <v>1</v>
      </c>
      <c r="S3" s="48">
        <v>0</v>
      </c>
      <c r="T3" s="48">
        <v>14</v>
      </c>
      <c r="U3" s="48">
        <v>57</v>
      </c>
      <c r="V3" s="48">
        <v>2</v>
      </c>
      <c r="W3" s="49">
        <v>1.72449</v>
      </c>
      <c r="X3" s="49">
        <v>0.07692307692307693</v>
      </c>
      <c r="Y3" s="78" t="s">
        <v>1118</v>
      </c>
      <c r="Z3" s="78" t="s">
        <v>409</v>
      </c>
      <c r="AA3" s="78" t="s">
        <v>1176</v>
      </c>
      <c r="AB3" s="85" t="s">
        <v>1249</v>
      </c>
      <c r="AC3" s="85" t="s">
        <v>1325</v>
      </c>
      <c r="AD3" s="85"/>
      <c r="AE3" s="85" t="s">
        <v>1350</v>
      </c>
      <c r="AF3" s="85" t="s">
        <v>1363</v>
      </c>
      <c r="AG3" s="116">
        <v>48</v>
      </c>
      <c r="AH3" s="120">
        <v>8.480565371024735</v>
      </c>
      <c r="AI3" s="116">
        <v>1</v>
      </c>
      <c r="AJ3" s="120">
        <v>0.17667844522968199</v>
      </c>
      <c r="AK3" s="116">
        <v>0</v>
      </c>
      <c r="AL3" s="120">
        <v>0</v>
      </c>
      <c r="AM3" s="116">
        <v>517</v>
      </c>
      <c r="AN3" s="120">
        <v>91.34275618374558</v>
      </c>
      <c r="AO3" s="116">
        <v>566</v>
      </c>
    </row>
    <row r="4" spans="1:41" ht="15">
      <c r="A4" s="87" t="s">
        <v>1084</v>
      </c>
      <c r="B4" s="65" t="s">
        <v>1091</v>
      </c>
      <c r="C4" s="65" t="s">
        <v>56</v>
      </c>
      <c r="D4" s="109"/>
      <c r="E4" s="108"/>
      <c r="F4" s="110" t="s">
        <v>1603</v>
      </c>
      <c r="G4" s="111"/>
      <c r="H4" s="111"/>
      <c r="I4" s="112">
        <v>4</v>
      </c>
      <c r="J4" s="113"/>
      <c r="K4" s="48">
        <v>13</v>
      </c>
      <c r="L4" s="48">
        <v>49</v>
      </c>
      <c r="M4" s="48">
        <v>0</v>
      </c>
      <c r="N4" s="48">
        <v>49</v>
      </c>
      <c r="O4" s="48">
        <v>1</v>
      </c>
      <c r="P4" s="49">
        <v>0.14285714285714285</v>
      </c>
      <c r="Q4" s="49">
        <v>0.25</v>
      </c>
      <c r="R4" s="48">
        <v>1</v>
      </c>
      <c r="S4" s="48">
        <v>0</v>
      </c>
      <c r="T4" s="48">
        <v>13</v>
      </c>
      <c r="U4" s="48">
        <v>49</v>
      </c>
      <c r="V4" s="48">
        <v>2</v>
      </c>
      <c r="W4" s="49">
        <v>1.349112</v>
      </c>
      <c r="X4" s="49">
        <v>0.3076923076923077</v>
      </c>
      <c r="Y4" s="78" t="s">
        <v>1119</v>
      </c>
      <c r="Z4" s="78" t="s">
        <v>417</v>
      </c>
      <c r="AA4" s="78" t="s">
        <v>1177</v>
      </c>
      <c r="AB4" s="85" t="s">
        <v>1250</v>
      </c>
      <c r="AC4" s="85" t="s">
        <v>1326</v>
      </c>
      <c r="AD4" s="85"/>
      <c r="AE4" s="85" t="s">
        <v>1351</v>
      </c>
      <c r="AF4" s="85" t="s">
        <v>1364</v>
      </c>
      <c r="AG4" s="116">
        <v>2</v>
      </c>
      <c r="AH4" s="120">
        <v>0.7326007326007326</v>
      </c>
      <c r="AI4" s="116">
        <v>0</v>
      </c>
      <c r="AJ4" s="120">
        <v>0</v>
      </c>
      <c r="AK4" s="116">
        <v>0</v>
      </c>
      <c r="AL4" s="120">
        <v>0</v>
      </c>
      <c r="AM4" s="116">
        <v>271</v>
      </c>
      <c r="AN4" s="120">
        <v>99.26739926739927</v>
      </c>
      <c r="AO4" s="116">
        <v>273</v>
      </c>
    </row>
    <row r="5" spans="1:41" ht="15">
      <c r="A5" s="87" t="s">
        <v>1085</v>
      </c>
      <c r="B5" s="65" t="s">
        <v>1092</v>
      </c>
      <c r="C5" s="65" t="s">
        <v>56</v>
      </c>
      <c r="D5" s="109"/>
      <c r="E5" s="108"/>
      <c r="F5" s="110" t="s">
        <v>1604</v>
      </c>
      <c r="G5" s="111"/>
      <c r="H5" s="111"/>
      <c r="I5" s="112">
        <v>5</v>
      </c>
      <c r="J5" s="113"/>
      <c r="K5" s="48">
        <v>6</v>
      </c>
      <c r="L5" s="48">
        <v>5</v>
      </c>
      <c r="M5" s="48">
        <v>3</v>
      </c>
      <c r="N5" s="48">
        <v>8</v>
      </c>
      <c r="O5" s="48">
        <v>3</v>
      </c>
      <c r="P5" s="49">
        <v>0</v>
      </c>
      <c r="Q5" s="49">
        <v>0</v>
      </c>
      <c r="R5" s="48">
        <v>1</v>
      </c>
      <c r="S5" s="48">
        <v>0</v>
      </c>
      <c r="T5" s="48">
        <v>6</v>
      </c>
      <c r="U5" s="48">
        <v>8</v>
      </c>
      <c r="V5" s="48">
        <v>2</v>
      </c>
      <c r="W5" s="49">
        <v>1.388889</v>
      </c>
      <c r="X5" s="49">
        <v>0.16666666666666666</v>
      </c>
      <c r="Y5" s="78" t="s">
        <v>1120</v>
      </c>
      <c r="Z5" s="78" t="s">
        <v>418</v>
      </c>
      <c r="AA5" s="78" t="s">
        <v>1178</v>
      </c>
      <c r="AB5" s="85" t="s">
        <v>1251</v>
      </c>
      <c r="AC5" s="85" t="s">
        <v>1327</v>
      </c>
      <c r="AD5" s="85"/>
      <c r="AE5" s="85" t="s">
        <v>236</v>
      </c>
      <c r="AF5" s="85" t="s">
        <v>1365</v>
      </c>
      <c r="AG5" s="116">
        <v>10</v>
      </c>
      <c r="AH5" s="120">
        <v>4.9504950495049505</v>
      </c>
      <c r="AI5" s="116">
        <v>1</v>
      </c>
      <c r="AJ5" s="120">
        <v>0.49504950495049505</v>
      </c>
      <c r="AK5" s="116">
        <v>0</v>
      </c>
      <c r="AL5" s="120">
        <v>0</v>
      </c>
      <c r="AM5" s="116">
        <v>191</v>
      </c>
      <c r="AN5" s="120">
        <v>94.55445544554455</v>
      </c>
      <c r="AO5" s="116">
        <v>202</v>
      </c>
    </row>
    <row r="6" spans="1:41" ht="15">
      <c r="A6" s="87" t="s">
        <v>1086</v>
      </c>
      <c r="B6" s="65" t="s">
        <v>1093</v>
      </c>
      <c r="C6" s="65" t="s">
        <v>56</v>
      </c>
      <c r="D6" s="109"/>
      <c r="E6" s="108"/>
      <c r="F6" s="110" t="s">
        <v>1605</v>
      </c>
      <c r="G6" s="111"/>
      <c r="H6" s="111"/>
      <c r="I6" s="112">
        <v>6</v>
      </c>
      <c r="J6" s="113"/>
      <c r="K6" s="48">
        <v>5</v>
      </c>
      <c r="L6" s="48">
        <v>6</v>
      </c>
      <c r="M6" s="48">
        <v>0</v>
      </c>
      <c r="N6" s="48">
        <v>6</v>
      </c>
      <c r="O6" s="48">
        <v>0</v>
      </c>
      <c r="P6" s="49">
        <v>0</v>
      </c>
      <c r="Q6" s="49">
        <v>0</v>
      </c>
      <c r="R6" s="48">
        <v>1</v>
      </c>
      <c r="S6" s="48">
        <v>0</v>
      </c>
      <c r="T6" s="48">
        <v>5</v>
      </c>
      <c r="U6" s="48">
        <v>6</v>
      </c>
      <c r="V6" s="48">
        <v>2</v>
      </c>
      <c r="W6" s="49">
        <v>1.12</v>
      </c>
      <c r="X6" s="49">
        <v>0.3</v>
      </c>
      <c r="Y6" s="78" t="s">
        <v>363</v>
      </c>
      <c r="Z6" s="78" t="s">
        <v>422</v>
      </c>
      <c r="AA6" s="78" t="s">
        <v>443</v>
      </c>
      <c r="AB6" s="85" t="s">
        <v>1252</v>
      </c>
      <c r="AC6" s="85" t="s">
        <v>1328</v>
      </c>
      <c r="AD6" s="85"/>
      <c r="AE6" s="85" t="s">
        <v>1352</v>
      </c>
      <c r="AF6" s="85" t="s">
        <v>1366</v>
      </c>
      <c r="AG6" s="116">
        <v>1</v>
      </c>
      <c r="AH6" s="120">
        <v>1.3333333333333333</v>
      </c>
      <c r="AI6" s="116">
        <v>3</v>
      </c>
      <c r="AJ6" s="120">
        <v>4</v>
      </c>
      <c r="AK6" s="116">
        <v>0</v>
      </c>
      <c r="AL6" s="120">
        <v>0</v>
      </c>
      <c r="AM6" s="116">
        <v>71</v>
      </c>
      <c r="AN6" s="120">
        <v>94.66666666666667</v>
      </c>
      <c r="AO6" s="116">
        <v>75</v>
      </c>
    </row>
    <row r="7" spans="1:41" ht="15">
      <c r="A7" s="87" t="s">
        <v>1087</v>
      </c>
      <c r="B7" s="65" t="s">
        <v>1094</v>
      </c>
      <c r="C7" s="65" t="s">
        <v>56</v>
      </c>
      <c r="D7" s="109"/>
      <c r="E7" s="108"/>
      <c r="F7" s="110" t="s">
        <v>1606</v>
      </c>
      <c r="G7" s="111"/>
      <c r="H7" s="111"/>
      <c r="I7" s="112">
        <v>7</v>
      </c>
      <c r="J7" s="113"/>
      <c r="K7" s="48">
        <v>4</v>
      </c>
      <c r="L7" s="48">
        <v>3</v>
      </c>
      <c r="M7" s="48">
        <v>4</v>
      </c>
      <c r="N7" s="48">
        <v>7</v>
      </c>
      <c r="O7" s="48">
        <v>0</v>
      </c>
      <c r="P7" s="49">
        <v>0</v>
      </c>
      <c r="Q7" s="49">
        <v>0</v>
      </c>
      <c r="R7" s="48">
        <v>1</v>
      </c>
      <c r="S7" s="48">
        <v>0</v>
      </c>
      <c r="T7" s="48">
        <v>4</v>
      </c>
      <c r="U7" s="48">
        <v>7</v>
      </c>
      <c r="V7" s="48">
        <v>2</v>
      </c>
      <c r="W7" s="49">
        <v>1</v>
      </c>
      <c r="X7" s="49">
        <v>0.3333333333333333</v>
      </c>
      <c r="Y7" s="78" t="s">
        <v>1121</v>
      </c>
      <c r="Z7" s="78" t="s">
        <v>1133</v>
      </c>
      <c r="AA7" s="78" t="s">
        <v>1179</v>
      </c>
      <c r="AB7" s="85" t="s">
        <v>1253</v>
      </c>
      <c r="AC7" s="85" t="s">
        <v>1329</v>
      </c>
      <c r="AD7" s="85"/>
      <c r="AE7" s="85" t="s">
        <v>1353</v>
      </c>
      <c r="AF7" s="85" t="s">
        <v>1367</v>
      </c>
      <c r="AG7" s="116">
        <v>2</v>
      </c>
      <c r="AH7" s="120">
        <v>1.8867924528301887</v>
      </c>
      <c r="AI7" s="116">
        <v>4</v>
      </c>
      <c r="AJ7" s="120">
        <v>3.7735849056603774</v>
      </c>
      <c r="AK7" s="116">
        <v>0</v>
      </c>
      <c r="AL7" s="120">
        <v>0</v>
      </c>
      <c r="AM7" s="116">
        <v>100</v>
      </c>
      <c r="AN7" s="120">
        <v>94.33962264150944</v>
      </c>
      <c r="AO7" s="116">
        <v>106</v>
      </c>
    </row>
    <row r="8" spans="1:41" ht="15">
      <c r="A8" s="87" t="s">
        <v>1088</v>
      </c>
      <c r="B8" s="65" t="s">
        <v>1095</v>
      </c>
      <c r="C8" s="65" t="s">
        <v>56</v>
      </c>
      <c r="D8" s="109"/>
      <c r="E8" s="108"/>
      <c r="F8" s="110" t="s">
        <v>1607</v>
      </c>
      <c r="G8" s="111"/>
      <c r="H8" s="111"/>
      <c r="I8" s="112">
        <v>8</v>
      </c>
      <c r="J8" s="113"/>
      <c r="K8" s="48">
        <v>3</v>
      </c>
      <c r="L8" s="48">
        <v>1</v>
      </c>
      <c r="M8" s="48">
        <v>4</v>
      </c>
      <c r="N8" s="48">
        <v>5</v>
      </c>
      <c r="O8" s="48">
        <v>5</v>
      </c>
      <c r="P8" s="49" t="s">
        <v>1100</v>
      </c>
      <c r="Q8" s="49" t="s">
        <v>1100</v>
      </c>
      <c r="R8" s="48">
        <v>3</v>
      </c>
      <c r="S8" s="48">
        <v>3</v>
      </c>
      <c r="T8" s="48">
        <v>1</v>
      </c>
      <c r="U8" s="48">
        <v>2</v>
      </c>
      <c r="V8" s="48">
        <v>0</v>
      </c>
      <c r="W8" s="49">
        <v>0</v>
      </c>
      <c r="X8" s="49">
        <v>0</v>
      </c>
      <c r="Y8" s="78" t="s">
        <v>1122</v>
      </c>
      <c r="Z8" s="78" t="s">
        <v>1134</v>
      </c>
      <c r="AA8" s="78" t="s">
        <v>1180</v>
      </c>
      <c r="AB8" s="85" t="s">
        <v>1254</v>
      </c>
      <c r="AC8" s="85" t="s">
        <v>1330</v>
      </c>
      <c r="AD8" s="85"/>
      <c r="AE8" s="85"/>
      <c r="AF8" s="85" t="s">
        <v>1368</v>
      </c>
      <c r="AG8" s="116">
        <v>9</v>
      </c>
      <c r="AH8" s="120">
        <v>5.8441558441558445</v>
      </c>
      <c r="AI8" s="116">
        <v>0</v>
      </c>
      <c r="AJ8" s="120">
        <v>0</v>
      </c>
      <c r="AK8" s="116">
        <v>0</v>
      </c>
      <c r="AL8" s="120">
        <v>0</v>
      </c>
      <c r="AM8" s="116">
        <v>145</v>
      </c>
      <c r="AN8" s="120">
        <v>94.15584415584415</v>
      </c>
      <c r="AO8" s="116">
        <v>154</v>
      </c>
    </row>
    <row r="9" spans="1:41" ht="15">
      <c r="A9" s="87" t="s">
        <v>1089</v>
      </c>
      <c r="B9" s="65" t="s">
        <v>1096</v>
      </c>
      <c r="C9" s="65" t="s">
        <v>56</v>
      </c>
      <c r="D9" s="109"/>
      <c r="E9" s="108"/>
      <c r="F9" s="110" t="s">
        <v>1608</v>
      </c>
      <c r="G9" s="111"/>
      <c r="H9" s="111"/>
      <c r="I9" s="112">
        <v>9</v>
      </c>
      <c r="J9" s="113"/>
      <c r="K9" s="48">
        <v>2</v>
      </c>
      <c r="L9" s="48">
        <v>1</v>
      </c>
      <c r="M9" s="48">
        <v>4</v>
      </c>
      <c r="N9" s="48">
        <v>5</v>
      </c>
      <c r="O9" s="48">
        <v>4</v>
      </c>
      <c r="P9" s="49">
        <v>0</v>
      </c>
      <c r="Q9" s="49">
        <v>0</v>
      </c>
      <c r="R9" s="48">
        <v>1</v>
      </c>
      <c r="S9" s="48">
        <v>0</v>
      </c>
      <c r="T9" s="48">
        <v>2</v>
      </c>
      <c r="U9" s="48">
        <v>5</v>
      </c>
      <c r="V9" s="48">
        <v>1</v>
      </c>
      <c r="W9" s="49">
        <v>0.5</v>
      </c>
      <c r="X9" s="49">
        <v>0.5</v>
      </c>
      <c r="Y9" s="78" t="s">
        <v>1123</v>
      </c>
      <c r="Z9" s="78" t="s">
        <v>1135</v>
      </c>
      <c r="AA9" s="78" t="s">
        <v>1181</v>
      </c>
      <c r="AB9" s="85" t="s">
        <v>1255</v>
      </c>
      <c r="AC9" s="85" t="s">
        <v>1331</v>
      </c>
      <c r="AD9" s="85"/>
      <c r="AE9" s="85" t="s">
        <v>241</v>
      </c>
      <c r="AF9" s="85" t="s">
        <v>1369</v>
      </c>
      <c r="AG9" s="116">
        <v>4</v>
      </c>
      <c r="AH9" s="120">
        <v>2.7586206896551726</v>
      </c>
      <c r="AI9" s="116">
        <v>1</v>
      </c>
      <c r="AJ9" s="120">
        <v>0.6896551724137931</v>
      </c>
      <c r="AK9" s="116">
        <v>0</v>
      </c>
      <c r="AL9" s="120">
        <v>0</v>
      </c>
      <c r="AM9" s="116">
        <v>140</v>
      </c>
      <c r="AN9" s="120">
        <v>96.55172413793103</v>
      </c>
      <c r="AO9" s="116">
        <v>145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1083</v>
      </c>
      <c r="B2" s="85" t="s">
        <v>248</v>
      </c>
      <c r="C2" s="78">
        <f>VLOOKUP(GroupVertices[[#This Row],[Vertex]],Vertices[],MATCH("ID",Vertices[[#Headers],[Vertex]:[Vertex Content Word Count]],0),FALSE)</f>
        <v>7</v>
      </c>
    </row>
    <row r="3" spans="1:3" ht="15">
      <c r="A3" s="78" t="s">
        <v>1083</v>
      </c>
      <c r="B3" s="85" t="s">
        <v>258</v>
      </c>
      <c r="C3" s="78">
        <f>VLOOKUP(GroupVertices[[#This Row],[Vertex]],Vertices[],MATCH("ID",Vertices[[#Headers],[Vertex]:[Vertex Content Word Count]],0),FALSE)</f>
        <v>49</v>
      </c>
    </row>
    <row r="4" spans="1:3" ht="15">
      <c r="A4" s="78" t="s">
        <v>1083</v>
      </c>
      <c r="B4" s="85" t="s">
        <v>257</v>
      </c>
      <c r="C4" s="78">
        <f>VLOOKUP(GroupVertices[[#This Row],[Vertex]],Vertices[],MATCH("ID",Vertices[[#Headers],[Vertex]:[Vertex Content Word Count]],0),FALSE)</f>
        <v>48</v>
      </c>
    </row>
    <row r="5" spans="1:3" ht="15">
      <c r="A5" s="78" t="s">
        <v>1083</v>
      </c>
      <c r="B5" s="85" t="s">
        <v>256</v>
      </c>
      <c r="C5" s="78">
        <f>VLOOKUP(GroupVertices[[#This Row],[Vertex]],Vertices[],MATCH("ID",Vertices[[#Headers],[Vertex]:[Vertex Content Word Count]],0),FALSE)</f>
        <v>47</v>
      </c>
    </row>
    <row r="6" spans="1:3" ht="15">
      <c r="A6" s="78" t="s">
        <v>1083</v>
      </c>
      <c r="B6" s="85" t="s">
        <v>255</v>
      </c>
      <c r="C6" s="78">
        <f>VLOOKUP(GroupVertices[[#This Row],[Vertex]],Vertices[],MATCH("ID",Vertices[[#Headers],[Vertex]:[Vertex Content Word Count]],0),FALSE)</f>
        <v>46</v>
      </c>
    </row>
    <row r="7" spans="1:3" ht="15">
      <c r="A7" s="78" t="s">
        <v>1083</v>
      </c>
      <c r="B7" s="85" t="s">
        <v>254</v>
      </c>
      <c r="C7" s="78">
        <f>VLOOKUP(GroupVertices[[#This Row],[Vertex]],Vertices[],MATCH("ID",Vertices[[#Headers],[Vertex]:[Vertex Content Word Count]],0),FALSE)</f>
        <v>45</v>
      </c>
    </row>
    <row r="8" spans="1:3" ht="15">
      <c r="A8" s="78" t="s">
        <v>1083</v>
      </c>
      <c r="B8" s="85" t="s">
        <v>253</v>
      </c>
      <c r="C8" s="78">
        <f>VLOOKUP(GroupVertices[[#This Row],[Vertex]],Vertices[],MATCH("ID",Vertices[[#Headers],[Vertex]:[Vertex Content Word Count]],0),FALSE)</f>
        <v>44</v>
      </c>
    </row>
    <row r="9" spans="1:3" ht="15">
      <c r="A9" s="78" t="s">
        <v>1083</v>
      </c>
      <c r="B9" s="85" t="s">
        <v>252</v>
      </c>
      <c r="C9" s="78">
        <f>VLOOKUP(GroupVertices[[#This Row],[Vertex]],Vertices[],MATCH("ID",Vertices[[#Headers],[Vertex]:[Vertex Content Word Count]],0),FALSE)</f>
        <v>43</v>
      </c>
    </row>
    <row r="10" spans="1:3" ht="15">
      <c r="A10" s="78" t="s">
        <v>1083</v>
      </c>
      <c r="B10" s="85" t="s">
        <v>247</v>
      </c>
      <c r="C10" s="78">
        <f>VLOOKUP(GroupVertices[[#This Row],[Vertex]],Vertices[],MATCH("ID",Vertices[[#Headers],[Vertex]:[Vertex Content Word Count]],0),FALSE)</f>
        <v>42</v>
      </c>
    </row>
    <row r="11" spans="1:3" ht="15">
      <c r="A11" s="78" t="s">
        <v>1083</v>
      </c>
      <c r="B11" s="85" t="s">
        <v>240</v>
      </c>
      <c r="C11" s="78">
        <f>VLOOKUP(GroupVertices[[#This Row],[Vertex]],Vertices[],MATCH("ID",Vertices[[#Headers],[Vertex]:[Vertex Content Word Count]],0),FALSE)</f>
        <v>33</v>
      </c>
    </row>
    <row r="12" spans="1:3" ht="15">
      <c r="A12" s="78" t="s">
        <v>1083</v>
      </c>
      <c r="B12" s="85" t="s">
        <v>239</v>
      </c>
      <c r="C12" s="78">
        <f>VLOOKUP(GroupVertices[[#This Row],[Vertex]],Vertices[],MATCH("ID",Vertices[[#Headers],[Vertex]:[Vertex Content Word Count]],0),FALSE)</f>
        <v>32</v>
      </c>
    </row>
    <row r="13" spans="1:3" ht="15">
      <c r="A13" s="78" t="s">
        <v>1083</v>
      </c>
      <c r="B13" s="85" t="s">
        <v>238</v>
      </c>
      <c r="C13" s="78">
        <f>VLOOKUP(GroupVertices[[#This Row],[Vertex]],Vertices[],MATCH("ID",Vertices[[#Headers],[Vertex]:[Vertex Content Word Count]],0),FALSE)</f>
        <v>31</v>
      </c>
    </row>
    <row r="14" spans="1:3" ht="15">
      <c r="A14" s="78" t="s">
        <v>1083</v>
      </c>
      <c r="B14" s="85" t="s">
        <v>224</v>
      </c>
      <c r="C14" s="78">
        <f>VLOOKUP(GroupVertices[[#This Row],[Vertex]],Vertices[],MATCH("ID",Vertices[[#Headers],[Vertex]:[Vertex Content Word Count]],0),FALSE)</f>
        <v>21</v>
      </c>
    </row>
    <row r="15" spans="1:3" ht="15">
      <c r="A15" s="78" t="s">
        <v>1083</v>
      </c>
      <c r="B15" s="85" t="s">
        <v>214</v>
      </c>
      <c r="C15" s="78">
        <f>VLOOKUP(GroupVertices[[#This Row],[Vertex]],Vertices[],MATCH("ID",Vertices[[#Headers],[Vertex]:[Vertex Content Word Count]],0),FALSE)</f>
        <v>6</v>
      </c>
    </row>
    <row r="16" spans="1:3" ht="15">
      <c r="A16" s="78" t="s">
        <v>1084</v>
      </c>
      <c r="B16" s="85" t="s">
        <v>226</v>
      </c>
      <c r="C16" s="78">
        <f>VLOOKUP(GroupVertices[[#This Row],[Vertex]],Vertices[],MATCH("ID",Vertices[[#Headers],[Vertex]:[Vertex Content Word Count]],0),FALSE)</f>
        <v>23</v>
      </c>
    </row>
    <row r="17" spans="1:3" ht="15">
      <c r="A17" s="78" t="s">
        <v>1084</v>
      </c>
      <c r="B17" s="85" t="s">
        <v>235</v>
      </c>
      <c r="C17" s="78">
        <f>VLOOKUP(GroupVertices[[#This Row],[Vertex]],Vertices[],MATCH("ID",Vertices[[#Headers],[Vertex]:[Vertex Content Word Count]],0),FALSE)</f>
        <v>14</v>
      </c>
    </row>
    <row r="18" spans="1:3" ht="15">
      <c r="A18" s="78" t="s">
        <v>1084</v>
      </c>
      <c r="B18" s="85" t="s">
        <v>233</v>
      </c>
      <c r="C18" s="78">
        <f>VLOOKUP(GroupVertices[[#This Row],[Vertex]],Vertices[],MATCH("ID",Vertices[[#Headers],[Vertex]:[Vertex Content Word Count]],0),FALSE)</f>
        <v>13</v>
      </c>
    </row>
    <row r="19" spans="1:3" ht="15">
      <c r="A19" s="78" t="s">
        <v>1084</v>
      </c>
      <c r="B19" s="85" t="s">
        <v>234</v>
      </c>
      <c r="C19" s="78">
        <f>VLOOKUP(GroupVertices[[#This Row],[Vertex]],Vertices[],MATCH("ID",Vertices[[#Headers],[Vertex]:[Vertex Content Word Count]],0),FALSE)</f>
        <v>12</v>
      </c>
    </row>
    <row r="20" spans="1:3" ht="15">
      <c r="A20" s="78" t="s">
        <v>1084</v>
      </c>
      <c r="B20" s="85" t="s">
        <v>232</v>
      </c>
      <c r="C20" s="78">
        <f>VLOOKUP(GroupVertices[[#This Row],[Vertex]],Vertices[],MATCH("ID",Vertices[[#Headers],[Vertex]:[Vertex Content Word Count]],0),FALSE)</f>
        <v>11</v>
      </c>
    </row>
    <row r="21" spans="1:3" ht="15">
      <c r="A21" s="78" t="s">
        <v>1084</v>
      </c>
      <c r="B21" s="85" t="s">
        <v>225</v>
      </c>
      <c r="C21" s="78">
        <f>VLOOKUP(GroupVertices[[#This Row],[Vertex]],Vertices[],MATCH("ID",Vertices[[#Headers],[Vertex]:[Vertex Content Word Count]],0),FALSE)</f>
        <v>22</v>
      </c>
    </row>
    <row r="22" spans="1:3" ht="15">
      <c r="A22" s="78" t="s">
        <v>1084</v>
      </c>
      <c r="B22" s="85" t="s">
        <v>223</v>
      </c>
      <c r="C22" s="78">
        <f>VLOOKUP(GroupVertices[[#This Row],[Vertex]],Vertices[],MATCH("ID",Vertices[[#Headers],[Vertex]:[Vertex Content Word Count]],0),FALSE)</f>
        <v>20</v>
      </c>
    </row>
    <row r="23" spans="1:3" ht="15">
      <c r="A23" s="78" t="s">
        <v>1084</v>
      </c>
      <c r="B23" s="85" t="s">
        <v>222</v>
      </c>
      <c r="C23" s="78">
        <f>VLOOKUP(GroupVertices[[#This Row],[Vertex]],Vertices[],MATCH("ID",Vertices[[#Headers],[Vertex]:[Vertex Content Word Count]],0),FALSE)</f>
        <v>19</v>
      </c>
    </row>
    <row r="24" spans="1:3" ht="15">
      <c r="A24" s="78" t="s">
        <v>1084</v>
      </c>
      <c r="B24" s="85" t="s">
        <v>221</v>
      </c>
      <c r="C24" s="78">
        <f>VLOOKUP(GroupVertices[[#This Row],[Vertex]],Vertices[],MATCH("ID",Vertices[[#Headers],[Vertex]:[Vertex Content Word Count]],0),FALSE)</f>
        <v>18</v>
      </c>
    </row>
    <row r="25" spans="1:3" ht="15">
      <c r="A25" s="78" t="s">
        <v>1084</v>
      </c>
      <c r="B25" s="85" t="s">
        <v>220</v>
      </c>
      <c r="C25" s="78">
        <f>VLOOKUP(GroupVertices[[#This Row],[Vertex]],Vertices[],MATCH("ID",Vertices[[#Headers],[Vertex]:[Vertex Content Word Count]],0),FALSE)</f>
        <v>17</v>
      </c>
    </row>
    <row r="26" spans="1:3" ht="15">
      <c r="A26" s="78" t="s">
        <v>1084</v>
      </c>
      <c r="B26" s="85" t="s">
        <v>219</v>
      </c>
      <c r="C26" s="78">
        <f>VLOOKUP(GroupVertices[[#This Row],[Vertex]],Vertices[],MATCH("ID",Vertices[[#Headers],[Vertex]:[Vertex Content Word Count]],0),FALSE)</f>
        <v>16</v>
      </c>
    </row>
    <row r="27" spans="1:3" ht="15">
      <c r="A27" s="78" t="s">
        <v>1084</v>
      </c>
      <c r="B27" s="85" t="s">
        <v>218</v>
      </c>
      <c r="C27" s="78">
        <f>VLOOKUP(GroupVertices[[#This Row],[Vertex]],Vertices[],MATCH("ID",Vertices[[#Headers],[Vertex]:[Vertex Content Word Count]],0),FALSE)</f>
        <v>15</v>
      </c>
    </row>
    <row r="28" spans="1:3" ht="15">
      <c r="A28" s="78" t="s">
        <v>1084</v>
      </c>
      <c r="B28" s="85" t="s">
        <v>217</v>
      </c>
      <c r="C28" s="78">
        <f>VLOOKUP(GroupVertices[[#This Row],[Vertex]],Vertices[],MATCH("ID",Vertices[[#Headers],[Vertex]:[Vertex Content Word Count]],0),FALSE)</f>
        <v>10</v>
      </c>
    </row>
    <row r="29" spans="1:3" ht="15">
      <c r="A29" s="78" t="s">
        <v>1085</v>
      </c>
      <c r="B29" s="85" t="s">
        <v>237</v>
      </c>
      <c r="C29" s="78">
        <f>VLOOKUP(GroupVertices[[#This Row],[Vertex]],Vertices[],MATCH("ID",Vertices[[#Headers],[Vertex]:[Vertex Content Word Count]],0),FALSE)</f>
        <v>30</v>
      </c>
    </row>
    <row r="30" spans="1:3" ht="15">
      <c r="A30" s="78" t="s">
        <v>1085</v>
      </c>
      <c r="B30" s="85" t="s">
        <v>236</v>
      </c>
      <c r="C30" s="78">
        <f>VLOOKUP(GroupVertices[[#This Row],[Vertex]],Vertices[],MATCH("ID",Vertices[[#Headers],[Vertex]:[Vertex Content Word Count]],0),FALSE)</f>
        <v>4</v>
      </c>
    </row>
    <row r="31" spans="1:3" ht="15">
      <c r="A31" s="78" t="s">
        <v>1085</v>
      </c>
      <c r="B31" s="85" t="s">
        <v>216</v>
      </c>
      <c r="C31" s="78">
        <f>VLOOKUP(GroupVertices[[#This Row],[Vertex]],Vertices[],MATCH("ID",Vertices[[#Headers],[Vertex]:[Vertex Content Word Count]],0),FALSE)</f>
        <v>9</v>
      </c>
    </row>
    <row r="32" spans="1:3" ht="15">
      <c r="A32" s="78" t="s">
        <v>1085</v>
      </c>
      <c r="B32" s="85" t="s">
        <v>215</v>
      </c>
      <c r="C32" s="78">
        <f>VLOOKUP(GroupVertices[[#This Row],[Vertex]],Vertices[],MATCH("ID",Vertices[[#Headers],[Vertex]:[Vertex Content Word Count]],0),FALSE)</f>
        <v>8</v>
      </c>
    </row>
    <row r="33" spans="1:3" ht="15">
      <c r="A33" s="78" t="s">
        <v>1085</v>
      </c>
      <c r="B33" s="85" t="s">
        <v>213</v>
      </c>
      <c r="C33" s="78">
        <f>VLOOKUP(GroupVertices[[#This Row],[Vertex]],Vertices[],MATCH("ID",Vertices[[#Headers],[Vertex]:[Vertex Content Word Count]],0),FALSE)</f>
        <v>5</v>
      </c>
    </row>
    <row r="34" spans="1:3" ht="15">
      <c r="A34" s="78" t="s">
        <v>1085</v>
      </c>
      <c r="B34" s="85" t="s">
        <v>212</v>
      </c>
      <c r="C34" s="78">
        <f>VLOOKUP(GroupVertices[[#This Row],[Vertex]],Vertices[],MATCH("ID",Vertices[[#Headers],[Vertex]:[Vertex Content Word Count]],0),FALSE)</f>
        <v>3</v>
      </c>
    </row>
    <row r="35" spans="1:3" ht="15">
      <c r="A35" s="78" t="s">
        <v>1086</v>
      </c>
      <c r="B35" s="85" t="s">
        <v>246</v>
      </c>
      <c r="C35" s="78">
        <f>VLOOKUP(GroupVertices[[#This Row],[Vertex]],Vertices[],MATCH("ID",Vertices[[#Headers],[Vertex]:[Vertex Content Word Count]],0),FALSE)</f>
        <v>41</v>
      </c>
    </row>
    <row r="36" spans="1:3" ht="15">
      <c r="A36" s="78" t="s">
        <v>1086</v>
      </c>
      <c r="B36" s="85" t="s">
        <v>244</v>
      </c>
      <c r="C36" s="78">
        <f>VLOOKUP(GroupVertices[[#This Row],[Vertex]],Vertices[],MATCH("ID",Vertices[[#Headers],[Vertex]:[Vertex Content Word Count]],0),FALSE)</f>
        <v>37</v>
      </c>
    </row>
    <row r="37" spans="1:3" ht="15">
      <c r="A37" s="78" t="s">
        <v>1086</v>
      </c>
      <c r="B37" s="85" t="s">
        <v>251</v>
      </c>
      <c r="C37" s="78">
        <f>VLOOKUP(GroupVertices[[#This Row],[Vertex]],Vertices[],MATCH("ID",Vertices[[#Headers],[Vertex]:[Vertex Content Word Count]],0),FALSE)</f>
        <v>40</v>
      </c>
    </row>
    <row r="38" spans="1:3" ht="15">
      <c r="A38" s="78" t="s">
        <v>1086</v>
      </c>
      <c r="B38" s="85" t="s">
        <v>245</v>
      </c>
      <c r="C38" s="78">
        <f>VLOOKUP(GroupVertices[[#This Row],[Vertex]],Vertices[],MATCH("ID",Vertices[[#Headers],[Vertex]:[Vertex Content Word Count]],0),FALSE)</f>
        <v>39</v>
      </c>
    </row>
    <row r="39" spans="1:3" ht="15">
      <c r="A39" s="78" t="s">
        <v>1086</v>
      </c>
      <c r="B39" s="85" t="s">
        <v>250</v>
      </c>
      <c r="C39" s="78">
        <f>VLOOKUP(GroupVertices[[#This Row],[Vertex]],Vertices[],MATCH("ID",Vertices[[#Headers],[Vertex]:[Vertex Content Word Count]],0),FALSE)</f>
        <v>38</v>
      </c>
    </row>
    <row r="40" spans="1:3" ht="15">
      <c r="A40" s="78" t="s">
        <v>1087</v>
      </c>
      <c r="B40" s="85" t="s">
        <v>228</v>
      </c>
      <c r="C40" s="78">
        <f>VLOOKUP(GroupVertices[[#This Row],[Vertex]],Vertices[],MATCH("ID",Vertices[[#Headers],[Vertex]:[Vertex Content Word Count]],0),FALSE)</f>
        <v>27</v>
      </c>
    </row>
    <row r="41" spans="1:3" ht="15">
      <c r="A41" s="78" t="s">
        <v>1087</v>
      </c>
      <c r="B41" s="85" t="s">
        <v>249</v>
      </c>
      <c r="C41" s="78">
        <f>VLOOKUP(GroupVertices[[#This Row],[Vertex]],Vertices[],MATCH("ID",Vertices[[#Headers],[Vertex]:[Vertex Content Word Count]],0),FALSE)</f>
        <v>25</v>
      </c>
    </row>
    <row r="42" spans="1:3" ht="15">
      <c r="A42" s="78" t="s">
        <v>1087</v>
      </c>
      <c r="B42" s="85" t="s">
        <v>230</v>
      </c>
      <c r="C42" s="78">
        <f>VLOOKUP(GroupVertices[[#This Row],[Vertex]],Vertices[],MATCH("ID",Vertices[[#Headers],[Vertex]:[Vertex Content Word Count]],0),FALSE)</f>
        <v>26</v>
      </c>
    </row>
    <row r="43" spans="1:3" ht="15">
      <c r="A43" s="78" t="s">
        <v>1087</v>
      </c>
      <c r="B43" s="85" t="s">
        <v>227</v>
      </c>
      <c r="C43" s="78">
        <f>VLOOKUP(GroupVertices[[#This Row],[Vertex]],Vertices[],MATCH("ID",Vertices[[#Headers],[Vertex]:[Vertex Content Word Count]],0),FALSE)</f>
        <v>24</v>
      </c>
    </row>
    <row r="44" spans="1:3" ht="15">
      <c r="A44" s="78" t="s">
        <v>1088</v>
      </c>
      <c r="B44" s="85" t="s">
        <v>229</v>
      </c>
      <c r="C44" s="78">
        <f>VLOOKUP(GroupVertices[[#This Row],[Vertex]],Vertices[],MATCH("ID",Vertices[[#Headers],[Vertex]:[Vertex Content Word Count]],0),FALSE)</f>
        <v>28</v>
      </c>
    </row>
    <row r="45" spans="1:3" ht="15">
      <c r="A45" s="78" t="s">
        <v>1088</v>
      </c>
      <c r="B45" s="85" t="s">
        <v>231</v>
      </c>
      <c r="C45" s="78">
        <f>VLOOKUP(GroupVertices[[#This Row],[Vertex]],Vertices[],MATCH("ID",Vertices[[#Headers],[Vertex]:[Vertex Content Word Count]],0),FALSE)</f>
        <v>29</v>
      </c>
    </row>
    <row r="46" spans="1:3" ht="15">
      <c r="A46" s="78" t="s">
        <v>1088</v>
      </c>
      <c r="B46" s="85" t="s">
        <v>243</v>
      </c>
      <c r="C46" s="78">
        <f>VLOOKUP(GroupVertices[[#This Row],[Vertex]],Vertices[],MATCH("ID",Vertices[[#Headers],[Vertex]:[Vertex Content Word Count]],0),FALSE)</f>
        <v>36</v>
      </c>
    </row>
    <row r="47" spans="1:3" ht="15">
      <c r="A47" s="78" t="s">
        <v>1089</v>
      </c>
      <c r="B47" s="85" t="s">
        <v>242</v>
      </c>
      <c r="C47" s="78">
        <f>VLOOKUP(GroupVertices[[#This Row],[Vertex]],Vertices[],MATCH("ID",Vertices[[#Headers],[Vertex]:[Vertex Content Word Count]],0),FALSE)</f>
        <v>35</v>
      </c>
    </row>
    <row r="48" spans="1:3" ht="15">
      <c r="A48" s="78" t="s">
        <v>1089</v>
      </c>
      <c r="B48" s="85" t="s">
        <v>241</v>
      </c>
      <c r="C48"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1537</v>
      </c>
      <c r="B2" s="34" t="s">
        <v>1044</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39</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34</v>
      </c>
      <c r="P2" s="37">
        <f>MIN(Vertices[PageRank])</f>
        <v>0.49514</v>
      </c>
      <c r="Q2" s="38">
        <f>COUNTIF(Vertices[PageRank],"&gt;= "&amp;P2)-COUNTIF(Vertices[PageRank],"&gt;="&amp;P3)</f>
        <v>20</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2.8363636363636364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0.0023144545454545453</v>
      </c>
      <c r="O3" s="40">
        <f>COUNTIF(Vertices[Eigenvector Centrality],"&gt;= "&amp;N3)-COUNTIF(Vertices[Eigenvector Centrality],"&gt;="&amp;N4)</f>
        <v>0</v>
      </c>
      <c r="P3" s="39">
        <f aca="true" t="shared" si="7" ref="P3:P26">P2+($P$57-$P$2)/BinDivisor</f>
        <v>0.6085820000000001</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47</v>
      </c>
      <c r="D4" s="32">
        <f t="shared" si="1"/>
        <v>0</v>
      </c>
      <c r="E4" s="3">
        <f>COUNTIF(Vertices[Degree],"&gt;= "&amp;D4)-COUNTIF(Vertices[Degree],"&gt;="&amp;D5)</f>
        <v>0</v>
      </c>
      <c r="F4" s="37">
        <f t="shared" si="2"/>
        <v>0.4727272727272727</v>
      </c>
      <c r="G4" s="38">
        <f>COUNTIF(Vertices[In-Degree],"&gt;= "&amp;F4)-COUNTIF(Vertices[In-Degree],"&gt;="&amp;F5)</f>
        <v>0</v>
      </c>
      <c r="H4" s="37">
        <f t="shared" si="3"/>
        <v>0.32727272727272727</v>
      </c>
      <c r="I4" s="38">
        <f>COUNTIF(Vertices[Out-Degree],"&gt;= "&amp;H4)-COUNTIF(Vertices[Out-Degree],"&gt;="&amp;H5)</f>
        <v>0</v>
      </c>
      <c r="J4" s="37">
        <f t="shared" si="4"/>
        <v>5.672727272727273</v>
      </c>
      <c r="K4" s="38">
        <f>COUNTIF(Vertices[Betweenness Centrality],"&gt;= "&amp;J4)-COUNTIF(Vertices[Betweenness Centrality],"&gt;="&amp;J5)</f>
        <v>1</v>
      </c>
      <c r="L4" s="37">
        <f t="shared" si="5"/>
        <v>0.03636363636363636</v>
      </c>
      <c r="M4" s="38">
        <f>COUNTIF(Vertices[Closeness Centrality],"&gt;= "&amp;L4)-COUNTIF(Vertices[Closeness Centrality],"&gt;="&amp;L5)</f>
        <v>22</v>
      </c>
      <c r="N4" s="37">
        <f t="shared" si="6"/>
        <v>0.004628909090909091</v>
      </c>
      <c r="O4" s="38">
        <f>COUNTIF(Vertices[Eigenvector Centrality],"&gt;= "&amp;N4)-COUNTIF(Vertices[Eigenvector Centrality],"&gt;="&amp;N5)</f>
        <v>0</v>
      </c>
      <c r="P4" s="37">
        <f t="shared" si="7"/>
        <v>0.7220240000000001</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0.4909090909090909</v>
      </c>
      <c r="I5" s="40">
        <f>COUNTIF(Vertices[Out-Degree],"&gt;= "&amp;H5)-COUNTIF(Vertices[Out-Degree],"&gt;="&amp;H6)</f>
        <v>0</v>
      </c>
      <c r="J5" s="39">
        <f t="shared" si="4"/>
        <v>8.50909090909091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0.006943363636363636</v>
      </c>
      <c r="O5" s="40">
        <f>COUNTIF(Vertices[Eigenvector Centrality],"&gt;= "&amp;N5)-COUNTIF(Vertices[Eigenvector Centrality],"&gt;="&amp;N6)</f>
        <v>0</v>
      </c>
      <c r="P5" s="39">
        <f t="shared" si="7"/>
        <v>0.8354660000000002</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77</v>
      </c>
      <c r="D6" s="32">
        <f t="shared" si="1"/>
        <v>0</v>
      </c>
      <c r="E6" s="3">
        <f>COUNTIF(Vertices[Degree],"&gt;= "&amp;D6)-COUNTIF(Vertices[Degree],"&gt;="&amp;D7)</f>
        <v>0</v>
      </c>
      <c r="F6" s="37">
        <f t="shared" si="2"/>
        <v>0.9454545454545454</v>
      </c>
      <c r="G6" s="38">
        <f>COUNTIF(Vertices[In-Degree],"&gt;= "&amp;F6)-COUNTIF(Vertices[In-Degree],"&gt;="&amp;F7)</f>
        <v>13</v>
      </c>
      <c r="H6" s="37">
        <f t="shared" si="3"/>
        <v>0.6545454545454545</v>
      </c>
      <c r="I6" s="38">
        <f>COUNTIF(Vertices[Out-Degree],"&gt;= "&amp;H6)-COUNTIF(Vertices[Out-Degree],"&gt;="&amp;H7)</f>
        <v>0</v>
      </c>
      <c r="J6" s="37">
        <f t="shared" si="4"/>
        <v>11.345454545454546</v>
      </c>
      <c r="K6" s="38">
        <f>COUNTIF(Vertices[Betweenness Centrality],"&gt;= "&amp;J6)-COUNTIF(Vertices[Betweenness Centrality],"&gt;="&amp;J7)</f>
        <v>0</v>
      </c>
      <c r="L6" s="37">
        <f t="shared" si="5"/>
        <v>0.07272727272727272</v>
      </c>
      <c r="M6" s="38">
        <f>COUNTIF(Vertices[Closeness Centrality],"&gt;= "&amp;L6)-COUNTIF(Vertices[Closeness Centrality],"&gt;="&amp;L7)</f>
        <v>5</v>
      </c>
      <c r="N6" s="37">
        <f t="shared" si="6"/>
        <v>0.009257818181818181</v>
      </c>
      <c r="O6" s="38">
        <f>COUNTIF(Vertices[Eigenvector Centrality],"&gt;= "&amp;N6)-COUNTIF(Vertices[Eigenvector Centrality],"&gt;="&amp;N7)</f>
        <v>0</v>
      </c>
      <c r="P6" s="37">
        <f t="shared" si="7"/>
        <v>0.9489080000000002</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60</v>
      </c>
      <c r="D7" s="32">
        <f t="shared" si="1"/>
        <v>0</v>
      </c>
      <c r="E7" s="3">
        <f>COUNTIF(Vertices[Degree],"&gt;= "&amp;D7)-COUNTIF(Vertices[Degree],"&gt;="&amp;D8)</f>
        <v>0</v>
      </c>
      <c r="F7" s="39">
        <f t="shared" si="2"/>
        <v>1.1818181818181819</v>
      </c>
      <c r="G7" s="40">
        <f>COUNTIF(Vertices[In-Degree],"&gt;= "&amp;F7)-COUNTIF(Vertices[In-Degree],"&gt;="&amp;F8)</f>
        <v>0</v>
      </c>
      <c r="H7" s="39">
        <f t="shared" si="3"/>
        <v>0.8181818181818181</v>
      </c>
      <c r="I7" s="40">
        <f>COUNTIF(Vertices[Out-Degree],"&gt;= "&amp;H7)-COUNTIF(Vertices[Out-Degree],"&gt;="&amp;H8)</f>
        <v>0</v>
      </c>
      <c r="J7" s="39">
        <f t="shared" si="4"/>
        <v>14.181818181818182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0.011572272727272726</v>
      </c>
      <c r="O7" s="40">
        <f>COUNTIF(Vertices[Eigenvector Centrality],"&gt;= "&amp;N7)-COUNTIF(Vertices[Eigenvector Centrality],"&gt;="&amp;N8)</f>
        <v>0</v>
      </c>
      <c r="P7" s="39">
        <f t="shared" si="7"/>
        <v>1.0623500000000001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137</v>
      </c>
      <c r="D8" s="32">
        <f t="shared" si="1"/>
        <v>0</v>
      </c>
      <c r="E8" s="3">
        <f>COUNTIF(Vertices[Degree],"&gt;= "&amp;D8)-COUNTIF(Vertices[Degree],"&gt;="&amp;D9)</f>
        <v>0</v>
      </c>
      <c r="F8" s="37">
        <f t="shared" si="2"/>
        <v>1.4181818181818182</v>
      </c>
      <c r="G8" s="38">
        <f>COUNTIF(Vertices[In-Degree],"&gt;= "&amp;F8)-COUNTIF(Vertices[In-Degree],"&gt;="&amp;F9)</f>
        <v>0</v>
      </c>
      <c r="H8" s="37">
        <f t="shared" si="3"/>
        <v>0.9818181818181817</v>
      </c>
      <c r="I8" s="38">
        <f>COUNTIF(Vertices[Out-Degree],"&gt;= "&amp;H8)-COUNTIF(Vertices[Out-Degree],"&gt;="&amp;H9)</f>
        <v>19</v>
      </c>
      <c r="J8" s="37">
        <f t="shared" si="4"/>
        <v>17.01818181818182</v>
      </c>
      <c r="K8" s="38">
        <f>COUNTIF(Vertices[Betweenness Centrality],"&gt;= "&amp;J8)-COUNTIF(Vertices[Betweenness Centrality],"&gt;="&amp;J9)</f>
        <v>4</v>
      </c>
      <c r="L8" s="37">
        <f t="shared" si="5"/>
        <v>0.1090909090909091</v>
      </c>
      <c r="M8" s="38">
        <f>COUNTIF(Vertices[Closeness Centrality],"&gt;= "&amp;L8)-COUNTIF(Vertices[Closeness Centrality],"&gt;="&amp;L9)</f>
        <v>5</v>
      </c>
      <c r="N8" s="37">
        <f t="shared" si="6"/>
        <v>0.013886727272727271</v>
      </c>
      <c r="O8" s="38">
        <f>COUNTIF(Vertices[Eigenvector Centrality],"&gt;= "&amp;N8)-COUNTIF(Vertices[Eigenvector Centrality],"&gt;="&amp;N9)</f>
        <v>0</v>
      </c>
      <c r="P8" s="37">
        <f t="shared" si="7"/>
        <v>1.1757920000000002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1.1454545454545453</v>
      </c>
      <c r="I9" s="40">
        <f>COUNTIF(Vertices[Out-Degree],"&gt;= "&amp;H9)-COUNTIF(Vertices[Out-Degree],"&gt;="&amp;H10)</f>
        <v>0</v>
      </c>
      <c r="J9" s="39">
        <f t="shared" si="4"/>
        <v>19.854545454545455</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0.016201181818181816</v>
      </c>
      <c r="O9" s="40">
        <f>COUNTIF(Vertices[Eigenvector Centrality],"&gt;= "&amp;N9)-COUNTIF(Vertices[Eigenvector Centrality],"&gt;="&amp;N10)</f>
        <v>0</v>
      </c>
      <c r="P9" s="39">
        <f t="shared" si="7"/>
        <v>1.2892340000000002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1538</v>
      </c>
      <c r="B10" s="34">
        <v>2</v>
      </c>
      <c r="D10" s="32">
        <f t="shared" si="1"/>
        <v>0</v>
      </c>
      <c r="E10" s="3">
        <f>COUNTIF(Vertices[Degree],"&gt;= "&amp;D10)-COUNTIF(Vertices[Degree],"&gt;="&amp;D11)</f>
        <v>0</v>
      </c>
      <c r="F10" s="37">
        <f t="shared" si="2"/>
        <v>1.8909090909090909</v>
      </c>
      <c r="G10" s="38">
        <f>COUNTIF(Vertices[In-Degree],"&gt;= "&amp;F10)-COUNTIF(Vertices[In-Degree],"&gt;="&amp;F11)</f>
        <v>2</v>
      </c>
      <c r="H10" s="37">
        <f t="shared" si="3"/>
        <v>1.3090909090909089</v>
      </c>
      <c r="I10" s="38">
        <f>COUNTIF(Vertices[Out-Degree],"&gt;= "&amp;H10)-COUNTIF(Vertices[Out-Degree],"&gt;="&amp;H11)</f>
        <v>0</v>
      </c>
      <c r="J10" s="37">
        <f t="shared" si="4"/>
        <v>22.69090909090909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0.018515636363636363</v>
      </c>
      <c r="O10" s="38">
        <f>COUNTIF(Vertices[Eigenvector Centrality],"&gt;= "&amp;N10)-COUNTIF(Vertices[Eigenvector Centrality],"&gt;="&amp;N11)</f>
        <v>0</v>
      </c>
      <c r="P10" s="37">
        <f t="shared" si="7"/>
        <v>1.4026760000000003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1.4727272727272724</v>
      </c>
      <c r="I11" s="40">
        <f>COUNTIF(Vertices[Out-Degree],"&gt;= "&amp;H11)-COUNTIF(Vertices[Out-Degree],"&gt;="&amp;H12)</f>
        <v>0</v>
      </c>
      <c r="J11" s="39">
        <f t="shared" si="4"/>
        <v>25.527272727272727</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0.02083009090909091</v>
      </c>
      <c r="O11" s="40">
        <f>COUNTIF(Vertices[Eigenvector Centrality],"&gt;= "&amp;N11)-COUNTIF(Vertices[Eigenvector Centrality],"&gt;="&amp;N12)</f>
        <v>0</v>
      </c>
      <c r="P11" s="39">
        <f t="shared" si="7"/>
        <v>1.5161180000000003</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259</v>
      </c>
      <c r="B12" s="34">
        <v>83</v>
      </c>
      <c r="D12" s="32">
        <f t="shared" si="1"/>
        <v>0</v>
      </c>
      <c r="E12" s="3">
        <f>COUNTIF(Vertices[Degree],"&gt;= "&amp;D12)-COUNTIF(Vertices[Degree],"&gt;="&amp;D13)</f>
        <v>0</v>
      </c>
      <c r="F12" s="37">
        <f t="shared" si="2"/>
        <v>2.3636363636363638</v>
      </c>
      <c r="G12" s="38">
        <f>COUNTIF(Vertices[In-Degree],"&gt;= "&amp;F12)-COUNTIF(Vertices[In-Degree],"&gt;="&amp;F13)</f>
        <v>0</v>
      </c>
      <c r="H12" s="37">
        <f t="shared" si="3"/>
        <v>1.636363636363636</v>
      </c>
      <c r="I12" s="38">
        <f>COUNTIF(Vertices[Out-Degree],"&gt;= "&amp;H12)-COUNTIF(Vertices[Out-Degree],"&gt;="&amp;H13)</f>
        <v>0</v>
      </c>
      <c r="J12" s="37">
        <f t="shared" si="4"/>
        <v>28.363636363636363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0.023144545454545456</v>
      </c>
      <c r="O12" s="38">
        <f>COUNTIF(Vertices[Eigenvector Centrality],"&gt;= "&amp;N12)-COUNTIF(Vertices[Eigenvector Centrality],"&gt;="&amp;N13)</f>
        <v>0</v>
      </c>
      <c r="P12" s="37">
        <f t="shared" si="7"/>
        <v>1.6295600000000003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54</v>
      </c>
      <c r="D13" s="32">
        <f t="shared" si="1"/>
        <v>0</v>
      </c>
      <c r="E13" s="3">
        <f>COUNTIF(Vertices[Degree],"&gt;= "&amp;D13)-COUNTIF(Vertices[Degree],"&gt;="&amp;D14)</f>
        <v>0</v>
      </c>
      <c r="F13" s="39">
        <f t="shared" si="2"/>
        <v>2.6</v>
      </c>
      <c r="G13" s="40">
        <f>COUNTIF(Vertices[In-Degree],"&gt;= "&amp;F13)-COUNTIF(Vertices[In-Degree],"&gt;="&amp;F14)</f>
        <v>0</v>
      </c>
      <c r="H13" s="39">
        <f t="shared" si="3"/>
        <v>1.7999999999999996</v>
      </c>
      <c r="I13" s="40">
        <f>COUNTIF(Vertices[Out-Degree],"&gt;= "&amp;H13)-COUNTIF(Vertices[Out-Degree],"&gt;="&amp;H14)</f>
        <v>0</v>
      </c>
      <c r="J13" s="39">
        <f t="shared" si="4"/>
        <v>31.2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0.025459000000000002</v>
      </c>
      <c r="O13" s="40">
        <f>COUNTIF(Vertices[Eigenvector Centrality],"&gt;= "&amp;N13)-COUNTIF(Vertices[Eigenvector Centrality],"&gt;="&amp;N14)</f>
        <v>0</v>
      </c>
      <c r="P13" s="39">
        <f t="shared" si="7"/>
        <v>1.7430020000000004</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2.8363636363636364</v>
      </c>
      <c r="G14" s="38">
        <f>COUNTIF(Vertices[In-Degree],"&gt;= "&amp;F14)-COUNTIF(Vertices[In-Degree],"&gt;="&amp;F15)</f>
        <v>2</v>
      </c>
      <c r="H14" s="37">
        <f t="shared" si="3"/>
        <v>1.9636363636363632</v>
      </c>
      <c r="I14" s="38">
        <f>COUNTIF(Vertices[Out-Degree],"&gt;= "&amp;H14)-COUNTIF(Vertices[Out-Degree],"&gt;="&amp;H15)</f>
        <v>4</v>
      </c>
      <c r="J14" s="37">
        <f t="shared" si="4"/>
        <v>34.03636363636364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0.02777345454545455</v>
      </c>
      <c r="O14" s="38">
        <f>COUNTIF(Vertices[Eigenvector Centrality],"&gt;= "&amp;N14)-COUNTIF(Vertices[Eigenvector Centrality],"&gt;="&amp;N15)</f>
        <v>0</v>
      </c>
      <c r="P14" s="37">
        <f t="shared" si="7"/>
        <v>1.8564440000000004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54</v>
      </c>
      <c r="D15" s="32">
        <f t="shared" si="1"/>
        <v>0</v>
      </c>
      <c r="E15" s="3">
        <f>COUNTIF(Vertices[Degree],"&gt;= "&amp;D15)-COUNTIF(Vertices[Degree],"&gt;="&amp;D16)</f>
        <v>0</v>
      </c>
      <c r="F15" s="39">
        <f t="shared" si="2"/>
        <v>3.0727272727272728</v>
      </c>
      <c r="G15" s="40">
        <f>COUNTIF(Vertices[In-Degree],"&gt;= "&amp;F15)-COUNTIF(Vertices[In-Degree],"&gt;="&amp;F16)</f>
        <v>0</v>
      </c>
      <c r="H15" s="39">
        <f t="shared" si="3"/>
        <v>2.127272727272727</v>
      </c>
      <c r="I15" s="40">
        <f>COUNTIF(Vertices[Out-Degree],"&gt;= "&amp;H15)-COUNTIF(Vertices[Out-Degree],"&gt;="&amp;H16)</f>
        <v>0</v>
      </c>
      <c r="J15" s="39">
        <f t="shared" si="4"/>
        <v>36.872727272727275</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0.030087909090909096</v>
      </c>
      <c r="O15" s="40">
        <f>COUNTIF(Vertices[Eigenvector Centrality],"&gt;= "&amp;N15)-COUNTIF(Vertices[Eigenvector Centrality],"&gt;="&amp;N16)</f>
        <v>0</v>
      </c>
      <c r="P15" s="39">
        <f t="shared" si="7"/>
        <v>1.9698860000000005</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123"/>
      <c r="B16" s="123"/>
      <c r="D16" s="32">
        <f t="shared" si="1"/>
        <v>0</v>
      </c>
      <c r="E16" s="3">
        <f>COUNTIF(Vertices[Degree],"&gt;= "&amp;D16)-COUNTIF(Vertices[Degree],"&gt;="&amp;D17)</f>
        <v>0</v>
      </c>
      <c r="F16" s="37">
        <f t="shared" si="2"/>
        <v>3.309090909090909</v>
      </c>
      <c r="G16" s="38">
        <f>COUNTIF(Vertices[In-Degree],"&gt;= "&amp;F16)-COUNTIF(Vertices[In-Degree],"&gt;="&amp;F17)</f>
        <v>0</v>
      </c>
      <c r="H16" s="37">
        <f t="shared" si="3"/>
        <v>2.2909090909090906</v>
      </c>
      <c r="I16" s="38">
        <f>COUNTIF(Vertices[Out-Degree],"&gt;= "&amp;H16)-COUNTIF(Vertices[Out-Degree],"&gt;="&amp;H17)</f>
        <v>0</v>
      </c>
      <c r="J16" s="37">
        <f t="shared" si="4"/>
        <v>39.70909090909091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0.03240236363636364</v>
      </c>
      <c r="O16" s="38">
        <f>COUNTIF(Vertices[Eigenvector Centrality],"&gt;= "&amp;N16)-COUNTIF(Vertices[Eigenvector Centrality],"&gt;="&amp;N17)</f>
        <v>0</v>
      </c>
      <c r="P16" s="37">
        <f t="shared" si="7"/>
        <v>2.0833280000000003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0.09859154929577464</v>
      </c>
      <c r="D17" s="32">
        <f t="shared" si="1"/>
        <v>0</v>
      </c>
      <c r="E17" s="3">
        <f>COUNTIF(Vertices[Degree],"&gt;= "&amp;D17)-COUNTIF(Vertices[Degree],"&gt;="&amp;D18)</f>
        <v>0</v>
      </c>
      <c r="F17" s="39">
        <f t="shared" si="2"/>
        <v>3.5454545454545454</v>
      </c>
      <c r="G17" s="40">
        <f>COUNTIF(Vertices[In-Degree],"&gt;= "&amp;F17)-COUNTIF(Vertices[In-Degree],"&gt;="&amp;F18)</f>
        <v>0</v>
      </c>
      <c r="H17" s="39">
        <f t="shared" si="3"/>
        <v>2.454545454545454</v>
      </c>
      <c r="I17" s="40">
        <f>COUNTIF(Vertices[Out-Degree],"&gt;= "&amp;H17)-COUNTIF(Vertices[Out-Degree],"&gt;="&amp;H18)</f>
        <v>0</v>
      </c>
      <c r="J17" s="39">
        <f t="shared" si="4"/>
        <v>42.54545454545455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0.03471681818181818</v>
      </c>
      <c r="O17" s="40">
        <f>COUNTIF(Vertices[Eigenvector Centrality],"&gt;= "&amp;N17)-COUNTIF(Vertices[Eigenvector Centrality],"&gt;="&amp;N18)</f>
        <v>0</v>
      </c>
      <c r="P17" s="39">
        <f t="shared" si="7"/>
        <v>2.1967700000000003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0.1794871794871795</v>
      </c>
      <c r="D18" s="32">
        <f t="shared" si="1"/>
        <v>0</v>
      </c>
      <c r="E18" s="3">
        <f>COUNTIF(Vertices[Degree],"&gt;= "&amp;D18)-COUNTIF(Vertices[Degree],"&gt;="&amp;D19)</f>
        <v>0</v>
      </c>
      <c r="F18" s="37">
        <f t="shared" si="2"/>
        <v>3.7818181818181817</v>
      </c>
      <c r="G18" s="38">
        <f>COUNTIF(Vertices[In-Degree],"&gt;= "&amp;F18)-COUNTIF(Vertices[In-Degree],"&gt;="&amp;F19)</f>
        <v>0</v>
      </c>
      <c r="H18" s="37">
        <f t="shared" si="3"/>
        <v>2.6181818181818177</v>
      </c>
      <c r="I18" s="38">
        <f>COUNTIF(Vertices[Out-Degree],"&gt;= "&amp;H18)-COUNTIF(Vertices[Out-Degree],"&gt;="&amp;H19)</f>
        <v>0</v>
      </c>
      <c r="J18" s="37">
        <f t="shared" si="4"/>
        <v>45.38181818181818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0.037031272727272725</v>
      </c>
      <c r="O18" s="38">
        <f>COUNTIF(Vertices[Eigenvector Centrality],"&gt;= "&amp;N18)-COUNTIF(Vertices[Eigenvector Centrality],"&gt;="&amp;N19)</f>
        <v>0</v>
      </c>
      <c r="P18" s="37">
        <f t="shared" si="7"/>
        <v>2.3102120000000004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4.0181818181818185</v>
      </c>
      <c r="G19" s="40">
        <f>COUNTIF(Vertices[In-Degree],"&gt;= "&amp;F19)-COUNTIF(Vertices[In-Degree],"&gt;="&amp;F20)</f>
        <v>0</v>
      </c>
      <c r="H19" s="39">
        <f t="shared" si="3"/>
        <v>2.7818181818181813</v>
      </c>
      <c r="I19" s="40">
        <f>COUNTIF(Vertices[Out-Degree],"&gt;= "&amp;H19)-COUNTIF(Vertices[Out-Degree],"&gt;="&amp;H20)</f>
        <v>0</v>
      </c>
      <c r="J19" s="39">
        <f t="shared" si="4"/>
        <v>48.21818181818182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0.03934572727272727</v>
      </c>
      <c r="O19" s="40">
        <f>COUNTIF(Vertices[Eigenvector Centrality],"&gt;= "&amp;N19)-COUNTIF(Vertices[Eigenvector Centrality],"&gt;="&amp;N20)</f>
        <v>0</v>
      </c>
      <c r="P19" s="39">
        <f t="shared" si="7"/>
        <v>2.4236540000000004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9</v>
      </c>
      <c r="D20" s="32">
        <f t="shared" si="1"/>
        <v>0</v>
      </c>
      <c r="E20" s="3">
        <f>COUNTIF(Vertices[Degree],"&gt;= "&amp;D20)-COUNTIF(Vertices[Degree],"&gt;="&amp;D21)</f>
        <v>0</v>
      </c>
      <c r="F20" s="37">
        <f t="shared" si="2"/>
        <v>4.254545454545455</v>
      </c>
      <c r="G20" s="38">
        <f>COUNTIF(Vertices[In-Degree],"&gt;= "&amp;F20)-COUNTIF(Vertices[In-Degree],"&gt;="&amp;F21)</f>
        <v>0</v>
      </c>
      <c r="H20" s="37">
        <f t="shared" si="3"/>
        <v>2.945454545454545</v>
      </c>
      <c r="I20" s="38">
        <f>COUNTIF(Vertices[Out-Degree],"&gt;= "&amp;H20)-COUNTIF(Vertices[Out-Degree],"&gt;="&amp;H21)</f>
        <v>3</v>
      </c>
      <c r="J20" s="37">
        <f t="shared" si="4"/>
        <v>51.054545454545455</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0.04166018181818181</v>
      </c>
      <c r="O20" s="38">
        <f>COUNTIF(Vertices[Eigenvector Centrality],"&gt;= "&amp;N20)-COUNTIF(Vertices[Eigenvector Centrality],"&gt;="&amp;N21)</f>
        <v>0</v>
      </c>
      <c r="P20" s="37">
        <f t="shared" si="7"/>
        <v>2.5370960000000005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153</v>
      </c>
      <c r="B21" s="34">
        <v>3</v>
      </c>
      <c r="D21" s="32">
        <f t="shared" si="1"/>
        <v>0</v>
      </c>
      <c r="E21" s="3">
        <f>COUNTIF(Vertices[Degree],"&gt;= "&amp;D21)-COUNTIF(Vertices[Degree],"&gt;="&amp;D22)</f>
        <v>0</v>
      </c>
      <c r="F21" s="39">
        <f t="shared" si="2"/>
        <v>4.490909090909091</v>
      </c>
      <c r="G21" s="40">
        <f>COUNTIF(Vertices[In-Degree],"&gt;= "&amp;F21)-COUNTIF(Vertices[In-Degree],"&gt;="&amp;F22)</f>
        <v>0</v>
      </c>
      <c r="H21" s="39">
        <f t="shared" si="3"/>
        <v>3.1090909090909085</v>
      </c>
      <c r="I21" s="40">
        <f>COUNTIF(Vertices[Out-Degree],"&gt;= "&amp;H21)-COUNTIF(Vertices[Out-Degree],"&gt;="&amp;H22)</f>
        <v>0</v>
      </c>
      <c r="J21" s="39">
        <f t="shared" si="4"/>
        <v>53.89090909090909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0.043974636363636355</v>
      </c>
      <c r="O21" s="40">
        <f>COUNTIF(Vertices[Eigenvector Centrality],"&gt;= "&amp;N21)-COUNTIF(Vertices[Eigenvector Centrality],"&gt;="&amp;N22)</f>
        <v>0</v>
      </c>
      <c r="P21" s="39">
        <f t="shared" si="7"/>
        <v>2.6505380000000005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14</v>
      </c>
      <c r="D22" s="32">
        <f t="shared" si="1"/>
        <v>0</v>
      </c>
      <c r="E22" s="3">
        <f>COUNTIF(Vertices[Degree],"&gt;= "&amp;D22)-COUNTIF(Vertices[Degree],"&gt;="&amp;D23)</f>
        <v>0</v>
      </c>
      <c r="F22" s="37">
        <f t="shared" si="2"/>
        <v>4.7272727272727275</v>
      </c>
      <c r="G22" s="38">
        <f>COUNTIF(Vertices[In-Degree],"&gt;= "&amp;F22)-COUNTIF(Vertices[In-Degree],"&gt;="&amp;F23)</f>
        <v>0</v>
      </c>
      <c r="H22" s="37">
        <f t="shared" si="3"/>
        <v>3.272727272727272</v>
      </c>
      <c r="I22" s="38">
        <f>COUNTIF(Vertices[Out-Degree],"&gt;= "&amp;H22)-COUNTIF(Vertices[Out-Degree],"&gt;="&amp;H23)</f>
        <v>0</v>
      </c>
      <c r="J22" s="37">
        <f t="shared" si="4"/>
        <v>56.72727272727273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0.0462890909090909</v>
      </c>
      <c r="O22" s="38">
        <f>COUNTIF(Vertices[Eigenvector Centrality],"&gt;= "&amp;N22)-COUNTIF(Vertices[Eigenvector Centrality],"&gt;="&amp;N23)</f>
        <v>0</v>
      </c>
      <c r="P22" s="37">
        <f t="shared" si="7"/>
        <v>2.7639800000000005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57</v>
      </c>
      <c r="D23" s="32">
        <f t="shared" si="1"/>
        <v>0</v>
      </c>
      <c r="E23" s="3">
        <f>COUNTIF(Vertices[Degree],"&gt;= "&amp;D23)-COUNTIF(Vertices[Degree],"&gt;="&amp;D24)</f>
        <v>0</v>
      </c>
      <c r="F23" s="39">
        <f t="shared" si="2"/>
        <v>4.963636363636364</v>
      </c>
      <c r="G23" s="40">
        <f>COUNTIF(Vertices[In-Degree],"&gt;= "&amp;F23)-COUNTIF(Vertices[In-Degree],"&gt;="&amp;F24)</f>
        <v>0</v>
      </c>
      <c r="H23" s="39">
        <f t="shared" si="3"/>
        <v>3.4363636363636356</v>
      </c>
      <c r="I23" s="40">
        <f>COUNTIF(Vertices[Out-Degree],"&gt;= "&amp;H23)-COUNTIF(Vertices[Out-Degree],"&gt;="&amp;H24)</f>
        <v>0</v>
      </c>
      <c r="J23" s="39">
        <f t="shared" si="4"/>
        <v>59.56363636363636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0.04860354545454544</v>
      </c>
      <c r="O23" s="40">
        <f>COUNTIF(Vertices[Eigenvector Centrality],"&gt;= "&amp;N23)-COUNTIF(Vertices[Eigenvector Centrality],"&gt;="&amp;N24)</f>
        <v>0</v>
      </c>
      <c r="P23" s="39">
        <f t="shared" si="7"/>
        <v>2.8774220000000006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5.2</v>
      </c>
      <c r="G24" s="38">
        <f>COUNTIF(Vertices[In-Degree],"&gt;= "&amp;F24)-COUNTIF(Vertices[In-Degree],"&gt;="&amp;F25)</f>
        <v>0</v>
      </c>
      <c r="H24" s="37">
        <f t="shared" si="3"/>
        <v>3.599999999999999</v>
      </c>
      <c r="I24" s="38">
        <f>COUNTIF(Vertices[Out-Degree],"&gt;= "&amp;H24)-COUNTIF(Vertices[Out-Degree],"&gt;="&amp;H25)</f>
        <v>0</v>
      </c>
      <c r="J24" s="37">
        <f t="shared" si="4"/>
        <v>62.4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0.050917999999999984</v>
      </c>
      <c r="O24" s="38">
        <f>COUNTIF(Vertices[Eigenvector Centrality],"&gt;= "&amp;N24)-COUNTIF(Vertices[Eigenvector Centrality],"&gt;="&amp;N25)</f>
        <v>0</v>
      </c>
      <c r="P24" s="37">
        <f t="shared" si="7"/>
        <v>2.9908640000000006</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2</v>
      </c>
      <c r="D25" s="32">
        <f t="shared" si="1"/>
        <v>0</v>
      </c>
      <c r="E25" s="3">
        <f>COUNTIF(Vertices[Degree],"&gt;= "&amp;D25)-COUNTIF(Vertices[Degree],"&gt;="&amp;D26)</f>
        <v>0</v>
      </c>
      <c r="F25" s="39">
        <f t="shared" si="2"/>
        <v>5.4363636363636365</v>
      </c>
      <c r="G25" s="40">
        <f>COUNTIF(Vertices[In-Degree],"&gt;= "&amp;F25)-COUNTIF(Vertices[In-Degree],"&gt;="&amp;F26)</f>
        <v>0</v>
      </c>
      <c r="H25" s="39">
        <f t="shared" si="3"/>
        <v>3.763636363636363</v>
      </c>
      <c r="I25" s="40">
        <f>COUNTIF(Vertices[Out-Degree],"&gt;= "&amp;H25)-COUNTIF(Vertices[Out-Degree],"&gt;="&amp;H26)</f>
        <v>0</v>
      </c>
      <c r="J25" s="39">
        <f t="shared" si="4"/>
        <v>65.23636363636363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0.05323245454545453</v>
      </c>
      <c r="O25" s="40">
        <f>COUNTIF(Vertices[Eigenvector Centrality],"&gt;= "&amp;N25)-COUNTIF(Vertices[Eigenvector Centrality],"&gt;="&amp;N26)</f>
        <v>0</v>
      </c>
      <c r="P25" s="39">
        <f t="shared" si="7"/>
        <v>3.1043060000000007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1.474388</v>
      </c>
      <c r="D26" s="32">
        <f t="shared" si="1"/>
        <v>0</v>
      </c>
      <c r="E26" s="3">
        <f>COUNTIF(Vertices[Degree],"&gt;= "&amp;D26)-COUNTIF(Vertices[Degree],"&gt;="&amp;D28)</f>
        <v>0</v>
      </c>
      <c r="F26" s="37">
        <f t="shared" si="2"/>
        <v>5.672727272727273</v>
      </c>
      <c r="G26" s="38">
        <f>COUNTIF(Vertices[In-Degree],"&gt;= "&amp;F26)-COUNTIF(Vertices[In-Degree],"&gt;="&amp;F28)</f>
        <v>0</v>
      </c>
      <c r="H26" s="37">
        <f t="shared" si="3"/>
        <v>3.9272727272727264</v>
      </c>
      <c r="I26" s="38">
        <f>COUNTIF(Vertices[Out-Degree],"&gt;= "&amp;H26)-COUNTIF(Vertices[Out-Degree],"&gt;="&amp;H28)</f>
        <v>10</v>
      </c>
      <c r="J26" s="37">
        <f t="shared" si="4"/>
        <v>68.07272727272728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0.05554690909090907</v>
      </c>
      <c r="O26" s="38">
        <f>COUNTIF(Vertices[Eigenvector Centrality],"&gt;= "&amp;N26)-COUNTIF(Vertices[Eigenvector Centrality],"&gt;="&amp;N28)</f>
        <v>0</v>
      </c>
      <c r="P26" s="37">
        <f t="shared" si="7"/>
        <v>3.2177480000000007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158</v>
      </c>
      <c r="B28" s="34">
        <v>0.036077705827937095</v>
      </c>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4.09090909090909</v>
      </c>
      <c r="I28" s="40">
        <f>COUNTIF(Vertices[Out-Degree],"&gt;= "&amp;H28)-COUNTIF(Vertices[Out-Degree],"&gt;="&amp;H40)</f>
        <v>0</v>
      </c>
      <c r="J28" s="39">
        <f>J26+($J$57-$J$2)/BinDivisor</f>
        <v>70.90909090909092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0.057861363636363614</v>
      </c>
      <c r="O28" s="40">
        <f>COUNTIF(Vertices[Eigenvector Centrality],"&gt;= "&amp;N28)-COUNTIF(Vertices[Eigenvector Centrality],"&gt;="&amp;N40)</f>
        <v>9</v>
      </c>
      <c r="P28" s="39">
        <f>P26+($P$57-$P$2)/BinDivisor</f>
        <v>3.3311900000000008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1539</v>
      </c>
      <c r="B29" s="34">
        <v>0.433228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1540</v>
      </c>
      <c r="B31" s="34" t="s">
        <v>1541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4.254545454545454</v>
      </c>
      <c r="I40" s="38">
        <f>COUNTIF(Vertices[Out-Degree],"&gt;= "&amp;H40)-COUNTIF(Vertices[Out-Degree],"&gt;="&amp;H41)</f>
        <v>0</v>
      </c>
      <c r="J40" s="37">
        <f>J28+($J$57-$J$2)/BinDivisor</f>
        <v>73.74545454545456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0.06017581818181816</v>
      </c>
      <c r="O40" s="38">
        <f>COUNTIF(Vertices[Eigenvector Centrality],"&gt;= "&amp;N40)-COUNTIF(Vertices[Eigenvector Centrality],"&gt;="&amp;N41)</f>
        <v>0</v>
      </c>
      <c r="P40" s="37">
        <f>P28+($P$57-$P$2)/BinDivisor</f>
        <v>3.444632000000001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76.5818181818182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0.0624902727272727</v>
      </c>
      <c r="O41" s="40">
        <f>COUNTIF(Vertices[Eigenvector Centrality],"&gt;= "&amp;N41)-COUNTIF(Vertices[Eigenvector Centrality],"&gt;="&amp;N42)</f>
        <v>0</v>
      </c>
      <c r="P41" s="39">
        <f aca="true" t="shared" si="16" ref="P41:P56">P40+($P$57-$P$2)/BinDivisor</f>
        <v>3.558074000000001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4.581818181818182</v>
      </c>
      <c r="I42" s="38">
        <f>COUNTIF(Vertices[Out-Degree],"&gt;= "&amp;H42)-COUNTIF(Vertices[Out-Degree],"&gt;="&amp;H43)</f>
        <v>0</v>
      </c>
      <c r="J42" s="37">
        <f t="shared" si="13"/>
        <v>79.41818181818185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0.06480472727272725</v>
      </c>
      <c r="O42" s="38">
        <f>COUNTIF(Vertices[Eigenvector Centrality],"&gt;= "&amp;N42)-COUNTIF(Vertices[Eigenvector Centrality],"&gt;="&amp;N43)</f>
        <v>0</v>
      </c>
      <c r="P42" s="37">
        <f t="shared" si="16"/>
        <v>3.671516000000001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1</v>
      </c>
      <c r="H43" s="39">
        <f t="shared" si="12"/>
        <v>4.745454545454546</v>
      </c>
      <c r="I43" s="40">
        <f>COUNTIF(Vertices[Out-Degree],"&gt;= "&amp;H43)-COUNTIF(Vertices[Out-Degree],"&gt;="&amp;H44)</f>
        <v>0</v>
      </c>
      <c r="J43" s="39">
        <f t="shared" si="13"/>
        <v>82.2545454545455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0.0671191818181818</v>
      </c>
      <c r="O43" s="40">
        <f>COUNTIF(Vertices[Eigenvector Centrality],"&gt;= "&amp;N43)-COUNTIF(Vertices[Eigenvector Centrality],"&gt;="&amp;N44)</f>
        <v>0</v>
      </c>
      <c r="P43" s="39">
        <f t="shared" si="16"/>
        <v>3.784958000000001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4.90909090909091</v>
      </c>
      <c r="I44" s="38">
        <f>COUNTIF(Vertices[Out-Degree],"&gt;= "&amp;H44)-COUNTIF(Vertices[Out-Degree],"&gt;="&amp;H45)</f>
        <v>0</v>
      </c>
      <c r="J44" s="37">
        <f t="shared" si="13"/>
        <v>85.09090909090914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0.06943363636363635</v>
      </c>
      <c r="O44" s="38">
        <f>COUNTIF(Vertices[Eigenvector Centrality],"&gt;= "&amp;N44)-COUNTIF(Vertices[Eigenvector Centrality],"&gt;="&amp;N45)</f>
        <v>0</v>
      </c>
      <c r="P44" s="37">
        <f t="shared" si="16"/>
        <v>3.898400000000001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5.072727272727274</v>
      </c>
      <c r="I45" s="40">
        <f>COUNTIF(Vertices[Out-Degree],"&gt;= "&amp;H45)-COUNTIF(Vertices[Out-Degree],"&gt;="&amp;H46)</f>
        <v>0</v>
      </c>
      <c r="J45" s="39">
        <f t="shared" si="13"/>
        <v>87.92727272727278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0.0717480909090909</v>
      </c>
      <c r="O45" s="40">
        <f>COUNTIF(Vertices[Eigenvector Centrality],"&gt;= "&amp;N45)-COUNTIF(Vertices[Eigenvector Centrality],"&gt;="&amp;N46)</f>
        <v>0</v>
      </c>
      <c r="P45" s="39">
        <f t="shared" si="16"/>
        <v>4.011842000000001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5.236363636363638</v>
      </c>
      <c r="I46" s="38">
        <f>COUNTIF(Vertices[Out-Degree],"&gt;= "&amp;H46)-COUNTIF(Vertices[Out-Degree],"&gt;="&amp;H47)</f>
        <v>0</v>
      </c>
      <c r="J46" s="37">
        <f t="shared" si="13"/>
        <v>90.76363636363642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0.07406254545454545</v>
      </c>
      <c r="O46" s="38">
        <f>COUNTIF(Vertices[Eigenvector Centrality],"&gt;= "&amp;N46)-COUNTIF(Vertices[Eigenvector Centrality],"&gt;="&amp;N47)</f>
        <v>0</v>
      </c>
      <c r="P46" s="37">
        <f t="shared" si="16"/>
        <v>4.125284000000001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5.400000000000002</v>
      </c>
      <c r="I47" s="40">
        <f>COUNTIF(Vertices[Out-Degree],"&gt;= "&amp;H47)-COUNTIF(Vertices[Out-Degree],"&gt;="&amp;H48)</f>
        <v>0</v>
      </c>
      <c r="J47" s="39">
        <f t="shared" si="13"/>
        <v>93.60000000000007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0.076377</v>
      </c>
      <c r="O47" s="40">
        <f>COUNTIF(Vertices[Eigenvector Centrality],"&gt;= "&amp;N47)-COUNTIF(Vertices[Eigenvector Centrality],"&gt;="&amp;N48)</f>
        <v>0</v>
      </c>
      <c r="P47" s="39">
        <f t="shared" si="16"/>
        <v>4.238726000000001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5.563636363636366</v>
      </c>
      <c r="I48" s="38">
        <f>COUNTIF(Vertices[Out-Degree],"&gt;= "&amp;H48)-COUNTIF(Vertices[Out-Degree],"&gt;="&amp;H49)</f>
        <v>0</v>
      </c>
      <c r="J48" s="37">
        <f t="shared" si="13"/>
        <v>96.43636363636371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0.07869145454545455</v>
      </c>
      <c r="O48" s="38">
        <f>COUNTIF(Vertices[Eigenvector Centrality],"&gt;= "&amp;N48)-COUNTIF(Vertices[Eigenvector Centrality],"&gt;="&amp;N49)</f>
        <v>0</v>
      </c>
      <c r="P48" s="37">
        <f t="shared" si="16"/>
        <v>4.352168000000001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5.72727272727273</v>
      </c>
      <c r="I49" s="40">
        <f>COUNTIF(Vertices[Out-Degree],"&gt;= "&amp;H49)-COUNTIF(Vertices[Out-Degree],"&gt;="&amp;H50)</f>
        <v>0</v>
      </c>
      <c r="J49" s="39">
        <f t="shared" si="13"/>
        <v>99.27272727272735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0.0810059090909091</v>
      </c>
      <c r="O49" s="40">
        <f>COUNTIF(Vertices[Eigenvector Centrality],"&gt;= "&amp;N49)-COUNTIF(Vertices[Eigenvector Centrality],"&gt;="&amp;N50)</f>
        <v>0</v>
      </c>
      <c r="P49" s="39">
        <f t="shared" si="16"/>
        <v>4.465610000000001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5.890909090909094</v>
      </c>
      <c r="I50" s="38">
        <f>COUNTIF(Vertices[Out-Degree],"&gt;= "&amp;H50)-COUNTIF(Vertices[Out-Degree],"&gt;="&amp;H51)</f>
        <v>0</v>
      </c>
      <c r="J50" s="37">
        <f t="shared" si="13"/>
        <v>102.109090909091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0.08332036363636365</v>
      </c>
      <c r="O50" s="38">
        <f>COUNTIF(Vertices[Eigenvector Centrality],"&gt;= "&amp;N50)-COUNTIF(Vertices[Eigenvector Centrality],"&gt;="&amp;N51)</f>
        <v>0</v>
      </c>
      <c r="P50" s="37">
        <f t="shared" si="16"/>
        <v>4.579052000000001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6.054545454545458</v>
      </c>
      <c r="I51" s="40">
        <f>COUNTIF(Vertices[Out-Degree],"&gt;= "&amp;H51)-COUNTIF(Vertices[Out-Degree],"&gt;="&amp;H52)</f>
        <v>0</v>
      </c>
      <c r="J51" s="39">
        <f t="shared" si="13"/>
        <v>104.94545454545464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0.0856348181818182</v>
      </c>
      <c r="O51" s="40">
        <f>COUNTIF(Vertices[Eigenvector Centrality],"&gt;= "&amp;N51)-COUNTIF(Vertices[Eigenvector Centrality],"&gt;="&amp;N52)</f>
        <v>0</v>
      </c>
      <c r="P51" s="39">
        <f t="shared" si="16"/>
        <v>4.692494000000001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6.218181818181822</v>
      </c>
      <c r="I52" s="38">
        <f>COUNTIF(Vertices[Out-Degree],"&gt;= "&amp;H52)-COUNTIF(Vertices[Out-Degree],"&gt;="&amp;H53)</f>
        <v>0</v>
      </c>
      <c r="J52" s="37">
        <f t="shared" si="13"/>
        <v>107.78181818181828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0.08794927272727275</v>
      </c>
      <c r="O52" s="38">
        <f>COUNTIF(Vertices[Eigenvector Centrality],"&gt;= "&amp;N52)-COUNTIF(Vertices[Eigenvector Centrality],"&gt;="&amp;N53)</f>
        <v>0</v>
      </c>
      <c r="P52" s="37">
        <f t="shared" si="16"/>
        <v>4.805936000000001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6.381818181818186</v>
      </c>
      <c r="I53" s="40">
        <f>COUNTIF(Vertices[Out-Degree],"&gt;= "&amp;H53)-COUNTIF(Vertices[Out-Degree],"&gt;="&amp;H54)</f>
        <v>0</v>
      </c>
      <c r="J53" s="39">
        <f t="shared" si="13"/>
        <v>110.61818181818192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0.0902637272727273</v>
      </c>
      <c r="O53" s="40">
        <f>COUNTIF(Vertices[Eigenvector Centrality],"&gt;= "&amp;N53)-COUNTIF(Vertices[Eigenvector Centrality],"&gt;="&amp;N54)</f>
        <v>0</v>
      </c>
      <c r="P53" s="39">
        <f t="shared" si="16"/>
        <v>4.919378000000001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6.54545454545455</v>
      </c>
      <c r="I54" s="38">
        <f>COUNTIF(Vertices[Out-Degree],"&gt;= "&amp;H54)-COUNTIF(Vertices[Out-Degree],"&gt;="&amp;H55)</f>
        <v>0</v>
      </c>
      <c r="J54" s="37">
        <f t="shared" si="13"/>
        <v>113.45454545454557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0.09257818181818185</v>
      </c>
      <c r="O54" s="38">
        <f>COUNTIF(Vertices[Eigenvector Centrality],"&gt;= "&amp;N54)-COUNTIF(Vertices[Eigenvector Centrality],"&gt;="&amp;N55)</f>
        <v>0</v>
      </c>
      <c r="P54" s="37">
        <f t="shared" si="16"/>
        <v>5.032820000000001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6.709090909090914</v>
      </c>
      <c r="I55" s="40">
        <f>COUNTIF(Vertices[Out-Degree],"&gt;= "&amp;H55)-COUNTIF(Vertices[Out-Degree],"&gt;="&amp;H56)</f>
        <v>0</v>
      </c>
      <c r="J55" s="39">
        <f t="shared" si="13"/>
        <v>116.29090909090921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0.0948926363636364</v>
      </c>
      <c r="O55" s="40">
        <f>COUNTIF(Vertices[Eigenvector Centrality],"&gt;= "&amp;N55)-COUNTIF(Vertices[Eigenvector Centrality],"&gt;="&amp;N56)</f>
        <v>0</v>
      </c>
      <c r="P55" s="39">
        <f t="shared" si="16"/>
        <v>5.146262000000001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3</v>
      </c>
      <c r="H56" s="37">
        <f t="shared" si="12"/>
        <v>6.872727272727278</v>
      </c>
      <c r="I56" s="38">
        <f>COUNTIF(Vertices[Out-Degree],"&gt;= "&amp;H56)-COUNTIF(Vertices[Out-Degree],"&gt;="&amp;H57)</f>
        <v>0</v>
      </c>
      <c r="J56" s="37">
        <f t="shared" si="13"/>
        <v>119.12727272727285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0.09720709090909095</v>
      </c>
      <c r="O56" s="38">
        <f>COUNTIF(Vertices[Eigenvector Centrality],"&gt;= "&amp;N56)-COUNTIF(Vertices[Eigenvector Centrality],"&gt;="&amp;N57)</f>
        <v>3</v>
      </c>
      <c r="P56" s="37">
        <f t="shared" si="16"/>
        <v>5.259704000000001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9</v>
      </c>
      <c r="I57" s="42">
        <f>COUNTIF(Vertices[Out-Degree],"&gt;= "&amp;H57)-COUNTIF(Vertices[Out-Degree],"&gt;="&amp;H58)</f>
        <v>1</v>
      </c>
      <c r="J57" s="41">
        <f>MAX(Vertices[Betweenness Centrality])</f>
        <v>156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0.127295</v>
      </c>
      <c r="O57" s="42">
        <f>COUNTIF(Vertices[Eigenvector Centrality],"&gt;= "&amp;N57)-COUNTIF(Vertices[Eigenvector Centrality],"&gt;="&amp;N58)</f>
        <v>1</v>
      </c>
      <c r="P57" s="41">
        <f>MAX(Vertices[PageRank])</f>
        <v>6.73445</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1.8085106382978724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1.8085106382978724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156</v>
      </c>
    </row>
    <row r="99" spans="1:2" ht="15">
      <c r="A99" s="33" t="s">
        <v>102</v>
      </c>
      <c r="B99" s="47">
        <f>_xlfn.IFERROR(AVERAGE(Vertices[Betweenness Centrality]),NoMetricMessage)</f>
        <v>5.531914893617022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0.12968795744680858</v>
      </c>
    </row>
    <row r="114" spans="1:2" ht="15">
      <c r="A114" s="33" t="s">
        <v>109</v>
      </c>
      <c r="B114" s="47">
        <f>_xlfn.IFERROR(MEDIAN(Vertices[Closeness Centrality]),NoMetricMessage)</f>
        <v>0.05</v>
      </c>
    </row>
    <row r="125" spans="1:2" ht="15">
      <c r="A125" s="33" t="s">
        <v>112</v>
      </c>
      <c r="B125" s="47">
        <f>IF(COUNT(Vertices[Eigenvector Centrality])&gt;0,N2,NoMetricMessage)</f>
        <v>0</v>
      </c>
    </row>
    <row r="126" spans="1:2" ht="15">
      <c r="A126" s="33" t="s">
        <v>113</v>
      </c>
      <c r="B126" s="47">
        <f>IF(COUNT(Vertices[Eigenvector Centrality])&gt;0,N57,NoMetricMessage)</f>
        <v>0.127295</v>
      </c>
    </row>
    <row r="127" spans="1:2" ht="15">
      <c r="A127" s="33" t="s">
        <v>114</v>
      </c>
      <c r="B127" s="47">
        <f>_xlfn.IFERROR(AVERAGE(Vertices[Eigenvector Centrality]),NoMetricMessage)</f>
        <v>0.0212766170212766</v>
      </c>
    </row>
    <row r="128" spans="1:2" ht="15">
      <c r="A128" s="33" t="s">
        <v>115</v>
      </c>
      <c r="B128" s="47">
        <f>_xlfn.IFERROR(MEDIAN(Vertices[Eigenvector Centrality]),NoMetricMessage)</f>
        <v>0</v>
      </c>
    </row>
    <row r="139" spans="1:2" ht="15">
      <c r="A139" s="33" t="s">
        <v>140</v>
      </c>
      <c r="B139" s="47">
        <f>IF(COUNT(Vertices[PageRank])&gt;0,P2,NoMetricMessage)</f>
        <v>0.49514</v>
      </c>
    </row>
    <row r="140" spans="1:2" ht="15">
      <c r="A140" s="33" t="s">
        <v>141</v>
      </c>
      <c r="B140" s="47">
        <f>IF(COUNT(Vertices[PageRank])&gt;0,P57,NoMetricMessage)</f>
        <v>6.73445</v>
      </c>
    </row>
    <row r="141" spans="1:2" ht="15">
      <c r="A141" s="33" t="s">
        <v>142</v>
      </c>
      <c r="B141" s="47">
        <f>_xlfn.IFERROR(AVERAGE(Vertices[PageRank]),NoMetricMessage)</f>
        <v>0.9999886595744673</v>
      </c>
    </row>
    <row r="142" spans="1:2" ht="15">
      <c r="A142" s="33" t="s">
        <v>143</v>
      </c>
      <c r="B142" s="47">
        <f>_xlfn.IFERROR(MEDIAN(Vertices[PageRank]),NoMetricMessage)</f>
        <v>0.64766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0.2695035460992908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1046</v>
      </c>
      <c r="K7" s="13" t="s">
        <v>1047</v>
      </c>
    </row>
    <row r="8" spans="1:11" ht="409.5">
      <c r="A8"/>
      <c r="B8">
        <v>2</v>
      </c>
      <c r="C8">
        <v>2</v>
      </c>
      <c r="D8" t="s">
        <v>61</v>
      </c>
      <c r="E8" t="s">
        <v>61</v>
      </c>
      <c r="H8" t="s">
        <v>73</v>
      </c>
      <c r="J8" t="s">
        <v>1048</v>
      </c>
      <c r="K8" s="13" t="s">
        <v>1049</v>
      </c>
    </row>
    <row r="9" spans="1:11" ht="409.5">
      <c r="A9"/>
      <c r="B9">
        <v>3</v>
      </c>
      <c r="C9">
        <v>4</v>
      </c>
      <c r="D9" t="s">
        <v>62</v>
      </c>
      <c r="E9" t="s">
        <v>62</v>
      </c>
      <c r="H9" t="s">
        <v>74</v>
      </c>
      <c r="J9" t="s">
        <v>1050</v>
      </c>
      <c r="K9" s="13" t="s">
        <v>1051</v>
      </c>
    </row>
    <row r="10" spans="1:11" ht="409.5">
      <c r="A10"/>
      <c r="B10">
        <v>4</v>
      </c>
      <c r="D10" t="s">
        <v>63</v>
      </c>
      <c r="E10" t="s">
        <v>63</v>
      </c>
      <c r="H10" t="s">
        <v>75</v>
      </c>
      <c r="J10" t="s">
        <v>1052</v>
      </c>
      <c r="K10" s="13" t="s">
        <v>1053</v>
      </c>
    </row>
    <row r="11" spans="1:11" ht="15">
      <c r="A11"/>
      <c r="B11">
        <v>5</v>
      </c>
      <c r="D11" t="s">
        <v>46</v>
      </c>
      <c r="E11">
        <v>1</v>
      </c>
      <c r="H11" t="s">
        <v>76</v>
      </c>
      <c r="J11" t="s">
        <v>1054</v>
      </c>
      <c r="K11" t="s">
        <v>1055</v>
      </c>
    </row>
    <row r="12" spans="1:11" ht="15">
      <c r="A12"/>
      <c r="B12"/>
      <c r="D12" t="s">
        <v>64</v>
      </c>
      <c r="E12">
        <v>2</v>
      </c>
      <c r="H12">
        <v>0</v>
      </c>
      <c r="J12" t="s">
        <v>1056</v>
      </c>
      <c r="K12" t="s">
        <v>1057</v>
      </c>
    </row>
    <row r="13" spans="1:11" ht="15">
      <c r="A13"/>
      <c r="B13"/>
      <c r="D13">
        <v>1</v>
      </c>
      <c r="E13">
        <v>3</v>
      </c>
      <c r="H13">
        <v>1</v>
      </c>
      <c r="J13" t="s">
        <v>1058</v>
      </c>
      <c r="K13" t="s">
        <v>1059</v>
      </c>
    </row>
    <row r="14" spans="4:11" ht="15">
      <c r="D14">
        <v>2</v>
      </c>
      <c r="E14">
        <v>4</v>
      </c>
      <c r="H14">
        <v>2</v>
      </c>
      <c r="J14" t="s">
        <v>1060</v>
      </c>
      <c r="K14" t="s">
        <v>1061</v>
      </c>
    </row>
    <row r="15" spans="4:11" ht="15">
      <c r="D15">
        <v>3</v>
      </c>
      <c r="E15">
        <v>5</v>
      </c>
      <c r="H15">
        <v>3</v>
      </c>
      <c r="J15" t="s">
        <v>1062</v>
      </c>
      <c r="K15" t="s">
        <v>1063</v>
      </c>
    </row>
    <row r="16" spans="4:11" ht="15">
      <c r="D16">
        <v>4</v>
      </c>
      <c r="E16">
        <v>6</v>
      </c>
      <c r="H16">
        <v>4</v>
      </c>
      <c r="J16" t="s">
        <v>1064</v>
      </c>
      <c r="K16" t="s">
        <v>1065</v>
      </c>
    </row>
    <row r="17" spans="4:11" ht="15">
      <c r="D17">
        <v>5</v>
      </c>
      <c r="E17">
        <v>7</v>
      </c>
      <c r="H17">
        <v>5</v>
      </c>
      <c r="J17" t="s">
        <v>1066</v>
      </c>
      <c r="K17" t="s">
        <v>1067</v>
      </c>
    </row>
    <row r="18" spans="4:11" ht="15">
      <c r="D18">
        <v>6</v>
      </c>
      <c r="E18">
        <v>8</v>
      </c>
      <c r="H18">
        <v>6</v>
      </c>
      <c r="J18" t="s">
        <v>1068</v>
      </c>
      <c r="K18" t="s">
        <v>1069</v>
      </c>
    </row>
    <row r="19" spans="4:11" ht="15">
      <c r="D19">
        <v>7</v>
      </c>
      <c r="E19">
        <v>9</v>
      </c>
      <c r="H19">
        <v>7</v>
      </c>
      <c r="J19" t="s">
        <v>1070</v>
      </c>
      <c r="K19" t="s">
        <v>1071</v>
      </c>
    </row>
    <row r="20" spans="4:11" ht="15">
      <c r="D20">
        <v>8</v>
      </c>
      <c r="H20">
        <v>8</v>
      </c>
      <c r="J20" t="s">
        <v>1072</v>
      </c>
      <c r="K20" t="s">
        <v>1073</v>
      </c>
    </row>
    <row r="21" spans="4:11" ht="409.5">
      <c r="D21">
        <v>9</v>
      </c>
      <c r="H21">
        <v>9</v>
      </c>
      <c r="J21" t="s">
        <v>1074</v>
      </c>
      <c r="K21" s="13" t="s">
        <v>1075</v>
      </c>
    </row>
    <row r="22" spans="4:11" ht="409.5">
      <c r="D22">
        <v>10</v>
      </c>
      <c r="J22" t="s">
        <v>1076</v>
      </c>
      <c r="K22" s="13" t="s">
        <v>1077</v>
      </c>
    </row>
    <row r="23" spans="4:11" ht="409.5">
      <c r="D23">
        <v>11</v>
      </c>
      <c r="J23" t="s">
        <v>1078</v>
      </c>
      <c r="K23" s="13" t="s">
        <v>1079</v>
      </c>
    </row>
    <row r="24" spans="10:11" ht="409.5">
      <c r="J24" t="s">
        <v>1080</v>
      </c>
      <c r="K24" s="13" t="s">
        <v>1611</v>
      </c>
    </row>
    <row r="25" spans="10:11" ht="15">
      <c r="J25" t="s">
        <v>1081</v>
      </c>
      <c r="K25" t="b">
        <v>0</v>
      </c>
    </row>
    <row r="26" spans="10:11" ht="15">
      <c r="J26" t="s">
        <v>1609</v>
      </c>
      <c r="K26" t="s">
        <v>1610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1101</v>
      </c>
      <c r="B1" s="13" t="s">
        <v>1102</v>
      </c>
      <c r="C1" s="13" t="s">
        <v>1103</v>
      </c>
      <c r="D1" s="13" t="s">
        <v>1105</v>
      </c>
      <c r="E1" s="13" t="s">
        <v>1104</v>
      </c>
      <c r="F1" s="13" t="s">
        <v>1107</v>
      </c>
      <c r="G1" s="13" t="s">
        <v>1106</v>
      </c>
      <c r="H1" s="13" t="s">
        <v>1109</v>
      </c>
      <c r="I1" s="13" t="s">
        <v>1108</v>
      </c>
      <c r="J1" s="13" t="s">
        <v>1111</v>
      </c>
      <c r="K1" s="13" t="s">
        <v>1110</v>
      </c>
      <c r="L1" s="13" t="s">
        <v>1113</v>
      </c>
      <c r="M1" s="13" t="s">
        <v>1112</v>
      </c>
      <c r="N1" s="13" t="s">
        <v>1115</v>
      </c>
      <c r="O1" s="13" t="s">
        <v>1114</v>
      </c>
      <c r="P1" s="13" t="s">
        <v>1116</v>
      </c>
    </row>
    <row r="2" spans="1:16" ht="15">
      <c r="A2" s="84" t="s">
        <v>356</v>
      </c>
      <c r="B2" s="78">
        <v>5</v>
      </c>
      <c r="C2" s="84" t="s">
        <v>356</v>
      </c>
      <c r="D2" s="78">
        <v>5</v>
      </c>
      <c r="E2" s="84" t="s">
        <v>352</v>
      </c>
      <c r="F2" s="78">
        <v>1</v>
      </c>
      <c r="G2" s="84" t="s">
        <v>355</v>
      </c>
      <c r="H2" s="78">
        <v>1</v>
      </c>
      <c r="I2" s="84" t="s">
        <v>363</v>
      </c>
      <c r="J2" s="78">
        <v>1</v>
      </c>
      <c r="K2" s="84" t="s">
        <v>343</v>
      </c>
      <c r="L2" s="78">
        <v>3</v>
      </c>
      <c r="M2" s="84" t="s">
        <v>345</v>
      </c>
      <c r="N2" s="78">
        <v>1</v>
      </c>
      <c r="O2" s="84" t="s">
        <v>361</v>
      </c>
      <c r="P2" s="78">
        <v>1</v>
      </c>
    </row>
    <row r="3" spans="1:16" ht="15">
      <c r="A3" s="84" t="s">
        <v>343</v>
      </c>
      <c r="B3" s="78">
        <v>3</v>
      </c>
      <c r="C3" s="84" t="s">
        <v>341</v>
      </c>
      <c r="D3" s="78">
        <v>2</v>
      </c>
      <c r="E3" s="84" t="s">
        <v>351</v>
      </c>
      <c r="F3" s="78">
        <v>1</v>
      </c>
      <c r="G3" s="84" t="s">
        <v>353</v>
      </c>
      <c r="H3" s="78">
        <v>1</v>
      </c>
      <c r="I3" s="78"/>
      <c r="J3" s="78"/>
      <c r="K3" s="84" t="s">
        <v>348</v>
      </c>
      <c r="L3" s="78">
        <v>1</v>
      </c>
      <c r="M3" s="84" t="s">
        <v>344</v>
      </c>
      <c r="N3" s="78">
        <v>1</v>
      </c>
      <c r="O3" s="84" t="s">
        <v>358</v>
      </c>
      <c r="P3" s="78">
        <v>1</v>
      </c>
    </row>
    <row r="4" spans="1:16" ht="15">
      <c r="A4" s="84" t="s">
        <v>364</v>
      </c>
      <c r="B4" s="78">
        <v>2</v>
      </c>
      <c r="C4" s="84" t="s">
        <v>342</v>
      </c>
      <c r="D4" s="78">
        <v>2</v>
      </c>
      <c r="E4" s="78"/>
      <c r="F4" s="78"/>
      <c r="G4" s="84" t="s">
        <v>354</v>
      </c>
      <c r="H4" s="78">
        <v>1</v>
      </c>
      <c r="I4" s="78"/>
      <c r="J4" s="78"/>
      <c r="K4" s="84" t="s">
        <v>346</v>
      </c>
      <c r="L4" s="78">
        <v>1</v>
      </c>
      <c r="M4" s="84" t="s">
        <v>350</v>
      </c>
      <c r="N4" s="78">
        <v>1</v>
      </c>
      <c r="O4" s="84" t="s">
        <v>359</v>
      </c>
      <c r="P4" s="78">
        <v>1</v>
      </c>
    </row>
    <row r="5" spans="1:16" ht="15">
      <c r="A5" s="84" t="s">
        <v>357</v>
      </c>
      <c r="B5" s="78">
        <v>2</v>
      </c>
      <c r="C5" s="84" t="s">
        <v>357</v>
      </c>
      <c r="D5" s="78">
        <v>2</v>
      </c>
      <c r="E5" s="78"/>
      <c r="F5" s="78"/>
      <c r="G5" s="78"/>
      <c r="H5" s="78"/>
      <c r="I5" s="78"/>
      <c r="J5" s="78"/>
      <c r="K5" s="84" t="s">
        <v>347</v>
      </c>
      <c r="L5" s="78">
        <v>1</v>
      </c>
      <c r="M5" s="84" t="s">
        <v>349</v>
      </c>
      <c r="N5" s="78">
        <v>1</v>
      </c>
      <c r="O5" s="84" t="s">
        <v>360</v>
      </c>
      <c r="P5" s="78">
        <v>1</v>
      </c>
    </row>
    <row r="6" spans="1:16" ht="15">
      <c r="A6" s="84" t="s">
        <v>342</v>
      </c>
      <c r="B6" s="78">
        <v>2</v>
      </c>
      <c r="C6" s="84" t="s">
        <v>364</v>
      </c>
      <c r="D6" s="78">
        <v>2</v>
      </c>
      <c r="E6" s="78"/>
      <c r="F6" s="78"/>
      <c r="G6" s="78"/>
      <c r="H6" s="78"/>
      <c r="I6" s="78"/>
      <c r="J6" s="78"/>
      <c r="K6" s="78"/>
      <c r="L6" s="78"/>
      <c r="M6" s="84" t="s">
        <v>362</v>
      </c>
      <c r="N6" s="78">
        <v>1</v>
      </c>
      <c r="O6" s="78"/>
      <c r="P6" s="78"/>
    </row>
    <row r="7" spans="1:16" ht="15">
      <c r="A7" s="84" t="s">
        <v>341</v>
      </c>
      <c r="B7" s="78">
        <v>2</v>
      </c>
      <c r="C7" s="84" t="s">
        <v>372</v>
      </c>
      <c r="D7" s="78">
        <v>1</v>
      </c>
      <c r="E7" s="78"/>
      <c r="F7" s="78"/>
      <c r="G7" s="78"/>
      <c r="H7" s="78"/>
      <c r="I7" s="78"/>
      <c r="J7" s="78"/>
      <c r="K7" s="78"/>
      <c r="L7" s="78"/>
      <c r="M7" s="78"/>
      <c r="N7" s="78"/>
      <c r="O7" s="78"/>
      <c r="P7" s="78"/>
    </row>
    <row r="8" spans="1:16" ht="15">
      <c r="A8" s="84" t="s">
        <v>372</v>
      </c>
      <c r="B8" s="78">
        <v>1</v>
      </c>
      <c r="C8" s="84" t="s">
        <v>373</v>
      </c>
      <c r="D8" s="78">
        <v>1</v>
      </c>
      <c r="E8" s="78"/>
      <c r="F8" s="78"/>
      <c r="G8" s="78"/>
      <c r="H8" s="78"/>
      <c r="I8" s="78"/>
      <c r="J8" s="78"/>
      <c r="K8" s="78"/>
      <c r="L8" s="78"/>
      <c r="M8" s="78"/>
      <c r="N8" s="78"/>
      <c r="O8" s="78"/>
      <c r="P8" s="78"/>
    </row>
    <row r="9" spans="1:16" ht="15">
      <c r="A9" s="84" t="s">
        <v>371</v>
      </c>
      <c r="B9" s="78">
        <v>1</v>
      </c>
      <c r="C9" s="84" t="s">
        <v>374</v>
      </c>
      <c r="D9" s="78">
        <v>1</v>
      </c>
      <c r="E9" s="78"/>
      <c r="F9" s="78"/>
      <c r="G9" s="78"/>
      <c r="H9" s="78"/>
      <c r="I9" s="78"/>
      <c r="J9" s="78"/>
      <c r="K9" s="78"/>
      <c r="L9" s="78"/>
      <c r="M9" s="78"/>
      <c r="N9" s="78"/>
      <c r="O9" s="78"/>
      <c r="P9" s="78"/>
    </row>
    <row r="10" spans="1:16" ht="15">
      <c r="A10" s="84" t="s">
        <v>370</v>
      </c>
      <c r="B10" s="78">
        <v>1</v>
      </c>
      <c r="C10" s="84" t="s">
        <v>375</v>
      </c>
      <c r="D10" s="78">
        <v>1</v>
      </c>
      <c r="E10" s="78"/>
      <c r="F10" s="78"/>
      <c r="G10" s="78"/>
      <c r="H10" s="78"/>
      <c r="I10" s="78"/>
      <c r="J10" s="78"/>
      <c r="K10" s="78"/>
      <c r="L10" s="78"/>
      <c r="M10" s="78"/>
      <c r="N10" s="78"/>
      <c r="O10" s="78"/>
      <c r="P10" s="78"/>
    </row>
    <row r="11" spans="1:16" ht="15">
      <c r="A11" s="84" t="s">
        <v>369</v>
      </c>
      <c r="B11" s="78">
        <v>1</v>
      </c>
      <c r="C11" s="84" t="s">
        <v>376</v>
      </c>
      <c r="D11" s="78">
        <v>1</v>
      </c>
      <c r="E11" s="78"/>
      <c r="F11" s="78"/>
      <c r="G11" s="78"/>
      <c r="H11" s="78"/>
      <c r="I11" s="78"/>
      <c r="J11" s="78"/>
      <c r="K11" s="78"/>
      <c r="L11" s="78"/>
      <c r="M11" s="78"/>
      <c r="N11" s="78"/>
      <c r="O11" s="78"/>
      <c r="P11" s="78"/>
    </row>
    <row r="14" spans="1:16" ht="15" customHeight="1">
      <c r="A14" s="13" t="s">
        <v>1124</v>
      </c>
      <c r="B14" s="13" t="s">
        <v>1102</v>
      </c>
      <c r="C14" s="13" t="s">
        <v>1125</v>
      </c>
      <c r="D14" s="13" t="s">
        <v>1105</v>
      </c>
      <c r="E14" s="13" t="s">
        <v>1126</v>
      </c>
      <c r="F14" s="13" t="s">
        <v>1107</v>
      </c>
      <c r="G14" s="13" t="s">
        <v>1127</v>
      </c>
      <c r="H14" s="13" t="s">
        <v>1109</v>
      </c>
      <c r="I14" s="13" t="s">
        <v>1128</v>
      </c>
      <c r="J14" s="13" t="s">
        <v>1111</v>
      </c>
      <c r="K14" s="13" t="s">
        <v>1129</v>
      </c>
      <c r="L14" s="13" t="s">
        <v>1113</v>
      </c>
      <c r="M14" s="13" t="s">
        <v>1130</v>
      </c>
      <c r="N14" s="13" t="s">
        <v>1115</v>
      </c>
      <c r="O14" s="13" t="s">
        <v>1131</v>
      </c>
      <c r="P14" s="13" t="s">
        <v>1116</v>
      </c>
    </row>
    <row r="15" spans="1:16" ht="15">
      <c r="A15" s="78" t="s">
        <v>409</v>
      </c>
      <c r="B15" s="78">
        <v>57</v>
      </c>
      <c r="C15" s="78" t="s">
        <v>409</v>
      </c>
      <c r="D15" s="78">
        <v>57</v>
      </c>
      <c r="E15" s="78" t="s">
        <v>417</v>
      </c>
      <c r="F15" s="78">
        <v>2</v>
      </c>
      <c r="G15" s="78" t="s">
        <v>418</v>
      </c>
      <c r="H15" s="78">
        <v>3</v>
      </c>
      <c r="I15" s="78" t="s">
        <v>422</v>
      </c>
      <c r="J15" s="78">
        <v>1</v>
      </c>
      <c r="K15" s="78" t="s">
        <v>410</v>
      </c>
      <c r="L15" s="78">
        <v>3</v>
      </c>
      <c r="M15" s="78" t="s">
        <v>411</v>
      </c>
      <c r="N15" s="78">
        <v>2</v>
      </c>
      <c r="O15" s="78" t="s">
        <v>420</v>
      </c>
      <c r="P15" s="78">
        <v>3</v>
      </c>
    </row>
    <row r="16" spans="1:16" ht="15">
      <c r="A16" s="78" t="s">
        <v>420</v>
      </c>
      <c r="B16" s="78">
        <v>3</v>
      </c>
      <c r="C16" s="78"/>
      <c r="D16" s="78"/>
      <c r="E16" s="78"/>
      <c r="F16" s="78"/>
      <c r="G16" s="78"/>
      <c r="H16" s="78"/>
      <c r="I16" s="78"/>
      <c r="J16" s="78"/>
      <c r="K16" s="78" t="s">
        <v>414</v>
      </c>
      <c r="L16" s="78">
        <v>1</v>
      </c>
      <c r="M16" s="78" t="s">
        <v>416</v>
      </c>
      <c r="N16" s="78">
        <v>1</v>
      </c>
      <c r="O16" s="78" t="s">
        <v>419</v>
      </c>
      <c r="P16" s="78">
        <v>1</v>
      </c>
    </row>
    <row r="17" spans="1:16" ht="15">
      <c r="A17" s="78" t="s">
        <v>410</v>
      </c>
      <c r="B17" s="78">
        <v>3</v>
      </c>
      <c r="C17" s="78"/>
      <c r="D17" s="78"/>
      <c r="E17" s="78"/>
      <c r="F17" s="78"/>
      <c r="G17" s="78"/>
      <c r="H17" s="78"/>
      <c r="I17" s="78"/>
      <c r="J17" s="78"/>
      <c r="K17" s="78" t="s">
        <v>412</v>
      </c>
      <c r="L17" s="78">
        <v>1</v>
      </c>
      <c r="M17" s="78" t="s">
        <v>415</v>
      </c>
      <c r="N17" s="78">
        <v>1</v>
      </c>
      <c r="O17" s="78"/>
      <c r="P17" s="78"/>
    </row>
    <row r="18" spans="1:16" ht="15">
      <c r="A18" s="78" t="s">
        <v>418</v>
      </c>
      <c r="B18" s="78">
        <v>3</v>
      </c>
      <c r="C18" s="78"/>
      <c r="D18" s="78"/>
      <c r="E18" s="78"/>
      <c r="F18" s="78"/>
      <c r="G18" s="78"/>
      <c r="H18" s="78"/>
      <c r="I18" s="78"/>
      <c r="J18" s="78"/>
      <c r="K18" s="78" t="s">
        <v>413</v>
      </c>
      <c r="L18" s="78">
        <v>1</v>
      </c>
      <c r="M18" s="78" t="s">
        <v>421</v>
      </c>
      <c r="N18" s="78">
        <v>1</v>
      </c>
      <c r="O18" s="78"/>
      <c r="P18" s="78"/>
    </row>
    <row r="19" spans="1:16" ht="15">
      <c r="A19" s="78" t="s">
        <v>411</v>
      </c>
      <c r="B19" s="78">
        <v>2</v>
      </c>
      <c r="C19" s="78"/>
      <c r="D19" s="78"/>
      <c r="E19" s="78"/>
      <c r="F19" s="78"/>
      <c r="G19" s="78"/>
      <c r="H19" s="78"/>
      <c r="I19" s="78"/>
      <c r="J19" s="78"/>
      <c r="K19" s="78"/>
      <c r="L19" s="78"/>
      <c r="M19" s="78"/>
      <c r="N19" s="78"/>
      <c r="O19" s="78"/>
      <c r="P19" s="78"/>
    </row>
    <row r="20" spans="1:16" ht="15">
      <c r="A20" s="78" t="s">
        <v>417</v>
      </c>
      <c r="B20" s="78">
        <v>2</v>
      </c>
      <c r="C20" s="78"/>
      <c r="D20" s="78"/>
      <c r="E20" s="78"/>
      <c r="F20" s="78"/>
      <c r="G20" s="78"/>
      <c r="H20" s="78"/>
      <c r="I20" s="78"/>
      <c r="J20" s="78"/>
      <c r="K20" s="78"/>
      <c r="L20" s="78"/>
      <c r="M20" s="78"/>
      <c r="N20" s="78"/>
      <c r="O20" s="78"/>
      <c r="P20" s="78"/>
    </row>
    <row r="21" spans="1:16" ht="15">
      <c r="A21" s="78" t="s">
        <v>422</v>
      </c>
      <c r="B21" s="78">
        <v>1</v>
      </c>
      <c r="C21" s="78"/>
      <c r="D21" s="78"/>
      <c r="E21" s="78"/>
      <c r="F21" s="78"/>
      <c r="G21" s="78"/>
      <c r="H21" s="78"/>
      <c r="I21" s="78"/>
      <c r="J21" s="78"/>
      <c r="K21" s="78"/>
      <c r="L21" s="78"/>
      <c r="M21" s="78"/>
      <c r="N21" s="78"/>
      <c r="O21" s="78"/>
      <c r="P21" s="78"/>
    </row>
    <row r="22" spans="1:16" ht="15">
      <c r="A22" s="78" t="s">
        <v>421</v>
      </c>
      <c r="B22" s="78">
        <v>1</v>
      </c>
      <c r="C22" s="78"/>
      <c r="D22" s="78"/>
      <c r="E22" s="78"/>
      <c r="F22" s="78"/>
      <c r="G22" s="78"/>
      <c r="H22" s="78"/>
      <c r="I22" s="78"/>
      <c r="J22" s="78"/>
      <c r="K22" s="78"/>
      <c r="L22" s="78"/>
      <c r="M22" s="78"/>
      <c r="N22" s="78"/>
      <c r="O22" s="78"/>
      <c r="P22" s="78"/>
    </row>
    <row r="23" spans="1:16" ht="15">
      <c r="A23" s="78" t="s">
        <v>419</v>
      </c>
      <c r="B23" s="78">
        <v>1</v>
      </c>
      <c r="C23" s="78"/>
      <c r="D23" s="78"/>
      <c r="E23" s="78"/>
      <c r="F23" s="78"/>
      <c r="G23" s="78"/>
      <c r="H23" s="78"/>
      <c r="I23" s="78"/>
      <c r="J23" s="78"/>
      <c r="K23" s="78"/>
      <c r="L23" s="78"/>
      <c r="M23" s="78"/>
      <c r="N23" s="78"/>
      <c r="O23" s="78"/>
      <c r="P23" s="78"/>
    </row>
    <row r="24" spans="1:16" ht="15">
      <c r="A24" s="78" t="s">
        <v>416</v>
      </c>
      <c r="B24" s="78">
        <v>1</v>
      </c>
      <c r="C24" s="78"/>
      <c r="D24" s="78"/>
      <c r="E24" s="78"/>
      <c r="F24" s="78"/>
      <c r="G24" s="78"/>
      <c r="H24" s="78"/>
      <c r="I24" s="78"/>
      <c r="J24" s="78"/>
      <c r="K24" s="78"/>
      <c r="L24" s="78"/>
      <c r="M24" s="78"/>
      <c r="N24" s="78"/>
      <c r="O24" s="78"/>
      <c r="P24" s="78"/>
    </row>
    <row r="27" spans="1:16" ht="15" customHeight="1">
      <c r="A27" s="13" t="s">
        <v>1136</v>
      </c>
      <c r="B27" s="13" t="s">
        <v>1102</v>
      </c>
      <c r="C27" s="13" t="s">
        <v>1145</v>
      </c>
      <c r="D27" s="13" t="s">
        <v>1105</v>
      </c>
      <c r="E27" s="13" t="s">
        <v>1150</v>
      </c>
      <c r="F27" s="13" t="s">
        <v>1107</v>
      </c>
      <c r="G27" s="13" t="s">
        <v>1154</v>
      </c>
      <c r="H27" s="13" t="s">
        <v>1109</v>
      </c>
      <c r="I27" s="13" t="s">
        <v>1162</v>
      </c>
      <c r="J27" s="13" t="s">
        <v>1111</v>
      </c>
      <c r="K27" s="13" t="s">
        <v>1163</v>
      </c>
      <c r="L27" s="13" t="s">
        <v>1113</v>
      </c>
      <c r="M27" s="13" t="s">
        <v>1168</v>
      </c>
      <c r="N27" s="13" t="s">
        <v>1115</v>
      </c>
      <c r="O27" s="13" t="s">
        <v>1172</v>
      </c>
      <c r="P27" s="13" t="s">
        <v>1116</v>
      </c>
    </row>
    <row r="28" spans="1:16" ht="15">
      <c r="A28" s="78" t="s">
        <v>427</v>
      </c>
      <c r="B28" s="78">
        <v>78</v>
      </c>
      <c r="C28" s="78" t="s">
        <v>427</v>
      </c>
      <c r="D28" s="78">
        <v>57</v>
      </c>
      <c r="E28" s="78" t="s">
        <v>427</v>
      </c>
      <c r="F28" s="78">
        <v>2</v>
      </c>
      <c r="G28" s="78" t="s">
        <v>427</v>
      </c>
      <c r="H28" s="78">
        <v>3</v>
      </c>
      <c r="I28" s="78" t="s">
        <v>444</v>
      </c>
      <c r="J28" s="78">
        <v>3</v>
      </c>
      <c r="K28" s="78" t="s">
        <v>427</v>
      </c>
      <c r="L28" s="78">
        <v>6</v>
      </c>
      <c r="M28" s="78" t="s">
        <v>427</v>
      </c>
      <c r="N28" s="78">
        <v>5</v>
      </c>
      <c r="O28" s="78" t="s">
        <v>1140</v>
      </c>
      <c r="P28" s="78">
        <v>4</v>
      </c>
    </row>
    <row r="29" spans="1:16" ht="15">
      <c r="A29" s="78" t="s">
        <v>1137</v>
      </c>
      <c r="B29" s="78">
        <v>6</v>
      </c>
      <c r="C29" s="78" t="s">
        <v>1138</v>
      </c>
      <c r="D29" s="78">
        <v>5</v>
      </c>
      <c r="E29" s="78" t="s">
        <v>1151</v>
      </c>
      <c r="F29" s="78">
        <v>1</v>
      </c>
      <c r="G29" s="78" t="s">
        <v>1155</v>
      </c>
      <c r="H29" s="78">
        <v>1</v>
      </c>
      <c r="I29" s="78" t="s">
        <v>427</v>
      </c>
      <c r="J29" s="78">
        <v>1</v>
      </c>
      <c r="K29" s="78" t="s">
        <v>1137</v>
      </c>
      <c r="L29" s="78">
        <v>6</v>
      </c>
      <c r="M29" s="78" t="s">
        <v>1142</v>
      </c>
      <c r="N29" s="78">
        <v>2</v>
      </c>
      <c r="O29" s="78" t="s">
        <v>427</v>
      </c>
      <c r="P29" s="78">
        <v>4</v>
      </c>
    </row>
    <row r="30" spans="1:16" ht="15">
      <c r="A30" s="78" t="s">
        <v>1138</v>
      </c>
      <c r="B30" s="78">
        <v>5</v>
      </c>
      <c r="C30" s="78" t="s">
        <v>1139</v>
      </c>
      <c r="D30" s="78">
        <v>5</v>
      </c>
      <c r="E30" s="78" t="s">
        <v>1152</v>
      </c>
      <c r="F30" s="78">
        <v>1</v>
      </c>
      <c r="G30" s="78" t="s">
        <v>1156</v>
      </c>
      <c r="H30" s="78">
        <v>1</v>
      </c>
      <c r="I30" s="78"/>
      <c r="J30" s="78"/>
      <c r="K30" s="78" t="s">
        <v>1164</v>
      </c>
      <c r="L30" s="78">
        <v>1</v>
      </c>
      <c r="M30" s="78" t="s">
        <v>1169</v>
      </c>
      <c r="N30" s="78">
        <v>1</v>
      </c>
      <c r="O30" s="78" t="s">
        <v>1141</v>
      </c>
      <c r="P30" s="78">
        <v>1</v>
      </c>
    </row>
    <row r="31" spans="1:16" ht="15">
      <c r="A31" s="78" t="s">
        <v>1139</v>
      </c>
      <c r="B31" s="78">
        <v>5</v>
      </c>
      <c r="C31" s="78" t="s">
        <v>1141</v>
      </c>
      <c r="D31" s="78">
        <v>3</v>
      </c>
      <c r="E31" s="78" t="s">
        <v>1153</v>
      </c>
      <c r="F31" s="78">
        <v>1</v>
      </c>
      <c r="G31" s="78" t="s">
        <v>1157</v>
      </c>
      <c r="H31" s="78">
        <v>1</v>
      </c>
      <c r="I31" s="78"/>
      <c r="J31" s="78"/>
      <c r="K31" s="78" t="s">
        <v>1165</v>
      </c>
      <c r="L31" s="78">
        <v>1</v>
      </c>
      <c r="M31" s="78" t="s">
        <v>1170</v>
      </c>
      <c r="N31" s="78">
        <v>1</v>
      </c>
      <c r="O31" s="78" t="s">
        <v>1173</v>
      </c>
      <c r="P31" s="78">
        <v>1</v>
      </c>
    </row>
    <row r="32" spans="1:16" ht="15">
      <c r="A32" s="78" t="s">
        <v>1140</v>
      </c>
      <c r="B32" s="78">
        <v>4</v>
      </c>
      <c r="C32" s="78" t="s">
        <v>1143</v>
      </c>
      <c r="D32" s="78">
        <v>2</v>
      </c>
      <c r="E32" s="78"/>
      <c r="F32" s="78"/>
      <c r="G32" s="78" t="s">
        <v>1158</v>
      </c>
      <c r="H32" s="78">
        <v>1</v>
      </c>
      <c r="I32" s="78"/>
      <c r="J32" s="78"/>
      <c r="K32" s="78" t="s">
        <v>1166</v>
      </c>
      <c r="L32" s="78">
        <v>1</v>
      </c>
      <c r="M32" s="78" t="s">
        <v>1171</v>
      </c>
      <c r="N32" s="78">
        <v>1</v>
      </c>
      <c r="O32" s="78" t="s">
        <v>1174</v>
      </c>
      <c r="P32" s="78">
        <v>1</v>
      </c>
    </row>
    <row r="33" spans="1:16" ht="15">
      <c r="A33" s="78" t="s">
        <v>1141</v>
      </c>
      <c r="B33" s="78">
        <v>4</v>
      </c>
      <c r="C33" s="78" t="s">
        <v>1144</v>
      </c>
      <c r="D33" s="78">
        <v>1</v>
      </c>
      <c r="E33" s="78"/>
      <c r="F33" s="78"/>
      <c r="G33" s="78" t="s">
        <v>1159</v>
      </c>
      <c r="H33" s="78">
        <v>1</v>
      </c>
      <c r="I33" s="78"/>
      <c r="J33" s="78"/>
      <c r="K33" s="78" t="s">
        <v>1167</v>
      </c>
      <c r="L33" s="78">
        <v>1</v>
      </c>
      <c r="M33" s="78"/>
      <c r="N33" s="78"/>
      <c r="O33" s="78"/>
      <c r="P33" s="78"/>
    </row>
    <row r="34" spans="1:16" ht="15">
      <c r="A34" s="78" t="s">
        <v>444</v>
      </c>
      <c r="B34" s="78">
        <v>3</v>
      </c>
      <c r="C34" s="78" t="s">
        <v>1146</v>
      </c>
      <c r="D34" s="78">
        <v>1</v>
      </c>
      <c r="E34" s="78"/>
      <c r="F34" s="78"/>
      <c r="G34" s="78" t="s">
        <v>1160</v>
      </c>
      <c r="H34" s="78">
        <v>1</v>
      </c>
      <c r="I34" s="78"/>
      <c r="J34" s="78"/>
      <c r="K34" s="78"/>
      <c r="L34" s="78"/>
      <c r="M34" s="78"/>
      <c r="N34" s="78"/>
      <c r="O34" s="78"/>
      <c r="P34" s="78"/>
    </row>
    <row r="35" spans="1:16" ht="15">
      <c r="A35" s="78" t="s">
        <v>1142</v>
      </c>
      <c r="B35" s="78">
        <v>2</v>
      </c>
      <c r="C35" s="78" t="s">
        <v>1147</v>
      </c>
      <c r="D35" s="78">
        <v>1</v>
      </c>
      <c r="E35" s="78"/>
      <c r="F35" s="78"/>
      <c r="G35" s="78" t="s">
        <v>1161</v>
      </c>
      <c r="H35" s="78">
        <v>1</v>
      </c>
      <c r="I35" s="78"/>
      <c r="J35" s="78"/>
      <c r="K35" s="78"/>
      <c r="L35" s="78"/>
      <c r="M35" s="78"/>
      <c r="N35" s="78"/>
      <c r="O35" s="78"/>
      <c r="P35" s="78"/>
    </row>
    <row r="36" spans="1:16" ht="15">
      <c r="A36" s="78" t="s">
        <v>1143</v>
      </c>
      <c r="B36" s="78">
        <v>2</v>
      </c>
      <c r="C36" s="78" t="s">
        <v>1148</v>
      </c>
      <c r="D36" s="78">
        <v>1</v>
      </c>
      <c r="E36" s="78"/>
      <c r="F36" s="78"/>
      <c r="G36" s="78"/>
      <c r="H36" s="78"/>
      <c r="I36" s="78"/>
      <c r="J36" s="78"/>
      <c r="K36" s="78"/>
      <c r="L36" s="78"/>
      <c r="M36" s="78"/>
      <c r="N36" s="78"/>
      <c r="O36" s="78"/>
      <c r="P36" s="78"/>
    </row>
    <row r="37" spans="1:16" ht="15">
      <c r="A37" s="78" t="s">
        <v>1144</v>
      </c>
      <c r="B37" s="78">
        <v>1</v>
      </c>
      <c r="C37" s="78" t="s">
        <v>1149</v>
      </c>
      <c r="D37" s="78">
        <v>1</v>
      </c>
      <c r="E37" s="78"/>
      <c r="F37" s="78"/>
      <c r="G37" s="78"/>
      <c r="H37" s="78"/>
      <c r="I37" s="78"/>
      <c r="J37" s="78"/>
      <c r="K37" s="78"/>
      <c r="L37" s="78"/>
      <c r="M37" s="78"/>
      <c r="N37" s="78"/>
      <c r="O37" s="78"/>
      <c r="P37" s="78"/>
    </row>
    <row r="40" spans="1:16" ht="15" customHeight="1">
      <c r="A40" s="13" t="s">
        <v>1182</v>
      </c>
      <c r="B40" s="13" t="s">
        <v>1102</v>
      </c>
      <c r="C40" s="13" t="s">
        <v>1191</v>
      </c>
      <c r="D40" s="13" t="s">
        <v>1105</v>
      </c>
      <c r="E40" s="13" t="s">
        <v>1197</v>
      </c>
      <c r="F40" s="13" t="s">
        <v>1107</v>
      </c>
      <c r="G40" s="13" t="s">
        <v>1204</v>
      </c>
      <c r="H40" s="13" t="s">
        <v>1109</v>
      </c>
      <c r="I40" s="13" t="s">
        <v>1215</v>
      </c>
      <c r="J40" s="13" t="s">
        <v>1111</v>
      </c>
      <c r="K40" s="13" t="s">
        <v>1224</v>
      </c>
      <c r="L40" s="13" t="s">
        <v>1113</v>
      </c>
      <c r="M40" s="13" t="s">
        <v>1232</v>
      </c>
      <c r="N40" s="13" t="s">
        <v>1115</v>
      </c>
      <c r="O40" s="13" t="s">
        <v>1240</v>
      </c>
      <c r="P40" s="13" t="s">
        <v>1116</v>
      </c>
    </row>
    <row r="41" spans="1:16" ht="15">
      <c r="A41" s="85" t="s">
        <v>1183</v>
      </c>
      <c r="B41" s="85">
        <v>76</v>
      </c>
      <c r="C41" s="85" t="s">
        <v>1188</v>
      </c>
      <c r="D41" s="85">
        <v>57</v>
      </c>
      <c r="E41" s="85" t="s">
        <v>235</v>
      </c>
      <c r="F41" s="85">
        <v>25</v>
      </c>
      <c r="G41" s="85" t="s">
        <v>1205</v>
      </c>
      <c r="H41" s="85">
        <v>7</v>
      </c>
      <c r="I41" s="85" t="s">
        <v>1216</v>
      </c>
      <c r="J41" s="85">
        <v>3</v>
      </c>
      <c r="K41" s="85" t="s">
        <v>1188</v>
      </c>
      <c r="L41" s="85">
        <v>6</v>
      </c>
      <c r="M41" s="85" t="s">
        <v>1188</v>
      </c>
      <c r="N41" s="85">
        <v>5</v>
      </c>
      <c r="O41" s="85" t="s">
        <v>1241</v>
      </c>
      <c r="P41" s="85">
        <v>4</v>
      </c>
    </row>
    <row r="42" spans="1:16" ht="15">
      <c r="A42" s="85" t="s">
        <v>1184</v>
      </c>
      <c r="B42" s="85">
        <v>10</v>
      </c>
      <c r="C42" s="85" t="s">
        <v>1189</v>
      </c>
      <c r="D42" s="85">
        <v>41</v>
      </c>
      <c r="E42" s="85" t="s">
        <v>233</v>
      </c>
      <c r="F42" s="85">
        <v>13</v>
      </c>
      <c r="G42" s="85" t="s">
        <v>1206</v>
      </c>
      <c r="H42" s="85">
        <v>7</v>
      </c>
      <c r="I42" s="85" t="s">
        <v>1217</v>
      </c>
      <c r="J42" s="85">
        <v>3</v>
      </c>
      <c r="K42" s="85" t="s">
        <v>1225</v>
      </c>
      <c r="L42" s="85">
        <v>6</v>
      </c>
      <c r="M42" s="85" t="s">
        <v>1233</v>
      </c>
      <c r="N42" s="85">
        <v>3</v>
      </c>
      <c r="O42" s="85" t="s">
        <v>1242</v>
      </c>
      <c r="P42" s="85">
        <v>4</v>
      </c>
    </row>
    <row r="43" spans="1:16" ht="15">
      <c r="A43" s="85" t="s">
        <v>1185</v>
      </c>
      <c r="B43" s="85">
        <v>0</v>
      </c>
      <c r="C43" s="85" t="s">
        <v>1141</v>
      </c>
      <c r="D43" s="85">
        <v>24</v>
      </c>
      <c r="E43" s="85" t="s">
        <v>1198</v>
      </c>
      <c r="F43" s="85">
        <v>13</v>
      </c>
      <c r="G43" s="85" t="s">
        <v>1207</v>
      </c>
      <c r="H43" s="85">
        <v>7</v>
      </c>
      <c r="I43" s="85" t="s">
        <v>1218</v>
      </c>
      <c r="J43" s="85">
        <v>3</v>
      </c>
      <c r="K43" s="85" t="s">
        <v>1226</v>
      </c>
      <c r="L43" s="85">
        <v>6</v>
      </c>
      <c r="M43" s="85" t="s">
        <v>1234</v>
      </c>
      <c r="N43" s="85">
        <v>2</v>
      </c>
      <c r="O43" s="85" t="s">
        <v>1188</v>
      </c>
      <c r="P43" s="85">
        <v>4</v>
      </c>
    </row>
    <row r="44" spans="1:16" ht="15">
      <c r="A44" s="85" t="s">
        <v>1186</v>
      </c>
      <c r="B44" s="85">
        <v>1435</v>
      </c>
      <c r="C44" s="85" t="s">
        <v>1190</v>
      </c>
      <c r="D44" s="85">
        <v>23</v>
      </c>
      <c r="E44" s="85" t="s">
        <v>234</v>
      </c>
      <c r="F44" s="85">
        <v>13</v>
      </c>
      <c r="G44" s="85" t="s">
        <v>1208</v>
      </c>
      <c r="H44" s="85">
        <v>7</v>
      </c>
      <c r="I44" s="85" t="s">
        <v>1219</v>
      </c>
      <c r="J44" s="85">
        <v>3</v>
      </c>
      <c r="K44" s="85" t="s">
        <v>249</v>
      </c>
      <c r="L44" s="85">
        <v>6</v>
      </c>
      <c r="M44" s="85" t="s">
        <v>1235</v>
      </c>
      <c r="N44" s="85">
        <v>2</v>
      </c>
      <c r="O44" s="85" t="s">
        <v>1243</v>
      </c>
      <c r="P44" s="85">
        <v>3</v>
      </c>
    </row>
    <row r="45" spans="1:16" ht="15">
      <c r="A45" s="85" t="s">
        <v>1187</v>
      </c>
      <c r="B45" s="85">
        <v>1521</v>
      </c>
      <c r="C45" s="85" t="s">
        <v>1192</v>
      </c>
      <c r="D45" s="85">
        <v>19</v>
      </c>
      <c r="E45" s="85" t="s">
        <v>232</v>
      </c>
      <c r="F45" s="85">
        <v>13</v>
      </c>
      <c r="G45" s="85" t="s">
        <v>1209</v>
      </c>
      <c r="H45" s="85">
        <v>7</v>
      </c>
      <c r="I45" s="85" t="s">
        <v>1220</v>
      </c>
      <c r="J45" s="85">
        <v>3</v>
      </c>
      <c r="K45" s="85" t="s">
        <v>1227</v>
      </c>
      <c r="L45" s="85">
        <v>4</v>
      </c>
      <c r="M45" s="85" t="s">
        <v>1236</v>
      </c>
      <c r="N45" s="85">
        <v>2</v>
      </c>
      <c r="O45" s="85" t="s">
        <v>1141</v>
      </c>
      <c r="P45" s="85">
        <v>2</v>
      </c>
    </row>
    <row r="46" spans="1:16" ht="15">
      <c r="A46" s="85" t="s">
        <v>1188</v>
      </c>
      <c r="B46" s="85">
        <v>78</v>
      </c>
      <c r="C46" s="85" t="s">
        <v>1193</v>
      </c>
      <c r="D46" s="85">
        <v>18</v>
      </c>
      <c r="E46" s="85" t="s">
        <v>1199</v>
      </c>
      <c r="F46" s="85">
        <v>13</v>
      </c>
      <c r="G46" s="85" t="s">
        <v>1210</v>
      </c>
      <c r="H46" s="85">
        <v>7</v>
      </c>
      <c r="I46" s="85" t="s">
        <v>1221</v>
      </c>
      <c r="J46" s="85">
        <v>3</v>
      </c>
      <c r="K46" s="85" t="s">
        <v>1143</v>
      </c>
      <c r="L46" s="85">
        <v>3</v>
      </c>
      <c r="M46" s="85" t="s">
        <v>1237</v>
      </c>
      <c r="N46" s="85">
        <v>2</v>
      </c>
      <c r="O46" s="85" t="s">
        <v>1244</v>
      </c>
      <c r="P46" s="85">
        <v>2</v>
      </c>
    </row>
    <row r="47" spans="1:16" ht="15">
      <c r="A47" s="85" t="s">
        <v>1189</v>
      </c>
      <c r="B47" s="85">
        <v>41</v>
      </c>
      <c r="C47" s="85" t="s">
        <v>1194</v>
      </c>
      <c r="D47" s="85">
        <v>16</v>
      </c>
      <c r="E47" s="85" t="s">
        <v>1200</v>
      </c>
      <c r="F47" s="85">
        <v>13</v>
      </c>
      <c r="G47" s="85" t="s">
        <v>1211</v>
      </c>
      <c r="H47" s="85">
        <v>7</v>
      </c>
      <c r="I47" s="85" t="s">
        <v>1222</v>
      </c>
      <c r="J47" s="85">
        <v>3</v>
      </c>
      <c r="K47" s="85" t="s">
        <v>1228</v>
      </c>
      <c r="L47" s="85">
        <v>3</v>
      </c>
      <c r="M47" s="85" t="s">
        <v>1238</v>
      </c>
      <c r="N47" s="85">
        <v>2</v>
      </c>
      <c r="O47" s="85" t="s">
        <v>1213</v>
      </c>
      <c r="P47" s="85">
        <v>2</v>
      </c>
    </row>
    <row r="48" spans="1:16" ht="15">
      <c r="A48" s="85" t="s">
        <v>1141</v>
      </c>
      <c r="B48" s="85">
        <v>26</v>
      </c>
      <c r="C48" s="85" t="s">
        <v>1195</v>
      </c>
      <c r="D48" s="85">
        <v>16</v>
      </c>
      <c r="E48" s="85" t="s">
        <v>1201</v>
      </c>
      <c r="F48" s="85">
        <v>13</v>
      </c>
      <c r="G48" s="85" t="s">
        <v>1212</v>
      </c>
      <c r="H48" s="85">
        <v>6</v>
      </c>
      <c r="I48" s="85" t="s">
        <v>1223</v>
      </c>
      <c r="J48" s="85">
        <v>3</v>
      </c>
      <c r="K48" s="85" t="s">
        <v>1229</v>
      </c>
      <c r="L48" s="85">
        <v>3</v>
      </c>
      <c r="M48" s="85" t="s">
        <v>1190</v>
      </c>
      <c r="N48" s="85">
        <v>2</v>
      </c>
      <c r="O48" s="85" t="s">
        <v>1245</v>
      </c>
      <c r="P48" s="85">
        <v>2</v>
      </c>
    </row>
    <row r="49" spans="1:16" ht="15">
      <c r="A49" s="85" t="s">
        <v>1190</v>
      </c>
      <c r="B49" s="85">
        <v>25</v>
      </c>
      <c r="C49" s="85" t="s">
        <v>1196</v>
      </c>
      <c r="D49" s="85">
        <v>16</v>
      </c>
      <c r="E49" s="85" t="s">
        <v>1202</v>
      </c>
      <c r="F49" s="85">
        <v>13</v>
      </c>
      <c r="G49" s="85" t="s">
        <v>1213</v>
      </c>
      <c r="H49" s="85">
        <v>6</v>
      </c>
      <c r="I49" s="85" t="s">
        <v>251</v>
      </c>
      <c r="J49" s="85">
        <v>3</v>
      </c>
      <c r="K49" s="85" t="s">
        <v>1230</v>
      </c>
      <c r="L49" s="85">
        <v>3</v>
      </c>
      <c r="M49" s="85" t="s">
        <v>1143</v>
      </c>
      <c r="N49" s="85">
        <v>2</v>
      </c>
      <c r="O49" s="85" t="s">
        <v>1246</v>
      </c>
      <c r="P49" s="85">
        <v>2</v>
      </c>
    </row>
    <row r="50" spans="1:16" ht="15">
      <c r="A50" s="85" t="s">
        <v>235</v>
      </c>
      <c r="B50" s="85">
        <v>25</v>
      </c>
      <c r="C50" s="85" t="s">
        <v>1143</v>
      </c>
      <c r="D50" s="85">
        <v>16</v>
      </c>
      <c r="E50" s="85" t="s">
        <v>1203</v>
      </c>
      <c r="F50" s="85">
        <v>13</v>
      </c>
      <c r="G50" s="85" t="s">
        <v>1214</v>
      </c>
      <c r="H50" s="85">
        <v>6</v>
      </c>
      <c r="I50" s="85" t="s">
        <v>244</v>
      </c>
      <c r="J50" s="85">
        <v>2</v>
      </c>
      <c r="K50" s="85" t="s">
        <v>1231</v>
      </c>
      <c r="L50" s="85">
        <v>2</v>
      </c>
      <c r="M50" s="85" t="s">
        <v>1239</v>
      </c>
      <c r="N50" s="85">
        <v>2</v>
      </c>
      <c r="O50" s="85" t="s">
        <v>1247</v>
      </c>
      <c r="P50" s="85">
        <v>2</v>
      </c>
    </row>
    <row r="53" spans="1:16" ht="15" customHeight="1">
      <c r="A53" s="13" t="s">
        <v>1256</v>
      </c>
      <c r="B53" s="13" t="s">
        <v>1102</v>
      </c>
      <c r="C53" s="13" t="s">
        <v>1267</v>
      </c>
      <c r="D53" s="13" t="s">
        <v>1105</v>
      </c>
      <c r="E53" s="13" t="s">
        <v>1274</v>
      </c>
      <c r="F53" s="13" t="s">
        <v>1107</v>
      </c>
      <c r="G53" s="13" t="s">
        <v>1279</v>
      </c>
      <c r="H53" s="13" t="s">
        <v>1109</v>
      </c>
      <c r="I53" s="13" t="s">
        <v>1290</v>
      </c>
      <c r="J53" s="13" t="s">
        <v>1111</v>
      </c>
      <c r="K53" s="13" t="s">
        <v>1300</v>
      </c>
      <c r="L53" s="13" t="s">
        <v>1113</v>
      </c>
      <c r="M53" s="13" t="s">
        <v>1311</v>
      </c>
      <c r="N53" s="13" t="s">
        <v>1115</v>
      </c>
      <c r="O53" s="13" t="s">
        <v>1314</v>
      </c>
      <c r="P53" s="13" t="s">
        <v>1116</v>
      </c>
    </row>
    <row r="54" spans="1:16" ht="15">
      <c r="A54" s="85" t="s">
        <v>1257</v>
      </c>
      <c r="B54" s="85">
        <v>23</v>
      </c>
      <c r="C54" s="85" t="s">
        <v>1257</v>
      </c>
      <c r="D54" s="85">
        <v>23</v>
      </c>
      <c r="E54" s="85" t="s">
        <v>1261</v>
      </c>
      <c r="F54" s="85">
        <v>13</v>
      </c>
      <c r="G54" s="85" t="s">
        <v>1280</v>
      </c>
      <c r="H54" s="85">
        <v>7</v>
      </c>
      <c r="I54" s="85" t="s">
        <v>1291</v>
      </c>
      <c r="J54" s="85">
        <v>3</v>
      </c>
      <c r="K54" s="85" t="s">
        <v>1301</v>
      </c>
      <c r="L54" s="85">
        <v>6</v>
      </c>
      <c r="M54" s="85" t="s">
        <v>1312</v>
      </c>
      <c r="N54" s="85">
        <v>2</v>
      </c>
      <c r="O54" s="85" t="s">
        <v>1315</v>
      </c>
      <c r="P54" s="85">
        <v>4</v>
      </c>
    </row>
    <row r="55" spans="1:16" ht="15">
      <c r="A55" s="85" t="s">
        <v>1258</v>
      </c>
      <c r="B55" s="85">
        <v>23</v>
      </c>
      <c r="C55" s="85" t="s">
        <v>1258</v>
      </c>
      <c r="D55" s="85">
        <v>23</v>
      </c>
      <c r="E55" s="85" t="s">
        <v>1262</v>
      </c>
      <c r="F55" s="85">
        <v>13</v>
      </c>
      <c r="G55" s="85" t="s">
        <v>1281</v>
      </c>
      <c r="H55" s="85">
        <v>7</v>
      </c>
      <c r="I55" s="85" t="s">
        <v>1292</v>
      </c>
      <c r="J55" s="85">
        <v>3</v>
      </c>
      <c r="K55" s="85" t="s">
        <v>1302</v>
      </c>
      <c r="L55" s="85">
        <v>6</v>
      </c>
      <c r="M55" s="85" t="s">
        <v>1313</v>
      </c>
      <c r="N55" s="85">
        <v>2</v>
      </c>
      <c r="O55" s="85" t="s">
        <v>1268</v>
      </c>
      <c r="P55" s="85">
        <v>2</v>
      </c>
    </row>
    <row r="56" spans="1:16" ht="15">
      <c r="A56" s="85" t="s">
        <v>1259</v>
      </c>
      <c r="B56" s="85">
        <v>18</v>
      </c>
      <c r="C56" s="85" t="s">
        <v>1259</v>
      </c>
      <c r="D56" s="85">
        <v>18</v>
      </c>
      <c r="E56" s="85" t="s">
        <v>1263</v>
      </c>
      <c r="F56" s="85">
        <v>13</v>
      </c>
      <c r="G56" s="85" t="s">
        <v>1282</v>
      </c>
      <c r="H56" s="85">
        <v>7</v>
      </c>
      <c r="I56" s="85" t="s">
        <v>1293</v>
      </c>
      <c r="J56" s="85">
        <v>3</v>
      </c>
      <c r="K56" s="85" t="s">
        <v>1303</v>
      </c>
      <c r="L56" s="85">
        <v>5</v>
      </c>
      <c r="M56" s="85"/>
      <c r="N56" s="85"/>
      <c r="O56" s="85" t="s">
        <v>1316</v>
      </c>
      <c r="P56" s="85">
        <v>2</v>
      </c>
    </row>
    <row r="57" spans="1:16" ht="15">
      <c r="A57" s="85" t="s">
        <v>1260</v>
      </c>
      <c r="B57" s="85">
        <v>16</v>
      </c>
      <c r="C57" s="85" t="s">
        <v>1260</v>
      </c>
      <c r="D57" s="85">
        <v>16</v>
      </c>
      <c r="E57" s="85" t="s">
        <v>1264</v>
      </c>
      <c r="F57" s="85">
        <v>13</v>
      </c>
      <c r="G57" s="85" t="s">
        <v>1283</v>
      </c>
      <c r="H57" s="85">
        <v>7</v>
      </c>
      <c r="I57" s="85" t="s">
        <v>1294</v>
      </c>
      <c r="J57" s="85">
        <v>3</v>
      </c>
      <c r="K57" s="85" t="s">
        <v>1304</v>
      </c>
      <c r="L57" s="85">
        <v>3</v>
      </c>
      <c r="M57" s="85"/>
      <c r="N57" s="85"/>
      <c r="O57" s="85" t="s">
        <v>1317</v>
      </c>
      <c r="P57" s="85">
        <v>2</v>
      </c>
    </row>
    <row r="58" spans="1:16" ht="15">
      <c r="A58" s="85" t="s">
        <v>1261</v>
      </c>
      <c r="B58" s="85">
        <v>13</v>
      </c>
      <c r="C58" s="85" t="s">
        <v>1268</v>
      </c>
      <c r="D58" s="85">
        <v>6</v>
      </c>
      <c r="E58" s="85" t="s">
        <v>1265</v>
      </c>
      <c r="F58" s="85">
        <v>13</v>
      </c>
      <c r="G58" s="85" t="s">
        <v>1284</v>
      </c>
      <c r="H58" s="85">
        <v>6</v>
      </c>
      <c r="I58" s="85" t="s">
        <v>1295</v>
      </c>
      <c r="J58" s="85">
        <v>3</v>
      </c>
      <c r="K58" s="85" t="s">
        <v>1305</v>
      </c>
      <c r="L58" s="85">
        <v>3</v>
      </c>
      <c r="M58" s="85"/>
      <c r="N58" s="85"/>
      <c r="O58" s="85" t="s">
        <v>1318</v>
      </c>
      <c r="P58" s="85">
        <v>2</v>
      </c>
    </row>
    <row r="59" spans="1:16" ht="15">
      <c r="A59" s="85" t="s">
        <v>1262</v>
      </c>
      <c r="B59" s="85">
        <v>13</v>
      </c>
      <c r="C59" s="85" t="s">
        <v>1269</v>
      </c>
      <c r="D59" s="85">
        <v>6</v>
      </c>
      <c r="E59" s="85" t="s">
        <v>1266</v>
      </c>
      <c r="F59" s="85">
        <v>13</v>
      </c>
      <c r="G59" s="85" t="s">
        <v>1285</v>
      </c>
      <c r="H59" s="85">
        <v>6</v>
      </c>
      <c r="I59" s="85" t="s">
        <v>1296</v>
      </c>
      <c r="J59" s="85">
        <v>3</v>
      </c>
      <c r="K59" s="85" t="s">
        <v>1306</v>
      </c>
      <c r="L59" s="85">
        <v>3</v>
      </c>
      <c r="M59" s="85"/>
      <c r="N59" s="85"/>
      <c r="O59" s="85" t="s">
        <v>1319</v>
      </c>
      <c r="P59" s="85">
        <v>2</v>
      </c>
    </row>
    <row r="60" spans="1:16" ht="15">
      <c r="A60" s="85" t="s">
        <v>1263</v>
      </c>
      <c r="B60" s="85">
        <v>13</v>
      </c>
      <c r="C60" s="85" t="s">
        <v>1270</v>
      </c>
      <c r="D60" s="85">
        <v>5</v>
      </c>
      <c r="E60" s="85" t="s">
        <v>1275</v>
      </c>
      <c r="F60" s="85">
        <v>13</v>
      </c>
      <c r="G60" s="85" t="s">
        <v>1286</v>
      </c>
      <c r="H60" s="85">
        <v>6</v>
      </c>
      <c r="I60" s="85" t="s">
        <v>1297</v>
      </c>
      <c r="J60" s="85">
        <v>3</v>
      </c>
      <c r="K60" s="85" t="s">
        <v>1307</v>
      </c>
      <c r="L60" s="85">
        <v>3</v>
      </c>
      <c r="M60" s="85"/>
      <c r="N60" s="85"/>
      <c r="O60" s="85" t="s">
        <v>1320</v>
      </c>
      <c r="P60" s="85">
        <v>2</v>
      </c>
    </row>
    <row r="61" spans="1:16" ht="15">
      <c r="A61" s="85" t="s">
        <v>1264</v>
      </c>
      <c r="B61" s="85">
        <v>13</v>
      </c>
      <c r="C61" s="85" t="s">
        <v>1271</v>
      </c>
      <c r="D61" s="85">
        <v>5</v>
      </c>
      <c r="E61" s="85" t="s">
        <v>1276</v>
      </c>
      <c r="F61" s="85">
        <v>13</v>
      </c>
      <c r="G61" s="85" t="s">
        <v>1287</v>
      </c>
      <c r="H61" s="85">
        <v>6</v>
      </c>
      <c r="I61" s="85" t="s">
        <v>1298</v>
      </c>
      <c r="J61" s="85">
        <v>3</v>
      </c>
      <c r="K61" s="85" t="s">
        <v>1308</v>
      </c>
      <c r="L61" s="85">
        <v>3</v>
      </c>
      <c r="M61" s="85"/>
      <c r="N61" s="85"/>
      <c r="O61" s="85" t="s">
        <v>1321</v>
      </c>
      <c r="P61" s="85">
        <v>2</v>
      </c>
    </row>
    <row r="62" spans="1:16" ht="15">
      <c r="A62" s="85" t="s">
        <v>1265</v>
      </c>
      <c r="B62" s="85">
        <v>13</v>
      </c>
      <c r="C62" s="85" t="s">
        <v>1272</v>
      </c>
      <c r="D62" s="85">
        <v>5</v>
      </c>
      <c r="E62" s="85" t="s">
        <v>1277</v>
      </c>
      <c r="F62" s="85">
        <v>13</v>
      </c>
      <c r="G62" s="85" t="s">
        <v>1288</v>
      </c>
      <c r="H62" s="85">
        <v>6</v>
      </c>
      <c r="I62" s="85" t="s">
        <v>1299</v>
      </c>
      <c r="J62" s="85">
        <v>2</v>
      </c>
      <c r="K62" s="85" t="s">
        <v>1309</v>
      </c>
      <c r="L62" s="85">
        <v>2</v>
      </c>
      <c r="M62" s="85"/>
      <c r="N62" s="85"/>
      <c r="O62" s="85" t="s">
        <v>1322</v>
      </c>
      <c r="P62" s="85">
        <v>2</v>
      </c>
    </row>
    <row r="63" spans="1:16" ht="15">
      <c r="A63" s="85" t="s">
        <v>1266</v>
      </c>
      <c r="B63" s="85">
        <v>13</v>
      </c>
      <c r="C63" s="85" t="s">
        <v>1273</v>
      </c>
      <c r="D63" s="85">
        <v>5</v>
      </c>
      <c r="E63" s="85" t="s">
        <v>1278</v>
      </c>
      <c r="F63" s="85">
        <v>13</v>
      </c>
      <c r="G63" s="85" t="s">
        <v>1289</v>
      </c>
      <c r="H63" s="85">
        <v>6</v>
      </c>
      <c r="I63" s="85"/>
      <c r="J63" s="85"/>
      <c r="K63" s="85" t="s">
        <v>1310</v>
      </c>
      <c r="L63" s="85">
        <v>2</v>
      </c>
      <c r="M63" s="85"/>
      <c r="N63" s="85"/>
      <c r="O63" s="85" t="s">
        <v>1323</v>
      </c>
      <c r="P63" s="85">
        <v>2</v>
      </c>
    </row>
    <row r="66" spans="1:16" ht="15" customHeight="1">
      <c r="A66" s="78" t="s">
        <v>1332</v>
      </c>
      <c r="B66" s="78" t="s">
        <v>1102</v>
      </c>
      <c r="C66" s="78" t="s">
        <v>1334</v>
      </c>
      <c r="D66" s="78" t="s">
        <v>1105</v>
      </c>
      <c r="E66" s="78" t="s">
        <v>1335</v>
      </c>
      <c r="F66" s="78" t="s">
        <v>1107</v>
      </c>
      <c r="G66" s="78" t="s">
        <v>1338</v>
      </c>
      <c r="H66" s="78" t="s">
        <v>1109</v>
      </c>
      <c r="I66" s="78" t="s">
        <v>1340</v>
      </c>
      <c r="J66" s="78" t="s">
        <v>1111</v>
      </c>
      <c r="K66" s="78" t="s">
        <v>1342</v>
      </c>
      <c r="L66" s="78" t="s">
        <v>1113</v>
      </c>
      <c r="M66" s="78" t="s">
        <v>1344</v>
      </c>
      <c r="N66" s="78" t="s">
        <v>1115</v>
      </c>
      <c r="O66" s="78" t="s">
        <v>1346</v>
      </c>
      <c r="P66" s="78" t="s">
        <v>1116</v>
      </c>
    </row>
    <row r="67" spans="1:16" ht="15">
      <c r="A67" s="78"/>
      <c r="B67" s="78"/>
      <c r="C67" s="78"/>
      <c r="D67" s="78"/>
      <c r="E67" s="78"/>
      <c r="F67" s="78"/>
      <c r="G67" s="78"/>
      <c r="H67" s="78"/>
      <c r="I67" s="78"/>
      <c r="J67" s="78"/>
      <c r="K67" s="78"/>
      <c r="L67" s="78"/>
      <c r="M67" s="78"/>
      <c r="N67" s="78"/>
      <c r="O67" s="78"/>
      <c r="P67" s="78"/>
    </row>
    <row r="69" spans="1:16" ht="15" customHeight="1">
      <c r="A69" s="13" t="s">
        <v>1333</v>
      </c>
      <c r="B69" s="13" t="s">
        <v>1102</v>
      </c>
      <c r="C69" s="13" t="s">
        <v>1336</v>
      </c>
      <c r="D69" s="13" t="s">
        <v>1105</v>
      </c>
      <c r="E69" s="13" t="s">
        <v>1337</v>
      </c>
      <c r="F69" s="13" t="s">
        <v>1107</v>
      </c>
      <c r="G69" s="13" t="s">
        <v>1339</v>
      </c>
      <c r="H69" s="13" t="s">
        <v>1109</v>
      </c>
      <c r="I69" s="13" t="s">
        <v>1341</v>
      </c>
      <c r="J69" s="13" t="s">
        <v>1111</v>
      </c>
      <c r="K69" s="13" t="s">
        <v>1343</v>
      </c>
      <c r="L69" s="13" t="s">
        <v>1113</v>
      </c>
      <c r="M69" s="78" t="s">
        <v>1345</v>
      </c>
      <c r="N69" s="78" t="s">
        <v>1115</v>
      </c>
      <c r="O69" s="13" t="s">
        <v>1347</v>
      </c>
      <c r="P69" s="13" t="s">
        <v>1116</v>
      </c>
    </row>
    <row r="70" spans="1:16" ht="15">
      <c r="A70" s="78" t="s">
        <v>235</v>
      </c>
      <c r="B70" s="78">
        <v>13</v>
      </c>
      <c r="C70" s="78" t="s">
        <v>248</v>
      </c>
      <c r="D70" s="78">
        <v>7</v>
      </c>
      <c r="E70" s="78" t="s">
        <v>235</v>
      </c>
      <c r="F70" s="78">
        <v>13</v>
      </c>
      <c r="G70" s="78" t="s">
        <v>236</v>
      </c>
      <c r="H70" s="78">
        <v>5</v>
      </c>
      <c r="I70" s="78" t="s">
        <v>251</v>
      </c>
      <c r="J70" s="78">
        <v>3</v>
      </c>
      <c r="K70" s="78" t="s">
        <v>249</v>
      </c>
      <c r="L70" s="78">
        <v>6</v>
      </c>
      <c r="M70" s="78"/>
      <c r="N70" s="78"/>
      <c r="O70" s="78" t="s">
        <v>241</v>
      </c>
      <c r="P70" s="78">
        <v>1</v>
      </c>
    </row>
    <row r="71" spans="1:16" ht="15">
      <c r="A71" s="78" t="s">
        <v>233</v>
      </c>
      <c r="B71" s="78">
        <v>13</v>
      </c>
      <c r="C71" s="78" t="s">
        <v>247</v>
      </c>
      <c r="D71" s="78">
        <v>2</v>
      </c>
      <c r="E71" s="78" t="s">
        <v>233</v>
      </c>
      <c r="F71" s="78">
        <v>13</v>
      </c>
      <c r="G71" s="78"/>
      <c r="H71" s="78"/>
      <c r="I71" s="78" t="s">
        <v>244</v>
      </c>
      <c r="J71" s="78">
        <v>2</v>
      </c>
      <c r="K71" s="78" t="s">
        <v>230</v>
      </c>
      <c r="L71" s="78">
        <v>1</v>
      </c>
      <c r="M71" s="78"/>
      <c r="N71" s="78"/>
      <c r="O71" s="78"/>
      <c r="P71" s="78"/>
    </row>
    <row r="72" spans="1:16" ht="15">
      <c r="A72" s="78" t="s">
        <v>234</v>
      </c>
      <c r="B72" s="78">
        <v>13</v>
      </c>
      <c r="C72" s="78" t="s">
        <v>254</v>
      </c>
      <c r="D72" s="78">
        <v>2</v>
      </c>
      <c r="E72" s="78" t="s">
        <v>234</v>
      </c>
      <c r="F72" s="78">
        <v>13</v>
      </c>
      <c r="G72" s="78"/>
      <c r="H72" s="78"/>
      <c r="I72" s="78" t="s">
        <v>250</v>
      </c>
      <c r="J72" s="78">
        <v>1</v>
      </c>
      <c r="K72" s="78"/>
      <c r="L72" s="78"/>
      <c r="M72" s="78"/>
      <c r="N72" s="78"/>
      <c r="O72" s="78"/>
      <c r="P72" s="78"/>
    </row>
    <row r="73" spans="1:16" ht="15">
      <c r="A73" s="78" t="s">
        <v>232</v>
      </c>
      <c r="B73" s="78">
        <v>13</v>
      </c>
      <c r="C73" s="78" t="s">
        <v>258</v>
      </c>
      <c r="D73" s="78">
        <v>1</v>
      </c>
      <c r="E73" s="78" t="s">
        <v>232</v>
      </c>
      <c r="F73" s="78">
        <v>13</v>
      </c>
      <c r="G73" s="78"/>
      <c r="H73" s="78"/>
      <c r="I73" s="78"/>
      <c r="J73" s="78"/>
      <c r="K73" s="78"/>
      <c r="L73" s="78"/>
      <c r="M73" s="78"/>
      <c r="N73" s="78"/>
      <c r="O73" s="78"/>
      <c r="P73" s="78"/>
    </row>
    <row r="74" spans="1:16" ht="15">
      <c r="A74" s="78" t="s">
        <v>248</v>
      </c>
      <c r="B74" s="78">
        <v>7</v>
      </c>
      <c r="C74" s="78" t="s">
        <v>252</v>
      </c>
      <c r="D74" s="78">
        <v>1</v>
      </c>
      <c r="E74" s="78"/>
      <c r="F74" s="78"/>
      <c r="G74" s="78"/>
      <c r="H74" s="78"/>
      <c r="I74" s="78"/>
      <c r="J74" s="78"/>
      <c r="K74" s="78"/>
      <c r="L74" s="78"/>
      <c r="M74" s="78"/>
      <c r="N74" s="78"/>
      <c r="O74" s="78"/>
      <c r="P74" s="78"/>
    </row>
    <row r="75" spans="1:16" ht="15">
      <c r="A75" s="78" t="s">
        <v>249</v>
      </c>
      <c r="B75" s="78">
        <v>6</v>
      </c>
      <c r="C75" s="78" t="s">
        <v>253</v>
      </c>
      <c r="D75" s="78">
        <v>1</v>
      </c>
      <c r="E75" s="78"/>
      <c r="F75" s="78"/>
      <c r="G75" s="78"/>
      <c r="H75" s="78"/>
      <c r="I75" s="78"/>
      <c r="J75" s="78"/>
      <c r="K75" s="78"/>
      <c r="L75" s="78"/>
      <c r="M75" s="78"/>
      <c r="N75" s="78"/>
      <c r="O75" s="78"/>
      <c r="P75" s="78"/>
    </row>
    <row r="76" spans="1:16" ht="15">
      <c r="A76" s="78" t="s">
        <v>236</v>
      </c>
      <c r="B76" s="78">
        <v>5</v>
      </c>
      <c r="C76" s="78" t="s">
        <v>255</v>
      </c>
      <c r="D76" s="78">
        <v>1</v>
      </c>
      <c r="E76" s="78"/>
      <c r="F76" s="78"/>
      <c r="G76" s="78"/>
      <c r="H76" s="78"/>
      <c r="I76" s="78"/>
      <c r="J76" s="78"/>
      <c r="K76" s="78"/>
      <c r="L76" s="78"/>
      <c r="M76" s="78"/>
      <c r="N76" s="78"/>
      <c r="O76" s="78"/>
      <c r="P76" s="78"/>
    </row>
    <row r="77" spans="1:16" ht="15">
      <c r="A77" s="78" t="s">
        <v>251</v>
      </c>
      <c r="B77" s="78">
        <v>3</v>
      </c>
      <c r="C77" s="78" t="s">
        <v>256</v>
      </c>
      <c r="D77" s="78">
        <v>1</v>
      </c>
      <c r="E77" s="78"/>
      <c r="F77" s="78"/>
      <c r="G77" s="78"/>
      <c r="H77" s="78"/>
      <c r="I77" s="78"/>
      <c r="J77" s="78"/>
      <c r="K77" s="78"/>
      <c r="L77" s="78"/>
      <c r="M77" s="78"/>
      <c r="N77" s="78"/>
      <c r="O77" s="78"/>
      <c r="P77" s="78"/>
    </row>
    <row r="78" spans="1:16" ht="15">
      <c r="A78" s="78" t="s">
        <v>254</v>
      </c>
      <c r="B78" s="78">
        <v>2</v>
      </c>
      <c r="C78" s="78" t="s">
        <v>257</v>
      </c>
      <c r="D78" s="78">
        <v>1</v>
      </c>
      <c r="E78" s="78"/>
      <c r="F78" s="78"/>
      <c r="G78" s="78"/>
      <c r="H78" s="78"/>
      <c r="I78" s="78"/>
      <c r="J78" s="78"/>
      <c r="K78" s="78"/>
      <c r="L78" s="78"/>
      <c r="M78" s="78"/>
      <c r="N78" s="78"/>
      <c r="O78" s="78"/>
      <c r="P78" s="78"/>
    </row>
    <row r="79" spans="1:16" ht="15">
      <c r="A79" s="78" t="s">
        <v>247</v>
      </c>
      <c r="B79" s="78">
        <v>2</v>
      </c>
      <c r="C79" s="78"/>
      <c r="D79" s="78"/>
      <c r="E79" s="78"/>
      <c r="F79" s="78"/>
      <c r="G79" s="78"/>
      <c r="H79" s="78"/>
      <c r="I79" s="78"/>
      <c r="J79" s="78"/>
      <c r="K79" s="78"/>
      <c r="L79" s="78"/>
      <c r="M79" s="78"/>
      <c r="N79" s="78"/>
      <c r="O79" s="78"/>
      <c r="P79" s="78"/>
    </row>
    <row r="82" spans="1:16" ht="15" customHeight="1">
      <c r="A82" s="13" t="s">
        <v>1354</v>
      </c>
      <c r="B82" s="13" t="s">
        <v>1102</v>
      </c>
      <c r="C82" s="13" t="s">
        <v>1355</v>
      </c>
      <c r="D82" s="13" t="s">
        <v>1105</v>
      </c>
      <c r="E82" s="13" t="s">
        <v>1356</v>
      </c>
      <c r="F82" s="13" t="s">
        <v>1107</v>
      </c>
      <c r="G82" s="13" t="s">
        <v>1357</v>
      </c>
      <c r="H82" s="13" t="s">
        <v>1109</v>
      </c>
      <c r="I82" s="13" t="s">
        <v>1358</v>
      </c>
      <c r="J82" s="13" t="s">
        <v>1111</v>
      </c>
      <c r="K82" s="13" t="s">
        <v>1359</v>
      </c>
      <c r="L82" s="13" t="s">
        <v>1113</v>
      </c>
      <c r="M82" s="13" t="s">
        <v>1360</v>
      </c>
      <c r="N82" s="13" t="s">
        <v>1115</v>
      </c>
      <c r="O82" s="13" t="s">
        <v>1361</v>
      </c>
      <c r="P82" s="13" t="s">
        <v>1116</v>
      </c>
    </row>
    <row r="83" spans="1:16" ht="15">
      <c r="A83" s="114" t="s">
        <v>240</v>
      </c>
      <c r="B83" s="78">
        <v>329555</v>
      </c>
      <c r="C83" s="114" t="s">
        <v>240</v>
      </c>
      <c r="D83" s="78">
        <v>329555</v>
      </c>
      <c r="E83" s="114" t="s">
        <v>217</v>
      </c>
      <c r="F83" s="78">
        <v>62273</v>
      </c>
      <c r="G83" s="114" t="s">
        <v>213</v>
      </c>
      <c r="H83" s="78">
        <v>85435</v>
      </c>
      <c r="I83" s="114" t="s">
        <v>251</v>
      </c>
      <c r="J83" s="78">
        <v>27635</v>
      </c>
      <c r="K83" s="114" t="s">
        <v>228</v>
      </c>
      <c r="L83" s="78">
        <v>206244</v>
      </c>
      <c r="M83" s="114" t="s">
        <v>231</v>
      </c>
      <c r="N83" s="78">
        <v>11173</v>
      </c>
      <c r="O83" s="114" t="s">
        <v>241</v>
      </c>
      <c r="P83" s="78">
        <v>7619</v>
      </c>
    </row>
    <row r="84" spans="1:16" ht="15">
      <c r="A84" s="114" t="s">
        <v>228</v>
      </c>
      <c r="B84" s="78">
        <v>206244</v>
      </c>
      <c r="C84" s="114" t="s">
        <v>224</v>
      </c>
      <c r="D84" s="78">
        <v>62903</v>
      </c>
      <c r="E84" s="114" t="s">
        <v>221</v>
      </c>
      <c r="F84" s="78">
        <v>39244</v>
      </c>
      <c r="G84" s="114" t="s">
        <v>216</v>
      </c>
      <c r="H84" s="78">
        <v>21075</v>
      </c>
      <c r="I84" s="114" t="s">
        <v>245</v>
      </c>
      <c r="J84" s="78">
        <v>2589</v>
      </c>
      <c r="K84" s="114" t="s">
        <v>249</v>
      </c>
      <c r="L84" s="78">
        <v>36732</v>
      </c>
      <c r="M84" s="114" t="s">
        <v>243</v>
      </c>
      <c r="N84" s="78">
        <v>6709</v>
      </c>
      <c r="O84" s="114" t="s">
        <v>242</v>
      </c>
      <c r="P84" s="78">
        <v>1740</v>
      </c>
    </row>
    <row r="85" spans="1:16" ht="15">
      <c r="A85" s="114" t="s">
        <v>213</v>
      </c>
      <c r="B85" s="78">
        <v>85435</v>
      </c>
      <c r="C85" s="114" t="s">
        <v>238</v>
      </c>
      <c r="D85" s="78">
        <v>30171</v>
      </c>
      <c r="E85" s="114" t="s">
        <v>235</v>
      </c>
      <c r="F85" s="78">
        <v>34546</v>
      </c>
      <c r="G85" s="114" t="s">
        <v>212</v>
      </c>
      <c r="H85" s="78">
        <v>10427</v>
      </c>
      <c r="I85" s="114" t="s">
        <v>244</v>
      </c>
      <c r="J85" s="78">
        <v>1819</v>
      </c>
      <c r="K85" s="114" t="s">
        <v>227</v>
      </c>
      <c r="L85" s="78">
        <v>2843</v>
      </c>
      <c r="M85" s="114" t="s">
        <v>229</v>
      </c>
      <c r="N85" s="78">
        <v>703</v>
      </c>
      <c r="O85" s="114"/>
      <c r="P85" s="78"/>
    </row>
    <row r="86" spans="1:16" ht="15">
      <c r="A86" s="114" t="s">
        <v>224</v>
      </c>
      <c r="B86" s="78">
        <v>62903</v>
      </c>
      <c r="C86" s="114" t="s">
        <v>248</v>
      </c>
      <c r="D86" s="78">
        <v>24673</v>
      </c>
      <c r="E86" s="114" t="s">
        <v>225</v>
      </c>
      <c r="F86" s="78">
        <v>20270</v>
      </c>
      <c r="G86" s="114" t="s">
        <v>236</v>
      </c>
      <c r="H86" s="78">
        <v>8298</v>
      </c>
      <c r="I86" s="114" t="s">
        <v>246</v>
      </c>
      <c r="J86" s="78">
        <v>1000</v>
      </c>
      <c r="K86" s="114" t="s">
        <v>230</v>
      </c>
      <c r="L86" s="78">
        <v>215</v>
      </c>
      <c r="M86" s="114"/>
      <c r="N86" s="78"/>
      <c r="O86" s="114"/>
      <c r="P86" s="78"/>
    </row>
    <row r="87" spans="1:16" ht="15">
      <c r="A87" s="114" t="s">
        <v>217</v>
      </c>
      <c r="B87" s="78">
        <v>62273</v>
      </c>
      <c r="C87" s="114" t="s">
        <v>239</v>
      </c>
      <c r="D87" s="78">
        <v>12859</v>
      </c>
      <c r="E87" s="114" t="s">
        <v>220</v>
      </c>
      <c r="F87" s="78">
        <v>17458</v>
      </c>
      <c r="G87" s="114" t="s">
        <v>215</v>
      </c>
      <c r="H87" s="78">
        <v>3300</v>
      </c>
      <c r="I87" s="114" t="s">
        <v>250</v>
      </c>
      <c r="J87" s="78">
        <v>279</v>
      </c>
      <c r="K87" s="114"/>
      <c r="L87" s="78"/>
      <c r="M87" s="114"/>
      <c r="N87" s="78"/>
      <c r="O87" s="114"/>
      <c r="P87" s="78"/>
    </row>
    <row r="88" spans="1:16" ht="15">
      <c r="A88" s="114" t="s">
        <v>221</v>
      </c>
      <c r="B88" s="78">
        <v>39244</v>
      </c>
      <c r="C88" s="114" t="s">
        <v>258</v>
      </c>
      <c r="D88" s="78">
        <v>10442</v>
      </c>
      <c r="E88" s="114" t="s">
        <v>226</v>
      </c>
      <c r="F88" s="78">
        <v>12492</v>
      </c>
      <c r="G88" s="114" t="s">
        <v>237</v>
      </c>
      <c r="H88" s="78">
        <v>718</v>
      </c>
      <c r="I88" s="114"/>
      <c r="J88" s="78"/>
      <c r="K88" s="114"/>
      <c r="L88" s="78"/>
      <c r="M88" s="114"/>
      <c r="N88" s="78"/>
      <c r="O88" s="114"/>
      <c r="P88" s="78"/>
    </row>
    <row r="89" spans="1:16" ht="15">
      <c r="A89" s="114" t="s">
        <v>249</v>
      </c>
      <c r="B89" s="78">
        <v>36732</v>
      </c>
      <c r="C89" s="114" t="s">
        <v>247</v>
      </c>
      <c r="D89" s="78">
        <v>10335</v>
      </c>
      <c r="E89" s="114" t="s">
        <v>232</v>
      </c>
      <c r="F89" s="78">
        <v>8395</v>
      </c>
      <c r="G89" s="114"/>
      <c r="H89" s="78"/>
      <c r="I89" s="114"/>
      <c r="J89" s="78"/>
      <c r="K89" s="114"/>
      <c r="L89" s="78"/>
      <c r="M89" s="114"/>
      <c r="N89" s="78"/>
      <c r="O89" s="114"/>
      <c r="P89" s="78"/>
    </row>
    <row r="90" spans="1:16" ht="15">
      <c r="A90" s="114" t="s">
        <v>235</v>
      </c>
      <c r="B90" s="78">
        <v>34546</v>
      </c>
      <c r="C90" s="114" t="s">
        <v>254</v>
      </c>
      <c r="D90" s="78">
        <v>4152</v>
      </c>
      <c r="E90" s="114" t="s">
        <v>234</v>
      </c>
      <c r="F90" s="78">
        <v>6234</v>
      </c>
      <c r="G90" s="114"/>
      <c r="H90" s="78"/>
      <c r="I90" s="114"/>
      <c r="J90" s="78"/>
      <c r="K90" s="114"/>
      <c r="L90" s="78"/>
      <c r="M90" s="114"/>
      <c r="N90" s="78"/>
      <c r="O90" s="114"/>
      <c r="P90" s="78"/>
    </row>
    <row r="91" spans="1:16" ht="15">
      <c r="A91" s="114" t="s">
        <v>238</v>
      </c>
      <c r="B91" s="78">
        <v>30171</v>
      </c>
      <c r="C91" s="114" t="s">
        <v>256</v>
      </c>
      <c r="D91" s="78">
        <v>3819</v>
      </c>
      <c r="E91" s="114" t="s">
        <v>218</v>
      </c>
      <c r="F91" s="78">
        <v>5254</v>
      </c>
      <c r="G91" s="114"/>
      <c r="H91" s="78"/>
      <c r="I91" s="114"/>
      <c r="J91" s="78"/>
      <c r="K91" s="114"/>
      <c r="L91" s="78"/>
      <c r="M91" s="114"/>
      <c r="N91" s="78"/>
      <c r="O91" s="114"/>
      <c r="P91" s="78"/>
    </row>
    <row r="92" spans="1:16" ht="15">
      <c r="A92" s="114" t="s">
        <v>251</v>
      </c>
      <c r="B92" s="78">
        <v>27635</v>
      </c>
      <c r="C92" s="114" t="s">
        <v>255</v>
      </c>
      <c r="D92" s="78">
        <v>2720</v>
      </c>
      <c r="E92" s="114" t="s">
        <v>222</v>
      </c>
      <c r="F92" s="78">
        <v>1646</v>
      </c>
      <c r="G92" s="114"/>
      <c r="H92" s="78"/>
      <c r="I92" s="114"/>
      <c r="J92" s="78"/>
      <c r="K92" s="114"/>
      <c r="L92" s="78"/>
      <c r="M92" s="114"/>
      <c r="N92" s="78"/>
      <c r="O92" s="114"/>
      <c r="P92" s="78"/>
    </row>
  </sheetData>
  <hyperlinks>
    <hyperlink ref="A2" r:id="rId1" display="http://po.st/scms/OrMCe04Lcp0lOFmbAka8Um6V2jAD7SYdZTjvhHbnYZ0lOA/PNr4iq"/>
    <hyperlink ref="A3" r:id="rId2" display="https://www.mckinsey.com/business-functions/organization/our-insights/five-fifty-lost-in-translation"/>
    <hyperlink ref="A4" r:id="rId3" display="http://po.st/scms/OrMCe04Lcp0lOFmbAka8Um6V2jAD7SYdZTjvhHbnYZ0lOA/HJcZwb"/>
    <hyperlink ref="A5" r:id="rId4" display="http://po.st/scms/OrMCe04Lcp0lOFmbAka8Um6V2jAD7SYdZTjvhHbnYZ0lOA/4Vygqh"/>
    <hyperlink ref="A6" r:id="rId5" display="http://po.st/scms/OrMCe04Lcp0lOFmbAka8Um6V2jAD7SYdZTjvhHbnYZ0lOA/90436v"/>
    <hyperlink ref="A7" r:id="rId6" display="http://po.st/scms/OrMCe04Lcp0lOFmbAka8Um6V2jAD7SYdZTjvhHbnYZ0lOA/wDPara"/>
    <hyperlink ref="A8" r:id="rId7" display="http://po.st/scms/OrMCe04Lcp0lOFmbAka8Um6V2jAD7SYdZTjvhHbnYZ0lOA/zb5T2F"/>
    <hyperlink ref="A9" r:id="rId8" display="http://po.st/scms/OrMCe04Lcp0lOFmbAka8Um6V2jAD7SYdZTjvhHbnYZ0lOA/5TJgj9"/>
    <hyperlink ref="A10" r:id="rId9" display="http://po.st/scms/OrMCe04Lcp0lOFmbAka8Um6V2jAD7SYdZTjvhHbnYZ0lOA/p29olp"/>
    <hyperlink ref="A11" r:id="rId10" display="http://po.st/scms/OrMCe04Lcp0lOFmbAka8Um6V2jAD7SYdZTjvhHbnYZ0lOA/ILEEKv"/>
    <hyperlink ref="C2" r:id="rId11" display="http://po.st/scms/OrMCe04Lcp0lOFmbAka8Um6V2jAD7SYdZTjvhHbnYZ0lOA/PNr4iq"/>
    <hyperlink ref="C3" r:id="rId12" display="http://po.st/scms/OrMCe04Lcp0lOFmbAka8Um6V2jAD7SYdZTjvhHbnYZ0lOA/wDPara"/>
    <hyperlink ref="C4" r:id="rId13" display="http://po.st/scms/OrMCe04Lcp0lOFmbAka8Um6V2jAD7SYdZTjvhHbnYZ0lOA/90436v"/>
    <hyperlink ref="C5" r:id="rId14" display="http://po.st/scms/OrMCe04Lcp0lOFmbAka8Um6V2jAD7SYdZTjvhHbnYZ0lOA/4Vygqh"/>
    <hyperlink ref="C6" r:id="rId15" display="http://po.st/scms/OrMCe04Lcp0lOFmbAka8Um6V2jAD7SYdZTjvhHbnYZ0lOA/HJcZwb"/>
    <hyperlink ref="C7" r:id="rId16" display="http://po.st/scms/OrMCe04Lcp0lOFmbAka8Um6V2jAD7SYdZTjvhHbnYZ0lOA/zb5T2F"/>
    <hyperlink ref="C8" r:id="rId17" display="http://po.st/scms/OrMCe04Lcp0lOFmbAka8Um6V2jAD7SYdZTjvhHbnYZ0lOA/OopEA3"/>
    <hyperlink ref="C9" r:id="rId18" display="http://po.st/scms/OrMCe04Lcp0lOFmbAka8Um6V2jAD7SYdZTjvhHbnYZ0lOA/FSAs4U"/>
    <hyperlink ref="C10" r:id="rId19" display="http://po.st/scms/OrMCe04Lcp0lOFmbAka8Um6V2jAD7SYdZTjvhHbnYZ0lOA/uSyVqI"/>
    <hyperlink ref="C11" r:id="rId20" display="http://po.st/scms/OrMCe04Lcp0lOFmbAka8Um6V2jAD7SYdZTjvhHbnYZ0lOA/odCeoy"/>
    <hyperlink ref="E2" r:id="rId21" display="https://www.entrepreneur.com/article/337275"/>
    <hyperlink ref="E3" r:id="rId22" display="https://www.entrepreneur.com/article/337578"/>
    <hyperlink ref="G2" r:id="rId23" display="https://www.hult.edu/en/executive-education/events/speaking-truth-london-17-sept/?utm_source=twitter&amp;utm_medium=social&amp;utm_campaign=organicsocialtwitter&amp;utm_content=ash_ev_190917_speakingtruth"/>
    <hyperlink ref="G3" r:id="rId24" display="https://www.hult.edu/en/executive-education/insights/new-speaking-truth-to-power/?utm_source=twitter&amp;utm_medium=social&amp;utm_campaign=organicsocialtwitter&amp;utm_content=speakingtruth_research"/>
    <hyperlink ref="G4" r:id="rId25" display="https://www.hult.edu/en/executive-education/events/?utm_source=twitter&amp;utm_medium=social&amp;utm_campaign=organicsocialtwitter&amp;utm_content=generic_events"/>
    <hyperlink ref="I2" r:id="rId26" display="https://executiveeducation.wharton.upenn.edu/for-individuals/all-programs/customer-analytics-for-growth-using-machine-learning-ai-and-big-data/?utm_source=wcai&amp;utm_medium=display&amp;utm_content=baev&amp;utm_campaign=wcaide20baev"/>
    <hyperlink ref="K2" r:id="rId27" display="https://www.mckinsey.com/business-functions/organization/our-insights/five-fifty-lost-in-translation"/>
    <hyperlink ref="K3" r:id="rId28" display="https://solutions.lesechos.fr/equipe-management/c/ia-travail-en-pleine-mutation-17957/"/>
    <hyperlink ref="K4" r:id="rId29" display="https://app.amazingcontent.io/best-content/monthly/ThJeanjean/2019/july"/>
    <hyperlink ref="K5" r:id="rId30" display="https://www.parlonsrh.com/comment-les-francais-percoivent-ils-la-formation-en-2019/"/>
    <hyperlink ref="M2" r:id="rId31" display="https://www.uniconexed.org/unicon-white-paper-exec-ed-framing-and-making-strategic-choices-saunders-ryan-2018/?utm_source=twitter&amp;utm_medium=sasocial&amp;utm_campaign=unicon"/>
    <hyperlink ref="M3" r:id="rId32" display="https://www.uniconexed.org/resources/about-unicon/?utm_source=twitter&amp;utm_medium=sasocial&amp;utm_campaign=unicon"/>
    <hyperlink ref="M4" r:id="rId33" display="https://www.smu.ca/academics/sobey/for-business-training-and-development.html?utm_source=Twitter&amp;utm_medium=social&amp;utm_campaign=execed&amp;utm_content=BVad"/>
    <hyperlink ref="M5" r:id="rId34" display="https://www.linkedin.com/company/2661808/admin/"/>
    <hyperlink ref="M6" r:id="rId35" display="https://twitter.com/HarvardNPLI/status/1160244418110218242"/>
    <hyperlink ref="O2" r:id="rId36" display="https://www.ie.edu/insights/articles/strategies-from-words-to-deeds-thanks-to-pmos/"/>
    <hyperlink ref="O3" r:id="rId37" display="https://go.headspringexecutive.com/AIReport"/>
    <hyperlink ref="O4" r:id="rId38" display="https://www.ie.edu/exponential-learning/blog/finance/los-5-aspectos-clave-de-las-finanzas-corporativas/?utm_source=Twitter&amp;utm_medium=social&amp;utm_campaign=60819-blogspot&amp;utm_content=FinanzasCorporativas"/>
    <hyperlink ref="O5" r:id="rId39" display="https://www.ie.edu/insights/articles/communication-substance-and-form/"/>
  </hyperlinks>
  <printOptions/>
  <pageMargins left="0.7" right="0.7" top="0.75" bottom="0.75" header="0.3" footer="0.3"/>
  <pageSetup orientation="portrait" paperSize="9"/>
  <tableParts>
    <tablePart r:id="rId43"/>
    <tablePart r:id="rId47"/>
    <tablePart r:id="rId42"/>
    <tablePart r:id="rId41"/>
    <tablePart r:id="rId46"/>
    <tablePart r:id="rId40"/>
    <tablePart r:id="rId44"/>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1451</v>
      </c>
      <c r="B1" s="13" t="s">
        <v>1508</v>
      </c>
      <c r="C1" s="13" t="s">
        <v>1509</v>
      </c>
      <c r="D1" s="13" t="s">
        <v>144</v>
      </c>
      <c r="E1" s="13" t="s">
        <v>1511</v>
      </c>
      <c r="F1" s="13" t="s">
        <v>1512</v>
      </c>
      <c r="G1" s="13" t="s">
        <v>1513</v>
      </c>
    </row>
    <row r="2" spans="1:7" ht="15">
      <c r="A2" s="78" t="s">
        <v>1183</v>
      </c>
      <c r="B2" s="78">
        <v>76</v>
      </c>
      <c r="C2" s="117">
        <v>0.049967126890203814</v>
      </c>
      <c r="D2" s="78" t="s">
        <v>1510</v>
      </c>
      <c r="E2" s="78"/>
      <c r="F2" s="78"/>
      <c r="G2" s="78"/>
    </row>
    <row r="3" spans="1:7" ht="15">
      <c r="A3" s="78" t="s">
        <v>1184</v>
      </c>
      <c r="B3" s="78">
        <v>10</v>
      </c>
      <c r="C3" s="117">
        <v>0.006574621959237343</v>
      </c>
      <c r="D3" s="78" t="s">
        <v>1510</v>
      </c>
      <c r="E3" s="78"/>
      <c r="F3" s="78"/>
      <c r="G3" s="78"/>
    </row>
    <row r="4" spans="1:7" ht="15">
      <c r="A4" s="78" t="s">
        <v>1185</v>
      </c>
      <c r="B4" s="78">
        <v>0</v>
      </c>
      <c r="C4" s="117">
        <v>0</v>
      </c>
      <c r="D4" s="78" t="s">
        <v>1510</v>
      </c>
      <c r="E4" s="78"/>
      <c r="F4" s="78"/>
      <c r="G4" s="78"/>
    </row>
    <row r="5" spans="1:7" ht="15">
      <c r="A5" s="78" t="s">
        <v>1186</v>
      </c>
      <c r="B5" s="78">
        <v>1435</v>
      </c>
      <c r="C5" s="117">
        <v>0.9434582511505589</v>
      </c>
      <c r="D5" s="78" t="s">
        <v>1510</v>
      </c>
      <c r="E5" s="78"/>
      <c r="F5" s="78"/>
      <c r="G5" s="78"/>
    </row>
    <row r="6" spans="1:7" ht="15">
      <c r="A6" s="78" t="s">
        <v>1187</v>
      </c>
      <c r="B6" s="78">
        <v>1521</v>
      </c>
      <c r="C6" s="117">
        <v>1</v>
      </c>
      <c r="D6" s="78" t="s">
        <v>1510</v>
      </c>
      <c r="E6" s="78"/>
      <c r="F6" s="78"/>
      <c r="G6" s="78"/>
    </row>
    <row r="7" spans="1:7" ht="15">
      <c r="A7" s="85" t="s">
        <v>1188</v>
      </c>
      <c r="B7" s="85">
        <v>78</v>
      </c>
      <c r="C7" s="118">
        <v>0.007042126497410862</v>
      </c>
      <c r="D7" s="85" t="s">
        <v>1510</v>
      </c>
      <c r="E7" s="85" t="b">
        <v>0</v>
      </c>
      <c r="F7" s="85" t="b">
        <v>0</v>
      </c>
      <c r="G7" s="85" t="b">
        <v>0</v>
      </c>
    </row>
    <row r="8" spans="1:7" ht="15">
      <c r="A8" s="85" t="s">
        <v>1189</v>
      </c>
      <c r="B8" s="85">
        <v>41</v>
      </c>
      <c r="C8" s="118">
        <v>0.014131266828673165</v>
      </c>
      <c r="D8" s="85" t="s">
        <v>1510</v>
      </c>
      <c r="E8" s="85" t="b">
        <v>0</v>
      </c>
      <c r="F8" s="85" t="b">
        <v>0</v>
      </c>
      <c r="G8" s="85" t="b">
        <v>0</v>
      </c>
    </row>
    <row r="9" spans="1:7" ht="15">
      <c r="A9" s="85" t="s">
        <v>1141</v>
      </c>
      <c r="B9" s="85">
        <v>26</v>
      </c>
      <c r="C9" s="118">
        <v>0.015363286217329238</v>
      </c>
      <c r="D9" s="85" t="s">
        <v>1510</v>
      </c>
      <c r="E9" s="85" t="b">
        <v>0</v>
      </c>
      <c r="F9" s="85" t="b">
        <v>0</v>
      </c>
      <c r="G9" s="85" t="b">
        <v>0</v>
      </c>
    </row>
    <row r="10" spans="1:7" ht="15">
      <c r="A10" s="85" t="s">
        <v>1190</v>
      </c>
      <c r="B10" s="85">
        <v>25</v>
      </c>
      <c r="C10" s="118">
        <v>0.013508334859300029</v>
      </c>
      <c r="D10" s="85" t="s">
        <v>1510</v>
      </c>
      <c r="E10" s="85" t="b">
        <v>1</v>
      </c>
      <c r="F10" s="85" t="b">
        <v>0</v>
      </c>
      <c r="G10" s="85" t="b">
        <v>0</v>
      </c>
    </row>
    <row r="11" spans="1:7" ht="15">
      <c r="A11" s="85" t="s">
        <v>235</v>
      </c>
      <c r="B11" s="85">
        <v>25</v>
      </c>
      <c r="C11" s="118">
        <v>0.01997456109712336</v>
      </c>
      <c r="D11" s="85" t="s">
        <v>1510</v>
      </c>
      <c r="E11" s="85" t="b">
        <v>0</v>
      </c>
      <c r="F11" s="85" t="b">
        <v>0</v>
      </c>
      <c r="G11" s="85" t="b">
        <v>0</v>
      </c>
    </row>
    <row r="12" spans="1:7" ht="15">
      <c r="A12" s="85" t="s">
        <v>1143</v>
      </c>
      <c r="B12" s="85">
        <v>22</v>
      </c>
      <c r="C12" s="118">
        <v>0.01340450745090042</v>
      </c>
      <c r="D12" s="85" t="s">
        <v>1510</v>
      </c>
      <c r="E12" s="85" t="b">
        <v>0</v>
      </c>
      <c r="F12" s="85" t="b">
        <v>0</v>
      </c>
      <c r="G12" s="85" t="b">
        <v>0</v>
      </c>
    </row>
    <row r="13" spans="1:7" ht="15">
      <c r="A13" s="85" t="s">
        <v>1192</v>
      </c>
      <c r="B13" s="85">
        <v>21</v>
      </c>
      <c r="C13" s="118">
        <v>0.012795211657677675</v>
      </c>
      <c r="D13" s="85" t="s">
        <v>1510</v>
      </c>
      <c r="E13" s="85" t="b">
        <v>0</v>
      </c>
      <c r="F13" s="85" t="b">
        <v>0</v>
      </c>
      <c r="G13" s="85" t="b">
        <v>0</v>
      </c>
    </row>
    <row r="14" spans="1:7" ht="15">
      <c r="A14" s="85" t="s">
        <v>1193</v>
      </c>
      <c r="B14" s="85">
        <v>19</v>
      </c>
      <c r="C14" s="118">
        <v>0.012328758670358517</v>
      </c>
      <c r="D14" s="85" t="s">
        <v>1510</v>
      </c>
      <c r="E14" s="85" t="b">
        <v>0</v>
      </c>
      <c r="F14" s="85" t="b">
        <v>0</v>
      </c>
      <c r="G14" s="85" t="b">
        <v>0</v>
      </c>
    </row>
    <row r="15" spans="1:7" ht="15">
      <c r="A15" s="85" t="s">
        <v>1194</v>
      </c>
      <c r="B15" s="85">
        <v>16</v>
      </c>
      <c r="C15" s="118">
        <v>0.011469669843884445</v>
      </c>
      <c r="D15" s="85" t="s">
        <v>1510</v>
      </c>
      <c r="E15" s="85" t="b">
        <v>1</v>
      </c>
      <c r="F15" s="85" t="b">
        <v>0</v>
      </c>
      <c r="G15" s="85" t="b">
        <v>0</v>
      </c>
    </row>
    <row r="16" spans="1:7" ht="15">
      <c r="A16" s="85" t="s">
        <v>1195</v>
      </c>
      <c r="B16" s="85">
        <v>16</v>
      </c>
      <c r="C16" s="118">
        <v>0.011469669843884445</v>
      </c>
      <c r="D16" s="85" t="s">
        <v>1510</v>
      </c>
      <c r="E16" s="85" t="b">
        <v>0</v>
      </c>
      <c r="F16" s="85" t="b">
        <v>0</v>
      </c>
      <c r="G16" s="85" t="b">
        <v>0</v>
      </c>
    </row>
    <row r="17" spans="1:7" ht="15">
      <c r="A17" s="85" t="s">
        <v>1196</v>
      </c>
      <c r="B17" s="85">
        <v>16</v>
      </c>
      <c r="C17" s="118">
        <v>0.011469669843884445</v>
      </c>
      <c r="D17" s="85" t="s">
        <v>1510</v>
      </c>
      <c r="E17" s="85" t="b">
        <v>0</v>
      </c>
      <c r="F17" s="85" t="b">
        <v>0</v>
      </c>
      <c r="G17" s="85" t="b">
        <v>0</v>
      </c>
    </row>
    <row r="18" spans="1:7" ht="15">
      <c r="A18" s="85" t="s">
        <v>1138</v>
      </c>
      <c r="B18" s="85">
        <v>14</v>
      </c>
      <c r="C18" s="118">
        <v>0.012638583843073706</v>
      </c>
      <c r="D18" s="85" t="s">
        <v>1510</v>
      </c>
      <c r="E18" s="85" t="b">
        <v>0</v>
      </c>
      <c r="F18" s="85" t="b">
        <v>0</v>
      </c>
      <c r="G18" s="85" t="b">
        <v>0</v>
      </c>
    </row>
    <row r="19" spans="1:7" ht="15">
      <c r="A19" s="85" t="s">
        <v>233</v>
      </c>
      <c r="B19" s="85">
        <v>13</v>
      </c>
      <c r="C19" s="118">
        <v>0.010386771770504148</v>
      </c>
      <c r="D19" s="85" t="s">
        <v>1510</v>
      </c>
      <c r="E19" s="85" t="b">
        <v>0</v>
      </c>
      <c r="F19" s="85" t="b">
        <v>0</v>
      </c>
      <c r="G19" s="85" t="b">
        <v>0</v>
      </c>
    </row>
    <row r="20" spans="1:7" ht="15">
      <c r="A20" s="85" t="s">
        <v>1198</v>
      </c>
      <c r="B20" s="85">
        <v>13</v>
      </c>
      <c r="C20" s="118">
        <v>0.010386771770504148</v>
      </c>
      <c r="D20" s="85" t="s">
        <v>1510</v>
      </c>
      <c r="E20" s="85" t="b">
        <v>0</v>
      </c>
      <c r="F20" s="85" t="b">
        <v>0</v>
      </c>
      <c r="G20" s="85" t="b">
        <v>0</v>
      </c>
    </row>
    <row r="21" spans="1:7" ht="15">
      <c r="A21" s="85" t="s">
        <v>234</v>
      </c>
      <c r="B21" s="85">
        <v>13</v>
      </c>
      <c r="C21" s="118">
        <v>0.010386771770504148</v>
      </c>
      <c r="D21" s="85" t="s">
        <v>1510</v>
      </c>
      <c r="E21" s="85" t="b">
        <v>0</v>
      </c>
      <c r="F21" s="85" t="b">
        <v>0</v>
      </c>
      <c r="G21" s="85" t="b">
        <v>0</v>
      </c>
    </row>
    <row r="22" spans="1:7" ht="15">
      <c r="A22" s="85" t="s">
        <v>232</v>
      </c>
      <c r="B22" s="85">
        <v>13</v>
      </c>
      <c r="C22" s="118">
        <v>0.010386771770504148</v>
      </c>
      <c r="D22" s="85" t="s">
        <v>1510</v>
      </c>
      <c r="E22" s="85" t="b">
        <v>0</v>
      </c>
      <c r="F22" s="85" t="b">
        <v>0</v>
      </c>
      <c r="G22" s="85" t="b">
        <v>0</v>
      </c>
    </row>
    <row r="23" spans="1:7" ht="15">
      <c r="A23" s="85" t="s">
        <v>1199</v>
      </c>
      <c r="B23" s="85">
        <v>13</v>
      </c>
      <c r="C23" s="118">
        <v>0.010386771770504148</v>
      </c>
      <c r="D23" s="85" t="s">
        <v>1510</v>
      </c>
      <c r="E23" s="85" t="b">
        <v>0</v>
      </c>
      <c r="F23" s="85" t="b">
        <v>0</v>
      </c>
      <c r="G23" s="85" t="b">
        <v>0</v>
      </c>
    </row>
    <row r="24" spans="1:7" ht="15">
      <c r="A24" s="85" t="s">
        <v>1200</v>
      </c>
      <c r="B24" s="85">
        <v>13</v>
      </c>
      <c r="C24" s="118">
        <v>0.010386771770504148</v>
      </c>
      <c r="D24" s="85" t="s">
        <v>1510</v>
      </c>
      <c r="E24" s="85" t="b">
        <v>0</v>
      </c>
      <c r="F24" s="85" t="b">
        <v>0</v>
      </c>
      <c r="G24" s="85" t="b">
        <v>0</v>
      </c>
    </row>
    <row r="25" spans="1:7" ht="15">
      <c r="A25" s="85" t="s">
        <v>1201</v>
      </c>
      <c r="B25" s="85">
        <v>13</v>
      </c>
      <c r="C25" s="118">
        <v>0.010386771770504148</v>
      </c>
      <c r="D25" s="85" t="s">
        <v>1510</v>
      </c>
      <c r="E25" s="85" t="b">
        <v>0</v>
      </c>
      <c r="F25" s="85" t="b">
        <v>0</v>
      </c>
      <c r="G25" s="85" t="b">
        <v>0</v>
      </c>
    </row>
    <row r="26" spans="1:7" ht="15">
      <c r="A26" s="85" t="s">
        <v>1202</v>
      </c>
      <c r="B26" s="85">
        <v>13</v>
      </c>
      <c r="C26" s="118">
        <v>0.010386771770504148</v>
      </c>
      <c r="D26" s="85" t="s">
        <v>1510</v>
      </c>
      <c r="E26" s="85" t="b">
        <v>0</v>
      </c>
      <c r="F26" s="85" t="b">
        <v>0</v>
      </c>
      <c r="G26" s="85" t="b">
        <v>0</v>
      </c>
    </row>
    <row r="27" spans="1:7" ht="15">
      <c r="A27" s="85" t="s">
        <v>1203</v>
      </c>
      <c r="B27" s="85">
        <v>13</v>
      </c>
      <c r="C27" s="118">
        <v>0.010386771770504148</v>
      </c>
      <c r="D27" s="85" t="s">
        <v>1510</v>
      </c>
      <c r="E27" s="85" t="b">
        <v>0</v>
      </c>
      <c r="F27" s="85" t="b">
        <v>0</v>
      </c>
      <c r="G27" s="85" t="b">
        <v>0</v>
      </c>
    </row>
    <row r="28" spans="1:7" ht="15">
      <c r="A28" s="85" t="s">
        <v>1452</v>
      </c>
      <c r="B28" s="85">
        <v>13</v>
      </c>
      <c r="C28" s="118">
        <v>0.010386771770504148</v>
      </c>
      <c r="D28" s="85" t="s">
        <v>1510</v>
      </c>
      <c r="E28" s="85" t="b">
        <v>0</v>
      </c>
      <c r="F28" s="85" t="b">
        <v>0</v>
      </c>
      <c r="G28" s="85" t="b">
        <v>0</v>
      </c>
    </row>
    <row r="29" spans="1:7" ht="15">
      <c r="A29" s="85" t="s">
        <v>1241</v>
      </c>
      <c r="B29" s="85">
        <v>12</v>
      </c>
      <c r="C29" s="118">
        <v>0.013257648364031161</v>
      </c>
      <c r="D29" s="85" t="s">
        <v>1510</v>
      </c>
      <c r="E29" s="85" t="b">
        <v>0</v>
      </c>
      <c r="F29" s="85" t="b">
        <v>0</v>
      </c>
      <c r="G29" s="85" t="b">
        <v>0</v>
      </c>
    </row>
    <row r="30" spans="1:7" ht="15">
      <c r="A30" s="85" t="s">
        <v>1453</v>
      </c>
      <c r="B30" s="85">
        <v>12</v>
      </c>
      <c r="C30" s="118">
        <v>0.009967703056228088</v>
      </c>
      <c r="D30" s="85" t="s">
        <v>1510</v>
      </c>
      <c r="E30" s="85" t="b">
        <v>0</v>
      </c>
      <c r="F30" s="85" t="b">
        <v>0</v>
      </c>
      <c r="G30" s="85" t="b">
        <v>0</v>
      </c>
    </row>
    <row r="31" spans="1:7" ht="15">
      <c r="A31" s="85" t="s">
        <v>1228</v>
      </c>
      <c r="B31" s="85">
        <v>8</v>
      </c>
      <c r="C31" s="118">
        <v>0.007928131793810939</v>
      </c>
      <c r="D31" s="85" t="s">
        <v>1510</v>
      </c>
      <c r="E31" s="85" t="b">
        <v>0</v>
      </c>
      <c r="F31" s="85" t="b">
        <v>0</v>
      </c>
      <c r="G31" s="85" t="b">
        <v>0</v>
      </c>
    </row>
    <row r="32" spans="1:7" ht="15">
      <c r="A32" s="85" t="s">
        <v>1213</v>
      </c>
      <c r="B32" s="85">
        <v>8</v>
      </c>
      <c r="C32" s="118">
        <v>0.007928131793810939</v>
      </c>
      <c r="D32" s="85" t="s">
        <v>1510</v>
      </c>
      <c r="E32" s="85" t="b">
        <v>1</v>
      </c>
      <c r="F32" s="85" t="b">
        <v>0</v>
      </c>
      <c r="G32" s="85" t="b">
        <v>0</v>
      </c>
    </row>
    <row r="33" spans="1:7" ht="15">
      <c r="A33" s="85" t="s">
        <v>248</v>
      </c>
      <c r="B33" s="85">
        <v>7</v>
      </c>
      <c r="C33" s="118">
        <v>0.007306827185562538</v>
      </c>
      <c r="D33" s="85" t="s">
        <v>1510</v>
      </c>
      <c r="E33" s="85" t="b">
        <v>0</v>
      </c>
      <c r="F33" s="85" t="b">
        <v>0</v>
      </c>
      <c r="G33" s="85" t="b">
        <v>0</v>
      </c>
    </row>
    <row r="34" spans="1:7" ht="15">
      <c r="A34" s="85" t="s">
        <v>1205</v>
      </c>
      <c r="B34" s="85">
        <v>7</v>
      </c>
      <c r="C34" s="118">
        <v>0.007306827185562538</v>
      </c>
      <c r="D34" s="85" t="s">
        <v>1510</v>
      </c>
      <c r="E34" s="85" t="b">
        <v>0</v>
      </c>
      <c r="F34" s="85" t="b">
        <v>0</v>
      </c>
      <c r="G34" s="85" t="b">
        <v>0</v>
      </c>
    </row>
    <row r="35" spans="1:7" ht="15">
      <c r="A35" s="85" t="s">
        <v>1206</v>
      </c>
      <c r="B35" s="85">
        <v>7</v>
      </c>
      <c r="C35" s="118">
        <v>0.007306827185562538</v>
      </c>
      <c r="D35" s="85" t="s">
        <v>1510</v>
      </c>
      <c r="E35" s="85" t="b">
        <v>0</v>
      </c>
      <c r="F35" s="85" t="b">
        <v>0</v>
      </c>
      <c r="G35" s="85" t="b">
        <v>0</v>
      </c>
    </row>
    <row r="36" spans="1:7" ht="15">
      <c r="A36" s="85" t="s">
        <v>1207</v>
      </c>
      <c r="B36" s="85">
        <v>7</v>
      </c>
      <c r="C36" s="118">
        <v>0.007306827185562538</v>
      </c>
      <c r="D36" s="85" t="s">
        <v>1510</v>
      </c>
      <c r="E36" s="85" t="b">
        <v>0</v>
      </c>
      <c r="F36" s="85" t="b">
        <v>0</v>
      </c>
      <c r="G36" s="85" t="b">
        <v>0</v>
      </c>
    </row>
    <row r="37" spans="1:7" ht="15">
      <c r="A37" s="85" t="s">
        <v>1208</v>
      </c>
      <c r="B37" s="85">
        <v>7</v>
      </c>
      <c r="C37" s="118">
        <v>0.007306827185562538</v>
      </c>
      <c r="D37" s="85" t="s">
        <v>1510</v>
      </c>
      <c r="E37" s="85" t="b">
        <v>0</v>
      </c>
      <c r="F37" s="85" t="b">
        <v>0</v>
      </c>
      <c r="G37" s="85" t="b">
        <v>0</v>
      </c>
    </row>
    <row r="38" spans="1:7" ht="15">
      <c r="A38" s="85" t="s">
        <v>1209</v>
      </c>
      <c r="B38" s="85">
        <v>7</v>
      </c>
      <c r="C38" s="118">
        <v>0.007306827185562538</v>
      </c>
      <c r="D38" s="85" t="s">
        <v>1510</v>
      </c>
      <c r="E38" s="85" t="b">
        <v>0</v>
      </c>
      <c r="F38" s="85" t="b">
        <v>0</v>
      </c>
      <c r="G38" s="85" t="b">
        <v>0</v>
      </c>
    </row>
    <row r="39" spans="1:7" ht="15">
      <c r="A39" s="85" t="s">
        <v>1210</v>
      </c>
      <c r="B39" s="85">
        <v>7</v>
      </c>
      <c r="C39" s="118">
        <v>0.007306827185562538</v>
      </c>
      <c r="D39" s="85" t="s">
        <v>1510</v>
      </c>
      <c r="E39" s="85" t="b">
        <v>0</v>
      </c>
      <c r="F39" s="85" t="b">
        <v>0</v>
      </c>
      <c r="G39" s="85" t="b">
        <v>0</v>
      </c>
    </row>
    <row r="40" spans="1:7" ht="15">
      <c r="A40" s="85" t="s">
        <v>1211</v>
      </c>
      <c r="B40" s="85">
        <v>7</v>
      </c>
      <c r="C40" s="118">
        <v>0.007306827185562538</v>
      </c>
      <c r="D40" s="85" t="s">
        <v>1510</v>
      </c>
      <c r="E40" s="85" t="b">
        <v>0</v>
      </c>
      <c r="F40" s="85" t="b">
        <v>0</v>
      </c>
      <c r="G40" s="85" t="b">
        <v>0</v>
      </c>
    </row>
    <row r="41" spans="1:7" ht="15">
      <c r="A41" s="85" t="s">
        <v>1147</v>
      </c>
      <c r="B41" s="85">
        <v>7</v>
      </c>
      <c r="C41" s="118">
        <v>0.007733628212351512</v>
      </c>
      <c r="D41" s="85" t="s">
        <v>1510</v>
      </c>
      <c r="E41" s="85" t="b">
        <v>0</v>
      </c>
      <c r="F41" s="85" t="b">
        <v>0</v>
      </c>
      <c r="G41" s="85" t="b">
        <v>0</v>
      </c>
    </row>
    <row r="42" spans="1:7" ht="15">
      <c r="A42" s="85" t="s">
        <v>1219</v>
      </c>
      <c r="B42" s="85">
        <v>6</v>
      </c>
      <c r="C42" s="118">
        <v>0.006628824182015581</v>
      </c>
      <c r="D42" s="85" t="s">
        <v>1510</v>
      </c>
      <c r="E42" s="85" t="b">
        <v>0</v>
      </c>
      <c r="F42" s="85" t="b">
        <v>0</v>
      </c>
      <c r="G42" s="85" t="b">
        <v>0</v>
      </c>
    </row>
    <row r="43" spans="1:7" ht="15">
      <c r="A43" s="85" t="s">
        <v>1212</v>
      </c>
      <c r="B43" s="85">
        <v>6</v>
      </c>
      <c r="C43" s="118">
        <v>0.006628824182015581</v>
      </c>
      <c r="D43" s="85" t="s">
        <v>1510</v>
      </c>
      <c r="E43" s="85" t="b">
        <v>0</v>
      </c>
      <c r="F43" s="85" t="b">
        <v>0</v>
      </c>
      <c r="G43" s="85" t="b">
        <v>0</v>
      </c>
    </row>
    <row r="44" spans="1:7" ht="15">
      <c r="A44" s="85" t="s">
        <v>1214</v>
      </c>
      <c r="B44" s="85">
        <v>6</v>
      </c>
      <c r="C44" s="118">
        <v>0.006628824182015581</v>
      </c>
      <c r="D44" s="85" t="s">
        <v>1510</v>
      </c>
      <c r="E44" s="85" t="b">
        <v>0</v>
      </c>
      <c r="F44" s="85" t="b">
        <v>0</v>
      </c>
      <c r="G44" s="85" t="b">
        <v>0</v>
      </c>
    </row>
    <row r="45" spans="1:7" ht="15">
      <c r="A45" s="85" t="s">
        <v>1454</v>
      </c>
      <c r="B45" s="85">
        <v>6</v>
      </c>
      <c r="C45" s="118">
        <v>0.006628824182015581</v>
      </c>
      <c r="D45" s="85" t="s">
        <v>1510</v>
      </c>
      <c r="E45" s="85" t="b">
        <v>0</v>
      </c>
      <c r="F45" s="85" t="b">
        <v>0</v>
      </c>
      <c r="G45" s="85" t="b">
        <v>0</v>
      </c>
    </row>
    <row r="46" spans="1:7" ht="15">
      <c r="A46" s="85" t="s">
        <v>1455</v>
      </c>
      <c r="B46" s="85">
        <v>6</v>
      </c>
      <c r="C46" s="118">
        <v>0.006628824182015581</v>
      </c>
      <c r="D46" s="85" t="s">
        <v>1510</v>
      </c>
      <c r="E46" s="85" t="b">
        <v>0</v>
      </c>
      <c r="F46" s="85" t="b">
        <v>0</v>
      </c>
      <c r="G46" s="85" t="b">
        <v>0</v>
      </c>
    </row>
    <row r="47" spans="1:7" ht="15">
      <c r="A47" s="85" t="s">
        <v>1237</v>
      </c>
      <c r="B47" s="85">
        <v>6</v>
      </c>
      <c r="C47" s="118">
        <v>0.006628824182015581</v>
      </c>
      <c r="D47" s="85" t="s">
        <v>1510</v>
      </c>
      <c r="E47" s="85" t="b">
        <v>0</v>
      </c>
      <c r="F47" s="85" t="b">
        <v>0</v>
      </c>
      <c r="G47" s="85" t="b">
        <v>0</v>
      </c>
    </row>
    <row r="48" spans="1:7" ht="15">
      <c r="A48" s="85" t="s">
        <v>1225</v>
      </c>
      <c r="B48" s="85">
        <v>6</v>
      </c>
      <c r="C48" s="118">
        <v>0.006628824182015581</v>
      </c>
      <c r="D48" s="85" t="s">
        <v>1510</v>
      </c>
      <c r="E48" s="85" t="b">
        <v>0</v>
      </c>
      <c r="F48" s="85" t="b">
        <v>0</v>
      </c>
      <c r="G48" s="85" t="b">
        <v>0</v>
      </c>
    </row>
    <row r="49" spans="1:7" ht="15">
      <c r="A49" s="85" t="s">
        <v>1226</v>
      </c>
      <c r="B49" s="85">
        <v>6</v>
      </c>
      <c r="C49" s="118">
        <v>0.006628824182015581</v>
      </c>
      <c r="D49" s="85" t="s">
        <v>1510</v>
      </c>
      <c r="E49" s="85" t="b">
        <v>0</v>
      </c>
      <c r="F49" s="85" t="b">
        <v>0</v>
      </c>
      <c r="G49" s="85" t="b">
        <v>0</v>
      </c>
    </row>
    <row r="50" spans="1:7" ht="15">
      <c r="A50" s="85" t="s">
        <v>249</v>
      </c>
      <c r="B50" s="85">
        <v>6</v>
      </c>
      <c r="C50" s="118">
        <v>0.006628824182015581</v>
      </c>
      <c r="D50" s="85" t="s">
        <v>1510</v>
      </c>
      <c r="E50" s="85" t="b">
        <v>0</v>
      </c>
      <c r="F50" s="85" t="b">
        <v>0</v>
      </c>
      <c r="G50" s="85" t="b">
        <v>0</v>
      </c>
    </row>
    <row r="51" spans="1:7" ht="15">
      <c r="A51" s="85" t="s">
        <v>1139</v>
      </c>
      <c r="B51" s="85">
        <v>5</v>
      </c>
      <c r="C51" s="118">
        <v>0.005884590488872843</v>
      </c>
      <c r="D51" s="85" t="s">
        <v>1510</v>
      </c>
      <c r="E51" s="85" t="b">
        <v>0</v>
      </c>
      <c r="F51" s="85" t="b">
        <v>0</v>
      </c>
      <c r="G51" s="85" t="b">
        <v>0</v>
      </c>
    </row>
    <row r="52" spans="1:7" ht="15">
      <c r="A52" s="85" t="s">
        <v>1456</v>
      </c>
      <c r="B52" s="85">
        <v>5</v>
      </c>
      <c r="C52" s="118">
        <v>0.005884590488872843</v>
      </c>
      <c r="D52" s="85" t="s">
        <v>1510</v>
      </c>
      <c r="E52" s="85" t="b">
        <v>0</v>
      </c>
      <c r="F52" s="85" t="b">
        <v>0</v>
      </c>
      <c r="G52" s="85" t="b">
        <v>0</v>
      </c>
    </row>
    <row r="53" spans="1:7" ht="15">
      <c r="A53" s="85" t="s">
        <v>1231</v>
      </c>
      <c r="B53" s="85">
        <v>5</v>
      </c>
      <c r="C53" s="118">
        <v>0.005884590488872843</v>
      </c>
      <c r="D53" s="85" t="s">
        <v>1510</v>
      </c>
      <c r="E53" s="85" t="b">
        <v>0</v>
      </c>
      <c r="F53" s="85" t="b">
        <v>0</v>
      </c>
      <c r="G53" s="85" t="b">
        <v>0</v>
      </c>
    </row>
    <row r="54" spans="1:7" ht="15">
      <c r="A54" s="85" t="s">
        <v>1457</v>
      </c>
      <c r="B54" s="85">
        <v>5</v>
      </c>
      <c r="C54" s="118">
        <v>0.005884590488872843</v>
      </c>
      <c r="D54" s="85" t="s">
        <v>1510</v>
      </c>
      <c r="E54" s="85" t="b">
        <v>0</v>
      </c>
      <c r="F54" s="85" t="b">
        <v>0</v>
      </c>
      <c r="G54" s="85" t="b">
        <v>0</v>
      </c>
    </row>
    <row r="55" spans="1:7" ht="15">
      <c r="A55" s="85" t="s">
        <v>236</v>
      </c>
      <c r="B55" s="85">
        <v>5</v>
      </c>
      <c r="C55" s="118">
        <v>0.005884590488872843</v>
      </c>
      <c r="D55" s="85" t="s">
        <v>1510</v>
      </c>
      <c r="E55" s="85" t="b">
        <v>0</v>
      </c>
      <c r="F55" s="85" t="b">
        <v>0</v>
      </c>
      <c r="G55" s="85" t="b">
        <v>0</v>
      </c>
    </row>
    <row r="56" spans="1:7" ht="15">
      <c r="A56" s="85" t="s">
        <v>1458</v>
      </c>
      <c r="B56" s="85">
        <v>5</v>
      </c>
      <c r="C56" s="118">
        <v>0.005884590488872843</v>
      </c>
      <c r="D56" s="85" t="s">
        <v>1510</v>
      </c>
      <c r="E56" s="85" t="b">
        <v>0</v>
      </c>
      <c r="F56" s="85" t="b">
        <v>0</v>
      </c>
      <c r="G56" s="85" t="b">
        <v>0</v>
      </c>
    </row>
    <row r="57" spans="1:7" ht="15">
      <c r="A57" s="85" t="s">
        <v>1227</v>
      </c>
      <c r="B57" s="85">
        <v>5</v>
      </c>
      <c r="C57" s="118">
        <v>0.005884590488872843</v>
      </c>
      <c r="D57" s="85" t="s">
        <v>1510</v>
      </c>
      <c r="E57" s="85" t="b">
        <v>0</v>
      </c>
      <c r="F57" s="85" t="b">
        <v>0</v>
      </c>
      <c r="G57" s="85" t="b">
        <v>0</v>
      </c>
    </row>
    <row r="58" spans="1:7" ht="15">
      <c r="A58" s="85" t="s">
        <v>1459</v>
      </c>
      <c r="B58" s="85">
        <v>5</v>
      </c>
      <c r="C58" s="118">
        <v>0.005884590488872843</v>
      </c>
      <c r="D58" s="85" t="s">
        <v>1510</v>
      </c>
      <c r="E58" s="85" t="b">
        <v>0</v>
      </c>
      <c r="F58" s="85" t="b">
        <v>0</v>
      </c>
      <c r="G58" s="85" t="b">
        <v>0</v>
      </c>
    </row>
    <row r="59" spans="1:7" ht="15">
      <c r="A59" s="85" t="s">
        <v>251</v>
      </c>
      <c r="B59" s="85">
        <v>4</v>
      </c>
      <c r="C59" s="118">
        <v>0.005060714332839827</v>
      </c>
      <c r="D59" s="85" t="s">
        <v>1510</v>
      </c>
      <c r="E59" s="85" t="b">
        <v>0</v>
      </c>
      <c r="F59" s="85" t="b">
        <v>0</v>
      </c>
      <c r="G59" s="85" t="b">
        <v>0</v>
      </c>
    </row>
    <row r="60" spans="1:7" ht="15">
      <c r="A60" s="85" t="s">
        <v>1242</v>
      </c>
      <c r="B60" s="85">
        <v>4</v>
      </c>
      <c r="C60" s="118">
        <v>0.005060714332839827</v>
      </c>
      <c r="D60" s="85" t="s">
        <v>1510</v>
      </c>
      <c r="E60" s="85" t="b">
        <v>0</v>
      </c>
      <c r="F60" s="85" t="b">
        <v>0</v>
      </c>
      <c r="G60" s="85" t="b">
        <v>0</v>
      </c>
    </row>
    <row r="61" spans="1:7" ht="15">
      <c r="A61" s="85" t="s">
        <v>1460</v>
      </c>
      <c r="B61" s="85">
        <v>4</v>
      </c>
      <c r="C61" s="118">
        <v>0.005060714332839827</v>
      </c>
      <c r="D61" s="85" t="s">
        <v>1510</v>
      </c>
      <c r="E61" s="85" t="b">
        <v>0</v>
      </c>
      <c r="F61" s="85" t="b">
        <v>0</v>
      </c>
      <c r="G61" s="85" t="b">
        <v>0</v>
      </c>
    </row>
    <row r="62" spans="1:7" ht="15">
      <c r="A62" s="85" t="s">
        <v>1233</v>
      </c>
      <c r="B62" s="85">
        <v>4</v>
      </c>
      <c r="C62" s="118">
        <v>0.005060714332839827</v>
      </c>
      <c r="D62" s="85" t="s">
        <v>1510</v>
      </c>
      <c r="E62" s="85" t="b">
        <v>0</v>
      </c>
      <c r="F62" s="85" t="b">
        <v>0</v>
      </c>
      <c r="G62" s="85" t="b">
        <v>0</v>
      </c>
    </row>
    <row r="63" spans="1:7" ht="15">
      <c r="A63" s="85" t="s">
        <v>1165</v>
      </c>
      <c r="B63" s="85">
        <v>4</v>
      </c>
      <c r="C63" s="118">
        <v>0.0055158645572780775</v>
      </c>
      <c r="D63" s="85" t="s">
        <v>1510</v>
      </c>
      <c r="E63" s="85" t="b">
        <v>1</v>
      </c>
      <c r="F63" s="85" t="b">
        <v>0</v>
      </c>
      <c r="G63" s="85" t="b">
        <v>0</v>
      </c>
    </row>
    <row r="64" spans="1:7" ht="15">
      <c r="A64" s="85" t="s">
        <v>1461</v>
      </c>
      <c r="B64" s="85">
        <v>3</v>
      </c>
      <c r="C64" s="118">
        <v>0.004136898417958558</v>
      </c>
      <c r="D64" s="85" t="s">
        <v>1510</v>
      </c>
      <c r="E64" s="85" t="b">
        <v>0</v>
      </c>
      <c r="F64" s="85" t="b">
        <v>0</v>
      </c>
      <c r="G64" s="85" t="b">
        <v>0</v>
      </c>
    </row>
    <row r="65" spans="1:7" ht="15">
      <c r="A65" s="85" t="s">
        <v>1216</v>
      </c>
      <c r="B65" s="85">
        <v>3</v>
      </c>
      <c r="C65" s="118">
        <v>0.004136898417958558</v>
      </c>
      <c r="D65" s="85" t="s">
        <v>1510</v>
      </c>
      <c r="E65" s="85" t="b">
        <v>0</v>
      </c>
      <c r="F65" s="85" t="b">
        <v>0</v>
      </c>
      <c r="G65" s="85" t="b">
        <v>0</v>
      </c>
    </row>
    <row r="66" spans="1:7" ht="15">
      <c r="A66" s="85" t="s">
        <v>1217</v>
      </c>
      <c r="B66" s="85">
        <v>3</v>
      </c>
      <c r="C66" s="118">
        <v>0.004136898417958558</v>
      </c>
      <c r="D66" s="85" t="s">
        <v>1510</v>
      </c>
      <c r="E66" s="85" t="b">
        <v>0</v>
      </c>
      <c r="F66" s="85" t="b">
        <v>1</v>
      </c>
      <c r="G66" s="85" t="b">
        <v>0</v>
      </c>
    </row>
    <row r="67" spans="1:7" ht="15">
      <c r="A67" s="85" t="s">
        <v>1218</v>
      </c>
      <c r="B67" s="85">
        <v>3</v>
      </c>
      <c r="C67" s="118">
        <v>0.004136898417958558</v>
      </c>
      <c r="D67" s="85" t="s">
        <v>1510</v>
      </c>
      <c r="E67" s="85" t="b">
        <v>0</v>
      </c>
      <c r="F67" s="85" t="b">
        <v>0</v>
      </c>
      <c r="G67" s="85" t="b">
        <v>0</v>
      </c>
    </row>
    <row r="68" spans="1:7" ht="15">
      <c r="A68" s="85" t="s">
        <v>1220</v>
      </c>
      <c r="B68" s="85">
        <v>3</v>
      </c>
      <c r="C68" s="118">
        <v>0.004136898417958558</v>
      </c>
      <c r="D68" s="85" t="s">
        <v>1510</v>
      </c>
      <c r="E68" s="85" t="b">
        <v>0</v>
      </c>
      <c r="F68" s="85" t="b">
        <v>0</v>
      </c>
      <c r="G68" s="85" t="b">
        <v>0</v>
      </c>
    </row>
    <row r="69" spans="1:7" ht="15">
      <c r="A69" s="85" t="s">
        <v>1221</v>
      </c>
      <c r="B69" s="85">
        <v>3</v>
      </c>
      <c r="C69" s="118">
        <v>0.004136898417958558</v>
      </c>
      <c r="D69" s="85" t="s">
        <v>1510</v>
      </c>
      <c r="E69" s="85" t="b">
        <v>0</v>
      </c>
      <c r="F69" s="85" t="b">
        <v>0</v>
      </c>
      <c r="G69" s="85" t="b">
        <v>0</v>
      </c>
    </row>
    <row r="70" spans="1:7" ht="15">
      <c r="A70" s="85" t="s">
        <v>1222</v>
      </c>
      <c r="B70" s="85">
        <v>3</v>
      </c>
      <c r="C70" s="118">
        <v>0.004136898417958558</v>
      </c>
      <c r="D70" s="85" t="s">
        <v>1510</v>
      </c>
      <c r="E70" s="85" t="b">
        <v>0</v>
      </c>
      <c r="F70" s="85" t="b">
        <v>0</v>
      </c>
      <c r="G70" s="85" t="b">
        <v>0</v>
      </c>
    </row>
    <row r="71" spans="1:7" ht="15">
      <c r="A71" s="85" t="s">
        <v>1223</v>
      </c>
      <c r="B71" s="85">
        <v>3</v>
      </c>
      <c r="C71" s="118">
        <v>0.004136898417958558</v>
      </c>
      <c r="D71" s="85" t="s">
        <v>1510</v>
      </c>
      <c r="E71" s="85" t="b">
        <v>0</v>
      </c>
      <c r="F71" s="85" t="b">
        <v>0</v>
      </c>
      <c r="G71" s="85" t="b">
        <v>0</v>
      </c>
    </row>
    <row r="72" spans="1:7" ht="15">
      <c r="A72" s="85" t="s">
        <v>1462</v>
      </c>
      <c r="B72" s="85">
        <v>3</v>
      </c>
      <c r="C72" s="118">
        <v>0.004136898417958558</v>
      </c>
      <c r="D72" s="85" t="s">
        <v>1510</v>
      </c>
      <c r="E72" s="85" t="b">
        <v>0</v>
      </c>
      <c r="F72" s="85" t="b">
        <v>0</v>
      </c>
      <c r="G72" s="85" t="b">
        <v>0</v>
      </c>
    </row>
    <row r="73" spans="1:7" ht="15">
      <c r="A73" s="85" t="s">
        <v>1243</v>
      </c>
      <c r="B73" s="85">
        <v>3</v>
      </c>
      <c r="C73" s="118">
        <v>0.004136898417958558</v>
      </c>
      <c r="D73" s="85" t="s">
        <v>1510</v>
      </c>
      <c r="E73" s="85" t="b">
        <v>0</v>
      </c>
      <c r="F73" s="85" t="b">
        <v>0</v>
      </c>
      <c r="G73" s="85" t="b">
        <v>0</v>
      </c>
    </row>
    <row r="74" spans="1:7" ht="15">
      <c r="A74" s="85" t="s">
        <v>1234</v>
      </c>
      <c r="B74" s="85">
        <v>3</v>
      </c>
      <c r="C74" s="118">
        <v>0.004618022076580638</v>
      </c>
      <c r="D74" s="85" t="s">
        <v>1510</v>
      </c>
      <c r="E74" s="85" t="b">
        <v>0</v>
      </c>
      <c r="F74" s="85" t="b">
        <v>0</v>
      </c>
      <c r="G74" s="85" t="b">
        <v>0</v>
      </c>
    </row>
    <row r="75" spans="1:7" ht="15">
      <c r="A75" s="85" t="s">
        <v>1463</v>
      </c>
      <c r="B75" s="85">
        <v>3</v>
      </c>
      <c r="C75" s="118">
        <v>0.004136898417958558</v>
      </c>
      <c r="D75" s="85" t="s">
        <v>1510</v>
      </c>
      <c r="E75" s="85" t="b">
        <v>0</v>
      </c>
      <c r="F75" s="85" t="b">
        <v>0</v>
      </c>
      <c r="G75" s="85" t="b">
        <v>0</v>
      </c>
    </row>
    <row r="76" spans="1:7" ht="15">
      <c r="A76" s="85" t="s">
        <v>1464</v>
      </c>
      <c r="B76" s="85">
        <v>3</v>
      </c>
      <c r="C76" s="118">
        <v>0.004136898417958558</v>
      </c>
      <c r="D76" s="85" t="s">
        <v>1510</v>
      </c>
      <c r="E76" s="85" t="b">
        <v>0</v>
      </c>
      <c r="F76" s="85" t="b">
        <v>0</v>
      </c>
      <c r="G76" s="85" t="b">
        <v>0</v>
      </c>
    </row>
    <row r="77" spans="1:7" ht="15">
      <c r="A77" s="85" t="s">
        <v>1465</v>
      </c>
      <c r="B77" s="85">
        <v>3</v>
      </c>
      <c r="C77" s="118">
        <v>0.004136898417958558</v>
      </c>
      <c r="D77" s="85" t="s">
        <v>1510</v>
      </c>
      <c r="E77" s="85" t="b">
        <v>0</v>
      </c>
      <c r="F77" s="85" t="b">
        <v>0</v>
      </c>
      <c r="G77" s="85" t="b">
        <v>0</v>
      </c>
    </row>
    <row r="78" spans="1:7" ht="15">
      <c r="A78" s="85" t="s">
        <v>1166</v>
      </c>
      <c r="B78" s="85">
        <v>3</v>
      </c>
      <c r="C78" s="118">
        <v>0.004136898417958558</v>
      </c>
      <c r="D78" s="85" t="s">
        <v>1510</v>
      </c>
      <c r="E78" s="85" t="b">
        <v>0</v>
      </c>
      <c r="F78" s="85" t="b">
        <v>0</v>
      </c>
      <c r="G78" s="85" t="b">
        <v>0</v>
      </c>
    </row>
    <row r="79" spans="1:7" ht="15">
      <c r="A79" s="85" t="s">
        <v>1229</v>
      </c>
      <c r="B79" s="85">
        <v>3</v>
      </c>
      <c r="C79" s="118">
        <v>0.004136898417958558</v>
      </c>
      <c r="D79" s="85" t="s">
        <v>1510</v>
      </c>
      <c r="E79" s="85" t="b">
        <v>0</v>
      </c>
      <c r="F79" s="85" t="b">
        <v>1</v>
      </c>
      <c r="G79" s="85" t="b">
        <v>0</v>
      </c>
    </row>
    <row r="80" spans="1:7" ht="15">
      <c r="A80" s="85" t="s">
        <v>1230</v>
      </c>
      <c r="B80" s="85">
        <v>3</v>
      </c>
      <c r="C80" s="118">
        <v>0.004136898417958558</v>
      </c>
      <c r="D80" s="85" t="s">
        <v>1510</v>
      </c>
      <c r="E80" s="85" t="b">
        <v>0</v>
      </c>
      <c r="F80" s="85" t="b">
        <v>0</v>
      </c>
      <c r="G80" s="85" t="b">
        <v>0</v>
      </c>
    </row>
    <row r="81" spans="1:7" ht="15">
      <c r="A81" s="85" t="s">
        <v>1466</v>
      </c>
      <c r="B81" s="85">
        <v>3</v>
      </c>
      <c r="C81" s="118">
        <v>0.004136898417958558</v>
      </c>
      <c r="D81" s="85" t="s">
        <v>1510</v>
      </c>
      <c r="E81" s="85" t="b">
        <v>0</v>
      </c>
      <c r="F81" s="85" t="b">
        <v>0</v>
      </c>
      <c r="G81" s="85" t="b">
        <v>0</v>
      </c>
    </row>
    <row r="82" spans="1:7" ht="15">
      <c r="A82" s="85" t="s">
        <v>1467</v>
      </c>
      <c r="B82" s="85">
        <v>3</v>
      </c>
      <c r="C82" s="118">
        <v>0.004136898417958558</v>
      </c>
      <c r="D82" s="85" t="s">
        <v>1510</v>
      </c>
      <c r="E82" s="85" t="b">
        <v>0</v>
      </c>
      <c r="F82" s="85" t="b">
        <v>0</v>
      </c>
      <c r="G82" s="85" t="b">
        <v>0</v>
      </c>
    </row>
    <row r="83" spans="1:7" ht="15">
      <c r="A83" s="85" t="s">
        <v>1468</v>
      </c>
      <c r="B83" s="85">
        <v>3</v>
      </c>
      <c r="C83" s="118">
        <v>0.004136898417958558</v>
      </c>
      <c r="D83" s="85" t="s">
        <v>1510</v>
      </c>
      <c r="E83" s="85" t="b">
        <v>0</v>
      </c>
      <c r="F83" s="85" t="b">
        <v>0</v>
      </c>
      <c r="G83" s="85" t="b">
        <v>0</v>
      </c>
    </row>
    <row r="84" spans="1:7" ht="15">
      <c r="A84" s="85" t="s">
        <v>1469</v>
      </c>
      <c r="B84" s="85">
        <v>3</v>
      </c>
      <c r="C84" s="118">
        <v>0.004136898417958558</v>
      </c>
      <c r="D84" s="85" t="s">
        <v>1510</v>
      </c>
      <c r="E84" s="85" t="b">
        <v>0</v>
      </c>
      <c r="F84" s="85" t="b">
        <v>0</v>
      </c>
      <c r="G84" s="85" t="b">
        <v>0</v>
      </c>
    </row>
    <row r="85" spans="1:7" ht="15">
      <c r="A85" s="85" t="s">
        <v>254</v>
      </c>
      <c r="B85" s="85">
        <v>2</v>
      </c>
      <c r="C85" s="118">
        <v>0.0030786813843870922</v>
      </c>
      <c r="D85" s="85" t="s">
        <v>1510</v>
      </c>
      <c r="E85" s="85" t="b">
        <v>0</v>
      </c>
      <c r="F85" s="85" t="b">
        <v>0</v>
      </c>
      <c r="G85" s="85" t="b">
        <v>0</v>
      </c>
    </row>
    <row r="86" spans="1:7" ht="15">
      <c r="A86" s="85" t="s">
        <v>247</v>
      </c>
      <c r="B86" s="85">
        <v>2</v>
      </c>
      <c r="C86" s="118">
        <v>0.0030786813843870922</v>
      </c>
      <c r="D86" s="85" t="s">
        <v>1510</v>
      </c>
      <c r="E86" s="85" t="b">
        <v>0</v>
      </c>
      <c r="F86" s="85" t="b">
        <v>0</v>
      </c>
      <c r="G86" s="85" t="b">
        <v>0</v>
      </c>
    </row>
    <row r="87" spans="1:7" ht="15">
      <c r="A87" s="85" t="s">
        <v>244</v>
      </c>
      <c r="B87" s="85">
        <v>2</v>
      </c>
      <c r="C87" s="118">
        <v>0.0030786813843870922</v>
      </c>
      <c r="D87" s="85" t="s">
        <v>1510</v>
      </c>
      <c r="E87" s="85" t="b">
        <v>0</v>
      </c>
      <c r="F87" s="85" t="b">
        <v>0</v>
      </c>
      <c r="G87" s="85" t="b">
        <v>0</v>
      </c>
    </row>
    <row r="88" spans="1:7" ht="15">
      <c r="A88" s="85" t="s">
        <v>1470</v>
      </c>
      <c r="B88" s="85">
        <v>2</v>
      </c>
      <c r="C88" s="118">
        <v>0.0030786813843870922</v>
      </c>
      <c r="D88" s="85" t="s">
        <v>1510</v>
      </c>
      <c r="E88" s="85" t="b">
        <v>0</v>
      </c>
      <c r="F88" s="85" t="b">
        <v>0</v>
      </c>
      <c r="G88" s="85" t="b">
        <v>0</v>
      </c>
    </row>
    <row r="89" spans="1:7" ht="15">
      <c r="A89" s="85" t="s">
        <v>1244</v>
      </c>
      <c r="B89" s="85">
        <v>2</v>
      </c>
      <c r="C89" s="118">
        <v>0.0030786813843870922</v>
      </c>
      <c r="D89" s="85" t="s">
        <v>1510</v>
      </c>
      <c r="E89" s="85" t="b">
        <v>0</v>
      </c>
      <c r="F89" s="85" t="b">
        <v>0</v>
      </c>
      <c r="G89" s="85" t="b">
        <v>0</v>
      </c>
    </row>
    <row r="90" spans="1:7" ht="15">
      <c r="A90" s="85" t="s">
        <v>1245</v>
      </c>
      <c r="B90" s="85">
        <v>2</v>
      </c>
      <c r="C90" s="118">
        <v>0.0030786813843870922</v>
      </c>
      <c r="D90" s="85" t="s">
        <v>1510</v>
      </c>
      <c r="E90" s="85" t="b">
        <v>0</v>
      </c>
      <c r="F90" s="85" t="b">
        <v>0</v>
      </c>
      <c r="G90" s="85" t="b">
        <v>0</v>
      </c>
    </row>
    <row r="91" spans="1:7" ht="15">
      <c r="A91" s="85" t="s">
        <v>1246</v>
      </c>
      <c r="B91" s="85">
        <v>2</v>
      </c>
      <c r="C91" s="118">
        <v>0.0030786813843870922</v>
      </c>
      <c r="D91" s="85" t="s">
        <v>1510</v>
      </c>
      <c r="E91" s="85" t="b">
        <v>0</v>
      </c>
      <c r="F91" s="85" t="b">
        <v>0</v>
      </c>
      <c r="G91" s="85" t="b">
        <v>0</v>
      </c>
    </row>
    <row r="92" spans="1:7" ht="15">
      <c r="A92" s="85" t="s">
        <v>1247</v>
      </c>
      <c r="B92" s="85">
        <v>2</v>
      </c>
      <c r="C92" s="118">
        <v>0.0030786813843870922</v>
      </c>
      <c r="D92" s="85" t="s">
        <v>1510</v>
      </c>
      <c r="E92" s="85" t="b">
        <v>0</v>
      </c>
      <c r="F92" s="85" t="b">
        <v>0</v>
      </c>
      <c r="G92" s="85" t="b">
        <v>0</v>
      </c>
    </row>
    <row r="93" spans="1:7" ht="15">
      <c r="A93" s="85" t="s">
        <v>1471</v>
      </c>
      <c r="B93" s="85">
        <v>2</v>
      </c>
      <c r="C93" s="118">
        <v>0.0030786813843870922</v>
      </c>
      <c r="D93" s="85" t="s">
        <v>1510</v>
      </c>
      <c r="E93" s="85" t="b">
        <v>0</v>
      </c>
      <c r="F93" s="85" t="b">
        <v>0</v>
      </c>
      <c r="G93" s="85" t="b">
        <v>0</v>
      </c>
    </row>
    <row r="94" spans="1:7" ht="15">
      <c r="A94" s="85" t="s">
        <v>1472</v>
      </c>
      <c r="B94" s="85">
        <v>2</v>
      </c>
      <c r="C94" s="118">
        <v>0.0030786813843870922</v>
      </c>
      <c r="D94" s="85" t="s">
        <v>1510</v>
      </c>
      <c r="E94" s="85" t="b">
        <v>0</v>
      </c>
      <c r="F94" s="85" t="b">
        <v>0</v>
      </c>
      <c r="G94" s="85" t="b">
        <v>0</v>
      </c>
    </row>
    <row r="95" spans="1:7" ht="15">
      <c r="A95" s="85" t="s">
        <v>1473</v>
      </c>
      <c r="B95" s="85">
        <v>2</v>
      </c>
      <c r="C95" s="118">
        <v>0.0030786813843870922</v>
      </c>
      <c r="D95" s="85" t="s">
        <v>1510</v>
      </c>
      <c r="E95" s="85" t="b">
        <v>0</v>
      </c>
      <c r="F95" s="85" t="b">
        <v>0</v>
      </c>
      <c r="G95" s="85" t="b">
        <v>0</v>
      </c>
    </row>
    <row r="96" spans="1:7" ht="15">
      <c r="A96" s="85" t="s">
        <v>1474</v>
      </c>
      <c r="B96" s="85">
        <v>2</v>
      </c>
      <c r="C96" s="118">
        <v>0.0030786813843870922</v>
      </c>
      <c r="D96" s="85" t="s">
        <v>1510</v>
      </c>
      <c r="E96" s="85" t="b">
        <v>0</v>
      </c>
      <c r="F96" s="85" t="b">
        <v>0</v>
      </c>
      <c r="G96" s="85" t="b">
        <v>0</v>
      </c>
    </row>
    <row r="97" spans="1:7" ht="15">
      <c r="A97" s="85" t="s">
        <v>1475</v>
      </c>
      <c r="B97" s="85">
        <v>2</v>
      </c>
      <c r="C97" s="118">
        <v>0.003627005602354271</v>
      </c>
      <c r="D97" s="85" t="s">
        <v>1510</v>
      </c>
      <c r="E97" s="85" t="b">
        <v>0</v>
      </c>
      <c r="F97" s="85" t="b">
        <v>0</v>
      </c>
      <c r="G97" s="85" t="b">
        <v>0</v>
      </c>
    </row>
    <row r="98" spans="1:7" ht="15">
      <c r="A98" s="85" t="s">
        <v>1476</v>
      </c>
      <c r="B98" s="85">
        <v>2</v>
      </c>
      <c r="C98" s="118">
        <v>0.0030786813843870922</v>
      </c>
      <c r="D98" s="85" t="s">
        <v>1510</v>
      </c>
      <c r="E98" s="85" t="b">
        <v>0</v>
      </c>
      <c r="F98" s="85" t="b">
        <v>0</v>
      </c>
      <c r="G98" s="85" t="b">
        <v>0</v>
      </c>
    </row>
    <row r="99" spans="1:7" ht="15">
      <c r="A99" s="85" t="s">
        <v>1477</v>
      </c>
      <c r="B99" s="85">
        <v>2</v>
      </c>
      <c r="C99" s="118">
        <v>0.0030786813843870922</v>
      </c>
      <c r="D99" s="85" t="s">
        <v>1510</v>
      </c>
      <c r="E99" s="85" t="b">
        <v>0</v>
      </c>
      <c r="F99" s="85" t="b">
        <v>0</v>
      </c>
      <c r="G99" s="85" t="b">
        <v>0</v>
      </c>
    </row>
    <row r="100" spans="1:7" ht="15">
      <c r="A100" s="85" t="s">
        <v>1478</v>
      </c>
      <c r="B100" s="85">
        <v>2</v>
      </c>
      <c r="C100" s="118">
        <v>0.0030786813843870922</v>
      </c>
      <c r="D100" s="85" t="s">
        <v>1510</v>
      </c>
      <c r="E100" s="85" t="b">
        <v>0</v>
      </c>
      <c r="F100" s="85" t="b">
        <v>0</v>
      </c>
      <c r="G100" s="85" t="b">
        <v>0</v>
      </c>
    </row>
    <row r="101" spans="1:7" ht="15">
      <c r="A101" s="85" t="s">
        <v>1479</v>
      </c>
      <c r="B101" s="85">
        <v>2</v>
      </c>
      <c r="C101" s="118">
        <v>0.0030786813843870922</v>
      </c>
      <c r="D101" s="85" t="s">
        <v>1510</v>
      </c>
      <c r="E101" s="85" t="b">
        <v>0</v>
      </c>
      <c r="F101" s="85" t="b">
        <v>0</v>
      </c>
      <c r="G101" s="85" t="b">
        <v>0</v>
      </c>
    </row>
    <row r="102" spans="1:7" ht="15">
      <c r="A102" s="85" t="s">
        <v>1480</v>
      </c>
      <c r="B102" s="85">
        <v>2</v>
      </c>
      <c r="C102" s="118">
        <v>0.0030786813843870922</v>
      </c>
      <c r="D102" s="85" t="s">
        <v>1510</v>
      </c>
      <c r="E102" s="85" t="b">
        <v>0</v>
      </c>
      <c r="F102" s="85" t="b">
        <v>0</v>
      </c>
      <c r="G102" s="85" t="b">
        <v>0</v>
      </c>
    </row>
    <row r="103" spans="1:7" ht="15">
      <c r="A103" s="85" t="s">
        <v>1481</v>
      </c>
      <c r="B103" s="85">
        <v>2</v>
      </c>
      <c r="C103" s="118">
        <v>0.0030786813843870922</v>
      </c>
      <c r="D103" s="85" t="s">
        <v>1510</v>
      </c>
      <c r="E103" s="85" t="b">
        <v>0</v>
      </c>
      <c r="F103" s="85" t="b">
        <v>0</v>
      </c>
      <c r="G103" s="85" t="b">
        <v>0</v>
      </c>
    </row>
    <row r="104" spans="1:7" ht="15">
      <c r="A104" s="85" t="s">
        <v>1482</v>
      </c>
      <c r="B104" s="85">
        <v>2</v>
      </c>
      <c r="C104" s="118">
        <v>0.0030786813843870922</v>
      </c>
      <c r="D104" s="85" t="s">
        <v>1510</v>
      </c>
      <c r="E104" s="85" t="b">
        <v>0</v>
      </c>
      <c r="F104" s="85" t="b">
        <v>0</v>
      </c>
      <c r="G104" s="85" t="b">
        <v>0</v>
      </c>
    </row>
    <row r="105" spans="1:7" ht="15">
      <c r="A105" s="85" t="s">
        <v>1483</v>
      </c>
      <c r="B105" s="85">
        <v>2</v>
      </c>
      <c r="C105" s="118">
        <v>0.0030786813843870922</v>
      </c>
      <c r="D105" s="85" t="s">
        <v>1510</v>
      </c>
      <c r="E105" s="85" t="b">
        <v>0</v>
      </c>
      <c r="F105" s="85" t="b">
        <v>0</v>
      </c>
      <c r="G105" s="85" t="b">
        <v>0</v>
      </c>
    </row>
    <row r="106" spans="1:7" ht="15">
      <c r="A106" s="85" t="s">
        <v>1484</v>
      </c>
      <c r="B106" s="85">
        <v>2</v>
      </c>
      <c r="C106" s="118">
        <v>0.0030786813843870922</v>
      </c>
      <c r="D106" s="85" t="s">
        <v>1510</v>
      </c>
      <c r="E106" s="85" t="b">
        <v>0</v>
      </c>
      <c r="F106" s="85" t="b">
        <v>0</v>
      </c>
      <c r="G106" s="85" t="b">
        <v>0</v>
      </c>
    </row>
    <row r="107" spans="1:7" ht="15">
      <c r="A107" s="85" t="s">
        <v>1485</v>
      </c>
      <c r="B107" s="85">
        <v>2</v>
      </c>
      <c r="C107" s="118">
        <v>0.0030786813843870922</v>
      </c>
      <c r="D107" s="85" t="s">
        <v>1510</v>
      </c>
      <c r="E107" s="85" t="b">
        <v>1</v>
      </c>
      <c r="F107" s="85" t="b">
        <v>0</v>
      </c>
      <c r="G107" s="85" t="b">
        <v>0</v>
      </c>
    </row>
    <row r="108" spans="1:7" ht="15">
      <c r="A108" s="85" t="s">
        <v>1486</v>
      </c>
      <c r="B108" s="85">
        <v>2</v>
      </c>
      <c r="C108" s="118">
        <v>0.0030786813843870922</v>
      </c>
      <c r="D108" s="85" t="s">
        <v>1510</v>
      </c>
      <c r="E108" s="85" t="b">
        <v>0</v>
      </c>
      <c r="F108" s="85" t="b">
        <v>0</v>
      </c>
      <c r="G108" s="85" t="b">
        <v>0</v>
      </c>
    </row>
    <row r="109" spans="1:7" ht="15">
      <c r="A109" s="85" t="s">
        <v>1487</v>
      </c>
      <c r="B109" s="85">
        <v>2</v>
      </c>
      <c r="C109" s="118">
        <v>0.0030786813843870922</v>
      </c>
      <c r="D109" s="85" t="s">
        <v>1510</v>
      </c>
      <c r="E109" s="85" t="b">
        <v>0</v>
      </c>
      <c r="F109" s="85" t="b">
        <v>0</v>
      </c>
      <c r="G109" s="85" t="b">
        <v>0</v>
      </c>
    </row>
    <row r="110" spans="1:7" ht="15">
      <c r="A110" s="85" t="s">
        <v>1239</v>
      </c>
      <c r="B110" s="85">
        <v>2</v>
      </c>
      <c r="C110" s="118">
        <v>0.0030786813843870922</v>
      </c>
      <c r="D110" s="85" t="s">
        <v>1510</v>
      </c>
      <c r="E110" s="85" t="b">
        <v>0</v>
      </c>
      <c r="F110" s="85" t="b">
        <v>0</v>
      </c>
      <c r="G110" s="85" t="b">
        <v>0</v>
      </c>
    </row>
    <row r="111" spans="1:7" ht="15">
      <c r="A111" s="85" t="s">
        <v>1160</v>
      </c>
      <c r="B111" s="85">
        <v>2</v>
      </c>
      <c r="C111" s="118">
        <v>0.0030786813843870922</v>
      </c>
      <c r="D111" s="85" t="s">
        <v>1510</v>
      </c>
      <c r="E111" s="85" t="b">
        <v>0</v>
      </c>
      <c r="F111" s="85" t="b">
        <v>0</v>
      </c>
      <c r="G111" s="85" t="b">
        <v>0</v>
      </c>
    </row>
    <row r="112" spans="1:7" ht="15">
      <c r="A112" s="85" t="s">
        <v>1488</v>
      </c>
      <c r="B112" s="85">
        <v>2</v>
      </c>
      <c r="C112" s="118">
        <v>0.0030786813843870922</v>
      </c>
      <c r="D112" s="85" t="s">
        <v>1510</v>
      </c>
      <c r="E112" s="85" t="b">
        <v>0</v>
      </c>
      <c r="F112" s="85" t="b">
        <v>0</v>
      </c>
      <c r="G112" s="85" t="b">
        <v>0</v>
      </c>
    </row>
    <row r="113" spans="1:7" ht="15">
      <c r="A113" s="85" t="s">
        <v>1235</v>
      </c>
      <c r="B113" s="85">
        <v>2</v>
      </c>
      <c r="C113" s="118">
        <v>0.003627005602354271</v>
      </c>
      <c r="D113" s="85" t="s">
        <v>1510</v>
      </c>
      <c r="E113" s="85" t="b">
        <v>0</v>
      </c>
      <c r="F113" s="85" t="b">
        <v>0</v>
      </c>
      <c r="G113" s="85" t="b">
        <v>0</v>
      </c>
    </row>
    <row r="114" spans="1:7" ht="15">
      <c r="A114" s="85" t="s">
        <v>1236</v>
      </c>
      <c r="B114" s="85">
        <v>2</v>
      </c>
      <c r="C114" s="118">
        <v>0.003627005602354271</v>
      </c>
      <c r="D114" s="85" t="s">
        <v>1510</v>
      </c>
      <c r="E114" s="85" t="b">
        <v>0</v>
      </c>
      <c r="F114" s="85" t="b">
        <v>0</v>
      </c>
      <c r="G114" s="85" t="b">
        <v>0</v>
      </c>
    </row>
    <row r="115" spans="1:7" ht="15">
      <c r="A115" s="85" t="s">
        <v>1489</v>
      </c>
      <c r="B115" s="85">
        <v>2</v>
      </c>
      <c r="C115" s="118">
        <v>0.0030786813843870922</v>
      </c>
      <c r="D115" s="85" t="s">
        <v>1510</v>
      </c>
      <c r="E115" s="85" t="b">
        <v>0</v>
      </c>
      <c r="F115" s="85" t="b">
        <v>0</v>
      </c>
      <c r="G115" s="85" t="b">
        <v>0</v>
      </c>
    </row>
    <row r="116" spans="1:7" ht="15">
      <c r="A116" s="85" t="s">
        <v>1238</v>
      </c>
      <c r="B116" s="85">
        <v>2</v>
      </c>
      <c r="C116" s="118">
        <v>0.003627005602354271</v>
      </c>
      <c r="D116" s="85" t="s">
        <v>1510</v>
      </c>
      <c r="E116" s="85" t="b">
        <v>0</v>
      </c>
      <c r="F116" s="85" t="b">
        <v>0</v>
      </c>
      <c r="G116" s="85" t="b">
        <v>0</v>
      </c>
    </row>
    <row r="117" spans="1:7" ht="15">
      <c r="A117" s="85" t="s">
        <v>1490</v>
      </c>
      <c r="B117" s="85">
        <v>2</v>
      </c>
      <c r="C117" s="118">
        <v>0.0030786813843870922</v>
      </c>
      <c r="D117" s="85" t="s">
        <v>1510</v>
      </c>
      <c r="E117" s="85" t="b">
        <v>0</v>
      </c>
      <c r="F117" s="85" t="b">
        <v>0</v>
      </c>
      <c r="G117" s="85" t="b">
        <v>0</v>
      </c>
    </row>
    <row r="118" spans="1:7" ht="15">
      <c r="A118" s="85" t="s">
        <v>1491</v>
      </c>
      <c r="B118" s="85">
        <v>2</v>
      </c>
      <c r="C118" s="118">
        <v>0.0030786813843870922</v>
      </c>
      <c r="D118" s="85" t="s">
        <v>1510</v>
      </c>
      <c r="E118" s="85" t="b">
        <v>0</v>
      </c>
      <c r="F118" s="85" t="b">
        <v>0</v>
      </c>
      <c r="G118" s="85" t="b">
        <v>0</v>
      </c>
    </row>
    <row r="119" spans="1:7" ht="15">
      <c r="A119" s="85" t="s">
        <v>1492</v>
      </c>
      <c r="B119" s="85">
        <v>2</v>
      </c>
      <c r="C119" s="118">
        <v>0.0030786813843870922</v>
      </c>
      <c r="D119" s="85" t="s">
        <v>1510</v>
      </c>
      <c r="E119" s="85" t="b">
        <v>0</v>
      </c>
      <c r="F119" s="85" t="b">
        <v>0</v>
      </c>
      <c r="G119" s="85" t="b">
        <v>0</v>
      </c>
    </row>
    <row r="120" spans="1:7" ht="15">
      <c r="A120" s="85" t="s">
        <v>1493</v>
      </c>
      <c r="B120" s="85">
        <v>2</v>
      </c>
      <c r="C120" s="118">
        <v>0.0030786813843870922</v>
      </c>
      <c r="D120" s="85" t="s">
        <v>1510</v>
      </c>
      <c r="E120" s="85" t="b">
        <v>0</v>
      </c>
      <c r="F120" s="85" t="b">
        <v>0</v>
      </c>
      <c r="G120" s="85" t="b">
        <v>0</v>
      </c>
    </row>
    <row r="121" spans="1:7" ht="15">
      <c r="A121" s="85" t="s">
        <v>1494</v>
      </c>
      <c r="B121" s="85">
        <v>2</v>
      </c>
      <c r="C121" s="118">
        <v>0.0030786813843870922</v>
      </c>
      <c r="D121" s="85" t="s">
        <v>1510</v>
      </c>
      <c r="E121" s="85" t="b">
        <v>0</v>
      </c>
      <c r="F121" s="85" t="b">
        <v>0</v>
      </c>
      <c r="G121" s="85" t="b">
        <v>0</v>
      </c>
    </row>
    <row r="122" spans="1:7" ht="15">
      <c r="A122" s="85" t="s">
        <v>1495</v>
      </c>
      <c r="B122" s="85">
        <v>2</v>
      </c>
      <c r="C122" s="118">
        <v>0.0030786813843870922</v>
      </c>
      <c r="D122" s="85" t="s">
        <v>1510</v>
      </c>
      <c r="E122" s="85" t="b">
        <v>0</v>
      </c>
      <c r="F122" s="85" t="b">
        <v>0</v>
      </c>
      <c r="G122" s="85" t="b">
        <v>0</v>
      </c>
    </row>
    <row r="123" spans="1:7" ht="15">
      <c r="A123" s="85" t="s">
        <v>1496</v>
      </c>
      <c r="B123" s="85">
        <v>2</v>
      </c>
      <c r="C123" s="118">
        <v>0.003627005602354271</v>
      </c>
      <c r="D123" s="85" t="s">
        <v>1510</v>
      </c>
      <c r="E123" s="85" t="b">
        <v>0</v>
      </c>
      <c r="F123" s="85" t="b">
        <v>0</v>
      </c>
      <c r="G123" s="85" t="b">
        <v>0</v>
      </c>
    </row>
    <row r="124" spans="1:7" ht="15">
      <c r="A124" s="85" t="s">
        <v>1497</v>
      </c>
      <c r="B124" s="85">
        <v>2</v>
      </c>
      <c r="C124" s="118">
        <v>0.0030786813843870922</v>
      </c>
      <c r="D124" s="85" t="s">
        <v>1510</v>
      </c>
      <c r="E124" s="85" t="b">
        <v>0</v>
      </c>
      <c r="F124" s="85" t="b">
        <v>0</v>
      </c>
      <c r="G124" s="85" t="b">
        <v>0</v>
      </c>
    </row>
    <row r="125" spans="1:7" ht="15">
      <c r="A125" s="85" t="s">
        <v>1498</v>
      </c>
      <c r="B125" s="85">
        <v>2</v>
      </c>
      <c r="C125" s="118">
        <v>0.003627005602354271</v>
      </c>
      <c r="D125" s="85" t="s">
        <v>1510</v>
      </c>
      <c r="E125" s="85" t="b">
        <v>0</v>
      </c>
      <c r="F125" s="85" t="b">
        <v>0</v>
      </c>
      <c r="G125" s="85" t="b">
        <v>0</v>
      </c>
    </row>
    <row r="126" spans="1:7" ht="15">
      <c r="A126" s="85" t="s">
        <v>1499</v>
      </c>
      <c r="B126" s="85">
        <v>2</v>
      </c>
      <c r="C126" s="118">
        <v>0.0030786813843870922</v>
      </c>
      <c r="D126" s="85" t="s">
        <v>1510</v>
      </c>
      <c r="E126" s="85" t="b">
        <v>0</v>
      </c>
      <c r="F126" s="85" t="b">
        <v>0</v>
      </c>
      <c r="G126" s="85" t="b">
        <v>0</v>
      </c>
    </row>
    <row r="127" spans="1:7" ht="15">
      <c r="A127" s="85" t="s">
        <v>1500</v>
      </c>
      <c r="B127" s="85">
        <v>2</v>
      </c>
      <c r="C127" s="118">
        <v>0.0030786813843870922</v>
      </c>
      <c r="D127" s="85" t="s">
        <v>1510</v>
      </c>
      <c r="E127" s="85" t="b">
        <v>0</v>
      </c>
      <c r="F127" s="85" t="b">
        <v>0</v>
      </c>
      <c r="G127" s="85" t="b">
        <v>0</v>
      </c>
    </row>
    <row r="128" spans="1:7" ht="15">
      <c r="A128" s="85" t="s">
        <v>1501</v>
      </c>
      <c r="B128" s="85">
        <v>2</v>
      </c>
      <c r="C128" s="118">
        <v>0.0030786813843870922</v>
      </c>
      <c r="D128" s="85" t="s">
        <v>1510</v>
      </c>
      <c r="E128" s="85" t="b">
        <v>0</v>
      </c>
      <c r="F128" s="85" t="b">
        <v>0</v>
      </c>
      <c r="G128" s="85" t="b">
        <v>0</v>
      </c>
    </row>
    <row r="129" spans="1:7" ht="15">
      <c r="A129" s="85" t="s">
        <v>1502</v>
      </c>
      <c r="B129" s="85">
        <v>2</v>
      </c>
      <c r="C129" s="118">
        <v>0.0030786813843870922</v>
      </c>
      <c r="D129" s="85" t="s">
        <v>1510</v>
      </c>
      <c r="E129" s="85" t="b">
        <v>0</v>
      </c>
      <c r="F129" s="85" t="b">
        <v>0</v>
      </c>
      <c r="G129" s="85" t="b">
        <v>0</v>
      </c>
    </row>
    <row r="130" spans="1:7" ht="15">
      <c r="A130" s="85" t="s">
        <v>1503</v>
      </c>
      <c r="B130" s="85">
        <v>2</v>
      </c>
      <c r="C130" s="118">
        <v>0.0030786813843870922</v>
      </c>
      <c r="D130" s="85" t="s">
        <v>1510</v>
      </c>
      <c r="E130" s="85" t="b">
        <v>0</v>
      </c>
      <c r="F130" s="85" t="b">
        <v>0</v>
      </c>
      <c r="G130" s="85" t="b">
        <v>0</v>
      </c>
    </row>
    <row r="131" spans="1:7" ht="15">
      <c r="A131" s="85" t="s">
        <v>1504</v>
      </c>
      <c r="B131" s="85">
        <v>2</v>
      </c>
      <c r="C131" s="118">
        <v>0.0030786813843870922</v>
      </c>
      <c r="D131" s="85" t="s">
        <v>1510</v>
      </c>
      <c r="E131" s="85" t="b">
        <v>0</v>
      </c>
      <c r="F131" s="85" t="b">
        <v>0</v>
      </c>
      <c r="G131" s="85" t="b">
        <v>0</v>
      </c>
    </row>
    <row r="132" spans="1:7" ht="15">
      <c r="A132" s="85" t="s">
        <v>1505</v>
      </c>
      <c r="B132" s="85">
        <v>2</v>
      </c>
      <c r="C132" s="118">
        <v>0.0030786813843870922</v>
      </c>
      <c r="D132" s="85" t="s">
        <v>1510</v>
      </c>
      <c r="E132" s="85" t="b">
        <v>0</v>
      </c>
      <c r="F132" s="85" t="b">
        <v>0</v>
      </c>
      <c r="G132" s="85" t="b">
        <v>0</v>
      </c>
    </row>
    <row r="133" spans="1:7" ht="15">
      <c r="A133" s="85" t="s">
        <v>1146</v>
      </c>
      <c r="B133" s="85">
        <v>2</v>
      </c>
      <c r="C133" s="118">
        <v>0.003627005602354271</v>
      </c>
      <c r="D133" s="85" t="s">
        <v>1510</v>
      </c>
      <c r="E133" s="85" t="b">
        <v>0</v>
      </c>
      <c r="F133" s="85" t="b">
        <v>0</v>
      </c>
      <c r="G133" s="85" t="b">
        <v>0</v>
      </c>
    </row>
    <row r="134" spans="1:7" ht="15">
      <c r="A134" s="85" t="s">
        <v>1506</v>
      </c>
      <c r="B134" s="85">
        <v>2</v>
      </c>
      <c r="C134" s="118">
        <v>0.0030786813843870922</v>
      </c>
      <c r="D134" s="85" t="s">
        <v>1510</v>
      </c>
      <c r="E134" s="85" t="b">
        <v>0</v>
      </c>
      <c r="F134" s="85" t="b">
        <v>0</v>
      </c>
      <c r="G134" s="85" t="b">
        <v>0</v>
      </c>
    </row>
    <row r="135" spans="1:7" ht="15">
      <c r="A135" s="85" t="s">
        <v>1507</v>
      </c>
      <c r="B135" s="85">
        <v>2</v>
      </c>
      <c r="C135" s="118">
        <v>0.0030786813843870922</v>
      </c>
      <c r="D135" s="85" t="s">
        <v>1510</v>
      </c>
      <c r="E135" s="85" t="b">
        <v>0</v>
      </c>
      <c r="F135" s="85" t="b">
        <v>0</v>
      </c>
      <c r="G135" s="85" t="b">
        <v>0</v>
      </c>
    </row>
    <row r="136" spans="1:7" ht="15">
      <c r="A136" s="85" t="s">
        <v>1188</v>
      </c>
      <c r="B136" s="85">
        <v>57</v>
      </c>
      <c r="C136" s="118">
        <v>0</v>
      </c>
      <c r="D136" s="85" t="s">
        <v>1083</v>
      </c>
      <c r="E136" s="85" t="b">
        <v>0</v>
      </c>
      <c r="F136" s="85" t="b">
        <v>0</v>
      </c>
      <c r="G136" s="85" t="b">
        <v>0</v>
      </c>
    </row>
    <row r="137" spans="1:7" ht="15">
      <c r="A137" s="85" t="s">
        <v>1189</v>
      </c>
      <c r="B137" s="85">
        <v>41</v>
      </c>
      <c r="C137" s="118">
        <v>0.013243185004656863</v>
      </c>
      <c r="D137" s="85" t="s">
        <v>1083</v>
      </c>
      <c r="E137" s="85" t="b">
        <v>0</v>
      </c>
      <c r="F137" s="85" t="b">
        <v>0</v>
      </c>
      <c r="G137" s="85" t="b">
        <v>0</v>
      </c>
    </row>
    <row r="138" spans="1:7" ht="15">
      <c r="A138" s="85" t="s">
        <v>1141</v>
      </c>
      <c r="B138" s="85">
        <v>24</v>
      </c>
      <c r="C138" s="118">
        <v>0.024641707991431703</v>
      </c>
      <c r="D138" s="85" t="s">
        <v>1083</v>
      </c>
      <c r="E138" s="85" t="b">
        <v>0</v>
      </c>
      <c r="F138" s="85" t="b">
        <v>0</v>
      </c>
      <c r="G138" s="85" t="b">
        <v>0</v>
      </c>
    </row>
    <row r="139" spans="1:7" ht="15">
      <c r="A139" s="85" t="s">
        <v>1190</v>
      </c>
      <c r="B139" s="85">
        <v>23</v>
      </c>
      <c r="C139" s="118">
        <v>0.02046361501594281</v>
      </c>
      <c r="D139" s="85" t="s">
        <v>1083</v>
      </c>
      <c r="E139" s="85" t="b">
        <v>1</v>
      </c>
      <c r="F139" s="85" t="b">
        <v>0</v>
      </c>
      <c r="G139" s="85" t="b">
        <v>0</v>
      </c>
    </row>
    <row r="140" spans="1:7" ht="15">
      <c r="A140" s="85" t="s">
        <v>1192</v>
      </c>
      <c r="B140" s="85">
        <v>19</v>
      </c>
      <c r="C140" s="118">
        <v>0.020463439818676266</v>
      </c>
      <c r="D140" s="85" t="s">
        <v>1083</v>
      </c>
      <c r="E140" s="85" t="b">
        <v>0</v>
      </c>
      <c r="F140" s="85" t="b">
        <v>0</v>
      </c>
      <c r="G140" s="85" t="b">
        <v>0</v>
      </c>
    </row>
    <row r="141" spans="1:7" ht="15">
      <c r="A141" s="85" t="s">
        <v>1193</v>
      </c>
      <c r="B141" s="85">
        <v>18</v>
      </c>
      <c r="C141" s="118">
        <v>0.020340501828996244</v>
      </c>
      <c r="D141" s="85" t="s">
        <v>1083</v>
      </c>
      <c r="E141" s="85" t="b">
        <v>0</v>
      </c>
      <c r="F141" s="85" t="b">
        <v>0</v>
      </c>
      <c r="G141" s="85" t="b">
        <v>0</v>
      </c>
    </row>
    <row r="142" spans="1:7" ht="15">
      <c r="A142" s="85" t="s">
        <v>1194</v>
      </c>
      <c r="B142" s="85">
        <v>16</v>
      </c>
      <c r="C142" s="118">
        <v>0.01992794123761866</v>
      </c>
      <c r="D142" s="85" t="s">
        <v>1083</v>
      </c>
      <c r="E142" s="85" t="b">
        <v>1</v>
      </c>
      <c r="F142" s="85" t="b">
        <v>0</v>
      </c>
      <c r="G142" s="85" t="b">
        <v>0</v>
      </c>
    </row>
    <row r="143" spans="1:7" ht="15">
      <c r="A143" s="85" t="s">
        <v>1195</v>
      </c>
      <c r="B143" s="85">
        <v>16</v>
      </c>
      <c r="C143" s="118">
        <v>0.01992794123761866</v>
      </c>
      <c r="D143" s="85" t="s">
        <v>1083</v>
      </c>
      <c r="E143" s="85" t="b">
        <v>0</v>
      </c>
      <c r="F143" s="85" t="b">
        <v>0</v>
      </c>
      <c r="G143" s="85" t="b">
        <v>0</v>
      </c>
    </row>
    <row r="144" spans="1:7" ht="15">
      <c r="A144" s="85" t="s">
        <v>1196</v>
      </c>
      <c r="B144" s="85">
        <v>16</v>
      </c>
      <c r="C144" s="118">
        <v>0.01992794123761866</v>
      </c>
      <c r="D144" s="85" t="s">
        <v>1083</v>
      </c>
      <c r="E144" s="85" t="b">
        <v>0</v>
      </c>
      <c r="F144" s="85" t="b">
        <v>0</v>
      </c>
      <c r="G144" s="85" t="b">
        <v>0</v>
      </c>
    </row>
    <row r="145" spans="1:7" ht="15">
      <c r="A145" s="85" t="s">
        <v>1143</v>
      </c>
      <c r="B145" s="85">
        <v>16</v>
      </c>
      <c r="C145" s="118">
        <v>0.020940265340561988</v>
      </c>
      <c r="D145" s="85" t="s">
        <v>1083</v>
      </c>
      <c r="E145" s="85" t="b">
        <v>0</v>
      </c>
      <c r="F145" s="85" t="b">
        <v>0</v>
      </c>
      <c r="G145" s="85" t="b">
        <v>0</v>
      </c>
    </row>
    <row r="146" spans="1:7" ht="15">
      <c r="A146" s="85" t="s">
        <v>1138</v>
      </c>
      <c r="B146" s="85">
        <v>13</v>
      </c>
      <c r="C146" s="118">
        <v>0.023524199776594052</v>
      </c>
      <c r="D146" s="85" t="s">
        <v>1083</v>
      </c>
      <c r="E146" s="85" t="b">
        <v>0</v>
      </c>
      <c r="F146" s="85" t="b">
        <v>0</v>
      </c>
      <c r="G146" s="85" t="b">
        <v>0</v>
      </c>
    </row>
    <row r="147" spans="1:7" ht="15">
      <c r="A147" s="85" t="s">
        <v>1241</v>
      </c>
      <c r="B147" s="85">
        <v>8</v>
      </c>
      <c r="C147" s="118">
        <v>0.020836385812090814</v>
      </c>
      <c r="D147" s="85" t="s">
        <v>1083</v>
      </c>
      <c r="E147" s="85" t="b">
        <v>0</v>
      </c>
      <c r="F147" s="85" t="b">
        <v>0</v>
      </c>
      <c r="G147" s="85" t="b">
        <v>0</v>
      </c>
    </row>
    <row r="148" spans="1:7" ht="15">
      <c r="A148" s="85" t="s">
        <v>1147</v>
      </c>
      <c r="B148" s="85">
        <v>7</v>
      </c>
      <c r="C148" s="118">
        <v>0.01544935719418044</v>
      </c>
      <c r="D148" s="85" t="s">
        <v>1083</v>
      </c>
      <c r="E148" s="85" t="b">
        <v>0</v>
      </c>
      <c r="F148" s="85" t="b">
        <v>0</v>
      </c>
      <c r="G148" s="85" t="b">
        <v>0</v>
      </c>
    </row>
    <row r="149" spans="1:7" ht="15">
      <c r="A149" s="85" t="s">
        <v>248</v>
      </c>
      <c r="B149" s="85">
        <v>7</v>
      </c>
      <c r="C149" s="118">
        <v>0.014391507245163977</v>
      </c>
      <c r="D149" s="85" t="s">
        <v>1083</v>
      </c>
      <c r="E149" s="85" t="b">
        <v>0</v>
      </c>
      <c r="F149" s="85" t="b">
        <v>0</v>
      </c>
      <c r="G149" s="85" t="b">
        <v>0</v>
      </c>
    </row>
    <row r="150" spans="1:7" ht="15">
      <c r="A150" s="85" t="s">
        <v>1139</v>
      </c>
      <c r="B150" s="85">
        <v>5</v>
      </c>
      <c r="C150" s="118">
        <v>0.011928948660682536</v>
      </c>
      <c r="D150" s="85" t="s">
        <v>1083</v>
      </c>
      <c r="E150" s="85" t="b">
        <v>0</v>
      </c>
      <c r="F150" s="85" t="b">
        <v>0</v>
      </c>
      <c r="G150" s="85" t="b">
        <v>0</v>
      </c>
    </row>
    <row r="151" spans="1:7" ht="15">
      <c r="A151" s="85" t="s">
        <v>1459</v>
      </c>
      <c r="B151" s="85">
        <v>5</v>
      </c>
      <c r="C151" s="118">
        <v>0.011928948660682536</v>
      </c>
      <c r="D151" s="85" t="s">
        <v>1083</v>
      </c>
      <c r="E151" s="85" t="b">
        <v>0</v>
      </c>
      <c r="F151" s="85" t="b">
        <v>0</v>
      </c>
      <c r="G151" s="85" t="b">
        <v>0</v>
      </c>
    </row>
    <row r="152" spans="1:7" ht="15">
      <c r="A152" s="85" t="s">
        <v>1456</v>
      </c>
      <c r="B152" s="85">
        <v>5</v>
      </c>
      <c r="C152" s="118">
        <v>0.011928948660682536</v>
      </c>
      <c r="D152" s="85" t="s">
        <v>1083</v>
      </c>
      <c r="E152" s="85" t="b">
        <v>0</v>
      </c>
      <c r="F152" s="85" t="b">
        <v>0</v>
      </c>
      <c r="G152" s="85" t="b">
        <v>0</v>
      </c>
    </row>
    <row r="153" spans="1:7" ht="15">
      <c r="A153" s="85" t="s">
        <v>1457</v>
      </c>
      <c r="B153" s="85">
        <v>5</v>
      </c>
      <c r="C153" s="118">
        <v>0.011928948660682536</v>
      </c>
      <c r="D153" s="85" t="s">
        <v>1083</v>
      </c>
      <c r="E153" s="85" t="b">
        <v>0</v>
      </c>
      <c r="F153" s="85" t="b">
        <v>0</v>
      </c>
      <c r="G153" s="85" t="b">
        <v>0</v>
      </c>
    </row>
    <row r="154" spans="1:7" ht="15">
      <c r="A154" s="85" t="s">
        <v>1228</v>
      </c>
      <c r="B154" s="85">
        <v>4</v>
      </c>
      <c r="C154" s="118">
        <v>0.010418192906045407</v>
      </c>
      <c r="D154" s="85" t="s">
        <v>1083</v>
      </c>
      <c r="E154" s="85" t="b">
        <v>0</v>
      </c>
      <c r="F154" s="85" t="b">
        <v>0</v>
      </c>
      <c r="G154" s="85" t="b">
        <v>0</v>
      </c>
    </row>
    <row r="155" spans="1:7" ht="15">
      <c r="A155" s="85" t="s">
        <v>1165</v>
      </c>
      <c r="B155" s="85">
        <v>4</v>
      </c>
      <c r="C155" s="118">
        <v>0.01154630790928062</v>
      </c>
      <c r="D155" s="85" t="s">
        <v>1083</v>
      </c>
      <c r="E155" s="85" t="b">
        <v>1</v>
      </c>
      <c r="F155" s="85" t="b">
        <v>0</v>
      </c>
      <c r="G155" s="85" t="b">
        <v>0</v>
      </c>
    </row>
    <row r="156" spans="1:7" ht="15">
      <c r="A156" s="85" t="s">
        <v>1166</v>
      </c>
      <c r="B156" s="85">
        <v>3</v>
      </c>
      <c r="C156" s="118">
        <v>0.008659730931960466</v>
      </c>
      <c r="D156" s="85" t="s">
        <v>1083</v>
      </c>
      <c r="E156" s="85" t="b">
        <v>0</v>
      </c>
      <c r="F156" s="85" t="b">
        <v>0</v>
      </c>
      <c r="G156" s="85" t="b">
        <v>0</v>
      </c>
    </row>
    <row r="157" spans="1:7" ht="15">
      <c r="A157" s="85" t="s">
        <v>1468</v>
      </c>
      <c r="B157" s="85">
        <v>3</v>
      </c>
      <c r="C157" s="118">
        <v>0.008659730931960466</v>
      </c>
      <c r="D157" s="85" t="s">
        <v>1083</v>
      </c>
      <c r="E157" s="85" t="b">
        <v>0</v>
      </c>
      <c r="F157" s="85" t="b">
        <v>0</v>
      </c>
      <c r="G157" s="85" t="b">
        <v>0</v>
      </c>
    </row>
    <row r="158" spans="1:7" ht="15">
      <c r="A158" s="85" t="s">
        <v>1219</v>
      </c>
      <c r="B158" s="85">
        <v>3</v>
      </c>
      <c r="C158" s="118">
        <v>0.008659730931960466</v>
      </c>
      <c r="D158" s="85" t="s">
        <v>1083</v>
      </c>
      <c r="E158" s="85" t="b">
        <v>0</v>
      </c>
      <c r="F158" s="85" t="b">
        <v>0</v>
      </c>
      <c r="G158" s="85" t="b">
        <v>0</v>
      </c>
    </row>
    <row r="159" spans="1:7" ht="15">
      <c r="A159" s="85" t="s">
        <v>1469</v>
      </c>
      <c r="B159" s="85">
        <v>3</v>
      </c>
      <c r="C159" s="118">
        <v>0.008659730931960466</v>
      </c>
      <c r="D159" s="85" t="s">
        <v>1083</v>
      </c>
      <c r="E159" s="85" t="b">
        <v>0</v>
      </c>
      <c r="F159" s="85" t="b">
        <v>0</v>
      </c>
      <c r="G159" s="85" t="b">
        <v>0</v>
      </c>
    </row>
    <row r="160" spans="1:7" ht="15">
      <c r="A160" s="85" t="s">
        <v>1466</v>
      </c>
      <c r="B160" s="85">
        <v>3</v>
      </c>
      <c r="C160" s="118">
        <v>0.008659730931960466</v>
      </c>
      <c r="D160" s="85" t="s">
        <v>1083</v>
      </c>
      <c r="E160" s="85" t="b">
        <v>0</v>
      </c>
      <c r="F160" s="85" t="b">
        <v>0</v>
      </c>
      <c r="G160" s="85" t="b">
        <v>0</v>
      </c>
    </row>
    <row r="161" spans="1:7" ht="15">
      <c r="A161" s="85" t="s">
        <v>1467</v>
      </c>
      <c r="B161" s="85">
        <v>3</v>
      </c>
      <c r="C161" s="118">
        <v>0.008659730931960466</v>
      </c>
      <c r="D161" s="85" t="s">
        <v>1083</v>
      </c>
      <c r="E161" s="85" t="b">
        <v>0</v>
      </c>
      <c r="F161" s="85" t="b">
        <v>0</v>
      </c>
      <c r="G161" s="85" t="b">
        <v>0</v>
      </c>
    </row>
    <row r="162" spans="1:7" ht="15">
      <c r="A162" s="85" t="s">
        <v>1237</v>
      </c>
      <c r="B162" s="85">
        <v>3</v>
      </c>
      <c r="C162" s="118">
        <v>0.008659730931960466</v>
      </c>
      <c r="D162" s="85" t="s">
        <v>1083</v>
      </c>
      <c r="E162" s="85" t="b">
        <v>0</v>
      </c>
      <c r="F162" s="85" t="b">
        <v>0</v>
      </c>
      <c r="G162" s="85" t="b">
        <v>0</v>
      </c>
    </row>
    <row r="163" spans="1:7" ht="15">
      <c r="A163" s="85" t="s">
        <v>1461</v>
      </c>
      <c r="B163" s="85">
        <v>3</v>
      </c>
      <c r="C163" s="118">
        <v>0.008659730931960466</v>
      </c>
      <c r="D163" s="85" t="s">
        <v>1083</v>
      </c>
      <c r="E163" s="85" t="b">
        <v>0</v>
      </c>
      <c r="F163" s="85" t="b">
        <v>0</v>
      </c>
      <c r="G163" s="85" t="b">
        <v>0</v>
      </c>
    </row>
    <row r="164" spans="1:7" ht="15">
      <c r="A164" s="85" t="s">
        <v>1460</v>
      </c>
      <c r="B164" s="85">
        <v>3</v>
      </c>
      <c r="C164" s="118">
        <v>0.008659730931960466</v>
      </c>
      <c r="D164" s="85" t="s">
        <v>1083</v>
      </c>
      <c r="E164" s="85" t="b">
        <v>0</v>
      </c>
      <c r="F164" s="85" t="b">
        <v>0</v>
      </c>
      <c r="G164" s="85" t="b">
        <v>0</v>
      </c>
    </row>
    <row r="165" spans="1:7" ht="15">
      <c r="A165" s="85" t="s">
        <v>1465</v>
      </c>
      <c r="B165" s="85">
        <v>3</v>
      </c>
      <c r="C165" s="118">
        <v>0.008659730931960466</v>
      </c>
      <c r="D165" s="85" t="s">
        <v>1083</v>
      </c>
      <c r="E165" s="85" t="b">
        <v>0</v>
      </c>
      <c r="F165" s="85" t="b">
        <v>0</v>
      </c>
      <c r="G165" s="85" t="b">
        <v>0</v>
      </c>
    </row>
    <row r="166" spans="1:7" ht="15">
      <c r="A166" s="85" t="s">
        <v>1482</v>
      </c>
      <c r="B166" s="85">
        <v>2</v>
      </c>
      <c r="C166" s="118">
        <v>0.00656814835218289</v>
      </c>
      <c r="D166" s="85" t="s">
        <v>1083</v>
      </c>
      <c r="E166" s="85" t="b">
        <v>0</v>
      </c>
      <c r="F166" s="85" t="b">
        <v>0</v>
      </c>
      <c r="G166" s="85" t="b">
        <v>0</v>
      </c>
    </row>
    <row r="167" spans="1:7" ht="15">
      <c r="A167" s="85" t="s">
        <v>1483</v>
      </c>
      <c r="B167" s="85">
        <v>2</v>
      </c>
      <c r="C167" s="118">
        <v>0.00656814835218289</v>
      </c>
      <c r="D167" s="85" t="s">
        <v>1083</v>
      </c>
      <c r="E167" s="85" t="b">
        <v>0</v>
      </c>
      <c r="F167" s="85" t="b">
        <v>0</v>
      </c>
      <c r="G167" s="85" t="b">
        <v>0</v>
      </c>
    </row>
    <row r="168" spans="1:7" ht="15">
      <c r="A168" s="85" t="s">
        <v>1484</v>
      </c>
      <c r="B168" s="85">
        <v>2</v>
      </c>
      <c r="C168" s="118">
        <v>0.00656814835218289</v>
      </c>
      <c r="D168" s="85" t="s">
        <v>1083</v>
      </c>
      <c r="E168" s="85" t="b">
        <v>0</v>
      </c>
      <c r="F168" s="85" t="b">
        <v>0</v>
      </c>
      <c r="G168" s="85" t="b">
        <v>0</v>
      </c>
    </row>
    <row r="169" spans="1:7" ht="15">
      <c r="A169" s="85" t="s">
        <v>1500</v>
      </c>
      <c r="B169" s="85">
        <v>2</v>
      </c>
      <c r="C169" s="118">
        <v>0.00656814835218289</v>
      </c>
      <c r="D169" s="85" t="s">
        <v>1083</v>
      </c>
      <c r="E169" s="85" t="b">
        <v>0</v>
      </c>
      <c r="F169" s="85" t="b">
        <v>0</v>
      </c>
      <c r="G169" s="85" t="b">
        <v>0</v>
      </c>
    </row>
    <row r="170" spans="1:7" ht="15">
      <c r="A170" s="85" t="s">
        <v>1506</v>
      </c>
      <c r="B170" s="85">
        <v>2</v>
      </c>
      <c r="C170" s="118">
        <v>0.00656814835218289</v>
      </c>
      <c r="D170" s="85" t="s">
        <v>1083</v>
      </c>
      <c r="E170" s="85" t="b">
        <v>0</v>
      </c>
      <c r="F170" s="85" t="b">
        <v>0</v>
      </c>
      <c r="G170" s="85" t="b">
        <v>0</v>
      </c>
    </row>
    <row r="171" spans="1:7" ht="15">
      <c r="A171" s="85" t="s">
        <v>1501</v>
      </c>
      <c r="B171" s="85">
        <v>2</v>
      </c>
      <c r="C171" s="118">
        <v>0.00656814835218289</v>
      </c>
      <c r="D171" s="85" t="s">
        <v>1083</v>
      </c>
      <c r="E171" s="85" t="b">
        <v>0</v>
      </c>
      <c r="F171" s="85" t="b">
        <v>0</v>
      </c>
      <c r="G171" s="85" t="b">
        <v>0</v>
      </c>
    </row>
    <row r="172" spans="1:7" ht="15">
      <c r="A172" s="85" t="s">
        <v>1504</v>
      </c>
      <c r="B172" s="85">
        <v>2</v>
      </c>
      <c r="C172" s="118">
        <v>0.00656814835218289</v>
      </c>
      <c r="D172" s="85" t="s">
        <v>1083</v>
      </c>
      <c r="E172" s="85" t="b">
        <v>0</v>
      </c>
      <c r="F172" s="85" t="b">
        <v>0</v>
      </c>
      <c r="G172" s="85" t="b">
        <v>0</v>
      </c>
    </row>
    <row r="173" spans="1:7" ht="15">
      <c r="A173" s="85" t="s">
        <v>1502</v>
      </c>
      <c r="B173" s="85">
        <v>2</v>
      </c>
      <c r="C173" s="118">
        <v>0.00656814835218289</v>
      </c>
      <c r="D173" s="85" t="s">
        <v>1083</v>
      </c>
      <c r="E173" s="85" t="b">
        <v>0</v>
      </c>
      <c r="F173" s="85" t="b">
        <v>0</v>
      </c>
      <c r="G173" s="85" t="b">
        <v>0</v>
      </c>
    </row>
    <row r="174" spans="1:7" ht="15">
      <c r="A174" s="85" t="s">
        <v>1493</v>
      </c>
      <c r="B174" s="85">
        <v>2</v>
      </c>
      <c r="C174" s="118">
        <v>0.00656814835218289</v>
      </c>
      <c r="D174" s="85" t="s">
        <v>1083</v>
      </c>
      <c r="E174" s="85" t="b">
        <v>0</v>
      </c>
      <c r="F174" s="85" t="b">
        <v>0</v>
      </c>
      <c r="G174" s="85" t="b">
        <v>0</v>
      </c>
    </row>
    <row r="175" spans="1:7" ht="15">
      <c r="A175" s="85" t="s">
        <v>1494</v>
      </c>
      <c r="B175" s="85">
        <v>2</v>
      </c>
      <c r="C175" s="118">
        <v>0.00656814835218289</v>
      </c>
      <c r="D175" s="85" t="s">
        <v>1083</v>
      </c>
      <c r="E175" s="85" t="b">
        <v>0</v>
      </c>
      <c r="F175" s="85" t="b">
        <v>0</v>
      </c>
      <c r="G175" s="85" t="b">
        <v>0</v>
      </c>
    </row>
    <row r="176" spans="1:7" ht="15">
      <c r="A176" s="85" t="s">
        <v>1495</v>
      </c>
      <c r="B176" s="85">
        <v>2</v>
      </c>
      <c r="C176" s="118">
        <v>0.00656814835218289</v>
      </c>
      <c r="D176" s="85" t="s">
        <v>1083</v>
      </c>
      <c r="E176" s="85" t="b">
        <v>0</v>
      </c>
      <c r="F176" s="85" t="b">
        <v>0</v>
      </c>
      <c r="G176" s="85" t="b">
        <v>0</v>
      </c>
    </row>
    <row r="177" spans="1:7" ht="15">
      <c r="A177" s="85" t="s">
        <v>1146</v>
      </c>
      <c r="B177" s="85">
        <v>2</v>
      </c>
      <c r="C177" s="118">
        <v>0.007927200251343075</v>
      </c>
      <c r="D177" s="85" t="s">
        <v>1083</v>
      </c>
      <c r="E177" s="85" t="b">
        <v>0</v>
      </c>
      <c r="F177" s="85" t="b">
        <v>0</v>
      </c>
      <c r="G177" s="85" t="b">
        <v>0</v>
      </c>
    </row>
    <row r="178" spans="1:7" ht="15">
      <c r="A178" s="85" t="s">
        <v>1505</v>
      </c>
      <c r="B178" s="85">
        <v>2</v>
      </c>
      <c r="C178" s="118">
        <v>0.00656814835218289</v>
      </c>
      <c r="D178" s="85" t="s">
        <v>1083</v>
      </c>
      <c r="E178" s="85" t="b">
        <v>0</v>
      </c>
      <c r="F178" s="85" t="b">
        <v>0</v>
      </c>
      <c r="G178" s="85" t="b">
        <v>0</v>
      </c>
    </row>
    <row r="179" spans="1:7" ht="15">
      <c r="A179" s="85" t="s">
        <v>1503</v>
      </c>
      <c r="B179" s="85">
        <v>2</v>
      </c>
      <c r="C179" s="118">
        <v>0.00656814835218289</v>
      </c>
      <c r="D179" s="85" t="s">
        <v>1083</v>
      </c>
      <c r="E179" s="85" t="b">
        <v>0</v>
      </c>
      <c r="F179" s="85" t="b">
        <v>0</v>
      </c>
      <c r="G179" s="85" t="b">
        <v>0</v>
      </c>
    </row>
    <row r="180" spans="1:7" ht="15">
      <c r="A180" s="85" t="s">
        <v>1481</v>
      </c>
      <c r="B180" s="85">
        <v>2</v>
      </c>
      <c r="C180" s="118">
        <v>0.00656814835218289</v>
      </c>
      <c r="D180" s="85" t="s">
        <v>1083</v>
      </c>
      <c r="E180" s="85" t="b">
        <v>0</v>
      </c>
      <c r="F180" s="85" t="b">
        <v>0</v>
      </c>
      <c r="G180" s="85" t="b">
        <v>0</v>
      </c>
    </row>
    <row r="181" spans="1:7" ht="15">
      <c r="A181" s="85" t="s">
        <v>247</v>
      </c>
      <c r="B181" s="85">
        <v>2</v>
      </c>
      <c r="C181" s="118">
        <v>0.00656814835218289</v>
      </c>
      <c r="D181" s="85" t="s">
        <v>1083</v>
      </c>
      <c r="E181" s="85" t="b">
        <v>0</v>
      </c>
      <c r="F181" s="85" t="b">
        <v>0</v>
      </c>
      <c r="G181" s="85" t="b">
        <v>0</v>
      </c>
    </row>
    <row r="182" spans="1:7" ht="15">
      <c r="A182" s="85" t="s">
        <v>254</v>
      </c>
      <c r="B182" s="85">
        <v>2</v>
      </c>
      <c r="C182" s="118">
        <v>0.00656814835218289</v>
      </c>
      <c r="D182" s="85" t="s">
        <v>1083</v>
      </c>
      <c r="E182" s="85" t="b">
        <v>0</v>
      </c>
      <c r="F182" s="85" t="b">
        <v>0</v>
      </c>
      <c r="G182" s="85" t="b">
        <v>0</v>
      </c>
    </row>
    <row r="183" spans="1:7" ht="15">
      <c r="A183" s="85" t="s">
        <v>235</v>
      </c>
      <c r="B183" s="85">
        <v>25</v>
      </c>
      <c r="C183" s="118">
        <v>0.004084350681649903</v>
      </c>
      <c r="D183" s="85" t="s">
        <v>1084</v>
      </c>
      <c r="E183" s="85" t="b">
        <v>0</v>
      </c>
      <c r="F183" s="85" t="b">
        <v>0</v>
      </c>
      <c r="G183" s="85" t="b">
        <v>0</v>
      </c>
    </row>
    <row r="184" spans="1:7" ht="15">
      <c r="A184" s="85" t="s">
        <v>233</v>
      </c>
      <c r="B184" s="85">
        <v>13</v>
      </c>
      <c r="C184" s="118">
        <v>0.0021238623544579498</v>
      </c>
      <c r="D184" s="85" t="s">
        <v>1084</v>
      </c>
      <c r="E184" s="85" t="b">
        <v>0</v>
      </c>
      <c r="F184" s="85" t="b">
        <v>0</v>
      </c>
      <c r="G184" s="85" t="b">
        <v>0</v>
      </c>
    </row>
    <row r="185" spans="1:7" ht="15">
      <c r="A185" s="85" t="s">
        <v>1198</v>
      </c>
      <c r="B185" s="85">
        <v>13</v>
      </c>
      <c r="C185" s="118">
        <v>0.0021238623544579498</v>
      </c>
      <c r="D185" s="85" t="s">
        <v>1084</v>
      </c>
      <c r="E185" s="85" t="b">
        <v>0</v>
      </c>
      <c r="F185" s="85" t="b">
        <v>0</v>
      </c>
      <c r="G185" s="85" t="b">
        <v>0</v>
      </c>
    </row>
    <row r="186" spans="1:7" ht="15">
      <c r="A186" s="85" t="s">
        <v>234</v>
      </c>
      <c r="B186" s="85">
        <v>13</v>
      </c>
      <c r="C186" s="118">
        <v>0.0021238623544579498</v>
      </c>
      <c r="D186" s="85" t="s">
        <v>1084</v>
      </c>
      <c r="E186" s="85" t="b">
        <v>0</v>
      </c>
      <c r="F186" s="85" t="b">
        <v>0</v>
      </c>
      <c r="G186" s="85" t="b">
        <v>0</v>
      </c>
    </row>
    <row r="187" spans="1:7" ht="15">
      <c r="A187" s="85" t="s">
        <v>232</v>
      </c>
      <c r="B187" s="85">
        <v>13</v>
      </c>
      <c r="C187" s="118">
        <v>0.0021238623544579498</v>
      </c>
      <c r="D187" s="85" t="s">
        <v>1084</v>
      </c>
      <c r="E187" s="85" t="b">
        <v>0</v>
      </c>
      <c r="F187" s="85" t="b">
        <v>0</v>
      </c>
      <c r="G187" s="85" t="b">
        <v>0</v>
      </c>
    </row>
    <row r="188" spans="1:7" ht="15">
      <c r="A188" s="85" t="s">
        <v>1199</v>
      </c>
      <c r="B188" s="85">
        <v>13</v>
      </c>
      <c r="C188" s="118">
        <v>0.0021238623544579498</v>
      </c>
      <c r="D188" s="85" t="s">
        <v>1084</v>
      </c>
      <c r="E188" s="85" t="b">
        <v>0</v>
      </c>
      <c r="F188" s="85" t="b">
        <v>0</v>
      </c>
      <c r="G188" s="85" t="b">
        <v>0</v>
      </c>
    </row>
    <row r="189" spans="1:7" ht="15">
      <c r="A189" s="85" t="s">
        <v>1200</v>
      </c>
      <c r="B189" s="85">
        <v>13</v>
      </c>
      <c r="C189" s="118">
        <v>0.0021238623544579498</v>
      </c>
      <c r="D189" s="85" t="s">
        <v>1084</v>
      </c>
      <c r="E189" s="85" t="b">
        <v>0</v>
      </c>
      <c r="F189" s="85" t="b">
        <v>0</v>
      </c>
      <c r="G189" s="85" t="b">
        <v>0</v>
      </c>
    </row>
    <row r="190" spans="1:7" ht="15">
      <c r="A190" s="85" t="s">
        <v>1201</v>
      </c>
      <c r="B190" s="85">
        <v>13</v>
      </c>
      <c r="C190" s="118">
        <v>0.0021238623544579498</v>
      </c>
      <c r="D190" s="85" t="s">
        <v>1084</v>
      </c>
      <c r="E190" s="85" t="b">
        <v>0</v>
      </c>
      <c r="F190" s="85" t="b">
        <v>0</v>
      </c>
      <c r="G190" s="85" t="b">
        <v>0</v>
      </c>
    </row>
    <row r="191" spans="1:7" ht="15">
      <c r="A191" s="85" t="s">
        <v>1202</v>
      </c>
      <c r="B191" s="85">
        <v>13</v>
      </c>
      <c r="C191" s="118">
        <v>0.0021238623544579498</v>
      </c>
      <c r="D191" s="85" t="s">
        <v>1084</v>
      </c>
      <c r="E191" s="85" t="b">
        <v>0</v>
      </c>
      <c r="F191" s="85" t="b">
        <v>0</v>
      </c>
      <c r="G191" s="85" t="b">
        <v>0</v>
      </c>
    </row>
    <row r="192" spans="1:7" ht="15">
      <c r="A192" s="85" t="s">
        <v>1203</v>
      </c>
      <c r="B192" s="85">
        <v>13</v>
      </c>
      <c r="C192" s="118">
        <v>0.0021238623544579498</v>
      </c>
      <c r="D192" s="85" t="s">
        <v>1084</v>
      </c>
      <c r="E192" s="85" t="b">
        <v>0</v>
      </c>
      <c r="F192" s="85" t="b">
        <v>0</v>
      </c>
      <c r="G192" s="85" t="b">
        <v>0</v>
      </c>
    </row>
    <row r="193" spans="1:7" ht="15">
      <c r="A193" s="85" t="s">
        <v>1452</v>
      </c>
      <c r="B193" s="85">
        <v>13</v>
      </c>
      <c r="C193" s="118">
        <v>0.0021238623544579498</v>
      </c>
      <c r="D193" s="85" t="s">
        <v>1084</v>
      </c>
      <c r="E193" s="85" t="b">
        <v>0</v>
      </c>
      <c r="F193" s="85" t="b">
        <v>0</v>
      </c>
      <c r="G193" s="85" t="b">
        <v>0</v>
      </c>
    </row>
    <row r="194" spans="1:7" ht="15">
      <c r="A194" s="85" t="s">
        <v>1453</v>
      </c>
      <c r="B194" s="85">
        <v>12</v>
      </c>
      <c r="C194" s="118">
        <v>0.004077977033336846</v>
      </c>
      <c r="D194" s="85" t="s">
        <v>1084</v>
      </c>
      <c r="E194" s="85" t="b">
        <v>0</v>
      </c>
      <c r="F194" s="85" t="b">
        <v>0</v>
      </c>
      <c r="G194" s="85" t="b">
        <v>0</v>
      </c>
    </row>
    <row r="195" spans="1:7" ht="15">
      <c r="A195" s="85" t="s">
        <v>1496</v>
      </c>
      <c r="B195" s="85">
        <v>2</v>
      </c>
      <c r="C195" s="118">
        <v>0.011635817621098861</v>
      </c>
      <c r="D195" s="85" t="s">
        <v>1084</v>
      </c>
      <c r="E195" s="85" t="b">
        <v>0</v>
      </c>
      <c r="F195" s="85" t="b">
        <v>0</v>
      </c>
      <c r="G195" s="85" t="b">
        <v>0</v>
      </c>
    </row>
    <row r="196" spans="1:7" ht="15">
      <c r="A196" s="85" t="s">
        <v>1498</v>
      </c>
      <c r="B196" s="85">
        <v>2</v>
      </c>
      <c r="C196" s="118">
        <v>0.011635817621098861</v>
      </c>
      <c r="D196" s="85" t="s">
        <v>1084</v>
      </c>
      <c r="E196" s="85" t="b">
        <v>0</v>
      </c>
      <c r="F196" s="85" t="b">
        <v>0</v>
      </c>
      <c r="G196" s="85" t="b">
        <v>0</v>
      </c>
    </row>
    <row r="197" spans="1:7" ht="15">
      <c r="A197" s="85" t="s">
        <v>1188</v>
      </c>
      <c r="B197" s="85">
        <v>2</v>
      </c>
      <c r="C197" s="118">
        <v>0.008579675533139663</v>
      </c>
      <c r="D197" s="85" t="s">
        <v>1084</v>
      </c>
      <c r="E197" s="85" t="b">
        <v>0</v>
      </c>
      <c r="F197" s="85" t="b">
        <v>0</v>
      </c>
      <c r="G197" s="85" t="b">
        <v>0</v>
      </c>
    </row>
    <row r="198" spans="1:7" ht="15">
      <c r="A198" s="85" t="s">
        <v>1205</v>
      </c>
      <c r="B198" s="85">
        <v>7</v>
      </c>
      <c r="C198" s="118">
        <v>0.00300698984328746</v>
      </c>
      <c r="D198" s="85" t="s">
        <v>1085</v>
      </c>
      <c r="E198" s="85" t="b">
        <v>0</v>
      </c>
      <c r="F198" s="85" t="b">
        <v>0</v>
      </c>
      <c r="G198" s="85" t="b">
        <v>0</v>
      </c>
    </row>
    <row r="199" spans="1:7" ht="15">
      <c r="A199" s="85" t="s">
        <v>1206</v>
      </c>
      <c r="B199" s="85">
        <v>7</v>
      </c>
      <c r="C199" s="118">
        <v>0.00300698984328746</v>
      </c>
      <c r="D199" s="85" t="s">
        <v>1085</v>
      </c>
      <c r="E199" s="85" t="b">
        <v>0</v>
      </c>
      <c r="F199" s="85" t="b">
        <v>0</v>
      </c>
      <c r="G199" s="85" t="b">
        <v>0</v>
      </c>
    </row>
    <row r="200" spans="1:7" ht="15">
      <c r="A200" s="85" t="s">
        <v>1207</v>
      </c>
      <c r="B200" s="85">
        <v>7</v>
      </c>
      <c r="C200" s="118">
        <v>0.00300698984328746</v>
      </c>
      <c r="D200" s="85" t="s">
        <v>1085</v>
      </c>
      <c r="E200" s="85" t="b">
        <v>0</v>
      </c>
      <c r="F200" s="85" t="b">
        <v>0</v>
      </c>
      <c r="G200" s="85" t="b">
        <v>0</v>
      </c>
    </row>
    <row r="201" spans="1:7" ht="15">
      <c r="A201" s="85" t="s">
        <v>1208</v>
      </c>
      <c r="B201" s="85">
        <v>7</v>
      </c>
      <c r="C201" s="118">
        <v>0.00300698984328746</v>
      </c>
      <c r="D201" s="85" t="s">
        <v>1085</v>
      </c>
      <c r="E201" s="85" t="b">
        <v>0</v>
      </c>
      <c r="F201" s="85" t="b">
        <v>0</v>
      </c>
      <c r="G201" s="85" t="b">
        <v>0</v>
      </c>
    </row>
    <row r="202" spans="1:7" ht="15">
      <c r="A202" s="85" t="s">
        <v>1209</v>
      </c>
      <c r="B202" s="85">
        <v>7</v>
      </c>
      <c r="C202" s="118">
        <v>0.00300698984328746</v>
      </c>
      <c r="D202" s="85" t="s">
        <v>1085</v>
      </c>
      <c r="E202" s="85" t="b">
        <v>0</v>
      </c>
      <c r="F202" s="85" t="b">
        <v>0</v>
      </c>
      <c r="G202" s="85" t="b">
        <v>0</v>
      </c>
    </row>
    <row r="203" spans="1:7" ht="15">
      <c r="A203" s="85" t="s">
        <v>1210</v>
      </c>
      <c r="B203" s="85">
        <v>7</v>
      </c>
      <c r="C203" s="118">
        <v>0.00300698984328746</v>
      </c>
      <c r="D203" s="85" t="s">
        <v>1085</v>
      </c>
      <c r="E203" s="85" t="b">
        <v>0</v>
      </c>
      <c r="F203" s="85" t="b">
        <v>0</v>
      </c>
      <c r="G203" s="85" t="b">
        <v>0</v>
      </c>
    </row>
    <row r="204" spans="1:7" ht="15">
      <c r="A204" s="85" t="s">
        <v>1211</v>
      </c>
      <c r="B204" s="85">
        <v>7</v>
      </c>
      <c r="C204" s="118">
        <v>0.00300698984328746</v>
      </c>
      <c r="D204" s="85" t="s">
        <v>1085</v>
      </c>
      <c r="E204" s="85" t="b">
        <v>0</v>
      </c>
      <c r="F204" s="85" t="b">
        <v>0</v>
      </c>
      <c r="G204" s="85" t="b">
        <v>0</v>
      </c>
    </row>
    <row r="205" spans="1:7" ht="15">
      <c r="A205" s="85" t="s">
        <v>1212</v>
      </c>
      <c r="B205" s="85">
        <v>6</v>
      </c>
      <c r="C205" s="118">
        <v>0.005552832738146664</v>
      </c>
      <c r="D205" s="85" t="s">
        <v>1085</v>
      </c>
      <c r="E205" s="85" t="b">
        <v>0</v>
      </c>
      <c r="F205" s="85" t="b">
        <v>0</v>
      </c>
      <c r="G205" s="85" t="b">
        <v>0</v>
      </c>
    </row>
    <row r="206" spans="1:7" ht="15">
      <c r="A206" s="85" t="s">
        <v>1213</v>
      </c>
      <c r="B206" s="85">
        <v>6</v>
      </c>
      <c r="C206" s="118">
        <v>0.005552832738146664</v>
      </c>
      <c r="D206" s="85" t="s">
        <v>1085</v>
      </c>
      <c r="E206" s="85" t="b">
        <v>1</v>
      </c>
      <c r="F206" s="85" t="b">
        <v>0</v>
      </c>
      <c r="G206" s="85" t="b">
        <v>0</v>
      </c>
    </row>
    <row r="207" spans="1:7" ht="15">
      <c r="A207" s="85" t="s">
        <v>1214</v>
      </c>
      <c r="B207" s="85">
        <v>6</v>
      </c>
      <c r="C207" s="118">
        <v>0.005552832738146664</v>
      </c>
      <c r="D207" s="85" t="s">
        <v>1085</v>
      </c>
      <c r="E207" s="85" t="b">
        <v>0</v>
      </c>
      <c r="F207" s="85" t="b">
        <v>0</v>
      </c>
      <c r="G207" s="85" t="b">
        <v>0</v>
      </c>
    </row>
    <row r="208" spans="1:7" ht="15">
      <c r="A208" s="85" t="s">
        <v>1454</v>
      </c>
      <c r="B208" s="85">
        <v>6</v>
      </c>
      <c r="C208" s="118">
        <v>0.005552832738146664</v>
      </c>
      <c r="D208" s="85" t="s">
        <v>1085</v>
      </c>
      <c r="E208" s="85" t="b">
        <v>0</v>
      </c>
      <c r="F208" s="85" t="b">
        <v>0</v>
      </c>
      <c r="G208" s="85" t="b">
        <v>0</v>
      </c>
    </row>
    <row r="209" spans="1:7" ht="15">
      <c r="A209" s="85" t="s">
        <v>1455</v>
      </c>
      <c r="B209" s="85">
        <v>6</v>
      </c>
      <c r="C209" s="118">
        <v>0.005552832738146664</v>
      </c>
      <c r="D209" s="85" t="s">
        <v>1085</v>
      </c>
      <c r="E209" s="85" t="b">
        <v>0</v>
      </c>
      <c r="F209" s="85" t="b">
        <v>0</v>
      </c>
      <c r="G209" s="85" t="b">
        <v>0</v>
      </c>
    </row>
    <row r="210" spans="1:7" ht="15">
      <c r="A210" s="85" t="s">
        <v>236</v>
      </c>
      <c r="B210" s="85">
        <v>5</v>
      </c>
      <c r="C210" s="118">
        <v>0.0075599993576268435</v>
      </c>
      <c r="D210" s="85" t="s">
        <v>1085</v>
      </c>
      <c r="E210" s="85" t="b">
        <v>0</v>
      </c>
      <c r="F210" s="85" t="b">
        <v>0</v>
      </c>
      <c r="G210" s="85" t="b">
        <v>0</v>
      </c>
    </row>
    <row r="211" spans="1:7" ht="15">
      <c r="A211" s="85" t="s">
        <v>1458</v>
      </c>
      <c r="B211" s="85">
        <v>5</v>
      </c>
      <c r="C211" s="118">
        <v>0.0075599993576268435</v>
      </c>
      <c r="D211" s="85" t="s">
        <v>1085</v>
      </c>
      <c r="E211" s="85" t="b">
        <v>0</v>
      </c>
      <c r="F211" s="85" t="b">
        <v>0</v>
      </c>
      <c r="G211" s="85" t="b">
        <v>0</v>
      </c>
    </row>
    <row r="212" spans="1:7" ht="15">
      <c r="A212" s="85" t="s">
        <v>1188</v>
      </c>
      <c r="B212" s="85">
        <v>3</v>
      </c>
      <c r="C212" s="118">
        <v>0.009465971828272914</v>
      </c>
      <c r="D212" s="85" t="s">
        <v>1085</v>
      </c>
      <c r="E212" s="85" t="b">
        <v>0</v>
      </c>
      <c r="F212" s="85" t="b">
        <v>0</v>
      </c>
      <c r="G212" s="85" t="b">
        <v>0</v>
      </c>
    </row>
    <row r="213" spans="1:7" ht="15">
      <c r="A213" s="85" t="s">
        <v>1507</v>
      </c>
      <c r="B213" s="85">
        <v>2</v>
      </c>
      <c r="C213" s="118">
        <v>0.008919407278932777</v>
      </c>
      <c r="D213" s="85" t="s">
        <v>1085</v>
      </c>
      <c r="E213" s="85" t="b">
        <v>0</v>
      </c>
      <c r="F213" s="85" t="b">
        <v>0</v>
      </c>
      <c r="G213" s="85" t="b">
        <v>0</v>
      </c>
    </row>
    <row r="214" spans="1:7" ht="15">
      <c r="A214" s="85" t="s">
        <v>1216</v>
      </c>
      <c r="B214" s="85">
        <v>3</v>
      </c>
      <c r="C214" s="118">
        <v>0</v>
      </c>
      <c r="D214" s="85" t="s">
        <v>1086</v>
      </c>
      <c r="E214" s="85" t="b">
        <v>0</v>
      </c>
      <c r="F214" s="85" t="b">
        <v>0</v>
      </c>
      <c r="G214" s="85" t="b">
        <v>0</v>
      </c>
    </row>
    <row r="215" spans="1:7" ht="15">
      <c r="A215" s="85" t="s">
        <v>1217</v>
      </c>
      <c r="B215" s="85">
        <v>3</v>
      </c>
      <c r="C215" s="118">
        <v>0</v>
      </c>
      <c r="D215" s="85" t="s">
        <v>1086</v>
      </c>
      <c r="E215" s="85" t="b">
        <v>0</v>
      </c>
      <c r="F215" s="85" t="b">
        <v>1</v>
      </c>
      <c r="G215" s="85" t="b">
        <v>0</v>
      </c>
    </row>
    <row r="216" spans="1:7" ht="15">
      <c r="A216" s="85" t="s">
        <v>1218</v>
      </c>
      <c r="B216" s="85">
        <v>3</v>
      </c>
      <c r="C216" s="118">
        <v>0</v>
      </c>
      <c r="D216" s="85" t="s">
        <v>1086</v>
      </c>
      <c r="E216" s="85" t="b">
        <v>0</v>
      </c>
      <c r="F216" s="85" t="b">
        <v>0</v>
      </c>
      <c r="G216" s="85" t="b">
        <v>0</v>
      </c>
    </row>
    <row r="217" spans="1:7" ht="15">
      <c r="A217" s="85" t="s">
        <v>1219</v>
      </c>
      <c r="B217" s="85">
        <v>3</v>
      </c>
      <c r="C217" s="118">
        <v>0</v>
      </c>
      <c r="D217" s="85" t="s">
        <v>1086</v>
      </c>
      <c r="E217" s="85" t="b">
        <v>0</v>
      </c>
      <c r="F217" s="85" t="b">
        <v>0</v>
      </c>
      <c r="G217" s="85" t="b">
        <v>0</v>
      </c>
    </row>
    <row r="218" spans="1:7" ht="15">
      <c r="A218" s="85" t="s">
        <v>1220</v>
      </c>
      <c r="B218" s="85">
        <v>3</v>
      </c>
      <c r="C218" s="118">
        <v>0</v>
      </c>
      <c r="D218" s="85" t="s">
        <v>1086</v>
      </c>
      <c r="E218" s="85" t="b">
        <v>0</v>
      </c>
      <c r="F218" s="85" t="b">
        <v>0</v>
      </c>
      <c r="G218" s="85" t="b">
        <v>0</v>
      </c>
    </row>
    <row r="219" spans="1:7" ht="15">
      <c r="A219" s="85" t="s">
        <v>1221</v>
      </c>
      <c r="B219" s="85">
        <v>3</v>
      </c>
      <c r="C219" s="118">
        <v>0</v>
      </c>
      <c r="D219" s="85" t="s">
        <v>1086</v>
      </c>
      <c r="E219" s="85" t="b">
        <v>0</v>
      </c>
      <c r="F219" s="85" t="b">
        <v>0</v>
      </c>
      <c r="G219" s="85" t="b">
        <v>0</v>
      </c>
    </row>
    <row r="220" spans="1:7" ht="15">
      <c r="A220" s="85" t="s">
        <v>1222</v>
      </c>
      <c r="B220" s="85">
        <v>3</v>
      </c>
      <c r="C220" s="118">
        <v>0</v>
      </c>
      <c r="D220" s="85" t="s">
        <v>1086</v>
      </c>
      <c r="E220" s="85" t="b">
        <v>0</v>
      </c>
      <c r="F220" s="85" t="b">
        <v>0</v>
      </c>
      <c r="G220" s="85" t="b">
        <v>0</v>
      </c>
    </row>
    <row r="221" spans="1:7" ht="15">
      <c r="A221" s="85" t="s">
        <v>1223</v>
      </c>
      <c r="B221" s="85">
        <v>3</v>
      </c>
      <c r="C221" s="118">
        <v>0</v>
      </c>
      <c r="D221" s="85" t="s">
        <v>1086</v>
      </c>
      <c r="E221" s="85" t="b">
        <v>0</v>
      </c>
      <c r="F221" s="85" t="b">
        <v>0</v>
      </c>
      <c r="G221" s="85" t="b">
        <v>0</v>
      </c>
    </row>
    <row r="222" spans="1:7" ht="15">
      <c r="A222" s="85" t="s">
        <v>251</v>
      </c>
      <c r="B222" s="85">
        <v>3</v>
      </c>
      <c r="C222" s="118">
        <v>0</v>
      </c>
      <c r="D222" s="85" t="s">
        <v>1086</v>
      </c>
      <c r="E222" s="85" t="b">
        <v>0</v>
      </c>
      <c r="F222" s="85" t="b">
        <v>0</v>
      </c>
      <c r="G222" s="85" t="b">
        <v>0</v>
      </c>
    </row>
    <row r="223" spans="1:7" ht="15">
      <c r="A223" s="85" t="s">
        <v>244</v>
      </c>
      <c r="B223" s="85">
        <v>2</v>
      </c>
      <c r="C223" s="118">
        <v>0.009782847725315624</v>
      </c>
      <c r="D223" s="85" t="s">
        <v>1086</v>
      </c>
      <c r="E223" s="85" t="b">
        <v>0</v>
      </c>
      <c r="F223" s="85" t="b">
        <v>0</v>
      </c>
      <c r="G223" s="85" t="b">
        <v>0</v>
      </c>
    </row>
    <row r="224" spans="1:7" ht="15">
      <c r="A224" s="85" t="s">
        <v>1188</v>
      </c>
      <c r="B224" s="85">
        <v>6</v>
      </c>
      <c r="C224" s="118">
        <v>0</v>
      </c>
      <c r="D224" s="85" t="s">
        <v>1087</v>
      </c>
      <c r="E224" s="85" t="b">
        <v>0</v>
      </c>
      <c r="F224" s="85" t="b">
        <v>0</v>
      </c>
      <c r="G224" s="85" t="b">
        <v>0</v>
      </c>
    </row>
    <row r="225" spans="1:7" ht="15">
      <c r="A225" s="85" t="s">
        <v>1225</v>
      </c>
      <c r="B225" s="85">
        <v>6</v>
      </c>
      <c r="C225" s="118">
        <v>0</v>
      </c>
      <c r="D225" s="85" t="s">
        <v>1087</v>
      </c>
      <c r="E225" s="85" t="b">
        <v>0</v>
      </c>
      <c r="F225" s="85" t="b">
        <v>0</v>
      </c>
      <c r="G225" s="85" t="b">
        <v>0</v>
      </c>
    </row>
    <row r="226" spans="1:7" ht="15">
      <c r="A226" s="85" t="s">
        <v>1226</v>
      </c>
      <c r="B226" s="85">
        <v>6</v>
      </c>
      <c r="C226" s="118">
        <v>0</v>
      </c>
      <c r="D226" s="85" t="s">
        <v>1087</v>
      </c>
      <c r="E226" s="85" t="b">
        <v>0</v>
      </c>
      <c r="F226" s="85" t="b">
        <v>0</v>
      </c>
      <c r="G226" s="85" t="b">
        <v>0</v>
      </c>
    </row>
    <row r="227" spans="1:7" ht="15">
      <c r="A227" s="85" t="s">
        <v>249</v>
      </c>
      <c r="B227" s="85">
        <v>6</v>
      </c>
      <c r="C227" s="118">
        <v>0</v>
      </c>
      <c r="D227" s="85" t="s">
        <v>1087</v>
      </c>
      <c r="E227" s="85" t="b">
        <v>0</v>
      </c>
      <c r="F227" s="85" t="b">
        <v>0</v>
      </c>
      <c r="G227" s="85" t="b">
        <v>0</v>
      </c>
    </row>
    <row r="228" spans="1:7" ht="15">
      <c r="A228" s="85" t="s">
        <v>1227</v>
      </c>
      <c r="B228" s="85">
        <v>4</v>
      </c>
      <c r="C228" s="118">
        <v>0.007914213890142976</v>
      </c>
      <c r="D228" s="85" t="s">
        <v>1087</v>
      </c>
      <c r="E228" s="85" t="b">
        <v>0</v>
      </c>
      <c r="F228" s="85" t="b">
        <v>0</v>
      </c>
      <c r="G228" s="85" t="b">
        <v>0</v>
      </c>
    </row>
    <row r="229" spans="1:7" ht="15">
      <c r="A229" s="85" t="s">
        <v>1143</v>
      </c>
      <c r="B229" s="85">
        <v>3</v>
      </c>
      <c r="C229" s="118">
        <v>0.010147078505527455</v>
      </c>
      <c r="D229" s="85" t="s">
        <v>1087</v>
      </c>
      <c r="E229" s="85" t="b">
        <v>0</v>
      </c>
      <c r="F229" s="85" t="b">
        <v>0</v>
      </c>
      <c r="G229" s="85" t="b">
        <v>0</v>
      </c>
    </row>
    <row r="230" spans="1:7" ht="15">
      <c r="A230" s="85" t="s">
        <v>1228</v>
      </c>
      <c r="B230" s="85">
        <v>3</v>
      </c>
      <c r="C230" s="118">
        <v>0.010147078505527455</v>
      </c>
      <c r="D230" s="85" t="s">
        <v>1087</v>
      </c>
      <c r="E230" s="85" t="b">
        <v>0</v>
      </c>
      <c r="F230" s="85" t="b">
        <v>0</v>
      </c>
      <c r="G230" s="85" t="b">
        <v>0</v>
      </c>
    </row>
    <row r="231" spans="1:7" ht="15">
      <c r="A231" s="85" t="s">
        <v>1229</v>
      </c>
      <c r="B231" s="85">
        <v>3</v>
      </c>
      <c r="C231" s="118">
        <v>0.010147078505527455</v>
      </c>
      <c r="D231" s="85" t="s">
        <v>1087</v>
      </c>
      <c r="E231" s="85" t="b">
        <v>0</v>
      </c>
      <c r="F231" s="85" t="b">
        <v>1</v>
      </c>
      <c r="G231" s="85" t="b">
        <v>0</v>
      </c>
    </row>
    <row r="232" spans="1:7" ht="15">
      <c r="A232" s="85" t="s">
        <v>1230</v>
      </c>
      <c r="B232" s="85">
        <v>3</v>
      </c>
      <c r="C232" s="118">
        <v>0.010147078505527455</v>
      </c>
      <c r="D232" s="85" t="s">
        <v>1087</v>
      </c>
      <c r="E232" s="85" t="b">
        <v>0</v>
      </c>
      <c r="F232" s="85" t="b">
        <v>0</v>
      </c>
      <c r="G232" s="85" t="b">
        <v>0</v>
      </c>
    </row>
    <row r="233" spans="1:7" ht="15">
      <c r="A233" s="85" t="s">
        <v>1231</v>
      </c>
      <c r="B233" s="85">
        <v>2</v>
      </c>
      <c r="C233" s="118">
        <v>0.01072182594875646</v>
      </c>
      <c r="D233" s="85" t="s">
        <v>1087</v>
      </c>
      <c r="E233" s="85" t="b">
        <v>0</v>
      </c>
      <c r="F233" s="85" t="b">
        <v>0</v>
      </c>
      <c r="G233" s="85" t="b">
        <v>0</v>
      </c>
    </row>
    <row r="234" spans="1:7" ht="15">
      <c r="A234" s="85" t="s">
        <v>1491</v>
      </c>
      <c r="B234" s="85">
        <v>2</v>
      </c>
      <c r="C234" s="118">
        <v>0.01072182594875646</v>
      </c>
      <c r="D234" s="85" t="s">
        <v>1087</v>
      </c>
      <c r="E234" s="85" t="b">
        <v>0</v>
      </c>
      <c r="F234" s="85" t="b">
        <v>0</v>
      </c>
      <c r="G234" s="85" t="b">
        <v>0</v>
      </c>
    </row>
    <row r="235" spans="1:7" ht="15">
      <c r="A235" s="85" t="s">
        <v>1492</v>
      </c>
      <c r="B235" s="85">
        <v>2</v>
      </c>
      <c r="C235" s="118">
        <v>0.01072182594875646</v>
      </c>
      <c r="D235" s="85" t="s">
        <v>1087</v>
      </c>
      <c r="E235" s="85" t="b">
        <v>0</v>
      </c>
      <c r="F235" s="85" t="b">
        <v>0</v>
      </c>
      <c r="G235" s="85" t="b">
        <v>0</v>
      </c>
    </row>
    <row r="236" spans="1:7" ht="15">
      <c r="A236" s="85" t="s">
        <v>1490</v>
      </c>
      <c r="B236" s="85">
        <v>2</v>
      </c>
      <c r="C236" s="118">
        <v>0.01072182594875646</v>
      </c>
      <c r="D236" s="85" t="s">
        <v>1087</v>
      </c>
      <c r="E236" s="85" t="b">
        <v>0</v>
      </c>
      <c r="F236" s="85" t="b">
        <v>0</v>
      </c>
      <c r="G236" s="85" t="b">
        <v>0</v>
      </c>
    </row>
    <row r="237" spans="1:7" ht="15">
      <c r="A237" s="85" t="s">
        <v>1188</v>
      </c>
      <c r="B237" s="85">
        <v>5</v>
      </c>
      <c r="C237" s="118">
        <v>0</v>
      </c>
      <c r="D237" s="85" t="s">
        <v>1088</v>
      </c>
      <c r="E237" s="85" t="b">
        <v>0</v>
      </c>
      <c r="F237" s="85" t="b">
        <v>0</v>
      </c>
      <c r="G237" s="85" t="b">
        <v>0</v>
      </c>
    </row>
    <row r="238" spans="1:7" ht="15">
      <c r="A238" s="85" t="s">
        <v>1233</v>
      </c>
      <c r="B238" s="85">
        <v>3</v>
      </c>
      <c r="C238" s="118">
        <v>0.00672268938231383</v>
      </c>
      <c r="D238" s="85" t="s">
        <v>1088</v>
      </c>
      <c r="E238" s="85" t="b">
        <v>0</v>
      </c>
      <c r="F238" s="85" t="b">
        <v>0</v>
      </c>
      <c r="G238" s="85" t="b">
        <v>0</v>
      </c>
    </row>
    <row r="239" spans="1:7" ht="15">
      <c r="A239" s="85" t="s">
        <v>1234</v>
      </c>
      <c r="B239" s="85">
        <v>2</v>
      </c>
      <c r="C239" s="118">
        <v>0.014120606148202403</v>
      </c>
      <c r="D239" s="85" t="s">
        <v>1088</v>
      </c>
      <c r="E239" s="85" t="b">
        <v>0</v>
      </c>
      <c r="F239" s="85" t="b">
        <v>0</v>
      </c>
      <c r="G239" s="85" t="b">
        <v>0</v>
      </c>
    </row>
    <row r="240" spans="1:7" ht="15">
      <c r="A240" s="85" t="s">
        <v>1235</v>
      </c>
      <c r="B240" s="85">
        <v>2</v>
      </c>
      <c r="C240" s="118">
        <v>0.014120606148202403</v>
      </c>
      <c r="D240" s="85" t="s">
        <v>1088</v>
      </c>
      <c r="E240" s="85" t="b">
        <v>0</v>
      </c>
      <c r="F240" s="85" t="b">
        <v>0</v>
      </c>
      <c r="G240" s="85" t="b">
        <v>0</v>
      </c>
    </row>
    <row r="241" spans="1:7" ht="15">
      <c r="A241" s="85" t="s">
        <v>1236</v>
      </c>
      <c r="B241" s="85">
        <v>2</v>
      </c>
      <c r="C241" s="118">
        <v>0.014120606148202403</v>
      </c>
      <c r="D241" s="85" t="s">
        <v>1088</v>
      </c>
      <c r="E241" s="85" t="b">
        <v>0</v>
      </c>
      <c r="F241" s="85" t="b">
        <v>0</v>
      </c>
      <c r="G241" s="85" t="b">
        <v>0</v>
      </c>
    </row>
    <row r="242" spans="1:7" ht="15">
      <c r="A242" s="85" t="s">
        <v>1237</v>
      </c>
      <c r="B242" s="85">
        <v>2</v>
      </c>
      <c r="C242" s="118">
        <v>0.008039192094384598</v>
      </c>
      <c r="D242" s="85" t="s">
        <v>1088</v>
      </c>
      <c r="E242" s="85" t="b">
        <v>0</v>
      </c>
      <c r="F242" s="85" t="b">
        <v>0</v>
      </c>
      <c r="G242" s="85" t="b">
        <v>0</v>
      </c>
    </row>
    <row r="243" spans="1:7" ht="15">
      <c r="A243" s="85" t="s">
        <v>1238</v>
      </c>
      <c r="B243" s="85">
        <v>2</v>
      </c>
      <c r="C243" s="118">
        <v>0.014120606148202403</v>
      </c>
      <c r="D243" s="85" t="s">
        <v>1088</v>
      </c>
      <c r="E243" s="85" t="b">
        <v>0</v>
      </c>
      <c r="F243" s="85" t="b">
        <v>0</v>
      </c>
      <c r="G243" s="85" t="b">
        <v>0</v>
      </c>
    </row>
    <row r="244" spans="1:7" ht="15">
      <c r="A244" s="85" t="s">
        <v>1190</v>
      </c>
      <c r="B244" s="85">
        <v>2</v>
      </c>
      <c r="C244" s="118">
        <v>0.008039192094384598</v>
      </c>
      <c r="D244" s="85" t="s">
        <v>1088</v>
      </c>
      <c r="E244" s="85" t="b">
        <v>1</v>
      </c>
      <c r="F244" s="85" t="b">
        <v>0</v>
      </c>
      <c r="G244" s="85" t="b">
        <v>0</v>
      </c>
    </row>
    <row r="245" spans="1:7" ht="15">
      <c r="A245" s="85" t="s">
        <v>1143</v>
      </c>
      <c r="B245" s="85">
        <v>2</v>
      </c>
      <c r="C245" s="118">
        <v>0.008039192094384598</v>
      </c>
      <c r="D245" s="85" t="s">
        <v>1088</v>
      </c>
      <c r="E245" s="85" t="b">
        <v>0</v>
      </c>
      <c r="F245" s="85" t="b">
        <v>0</v>
      </c>
      <c r="G245" s="85" t="b">
        <v>0</v>
      </c>
    </row>
    <row r="246" spans="1:7" ht="15">
      <c r="A246" s="85" t="s">
        <v>1239</v>
      </c>
      <c r="B246" s="85">
        <v>2</v>
      </c>
      <c r="C246" s="118">
        <v>0.008039192094384598</v>
      </c>
      <c r="D246" s="85" t="s">
        <v>1088</v>
      </c>
      <c r="E246" s="85" t="b">
        <v>0</v>
      </c>
      <c r="F246" s="85" t="b">
        <v>0</v>
      </c>
      <c r="G246" s="85" t="b">
        <v>0</v>
      </c>
    </row>
    <row r="247" spans="1:7" ht="15">
      <c r="A247" s="85" t="s">
        <v>1241</v>
      </c>
      <c r="B247" s="85">
        <v>4</v>
      </c>
      <c r="C247" s="118">
        <v>0.016078384188769196</v>
      </c>
      <c r="D247" s="85" t="s">
        <v>1089</v>
      </c>
      <c r="E247" s="85" t="b">
        <v>0</v>
      </c>
      <c r="F247" s="85" t="b">
        <v>0</v>
      </c>
      <c r="G247" s="85" t="b">
        <v>0</v>
      </c>
    </row>
    <row r="248" spans="1:7" ht="15">
      <c r="A248" s="85" t="s">
        <v>1242</v>
      </c>
      <c r="B248" s="85">
        <v>4</v>
      </c>
      <c r="C248" s="118">
        <v>0.003915556081133593</v>
      </c>
      <c r="D248" s="85" t="s">
        <v>1089</v>
      </c>
      <c r="E248" s="85" t="b">
        <v>0</v>
      </c>
      <c r="F248" s="85" t="b">
        <v>0</v>
      </c>
      <c r="G248" s="85" t="b">
        <v>0</v>
      </c>
    </row>
    <row r="249" spans="1:7" ht="15">
      <c r="A249" s="85" t="s">
        <v>1188</v>
      </c>
      <c r="B249" s="85">
        <v>4</v>
      </c>
      <c r="C249" s="118">
        <v>0.003915556081133593</v>
      </c>
      <c r="D249" s="85" t="s">
        <v>1089</v>
      </c>
      <c r="E249" s="85" t="b">
        <v>0</v>
      </c>
      <c r="F249" s="85" t="b">
        <v>0</v>
      </c>
      <c r="G249" s="85" t="b">
        <v>0</v>
      </c>
    </row>
    <row r="250" spans="1:7" ht="15">
      <c r="A250" s="85" t="s">
        <v>1243</v>
      </c>
      <c r="B250" s="85">
        <v>3</v>
      </c>
      <c r="C250" s="118">
        <v>0.00672268938231383</v>
      </c>
      <c r="D250" s="85" t="s">
        <v>1089</v>
      </c>
      <c r="E250" s="85" t="b">
        <v>0</v>
      </c>
      <c r="F250" s="85" t="b">
        <v>0</v>
      </c>
      <c r="G250" s="85" t="b">
        <v>0</v>
      </c>
    </row>
    <row r="251" spans="1:7" ht="15">
      <c r="A251" s="85" t="s">
        <v>1141</v>
      </c>
      <c r="B251" s="85">
        <v>2</v>
      </c>
      <c r="C251" s="118">
        <v>0.008039192094384598</v>
      </c>
      <c r="D251" s="85" t="s">
        <v>1089</v>
      </c>
      <c r="E251" s="85" t="b">
        <v>0</v>
      </c>
      <c r="F251" s="85" t="b">
        <v>0</v>
      </c>
      <c r="G251" s="85" t="b">
        <v>0</v>
      </c>
    </row>
    <row r="252" spans="1:7" ht="15">
      <c r="A252" s="85" t="s">
        <v>1244</v>
      </c>
      <c r="B252" s="85">
        <v>2</v>
      </c>
      <c r="C252" s="118">
        <v>0.008039192094384598</v>
      </c>
      <c r="D252" s="85" t="s">
        <v>1089</v>
      </c>
      <c r="E252" s="85" t="b">
        <v>0</v>
      </c>
      <c r="F252" s="85" t="b">
        <v>0</v>
      </c>
      <c r="G252" s="85" t="b">
        <v>0</v>
      </c>
    </row>
    <row r="253" spans="1:7" ht="15">
      <c r="A253" s="85" t="s">
        <v>1213</v>
      </c>
      <c r="B253" s="85">
        <v>2</v>
      </c>
      <c r="C253" s="118">
        <v>0.008039192094384598</v>
      </c>
      <c r="D253" s="85" t="s">
        <v>1089</v>
      </c>
      <c r="E253" s="85" t="b">
        <v>1</v>
      </c>
      <c r="F253" s="85" t="b">
        <v>0</v>
      </c>
      <c r="G253" s="85" t="b">
        <v>0</v>
      </c>
    </row>
    <row r="254" spans="1:7" ht="15">
      <c r="A254" s="85" t="s">
        <v>1245</v>
      </c>
      <c r="B254" s="85">
        <v>2</v>
      </c>
      <c r="C254" s="118">
        <v>0.008039192094384598</v>
      </c>
      <c r="D254" s="85" t="s">
        <v>1089</v>
      </c>
      <c r="E254" s="85" t="b">
        <v>0</v>
      </c>
      <c r="F254" s="85" t="b">
        <v>0</v>
      </c>
      <c r="G254" s="85" t="b">
        <v>0</v>
      </c>
    </row>
    <row r="255" spans="1:7" ht="15">
      <c r="A255" s="85" t="s">
        <v>1246</v>
      </c>
      <c r="B255" s="85">
        <v>2</v>
      </c>
      <c r="C255" s="118">
        <v>0.008039192094384598</v>
      </c>
      <c r="D255" s="85" t="s">
        <v>1089</v>
      </c>
      <c r="E255" s="85" t="b">
        <v>0</v>
      </c>
      <c r="F255" s="85" t="b">
        <v>0</v>
      </c>
      <c r="G255" s="85" t="b">
        <v>0</v>
      </c>
    </row>
    <row r="256" spans="1:7" ht="15">
      <c r="A256" s="85" t="s">
        <v>1247</v>
      </c>
      <c r="B256" s="85">
        <v>2</v>
      </c>
      <c r="C256" s="118">
        <v>0.008039192094384598</v>
      </c>
      <c r="D256" s="85" t="s">
        <v>1089</v>
      </c>
      <c r="E256" s="85" t="b">
        <v>0</v>
      </c>
      <c r="F256" s="85" t="b">
        <v>0</v>
      </c>
      <c r="G256" s="85" t="b">
        <v>0</v>
      </c>
    </row>
    <row r="257" spans="1:7" ht="15">
      <c r="A257" s="85" t="s">
        <v>1471</v>
      </c>
      <c r="B257" s="85">
        <v>2</v>
      </c>
      <c r="C257" s="118">
        <v>0.008039192094384598</v>
      </c>
      <c r="D257" s="85" t="s">
        <v>1089</v>
      </c>
      <c r="E257" s="85" t="b">
        <v>0</v>
      </c>
      <c r="F257" s="85" t="b">
        <v>0</v>
      </c>
      <c r="G257" s="85" t="b">
        <v>0</v>
      </c>
    </row>
    <row r="258" spans="1:7" ht="15">
      <c r="A258" s="85" t="s">
        <v>1472</v>
      </c>
      <c r="B258" s="85">
        <v>2</v>
      </c>
      <c r="C258" s="118">
        <v>0.008039192094384598</v>
      </c>
      <c r="D258" s="85" t="s">
        <v>1089</v>
      </c>
      <c r="E258" s="85" t="b">
        <v>0</v>
      </c>
      <c r="F258" s="85" t="b">
        <v>0</v>
      </c>
      <c r="G258" s="85" t="b">
        <v>0</v>
      </c>
    </row>
    <row r="259" spans="1:7" ht="15">
      <c r="A259" s="85" t="s">
        <v>1473</v>
      </c>
      <c r="B259" s="85">
        <v>2</v>
      </c>
      <c r="C259" s="118">
        <v>0.008039192094384598</v>
      </c>
      <c r="D259" s="85" t="s">
        <v>1089</v>
      </c>
      <c r="E259" s="85" t="b">
        <v>0</v>
      </c>
      <c r="F259" s="85" t="b">
        <v>0</v>
      </c>
      <c r="G259" s="85" t="b">
        <v>0</v>
      </c>
    </row>
    <row r="260" spans="1:7" ht="15">
      <c r="A260" s="85" t="s">
        <v>1474</v>
      </c>
      <c r="B260" s="85">
        <v>2</v>
      </c>
      <c r="C260" s="118">
        <v>0.008039192094384598</v>
      </c>
      <c r="D260" s="85" t="s">
        <v>1089</v>
      </c>
      <c r="E260" s="85" t="b">
        <v>0</v>
      </c>
      <c r="F260" s="85" t="b">
        <v>0</v>
      </c>
      <c r="G260" s="85" t="b">
        <v>0</v>
      </c>
    </row>
    <row r="261" spans="1:7" ht="15">
      <c r="A261" s="85" t="s">
        <v>1463</v>
      </c>
      <c r="B261" s="85">
        <v>2</v>
      </c>
      <c r="C261" s="118">
        <v>0.008039192094384598</v>
      </c>
      <c r="D261" s="85" t="s">
        <v>1089</v>
      </c>
      <c r="E261" s="85" t="b">
        <v>0</v>
      </c>
      <c r="F261" s="85" t="b">
        <v>0</v>
      </c>
      <c r="G261" s="85" t="b">
        <v>0</v>
      </c>
    </row>
    <row r="262" spans="1:7" ht="15">
      <c r="A262" s="85" t="s">
        <v>1475</v>
      </c>
      <c r="B262" s="85">
        <v>2</v>
      </c>
      <c r="C262" s="118">
        <v>0.014120606148202403</v>
      </c>
      <c r="D262" s="85" t="s">
        <v>1089</v>
      </c>
      <c r="E262" s="85" t="b">
        <v>0</v>
      </c>
      <c r="F262" s="85" t="b">
        <v>0</v>
      </c>
      <c r="G2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